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90" windowWidth="13275" windowHeight="9720" tabRatio="750" activeTab="5"/>
  </bookViews>
  <sheets>
    <sheet name="README" sheetId="4" r:id="rId1"/>
    <sheet name="TRINITYFNFlow" sheetId="9" r:id="rId2"/>
    <sheet name="SHASTAFNFlow_Existing" sheetId="8" r:id="rId3"/>
    <sheet name="SHASTAFNFlow_Extended" sheetId="7" r:id="rId4"/>
    <sheet name="AMERICANFNFlow" sheetId="11" r:id="rId5"/>
    <sheet name="TRINITYIndex" sheetId="10" r:id="rId6"/>
    <sheet name="FEATHERindex" sheetId="1" r:id="rId7"/>
    <sheet name="SHASTAIndex" sheetId="12" r:id="rId8"/>
    <sheet name="AmerD893" sheetId="5" r:id="rId9"/>
    <sheet name="Summary" sheetId="3" r:id="rId10"/>
  </sheets>
  <calcPr calcId="145621"/>
</workbook>
</file>

<file path=xl/calcChain.xml><?xml version="1.0" encoding="utf-8"?>
<calcChain xmlns="http://schemas.openxmlformats.org/spreadsheetml/2006/main">
  <c r="AS13" i="10" l="1"/>
  <c r="D59" i="5"/>
  <c r="A8" i="12"/>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0" i="11"/>
  <c r="F12" i="11"/>
  <c r="E12" i="11" s="1"/>
  <c r="E11" i="11"/>
  <c r="M11" i="11" s="1"/>
  <c r="AS12"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S63" i="10"/>
  <c r="AS64" i="10"/>
  <c r="AS65" i="10"/>
  <c r="AS66" i="10"/>
  <c r="AS67" i="10"/>
  <c r="AS68" i="10"/>
  <c r="AS69" i="10"/>
  <c r="AS70" i="10"/>
  <c r="AS71" i="10"/>
  <c r="AS72" i="10"/>
  <c r="AS73" i="10"/>
  <c r="AS74" i="10"/>
  <c r="AS75" i="10"/>
  <c r="AS76" i="10"/>
  <c r="AS77" i="10"/>
  <c r="AS78" i="10"/>
  <c r="AS79" i="10"/>
  <c r="AS80" i="10"/>
  <c r="AS81" i="10"/>
  <c r="AS82" i="10"/>
  <c r="AS83" i="10"/>
  <c r="AS84" i="10"/>
  <c r="AS85" i="10"/>
  <c r="AS86" i="10"/>
  <c r="AS87" i="10"/>
  <c r="AS88" i="10"/>
  <c r="AS89" i="10"/>
  <c r="AS90" i="10"/>
  <c r="AS91" i="10"/>
  <c r="AS92" i="10"/>
  <c r="AS93" i="10"/>
  <c r="AS94" i="10"/>
  <c r="AS11" i="10"/>
  <c r="X11" i="10"/>
  <c r="Y12" i="10"/>
  <c r="Y13" i="10" s="1"/>
  <c r="X13" i="10" s="1"/>
  <c r="E11" i="10"/>
  <c r="C1231" i="10"/>
  <c r="C1230" i="10"/>
  <c r="C1229" i="10"/>
  <c r="C1228" i="10"/>
  <c r="C1227" i="10"/>
  <c r="C1226" i="10"/>
  <c r="C1225" i="10"/>
  <c r="C1224" i="10"/>
  <c r="C1223" i="10"/>
  <c r="C1222" i="10"/>
  <c r="C1221" i="10"/>
  <c r="C1220" i="10"/>
  <c r="C1219" i="10"/>
  <c r="C1218" i="10"/>
  <c r="C1217" i="10"/>
  <c r="C1216" i="10"/>
  <c r="C1215" i="10"/>
  <c r="C1214" i="10"/>
  <c r="C1213" i="10"/>
  <c r="C1212" i="10"/>
  <c r="C1211" i="10"/>
  <c r="C1210" i="10"/>
  <c r="C1209" i="10"/>
  <c r="C1208" i="10"/>
  <c r="C1207" i="10"/>
  <c r="C1206" i="10"/>
  <c r="C1205" i="10"/>
  <c r="C1204" i="10"/>
  <c r="C1203" i="10"/>
  <c r="C1202" i="10"/>
  <c r="C1201" i="10"/>
  <c r="C1200" i="10"/>
  <c r="C1199" i="10"/>
  <c r="C1198" i="10"/>
  <c r="C1197" i="10"/>
  <c r="C1196" i="10"/>
  <c r="C1195" i="10"/>
  <c r="C1194" i="10"/>
  <c r="C1193" i="10"/>
  <c r="C1192" i="10"/>
  <c r="C1191" i="10"/>
  <c r="C1190" i="10"/>
  <c r="C1189" i="10"/>
  <c r="C1188" i="10"/>
  <c r="C1187" i="10"/>
  <c r="C1186" i="10"/>
  <c r="C1185" i="10"/>
  <c r="C1184" i="10"/>
  <c r="C1183" i="10"/>
  <c r="C1182" i="10"/>
  <c r="C1181" i="10"/>
  <c r="C1180" i="10"/>
  <c r="C1179" i="10"/>
  <c r="C1178" i="10"/>
  <c r="C1177" i="10"/>
  <c r="C1176" i="10"/>
  <c r="C1175" i="10"/>
  <c r="C1174" i="10"/>
  <c r="C1173" i="10"/>
  <c r="C1172" i="10"/>
  <c r="C1171" i="10"/>
  <c r="C1170" i="10"/>
  <c r="C1169" i="10"/>
  <c r="C1168" i="10"/>
  <c r="C1167" i="10"/>
  <c r="C1166" i="10"/>
  <c r="C1165" i="10"/>
  <c r="C1164" i="10"/>
  <c r="C1163" i="10"/>
  <c r="C1162" i="10"/>
  <c r="C1161" i="10"/>
  <c r="C1160" i="10"/>
  <c r="C1159" i="10"/>
  <c r="C1158" i="10"/>
  <c r="C1157" i="10"/>
  <c r="C1156" i="10"/>
  <c r="C1155" i="10"/>
  <c r="C1154" i="10"/>
  <c r="C1153" i="10"/>
  <c r="C1152" i="10"/>
  <c r="C1151" i="10"/>
  <c r="C1150" i="10"/>
  <c r="C1149" i="10"/>
  <c r="C1148" i="10"/>
  <c r="C1147" i="10"/>
  <c r="C1146" i="10"/>
  <c r="C1145" i="10"/>
  <c r="C1144" i="10"/>
  <c r="C1143" i="10"/>
  <c r="C1142" i="10"/>
  <c r="C1141" i="10"/>
  <c r="C1140" i="10"/>
  <c r="C1139" i="10"/>
  <c r="C1138" i="10"/>
  <c r="C1137" i="10"/>
  <c r="C1136" i="10"/>
  <c r="C1135" i="10"/>
  <c r="C1134" i="10"/>
  <c r="C1133" i="10"/>
  <c r="C1132" i="10"/>
  <c r="C1131" i="10"/>
  <c r="C1130" i="10"/>
  <c r="C1129" i="10"/>
  <c r="C1128" i="10"/>
  <c r="C1127" i="10"/>
  <c r="C1126" i="10"/>
  <c r="C1125" i="10"/>
  <c r="C1124" i="10"/>
  <c r="C1123" i="10"/>
  <c r="C1122" i="10"/>
  <c r="C1121" i="10"/>
  <c r="C1120" i="10"/>
  <c r="C1119" i="10"/>
  <c r="C1118" i="10"/>
  <c r="C1117" i="10"/>
  <c r="C1116" i="10"/>
  <c r="C1115" i="10"/>
  <c r="C1114" i="10"/>
  <c r="C1113" i="10"/>
  <c r="C1112" i="10"/>
  <c r="C1111" i="10"/>
  <c r="C1110" i="10"/>
  <c r="C1109" i="10"/>
  <c r="C1108" i="10"/>
  <c r="C1107" i="10"/>
  <c r="C1106" i="10"/>
  <c r="C1105" i="10"/>
  <c r="C1104" i="10"/>
  <c r="C1103" i="10"/>
  <c r="C1102" i="10"/>
  <c r="C1101" i="10"/>
  <c r="C1100" i="10"/>
  <c r="C1099" i="10"/>
  <c r="C1098" i="10"/>
  <c r="C1097" i="10"/>
  <c r="C1096" i="10"/>
  <c r="C1095" i="10"/>
  <c r="C1094" i="10"/>
  <c r="C1093" i="10"/>
  <c r="C1092" i="10"/>
  <c r="C1091" i="10"/>
  <c r="C1090" i="10"/>
  <c r="C1089" i="10"/>
  <c r="C1088" i="10"/>
  <c r="C1087" i="10"/>
  <c r="C1086" i="10"/>
  <c r="C1085" i="10"/>
  <c r="C1084" i="10"/>
  <c r="C1083" i="10"/>
  <c r="C1082" i="10"/>
  <c r="C1081" i="10"/>
  <c r="C1080" i="10"/>
  <c r="C1079" i="10"/>
  <c r="C1078" i="10"/>
  <c r="C1077" i="10"/>
  <c r="C1076" i="10"/>
  <c r="C1075" i="10"/>
  <c r="C1074" i="10"/>
  <c r="C1073" i="10"/>
  <c r="C1072" i="10"/>
  <c r="C1071" i="10"/>
  <c r="C1070" i="10"/>
  <c r="C1069" i="10"/>
  <c r="C1068" i="10"/>
  <c r="C1067" i="10"/>
  <c r="C1066" i="10"/>
  <c r="C1065" i="10"/>
  <c r="C1064" i="10"/>
  <c r="C1063" i="10"/>
  <c r="C1062" i="10"/>
  <c r="C1061" i="10"/>
  <c r="C1060" i="10"/>
  <c r="C1059" i="10"/>
  <c r="C1058" i="10"/>
  <c r="C1057" i="10"/>
  <c r="C1056" i="10"/>
  <c r="C1055" i="10"/>
  <c r="C1054" i="10"/>
  <c r="C1053" i="10"/>
  <c r="C1052" i="10"/>
  <c r="C1051" i="10"/>
  <c r="C1050" i="10"/>
  <c r="C1049" i="10"/>
  <c r="C1048" i="10"/>
  <c r="C1047" i="10"/>
  <c r="C1046" i="10"/>
  <c r="C1045" i="10"/>
  <c r="C1044" i="10"/>
  <c r="C1043" i="10"/>
  <c r="C1042" i="10"/>
  <c r="C1041" i="10"/>
  <c r="C1040" i="10"/>
  <c r="C1039" i="10"/>
  <c r="C1038" i="10"/>
  <c r="C1037" i="10"/>
  <c r="C1036" i="10"/>
  <c r="C1035" i="10"/>
  <c r="C1034" i="10"/>
  <c r="C1033" i="10"/>
  <c r="C1032" i="10"/>
  <c r="C1031" i="10"/>
  <c r="C1030" i="10"/>
  <c r="C1029" i="10"/>
  <c r="C1028" i="10"/>
  <c r="C1027" i="10"/>
  <c r="C1026" i="10"/>
  <c r="C1025" i="10"/>
  <c r="C1024" i="10"/>
  <c r="C1023" i="10"/>
  <c r="C1022" i="10"/>
  <c r="C1021" i="10"/>
  <c r="C1020" i="10"/>
  <c r="C1019" i="10"/>
  <c r="C1018" i="10"/>
  <c r="C1017" i="10"/>
  <c r="C1016" i="10"/>
  <c r="C1015" i="10"/>
  <c r="C1014" i="10"/>
  <c r="C1013" i="10"/>
  <c r="C1012" i="10"/>
  <c r="C1011" i="10"/>
  <c r="C1010" i="10"/>
  <c r="C1009" i="10"/>
  <c r="C1008" i="10"/>
  <c r="C1007" i="10"/>
  <c r="C1006" i="10"/>
  <c r="C1005" i="10"/>
  <c r="C1004" i="10"/>
  <c r="C1003" i="10"/>
  <c r="C1002" i="10"/>
  <c r="C1001" i="10"/>
  <c r="C1000" i="10"/>
  <c r="C999" i="10"/>
  <c r="C998" i="10"/>
  <c r="C997" i="10"/>
  <c r="C996" i="10"/>
  <c r="C995" i="10"/>
  <c r="C994" i="10"/>
  <c r="C993" i="10"/>
  <c r="C992" i="10"/>
  <c r="C991" i="10"/>
  <c r="C990" i="10"/>
  <c r="C989" i="10"/>
  <c r="C988" i="10"/>
  <c r="C987" i="10"/>
  <c r="C986" i="10"/>
  <c r="C985" i="10"/>
  <c r="C984" i="10"/>
  <c r="C983" i="10"/>
  <c r="C982" i="10"/>
  <c r="C981" i="10"/>
  <c r="C980" i="10"/>
  <c r="C979" i="10"/>
  <c r="C978" i="10"/>
  <c r="C977" i="10"/>
  <c r="C976" i="10"/>
  <c r="C975" i="10"/>
  <c r="C974" i="10"/>
  <c r="C973" i="10"/>
  <c r="C972" i="10"/>
  <c r="C971" i="10"/>
  <c r="C970" i="10"/>
  <c r="C969" i="10"/>
  <c r="C968" i="10"/>
  <c r="C967" i="10"/>
  <c r="C966" i="10"/>
  <c r="C965" i="10"/>
  <c r="C964" i="10"/>
  <c r="C963" i="10"/>
  <c r="C962" i="10"/>
  <c r="C961" i="10"/>
  <c r="C960" i="10"/>
  <c r="C959" i="10"/>
  <c r="C958" i="10"/>
  <c r="C957" i="10"/>
  <c r="C956" i="10"/>
  <c r="C955" i="10"/>
  <c r="C954" i="10"/>
  <c r="C953" i="10"/>
  <c r="C952" i="10"/>
  <c r="C951" i="10"/>
  <c r="C950" i="10"/>
  <c r="C949" i="10"/>
  <c r="C948" i="10"/>
  <c r="C947" i="10"/>
  <c r="C946" i="10"/>
  <c r="C945" i="10"/>
  <c r="C944" i="10"/>
  <c r="C943" i="10"/>
  <c r="C942" i="10"/>
  <c r="C941" i="10"/>
  <c r="C940" i="10"/>
  <c r="C939" i="10"/>
  <c r="C938" i="10"/>
  <c r="C937" i="10"/>
  <c r="C936" i="10"/>
  <c r="C935" i="10"/>
  <c r="C934" i="10"/>
  <c r="C933" i="10"/>
  <c r="C932" i="10"/>
  <c r="C931" i="10"/>
  <c r="C930" i="10"/>
  <c r="C929" i="10"/>
  <c r="C928" i="10"/>
  <c r="C927" i="10"/>
  <c r="C926" i="10"/>
  <c r="C925" i="10"/>
  <c r="C924" i="10"/>
  <c r="C923" i="10"/>
  <c r="C922" i="10"/>
  <c r="C921" i="10"/>
  <c r="C920" i="10"/>
  <c r="C919" i="10"/>
  <c r="C918" i="10"/>
  <c r="C917" i="10"/>
  <c r="C916" i="10"/>
  <c r="C915" i="10"/>
  <c r="C914" i="10"/>
  <c r="C913" i="10"/>
  <c r="C912" i="10"/>
  <c r="C911" i="10"/>
  <c r="C910" i="10"/>
  <c r="C909" i="10"/>
  <c r="C908" i="10"/>
  <c r="C907" i="10"/>
  <c r="C906" i="10"/>
  <c r="C905" i="10"/>
  <c r="C904" i="10"/>
  <c r="C903" i="10"/>
  <c r="C902" i="10"/>
  <c r="C901" i="10"/>
  <c r="C900" i="10"/>
  <c r="C899" i="10"/>
  <c r="C898" i="10"/>
  <c r="C897" i="10"/>
  <c r="C896" i="10"/>
  <c r="C895" i="10"/>
  <c r="C894" i="10"/>
  <c r="C893" i="10"/>
  <c r="C892" i="10"/>
  <c r="C891" i="10"/>
  <c r="C890" i="10"/>
  <c r="C889" i="10"/>
  <c r="C888" i="10"/>
  <c r="C887" i="10"/>
  <c r="C886" i="10"/>
  <c r="C885" i="10"/>
  <c r="C884" i="10"/>
  <c r="C883" i="10"/>
  <c r="C882" i="10"/>
  <c r="C881" i="10"/>
  <c r="C880" i="10"/>
  <c r="C879" i="10"/>
  <c r="C878" i="10"/>
  <c r="C877" i="10"/>
  <c r="C876" i="10"/>
  <c r="C875" i="10"/>
  <c r="C874" i="10"/>
  <c r="C873" i="10"/>
  <c r="C872" i="10"/>
  <c r="C871" i="10"/>
  <c r="C870" i="10"/>
  <c r="C869" i="10"/>
  <c r="C868" i="10"/>
  <c r="C867" i="10"/>
  <c r="C866" i="10"/>
  <c r="C865" i="10"/>
  <c r="C864" i="10"/>
  <c r="C863" i="10"/>
  <c r="C862" i="10"/>
  <c r="C861" i="10"/>
  <c r="C860" i="10"/>
  <c r="C859" i="10"/>
  <c r="C858" i="10"/>
  <c r="C857" i="10"/>
  <c r="C856" i="10"/>
  <c r="C855" i="10"/>
  <c r="C854" i="10"/>
  <c r="C853" i="10"/>
  <c r="C852" i="10"/>
  <c r="C851" i="10"/>
  <c r="C850" i="10"/>
  <c r="C849" i="10"/>
  <c r="C848" i="10"/>
  <c r="C847" i="10"/>
  <c r="C846" i="10"/>
  <c r="C845" i="10"/>
  <c r="C844" i="10"/>
  <c r="C843" i="10"/>
  <c r="C842" i="10"/>
  <c r="C841" i="10"/>
  <c r="C840" i="10"/>
  <c r="C839" i="10"/>
  <c r="C838" i="10"/>
  <c r="C837" i="10"/>
  <c r="C836" i="10"/>
  <c r="C835" i="10"/>
  <c r="C834" i="10"/>
  <c r="C833" i="10"/>
  <c r="C832" i="10"/>
  <c r="C831" i="10"/>
  <c r="C830" i="10"/>
  <c r="C829" i="10"/>
  <c r="C828" i="10"/>
  <c r="C827" i="10"/>
  <c r="C826" i="10"/>
  <c r="C825" i="10"/>
  <c r="C824" i="10"/>
  <c r="C823" i="10"/>
  <c r="C822" i="10"/>
  <c r="C821" i="10"/>
  <c r="C820" i="10"/>
  <c r="C819" i="10"/>
  <c r="C818" i="10"/>
  <c r="C817" i="10"/>
  <c r="C816" i="10"/>
  <c r="C815" i="10"/>
  <c r="C814" i="10"/>
  <c r="C813" i="10"/>
  <c r="C812" i="10"/>
  <c r="C811" i="10"/>
  <c r="C810" i="10"/>
  <c r="C809" i="10"/>
  <c r="C808" i="10"/>
  <c r="C807" i="10"/>
  <c r="C806" i="10"/>
  <c r="C805" i="10"/>
  <c r="C804" i="10"/>
  <c r="C803" i="10"/>
  <c r="C802" i="10"/>
  <c r="C801" i="10"/>
  <c r="C800" i="10"/>
  <c r="C799" i="10"/>
  <c r="C798" i="10"/>
  <c r="C797" i="10"/>
  <c r="C796" i="10"/>
  <c r="C795" i="10"/>
  <c r="C794" i="10"/>
  <c r="C793" i="10"/>
  <c r="C792" i="10"/>
  <c r="C791" i="10"/>
  <c r="C790" i="10"/>
  <c r="C789" i="10"/>
  <c r="C788" i="10"/>
  <c r="C787" i="10"/>
  <c r="C786" i="10"/>
  <c r="C785" i="10"/>
  <c r="C784" i="10"/>
  <c r="C783" i="10"/>
  <c r="C782" i="10"/>
  <c r="C781" i="10"/>
  <c r="C780" i="10"/>
  <c r="C779" i="10"/>
  <c r="C778" i="10"/>
  <c r="C777" i="10"/>
  <c r="C776" i="10"/>
  <c r="C775" i="10"/>
  <c r="C774" i="10"/>
  <c r="C773" i="10"/>
  <c r="C772" i="10"/>
  <c r="C771" i="10"/>
  <c r="C770" i="10"/>
  <c r="C769" i="10"/>
  <c r="C768" i="10"/>
  <c r="C767" i="10"/>
  <c r="C766" i="10"/>
  <c r="C765" i="10"/>
  <c r="C764" i="10"/>
  <c r="C763" i="10"/>
  <c r="C762" i="10"/>
  <c r="C761" i="10"/>
  <c r="C760" i="10"/>
  <c r="C759" i="10"/>
  <c r="C758" i="10"/>
  <c r="C757" i="10"/>
  <c r="C756" i="10"/>
  <c r="C755" i="10"/>
  <c r="C754" i="10"/>
  <c r="C753" i="10"/>
  <c r="C752" i="10"/>
  <c r="C751" i="10"/>
  <c r="C750" i="10"/>
  <c r="C749" i="10"/>
  <c r="C748" i="10"/>
  <c r="C747" i="10"/>
  <c r="C746" i="10"/>
  <c r="C745" i="10"/>
  <c r="C744" i="10"/>
  <c r="C743" i="10"/>
  <c r="C742" i="10"/>
  <c r="C741" i="10"/>
  <c r="C740" i="10"/>
  <c r="C739" i="10"/>
  <c r="C738" i="10"/>
  <c r="C737" i="10"/>
  <c r="C736" i="10"/>
  <c r="C735" i="10"/>
  <c r="C734" i="10"/>
  <c r="C733" i="10"/>
  <c r="C732" i="10"/>
  <c r="C731" i="10"/>
  <c r="C730" i="10"/>
  <c r="C729" i="10"/>
  <c r="C728" i="10"/>
  <c r="C727" i="10"/>
  <c r="C726" i="10"/>
  <c r="C725" i="10"/>
  <c r="C724" i="10"/>
  <c r="C723" i="10"/>
  <c r="C722" i="10"/>
  <c r="C721" i="10"/>
  <c r="C720" i="10"/>
  <c r="C719" i="10"/>
  <c r="C718" i="10"/>
  <c r="C717" i="10"/>
  <c r="C716" i="10"/>
  <c r="C715" i="10"/>
  <c r="C714" i="10"/>
  <c r="C713" i="10"/>
  <c r="C712" i="10"/>
  <c r="C711" i="10"/>
  <c r="C710" i="10"/>
  <c r="C709" i="10"/>
  <c r="C708" i="10"/>
  <c r="C707" i="10"/>
  <c r="C706" i="10"/>
  <c r="C705" i="10"/>
  <c r="C704" i="10"/>
  <c r="C703" i="10"/>
  <c r="C702" i="10"/>
  <c r="C701" i="10"/>
  <c r="C700" i="10"/>
  <c r="C699" i="10"/>
  <c r="C698" i="10"/>
  <c r="C697" i="10"/>
  <c r="C696" i="10"/>
  <c r="C695" i="10"/>
  <c r="C694" i="10"/>
  <c r="C693" i="10"/>
  <c r="C692" i="10"/>
  <c r="C691" i="10"/>
  <c r="C690" i="10"/>
  <c r="C689" i="10"/>
  <c r="C688" i="10"/>
  <c r="C687" i="10"/>
  <c r="C686" i="10"/>
  <c r="C685" i="10"/>
  <c r="C684" i="10"/>
  <c r="C683" i="10"/>
  <c r="C682" i="10"/>
  <c r="C681" i="10"/>
  <c r="C680" i="10"/>
  <c r="C679" i="10"/>
  <c r="C678" i="10"/>
  <c r="C677" i="10"/>
  <c r="C676" i="10"/>
  <c r="C675" i="10"/>
  <c r="C674" i="10"/>
  <c r="C673" i="10"/>
  <c r="C672" i="10"/>
  <c r="C671" i="10"/>
  <c r="C670" i="10"/>
  <c r="C669" i="10"/>
  <c r="C668" i="10"/>
  <c r="C667" i="10"/>
  <c r="C666" i="10"/>
  <c r="C665" i="10"/>
  <c r="C664" i="10"/>
  <c r="C663" i="10"/>
  <c r="C662" i="10"/>
  <c r="C661" i="10"/>
  <c r="C660" i="10"/>
  <c r="C659" i="10"/>
  <c r="C658" i="10"/>
  <c r="C657" i="10"/>
  <c r="C656" i="10"/>
  <c r="C655" i="10"/>
  <c r="C654" i="10"/>
  <c r="C653" i="10"/>
  <c r="C652" i="10"/>
  <c r="C651" i="10"/>
  <c r="C650" i="10"/>
  <c r="C649" i="10"/>
  <c r="C648" i="10"/>
  <c r="C647" i="10"/>
  <c r="C646" i="10"/>
  <c r="C645" i="10"/>
  <c r="C644" i="10"/>
  <c r="C643" i="10"/>
  <c r="C642" i="10"/>
  <c r="C641" i="10"/>
  <c r="C640" i="10"/>
  <c r="C639" i="10"/>
  <c r="C638" i="10"/>
  <c r="C637" i="10"/>
  <c r="C636" i="10"/>
  <c r="C635" i="10"/>
  <c r="C634" i="10"/>
  <c r="C633" i="10"/>
  <c r="C632" i="10"/>
  <c r="C631" i="10"/>
  <c r="C630" i="10"/>
  <c r="C629" i="10"/>
  <c r="C628" i="10"/>
  <c r="C627" i="10"/>
  <c r="C626" i="10"/>
  <c r="C625" i="10"/>
  <c r="C624" i="10"/>
  <c r="C623" i="10"/>
  <c r="C622" i="10"/>
  <c r="C621" i="10"/>
  <c r="C620" i="10"/>
  <c r="C619" i="10"/>
  <c r="C618" i="10"/>
  <c r="C617" i="10"/>
  <c r="C616" i="10"/>
  <c r="C615" i="10"/>
  <c r="C614" i="10"/>
  <c r="C613" i="10"/>
  <c r="C612" i="10"/>
  <c r="C611" i="10"/>
  <c r="C610" i="10"/>
  <c r="C609" i="10"/>
  <c r="C608" i="10"/>
  <c r="C607" i="10"/>
  <c r="C606" i="10"/>
  <c r="C605" i="10"/>
  <c r="C604" i="10"/>
  <c r="C603" i="10"/>
  <c r="C602" i="10"/>
  <c r="C601" i="10"/>
  <c r="C600" i="10"/>
  <c r="C599" i="10"/>
  <c r="C598" i="10"/>
  <c r="C597" i="10"/>
  <c r="C596" i="10"/>
  <c r="C595" i="10"/>
  <c r="C594" i="10"/>
  <c r="C593" i="10"/>
  <c r="C592" i="10"/>
  <c r="C591" i="10"/>
  <c r="C590" i="10"/>
  <c r="C589" i="10"/>
  <c r="C588" i="10"/>
  <c r="C587" i="10"/>
  <c r="C586" i="10"/>
  <c r="C585" i="10"/>
  <c r="C584" i="10"/>
  <c r="C583" i="10"/>
  <c r="C582" i="10"/>
  <c r="C581" i="10"/>
  <c r="C580" i="10"/>
  <c r="C579" i="10"/>
  <c r="C578" i="10"/>
  <c r="C577" i="10"/>
  <c r="C576" i="10"/>
  <c r="C575" i="10"/>
  <c r="C574" i="10"/>
  <c r="C573" i="10"/>
  <c r="C572" i="10"/>
  <c r="C571" i="10"/>
  <c r="C570" i="10"/>
  <c r="C569" i="10"/>
  <c r="C568" i="10"/>
  <c r="C567" i="10"/>
  <c r="C566" i="10"/>
  <c r="C565" i="10"/>
  <c r="C564" i="10"/>
  <c r="C563" i="10"/>
  <c r="C562" i="10"/>
  <c r="C561" i="10"/>
  <c r="C560" i="10"/>
  <c r="C559" i="10"/>
  <c r="C558" i="10"/>
  <c r="C557" i="10"/>
  <c r="C556" i="10"/>
  <c r="C555" i="10"/>
  <c r="C554" i="10"/>
  <c r="C553" i="10"/>
  <c r="C552" i="10"/>
  <c r="C551" i="10"/>
  <c r="C550" i="10"/>
  <c r="C549" i="10"/>
  <c r="C548" i="10"/>
  <c r="C547" i="10"/>
  <c r="C546" i="10"/>
  <c r="C545" i="10"/>
  <c r="C544" i="10"/>
  <c r="C543" i="10"/>
  <c r="C542" i="10"/>
  <c r="C541" i="10"/>
  <c r="C540" i="10"/>
  <c r="C539" i="10"/>
  <c r="C538" i="10"/>
  <c r="C537" i="10"/>
  <c r="C536" i="10"/>
  <c r="C535" i="10"/>
  <c r="C534" i="10"/>
  <c r="C533" i="10"/>
  <c r="C532" i="10"/>
  <c r="C531" i="10"/>
  <c r="C530" i="10"/>
  <c r="C529" i="10"/>
  <c r="C528" i="10"/>
  <c r="C527" i="10"/>
  <c r="C526" i="10"/>
  <c r="C525" i="10"/>
  <c r="C524" i="10"/>
  <c r="C523" i="10"/>
  <c r="C522" i="10"/>
  <c r="C521" i="10"/>
  <c r="C520" i="10"/>
  <c r="C519" i="10"/>
  <c r="C518" i="10"/>
  <c r="C517" i="10"/>
  <c r="C516" i="10"/>
  <c r="C515" i="10"/>
  <c r="C514" i="10"/>
  <c r="C513" i="10"/>
  <c r="C512" i="10"/>
  <c r="C511" i="10"/>
  <c r="C510" i="10"/>
  <c r="C509" i="10"/>
  <c r="C508" i="10"/>
  <c r="C507" i="10"/>
  <c r="C506" i="10"/>
  <c r="C505" i="10"/>
  <c r="C504" i="10"/>
  <c r="C503" i="10"/>
  <c r="C502" i="10"/>
  <c r="C501" i="10"/>
  <c r="C500" i="10"/>
  <c r="C499" i="10"/>
  <c r="C498" i="10"/>
  <c r="C497" i="10"/>
  <c r="C496" i="10"/>
  <c r="C495" i="10"/>
  <c r="C494" i="10"/>
  <c r="C493" i="10"/>
  <c r="C492" i="10"/>
  <c r="C491" i="10"/>
  <c r="C490" i="10"/>
  <c r="C489" i="10"/>
  <c r="C488" i="10"/>
  <c r="C487" i="10"/>
  <c r="C486" i="10"/>
  <c r="C485" i="10"/>
  <c r="C484" i="10"/>
  <c r="C483" i="10"/>
  <c r="C482" i="10"/>
  <c r="C481" i="10"/>
  <c r="C480" i="10"/>
  <c r="C479" i="10"/>
  <c r="C478" i="10"/>
  <c r="C477" i="10"/>
  <c r="C476" i="10"/>
  <c r="C475" i="10"/>
  <c r="C474" i="10"/>
  <c r="C473" i="10"/>
  <c r="C472" i="10"/>
  <c r="C471" i="10"/>
  <c r="C470" i="10"/>
  <c r="C469" i="10"/>
  <c r="C468" i="10"/>
  <c r="C467" i="10"/>
  <c r="C466" i="10"/>
  <c r="C465" i="10"/>
  <c r="C464" i="10"/>
  <c r="C463" i="10"/>
  <c r="C462" i="10"/>
  <c r="C461" i="10"/>
  <c r="C460" i="10"/>
  <c r="C459" i="10"/>
  <c r="C458" i="10"/>
  <c r="C457" i="10"/>
  <c r="C456" i="10"/>
  <c r="C455" i="10"/>
  <c r="C454" i="10"/>
  <c r="C453" i="10"/>
  <c r="C452" i="10"/>
  <c r="C451" i="10"/>
  <c r="C450" i="10"/>
  <c r="C449" i="10"/>
  <c r="C448" i="10"/>
  <c r="C447" i="10"/>
  <c r="C446" i="10"/>
  <c r="C445" i="10"/>
  <c r="C444" i="10"/>
  <c r="C443" i="10"/>
  <c r="C442" i="10"/>
  <c r="C441" i="10"/>
  <c r="C440" i="10"/>
  <c r="C439" i="10"/>
  <c r="C438" i="10"/>
  <c r="C437" i="10"/>
  <c r="C436" i="10"/>
  <c r="C435" i="10"/>
  <c r="C434" i="10"/>
  <c r="C433" i="10"/>
  <c r="C432" i="10"/>
  <c r="C431" i="10"/>
  <c r="C430" i="10"/>
  <c r="C429" i="10"/>
  <c r="C428" i="10"/>
  <c r="C427" i="10"/>
  <c r="C426" i="10"/>
  <c r="C425" i="10"/>
  <c r="C424" i="10"/>
  <c r="C423" i="10"/>
  <c r="C422" i="10"/>
  <c r="C421" i="10"/>
  <c r="C420" i="10"/>
  <c r="C419" i="10"/>
  <c r="C418" i="10"/>
  <c r="C417" i="10"/>
  <c r="C416" i="10"/>
  <c r="C415" i="10"/>
  <c r="C414" i="10"/>
  <c r="C413" i="10"/>
  <c r="C412" i="10"/>
  <c r="C411" i="10"/>
  <c r="C410" i="10"/>
  <c r="C409" i="10"/>
  <c r="C408" i="10"/>
  <c r="C407" i="10"/>
  <c r="C406" i="10"/>
  <c r="C405" i="10"/>
  <c r="C404" i="10"/>
  <c r="C403" i="10"/>
  <c r="C402" i="10"/>
  <c r="C401" i="10"/>
  <c r="C400" i="10"/>
  <c r="C399" i="10"/>
  <c r="C398" i="10"/>
  <c r="C397" i="10"/>
  <c r="C396" i="10"/>
  <c r="C395" i="10"/>
  <c r="C394" i="10"/>
  <c r="C393" i="10"/>
  <c r="C392" i="10"/>
  <c r="C391" i="10"/>
  <c r="C390" i="10"/>
  <c r="C389" i="10"/>
  <c r="C388" i="10"/>
  <c r="C387" i="10"/>
  <c r="C386" i="10"/>
  <c r="C385" i="10"/>
  <c r="C384" i="10"/>
  <c r="C383" i="10"/>
  <c r="C382" i="10"/>
  <c r="C381" i="10"/>
  <c r="C380" i="10"/>
  <c r="C379" i="10"/>
  <c r="C378" i="10"/>
  <c r="C377" i="10"/>
  <c r="C376" i="10"/>
  <c r="C375" i="10"/>
  <c r="C374" i="10"/>
  <c r="C373" i="10"/>
  <c r="C372" i="10"/>
  <c r="C371" i="10"/>
  <c r="C370" i="10"/>
  <c r="C369" i="10"/>
  <c r="C368" i="10"/>
  <c r="C367" i="10"/>
  <c r="C366" i="10"/>
  <c r="C365" i="10"/>
  <c r="C364" i="10"/>
  <c r="C363" i="10"/>
  <c r="C362" i="10"/>
  <c r="C361" i="10"/>
  <c r="C360" i="10"/>
  <c r="C359" i="10"/>
  <c r="C358" i="10"/>
  <c r="C357" i="10"/>
  <c r="C356" i="10"/>
  <c r="C355" i="10"/>
  <c r="C354" i="10"/>
  <c r="C353" i="10"/>
  <c r="C352" i="10"/>
  <c r="C351" i="10"/>
  <c r="C350" i="10"/>
  <c r="C349" i="10"/>
  <c r="C348" i="10"/>
  <c r="C347" i="10"/>
  <c r="C346" i="10"/>
  <c r="C345" i="10"/>
  <c r="C344" i="10"/>
  <c r="C343" i="10"/>
  <c r="C342" i="10"/>
  <c r="C341" i="10"/>
  <c r="C340" i="10"/>
  <c r="C339" i="10"/>
  <c r="C338" i="10"/>
  <c r="C337" i="10"/>
  <c r="C336" i="10"/>
  <c r="C335" i="10"/>
  <c r="C334" i="10"/>
  <c r="C333" i="10"/>
  <c r="C332" i="10"/>
  <c r="C331" i="10"/>
  <c r="C330" i="10"/>
  <c r="C329" i="10"/>
  <c r="C328" i="10"/>
  <c r="C327" i="10"/>
  <c r="C326" i="10"/>
  <c r="C325" i="10"/>
  <c r="C324" i="10"/>
  <c r="C323" i="10"/>
  <c r="C322" i="10"/>
  <c r="C321" i="10"/>
  <c r="C320" i="10"/>
  <c r="C319" i="10"/>
  <c r="C318" i="10"/>
  <c r="C317" i="10"/>
  <c r="C316" i="10"/>
  <c r="C315" i="10"/>
  <c r="C314" i="10"/>
  <c r="C313" i="10"/>
  <c r="C312" i="10"/>
  <c r="C311" i="10"/>
  <c r="C310" i="10"/>
  <c r="C309" i="10"/>
  <c r="C308" i="10"/>
  <c r="C307" i="10"/>
  <c r="C306" i="10"/>
  <c r="C305" i="10"/>
  <c r="C304" i="10"/>
  <c r="C303" i="10"/>
  <c r="C302" i="10"/>
  <c r="C301" i="10"/>
  <c r="C300" i="10"/>
  <c r="C299" i="10"/>
  <c r="C298" i="10"/>
  <c r="C297" i="10"/>
  <c r="C296" i="10"/>
  <c r="C295" i="10"/>
  <c r="C294" i="10"/>
  <c r="C293" i="10"/>
  <c r="C292" i="10"/>
  <c r="C291" i="10"/>
  <c r="C290" i="10"/>
  <c r="C289" i="10"/>
  <c r="C288" i="10"/>
  <c r="C287" i="10"/>
  <c r="C286" i="10"/>
  <c r="C285" i="10"/>
  <c r="C284" i="10"/>
  <c r="C283" i="10"/>
  <c r="C282" i="10"/>
  <c r="C281" i="10"/>
  <c r="C280" i="10"/>
  <c r="C279" i="10"/>
  <c r="C278" i="10"/>
  <c r="C277" i="10"/>
  <c r="C276" i="10"/>
  <c r="C275" i="10"/>
  <c r="C274" i="10"/>
  <c r="C273" i="10"/>
  <c r="C272" i="10"/>
  <c r="C271" i="10"/>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O11" i="10" s="1"/>
  <c r="C18" i="10"/>
  <c r="C17" i="10"/>
  <c r="C16" i="10"/>
  <c r="C15" i="10"/>
  <c r="K11" i="10" s="1"/>
  <c r="C14" i="10"/>
  <c r="C13" i="10"/>
  <c r="F12" i="10"/>
  <c r="E12" i="10" s="1"/>
  <c r="C12" i="10"/>
  <c r="C11" i="10"/>
  <c r="G11" i="10" s="1"/>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5"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375" i="9"/>
  <c r="AE376" i="9"/>
  <c r="AE377" i="9"/>
  <c r="AE378" i="9"/>
  <c r="AE379" i="9"/>
  <c r="AE380" i="9"/>
  <c r="AE381" i="9"/>
  <c r="AE382" i="9"/>
  <c r="AE383" i="9"/>
  <c r="AE384" i="9"/>
  <c r="AE385" i="9"/>
  <c r="AE386" i="9"/>
  <c r="AE387" i="9"/>
  <c r="AE388" i="9"/>
  <c r="AE389" i="9"/>
  <c r="AE390" i="9"/>
  <c r="AE391" i="9"/>
  <c r="AE392" i="9"/>
  <c r="AE393" i="9"/>
  <c r="AE394" i="9"/>
  <c r="AE395" i="9"/>
  <c r="AE396" i="9"/>
  <c r="AE397" i="9"/>
  <c r="AE398" i="9"/>
  <c r="AE399" i="9"/>
  <c r="AE400" i="9"/>
  <c r="AE401" i="9"/>
  <c r="AE402" i="9"/>
  <c r="AE403" i="9"/>
  <c r="AE404" i="9"/>
  <c r="AE405" i="9"/>
  <c r="AE406" i="9"/>
  <c r="AE407" i="9"/>
  <c r="AE408" i="9"/>
  <c r="AE409" i="9"/>
  <c r="AE410" i="9"/>
  <c r="AE411" i="9"/>
  <c r="AE412" i="9"/>
  <c r="AE413" i="9"/>
  <c r="AE414" i="9"/>
  <c r="AE415" i="9"/>
  <c r="AE416" i="9"/>
  <c r="AE417" i="9"/>
  <c r="AE418" i="9"/>
  <c r="AE419" i="9"/>
  <c r="AE420" i="9"/>
  <c r="AE421" i="9"/>
  <c r="AE422" i="9"/>
  <c r="AE423" i="9"/>
  <c r="AE424" i="9"/>
  <c r="AE425" i="9"/>
  <c r="AE426" i="9"/>
  <c r="AE427" i="9"/>
  <c r="AE428" i="9"/>
  <c r="AE429" i="9"/>
  <c r="AE430" i="9"/>
  <c r="AE431" i="9"/>
  <c r="AE432" i="9"/>
  <c r="AE433" i="9"/>
  <c r="AE434" i="9"/>
  <c r="AE435" i="9"/>
  <c r="AE436" i="9"/>
  <c r="AE437" i="9"/>
  <c r="AE438" i="9"/>
  <c r="AE439" i="9"/>
  <c r="AE440" i="9"/>
  <c r="AE441" i="9"/>
  <c r="AE442" i="9"/>
  <c r="AE443" i="9"/>
  <c r="AE444" i="9"/>
  <c r="AE445" i="9"/>
  <c r="AE446" i="9"/>
  <c r="AE447" i="9"/>
  <c r="AE448" i="9"/>
  <c r="AE449" i="9"/>
  <c r="AE450" i="9"/>
  <c r="AE451" i="9"/>
  <c r="AE452" i="9"/>
  <c r="AE453" i="9"/>
  <c r="AE454" i="9"/>
  <c r="AE455" i="9"/>
  <c r="AE456" i="9"/>
  <c r="AE457" i="9"/>
  <c r="AE458" i="9"/>
  <c r="AE459" i="9"/>
  <c r="AE460" i="9"/>
  <c r="AE461" i="9"/>
  <c r="AE462" i="9"/>
  <c r="AE463" i="9"/>
  <c r="AE464" i="9"/>
  <c r="AE465" i="9"/>
  <c r="AE466" i="9"/>
  <c r="AE467" i="9"/>
  <c r="AE468" i="9"/>
  <c r="AE469" i="9"/>
  <c r="AE470" i="9"/>
  <c r="AE471" i="9"/>
  <c r="AE472" i="9"/>
  <c r="AE473" i="9"/>
  <c r="AE474" i="9"/>
  <c r="AE475" i="9"/>
  <c r="AE476" i="9"/>
  <c r="AE477" i="9"/>
  <c r="AE478" i="9"/>
  <c r="AE479" i="9"/>
  <c r="AE480" i="9"/>
  <c r="AE481" i="9"/>
  <c r="AE482" i="9"/>
  <c r="AE483" i="9"/>
  <c r="AE484" i="9"/>
  <c r="AE485" i="9"/>
  <c r="AE486" i="9"/>
  <c r="AE487" i="9"/>
  <c r="AE488" i="9"/>
  <c r="AE489" i="9"/>
  <c r="AE490" i="9"/>
  <c r="AE491" i="9"/>
  <c r="AE492" i="9"/>
  <c r="AE493" i="9"/>
  <c r="AE494" i="9"/>
  <c r="AE495" i="9"/>
  <c r="AE496" i="9"/>
  <c r="AE497" i="9"/>
  <c r="AE498" i="9"/>
  <c r="AE499" i="9"/>
  <c r="AE500" i="9"/>
  <c r="AE501" i="9"/>
  <c r="AE502" i="9"/>
  <c r="AE503" i="9"/>
  <c r="AE504" i="9"/>
  <c r="AE505" i="9"/>
  <c r="AE506" i="9"/>
  <c r="AE507" i="9"/>
  <c r="AE508" i="9"/>
  <c r="AE509" i="9"/>
  <c r="AE510" i="9"/>
  <c r="AE511" i="9"/>
  <c r="AE512" i="9"/>
  <c r="AE513" i="9"/>
  <c r="AE514" i="9"/>
  <c r="AE515" i="9"/>
  <c r="AE516" i="9"/>
  <c r="AE517" i="9"/>
  <c r="AE518" i="9"/>
  <c r="AE519" i="9"/>
  <c r="AE520" i="9"/>
  <c r="AE521" i="9"/>
  <c r="AE522" i="9"/>
  <c r="AE523" i="9"/>
  <c r="AE524" i="9"/>
  <c r="AE525" i="9"/>
  <c r="AE526" i="9"/>
  <c r="AE527" i="9"/>
  <c r="AE528" i="9"/>
  <c r="AE529" i="9"/>
  <c r="AE530" i="9"/>
  <c r="AE531" i="9"/>
  <c r="AE532" i="9"/>
  <c r="AE533" i="9"/>
  <c r="AE534" i="9"/>
  <c r="AE535" i="9"/>
  <c r="AE536" i="9"/>
  <c r="AE537" i="9"/>
  <c r="AE538" i="9"/>
  <c r="AE539" i="9"/>
  <c r="AE540" i="9"/>
  <c r="AE541" i="9"/>
  <c r="AE542" i="9"/>
  <c r="AE543" i="9"/>
  <c r="AE544" i="9"/>
  <c r="AE545" i="9"/>
  <c r="AE546" i="9"/>
  <c r="AE547" i="9"/>
  <c r="AE548" i="9"/>
  <c r="AE549" i="9"/>
  <c r="AE550" i="9"/>
  <c r="AE551" i="9"/>
  <c r="AE552" i="9"/>
  <c r="AE553" i="9"/>
  <c r="AE554" i="9"/>
  <c r="AE555" i="9"/>
  <c r="AE556" i="9"/>
  <c r="AE557" i="9"/>
  <c r="AE558" i="9"/>
  <c r="AE559" i="9"/>
  <c r="AE560" i="9"/>
  <c r="AE561" i="9"/>
  <c r="AE562" i="9"/>
  <c r="AE563" i="9"/>
  <c r="AE564" i="9"/>
  <c r="AE565" i="9"/>
  <c r="AE566" i="9"/>
  <c r="AE567" i="9"/>
  <c r="AE568" i="9"/>
  <c r="AE569" i="9"/>
  <c r="AE570" i="9"/>
  <c r="AE571" i="9"/>
  <c r="AE572" i="9"/>
  <c r="AE573" i="9"/>
  <c r="AE574" i="9"/>
  <c r="AE575" i="9"/>
  <c r="AE576" i="9"/>
  <c r="AE577" i="9"/>
  <c r="AE578" i="9"/>
  <c r="AE579" i="9"/>
  <c r="AE580" i="9"/>
  <c r="AE581" i="9"/>
  <c r="AE582" i="9"/>
  <c r="AE583" i="9"/>
  <c r="AE584" i="9"/>
  <c r="AE585" i="9"/>
  <c r="AE586" i="9"/>
  <c r="AE587" i="9"/>
  <c r="AE588" i="9"/>
  <c r="AE589" i="9"/>
  <c r="AE590" i="9"/>
  <c r="AE591" i="9"/>
  <c r="AE592" i="9"/>
  <c r="AE593" i="9"/>
  <c r="AE594" i="9"/>
  <c r="AE595" i="9"/>
  <c r="AE596" i="9"/>
  <c r="AE597" i="9"/>
  <c r="AE598" i="9"/>
  <c r="AE599" i="9"/>
  <c r="AE600" i="9"/>
  <c r="AE601" i="9"/>
  <c r="AE602" i="9"/>
  <c r="AE603" i="9"/>
  <c r="AE604" i="9"/>
  <c r="AE605" i="9"/>
  <c r="AE606" i="9"/>
  <c r="AE607" i="9"/>
  <c r="AE608" i="9"/>
  <c r="AE609" i="9"/>
  <c r="AE610" i="9"/>
  <c r="AE611" i="9"/>
  <c r="AE612" i="9"/>
  <c r="AE613" i="9"/>
  <c r="AE614" i="9"/>
  <c r="AE615" i="9"/>
  <c r="AE616" i="9"/>
  <c r="AE617" i="9"/>
  <c r="AE618" i="9"/>
  <c r="AE619" i="9"/>
  <c r="AE620" i="9"/>
  <c r="AE621" i="9"/>
  <c r="AE622" i="9"/>
  <c r="AE623" i="9"/>
  <c r="AE624" i="9"/>
  <c r="AE625" i="9"/>
  <c r="AE626" i="9"/>
  <c r="AE627" i="9"/>
  <c r="AE628" i="9"/>
  <c r="AE629" i="9"/>
  <c r="AE630" i="9"/>
  <c r="AE631" i="9"/>
  <c r="AE632" i="9"/>
  <c r="AE633" i="9"/>
  <c r="AE634" i="9"/>
  <c r="AE635" i="9"/>
  <c r="AE636" i="9"/>
  <c r="AE637" i="9"/>
  <c r="AE638" i="9"/>
  <c r="AE639" i="9"/>
  <c r="AE640" i="9"/>
  <c r="AE641" i="9"/>
  <c r="AE642" i="9"/>
  <c r="AE643" i="9"/>
  <c r="AE644" i="9"/>
  <c r="AE645" i="9"/>
  <c r="AE646" i="9"/>
  <c r="AE647" i="9"/>
  <c r="AE648" i="9"/>
  <c r="AE649" i="9"/>
  <c r="AE650" i="9"/>
  <c r="AE651" i="9"/>
  <c r="AE652" i="9"/>
  <c r="AE653" i="9"/>
  <c r="AE654" i="9"/>
  <c r="AE655" i="9"/>
  <c r="AE656" i="9"/>
  <c r="AE657" i="9"/>
  <c r="AE658" i="9"/>
  <c r="AE659" i="9"/>
  <c r="AE660" i="9"/>
  <c r="AE661" i="9"/>
  <c r="AE662" i="9"/>
  <c r="AE663" i="9"/>
  <c r="AE664" i="9"/>
  <c r="AE665" i="9"/>
  <c r="AE666" i="9"/>
  <c r="AE667" i="9"/>
  <c r="AE668" i="9"/>
  <c r="AE669" i="9"/>
  <c r="AE670" i="9"/>
  <c r="AE671" i="9"/>
  <c r="AE672" i="9"/>
  <c r="AE673" i="9"/>
  <c r="AE674" i="9"/>
  <c r="AE675" i="9"/>
  <c r="AE676" i="9"/>
  <c r="AE677" i="9"/>
  <c r="AE678" i="9"/>
  <c r="AE679" i="9"/>
  <c r="AE680" i="9"/>
  <c r="AE681" i="9"/>
  <c r="AE682" i="9"/>
  <c r="AE683" i="9"/>
  <c r="AE684" i="9"/>
  <c r="AE685" i="9"/>
  <c r="AE686" i="9"/>
  <c r="AE687" i="9"/>
  <c r="AE688" i="9"/>
  <c r="AE689" i="9"/>
  <c r="AE690" i="9"/>
  <c r="AE691" i="9"/>
  <c r="AE692" i="9"/>
  <c r="AE693" i="9"/>
  <c r="AE694" i="9"/>
  <c r="AE695" i="9"/>
  <c r="AE696" i="9"/>
  <c r="AE697" i="9"/>
  <c r="AE698" i="9"/>
  <c r="AE699" i="9"/>
  <c r="AE700" i="9"/>
  <c r="AE701" i="9"/>
  <c r="AE702" i="9"/>
  <c r="AE703" i="9"/>
  <c r="AE704" i="9"/>
  <c r="AE705" i="9"/>
  <c r="AE706" i="9"/>
  <c r="AE707" i="9"/>
  <c r="AE708" i="9"/>
  <c r="AE709" i="9"/>
  <c r="AE710" i="9"/>
  <c r="AE711" i="9"/>
  <c r="AE712" i="9"/>
  <c r="AE713" i="9"/>
  <c r="AE714" i="9"/>
  <c r="AE715" i="9"/>
  <c r="AE716" i="9"/>
  <c r="AE717" i="9"/>
  <c r="AE718" i="9"/>
  <c r="AE719" i="9"/>
  <c r="AE720" i="9"/>
  <c r="AE721" i="9"/>
  <c r="AE722" i="9"/>
  <c r="AE723" i="9"/>
  <c r="AE724" i="9"/>
  <c r="AE725" i="9"/>
  <c r="AE726" i="9"/>
  <c r="AE727" i="9"/>
  <c r="AE728" i="9"/>
  <c r="AE729" i="9"/>
  <c r="AE730" i="9"/>
  <c r="AE731" i="9"/>
  <c r="AE732" i="9"/>
  <c r="AE733" i="9"/>
  <c r="AE734" i="9"/>
  <c r="AE735" i="9"/>
  <c r="AE736" i="9"/>
  <c r="AE737" i="9"/>
  <c r="AE738" i="9"/>
  <c r="AE739" i="9"/>
  <c r="AE740" i="9"/>
  <c r="AE741" i="9"/>
  <c r="AE742" i="9"/>
  <c r="AE743" i="9"/>
  <c r="AE744" i="9"/>
  <c r="AE745" i="9"/>
  <c r="AE746" i="9"/>
  <c r="AE747" i="9"/>
  <c r="AE748" i="9"/>
  <c r="AE749" i="9"/>
  <c r="AE750" i="9"/>
  <c r="AE751" i="9"/>
  <c r="AE752" i="9"/>
  <c r="AE753" i="9"/>
  <c r="AE754" i="9"/>
  <c r="AE755" i="9"/>
  <c r="AE756" i="9"/>
  <c r="AE757" i="9"/>
  <c r="AE758" i="9"/>
  <c r="AE759" i="9"/>
  <c r="AE760" i="9"/>
  <c r="AE761" i="9"/>
  <c r="AE762" i="9"/>
  <c r="AE763" i="9"/>
  <c r="AE764" i="9"/>
  <c r="AE765" i="9"/>
  <c r="AE766" i="9"/>
  <c r="AE767" i="9"/>
  <c r="AE768" i="9"/>
  <c r="AE769" i="9"/>
  <c r="AE770" i="9"/>
  <c r="AE771" i="9"/>
  <c r="AE772" i="9"/>
  <c r="AE773" i="9"/>
  <c r="AE774" i="9"/>
  <c r="AE775" i="9"/>
  <c r="AE776" i="9"/>
  <c r="AE777" i="9"/>
  <c r="AE778" i="9"/>
  <c r="AE779" i="9"/>
  <c r="AE780" i="9"/>
  <c r="AE781" i="9"/>
  <c r="AE782" i="9"/>
  <c r="AE783" i="9"/>
  <c r="AE784" i="9"/>
  <c r="AE785" i="9"/>
  <c r="AE786" i="9"/>
  <c r="AE787" i="9"/>
  <c r="AE788" i="9"/>
  <c r="AE789" i="9"/>
  <c r="AE790" i="9"/>
  <c r="AE791" i="9"/>
  <c r="AE792" i="9"/>
  <c r="AE793" i="9"/>
  <c r="AE794" i="9"/>
  <c r="AE795" i="9"/>
  <c r="AE796" i="9"/>
  <c r="AE797" i="9"/>
  <c r="AE798" i="9"/>
  <c r="AE799" i="9"/>
  <c r="AE800" i="9"/>
  <c r="AE801" i="9"/>
  <c r="AE802" i="9"/>
  <c r="AE803" i="9"/>
  <c r="AE804" i="9"/>
  <c r="AE805" i="9"/>
  <c r="AE806" i="9"/>
  <c r="AE807" i="9"/>
  <c r="AE808" i="9"/>
  <c r="AE809" i="9"/>
  <c r="AE810" i="9"/>
  <c r="AE811" i="9"/>
  <c r="AE812" i="9"/>
  <c r="AE813" i="9"/>
  <c r="AE814" i="9"/>
  <c r="AE815" i="9"/>
  <c r="AE816" i="9"/>
  <c r="AE817" i="9"/>
  <c r="AE818" i="9"/>
  <c r="AE819" i="9"/>
  <c r="AE820" i="9"/>
  <c r="AE821" i="9"/>
  <c r="AE822" i="9"/>
  <c r="AE823" i="9"/>
  <c r="AE824" i="9"/>
  <c r="AE825" i="9"/>
  <c r="AE826" i="9"/>
  <c r="AE827" i="9"/>
  <c r="AE828" i="9"/>
  <c r="AE829" i="9"/>
  <c r="AE830" i="9"/>
  <c r="AE831" i="9"/>
  <c r="AE832" i="9"/>
  <c r="AE833" i="9"/>
  <c r="AE834" i="9"/>
  <c r="AE835" i="9"/>
  <c r="AE836" i="9"/>
  <c r="AE837" i="9"/>
  <c r="AE838" i="9"/>
  <c r="AE839" i="9"/>
  <c r="AE840" i="9"/>
  <c r="AE841" i="9"/>
  <c r="AE842" i="9"/>
  <c r="AE843" i="9"/>
  <c r="AE844" i="9"/>
  <c r="AE845" i="9"/>
  <c r="AE846" i="9"/>
  <c r="AE847" i="9"/>
  <c r="AE848" i="9"/>
  <c r="AE849" i="9"/>
  <c r="AE850" i="9"/>
  <c r="AE851" i="9"/>
  <c r="AE852" i="9"/>
  <c r="AE853" i="9"/>
  <c r="AE854" i="9"/>
  <c r="AE855" i="9"/>
  <c r="AE856" i="9"/>
  <c r="AE857" i="9"/>
  <c r="AE858" i="9"/>
  <c r="AE859" i="9"/>
  <c r="AE860" i="9"/>
  <c r="AE861" i="9"/>
  <c r="AE862" i="9"/>
  <c r="AE863" i="9"/>
  <c r="AE864" i="9"/>
  <c r="AE865" i="9"/>
  <c r="AE866" i="9"/>
  <c r="AE867" i="9"/>
  <c r="AE868" i="9"/>
  <c r="AE869" i="9"/>
  <c r="AE870" i="9"/>
  <c r="AE871" i="9"/>
  <c r="AE872" i="9"/>
  <c r="AE873" i="9"/>
  <c r="AE874" i="9"/>
  <c r="AE875" i="9"/>
  <c r="AE876" i="9"/>
  <c r="AE877" i="9"/>
  <c r="AE878" i="9"/>
  <c r="AE879" i="9"/>
  <c r="AE880" i="9"/>
  <c r="AE881" i="9"/>
  <c r="AE882" i="9"/>
  <c r="AE883" i="9"/>
  <c r="AE884" i="9"/>
  <c r="AE885" i="9"/>
  <c r="AE886" i="9"/>
  <c r="AE887" i="9"/>
  <c r="AE888" i="9"/>
  <c r="AE889" i="9"/>
  <c r="AE890" i="9"/>
  <c r="AE891" i="9"/>
  <c r="AE892" i="9"/>
  <c r="AE893" i="9"/>
  <c r="AE894" i="9"/>
  <c r="AE895" i="9"/>
  <c r="AE896" i="9"/>
  <c r="AE897" i="9"/>
  <c r="AE898" i="9"/>
  <c r="AE899" i="9"/>
  <c r="AE900" i="9"/>
  <c r="AE901" i="9"/>
  <c r="AE902" i="9"/>
  <c r="AE903" i="9"/>
  <c r="AE904" i="9"/>
  <c r="AE905" i="9"/>
  <c r="AE906" i="9"/>
  <c r="AE907" i="9"/>
  <c r="AE908" i="9"/>
  <c r="AE909" i="9"/>
  <c r="AE910" i="9"/>
  <c r="AE911" i="9"/>
  <c r="AE912" i="9"/>
  <c r="AE913" i="9"/>
  <c r="AE914" i="9"/>
  <c r="AE915" i="9"/>
  <c r="AE916" i="9"/>
  <c r="AE917" i="9"/>
  <c r="AE918" i="9"/>
  <c r="AE919" i="9"/>
  <c r="AE920" i="9"/>
  <c r="AE921" i="9"/>
  <c r="AE922" i="9"/>
  <c r="AE923" i="9"/>
  <c r="AE924" i="9"/>
  <c r="AE925" i="9"/>
  <c r="AE926" i="9"/>
  <c r="AE927" i="9"/>
  <c r="AE928" i="9"/>
  <c r="AE929" i="9"/>
  <c r="AE930" i="9"/>
  <c r="AE931" i="9"/>
  <c r="AE932" i="9"/>
  <c r="AE933" i="9"/>
  <c r="AE934" i="9"/>
  <c r="AE935" i="9"/>
  <c r="AE936" i="9"/>
  <c r="AE937" i="9"/>
  <c r="AE938" i="9"/>
  <c r="AE939" i="9"/>
  <c r="AE940" i="9"/>
  <c r="AE941" i="9"/>
  <c r="AE942" i="9"/>
  <c r="AE943" i="9"/>
  <c r="AE944" i="9"/>
  <c r="AE945" i="9"/>
  <c r="AE946" i="9"/>
  <c r="AE947" i="9"/>
  <c r="AE948" i="9"/>
  <c r="AE949" i="9"/>
  <c r="AE950" i="9"/>
  <c r="AE951" i="9"/>
  <c r="AE952" i="9"/>
  <c r="AE953" i="9"/>
  <c r="AE954" i="9"/>
  <c r="AE955" i="9"/>
  <c r="AE956" i="9"/>
  <c r="AE957" i="9"/>
  <c r="AE958" i="9"/>
  <c r="AE959" i="9"/>
  <c r="AE960" i="9"/>
  <c r="AE961" i="9"/>
  <c r="AE962" i="9"/>
  <c r="AE963" i="9"/>
  <c r="AE964" i="9"/>
  <c r="AE965" i="9"/>
  <c r="AE966" i="9"/>
  <c r="AE967" i="9"/>
  <c r="AE968" i="9"/>
  <c r="AE969" i="9"/>
  <c r="AE970" i="9"/>
  <c r="AE971" i="9"/>
  <c r="AE972" i="9"/>
  <c r="AE973" i="9"/>
  <c r="AE974" i="9"/>
  <c r="AE975" i="9"/>
  <c r="AE976" i="9"/>
  <c r="AE977" i="9"/>
  <c r="AE978" i="9"/>
  <c r="AE979" i="9"/>
  <c r="AE980" i="9"/>
  <c r="AE981" i="9"/>
  <c r="AE982" i="9"/>
  <c r="AE983" i="9"/>
  <c r="AE984" i="9"/>
  <c r="AE985" i="9"/>
  <c r="AE986" i="9"/>
  <c r="AE987" i="9"/>
  <c r="AE988" i="9"/>
  <c r="AE989" i="9"/>
  <c r="AE990" i="9"/>
  <c r="AE991" i="9"/>
  <c r="AE992" i="9"/>
  <c r="AE993" i="9"/>
  <c r="AE994" i="9"/>
  <c r="AE995" i="9"/>
  <c r="AE996" i="9"/>
  <c r="AE997" i="9"/>
  <c r="AE998" i="9"/>
  <c r="AE999" i="9"/>
  <c r="AE1000" i="9"/>
  <c r="AE1001" i="9"/>
  <c r="AE1002" i="9"/>
  <c r="AE1003" i="9"/>
  <c r="AE1004" i="9"/>
  <c r="AE1005" i="9"/>
  <c r="AE1006" i="9"/>
  <c r="AE1007" i="9"/>
  <c r="AE1008" i="9"/>
  <c r="AE1009" i="9"/>
  <c r="AE1010" i="9"/>
  <c r="AE1011" i="9"/>
  <c r="AE1012" i="9"/>
  <c r="AE1013" i="9"/>
  <c r="AE1014" i="9"/>
  <c r="AE1015" i="9"/>
  <c r="AE1016" i="9"/>
  <c r="AE1017" i="9"/>
  <c r="AE1018" i="9"/>
  <c r="AE1019" i="9"/>
  <c r="AE1020" i="9"/>
  <c r="AE1021" i="9"/>
  <c r="AE1022" i="9"/>
  <c r="AE1023" i="9"/>
  <c r="AE1024" i="9"/>
  <c r="AE1025" i="9"/>
  <c r="AE1026" i="9"/>
  <c r="AE1027" i="9"/>
  <c r="AE1028" i="9"/>
  <c r="AE1029" i="9"/>
  <c r="AE1030" i="9"/>
  <c r="AE1031" i="9"/>
  <c r="AE1032" i="9"/>
  <c r="AE1033" i="9"/>
  <c r="AE1034" i="9"/>
  <c r="AE1035" i="9"/>
  <c r="AE1036" i="9"/>
  <c r="AE1037" i="9"/>
  <c r="AE1038" i="9"/>
  <c r="AE1039" i="9"/>
  <c r="AE1040" i="9"/>
  <c r="AE1041" i="9"/>
  <c r="AE1042" i="9"/>
  <c r="AE1043" i="9"/>
  <c r="AE1044" i="9"/>
  <c r="AE1045" i="9"/>
  <c r="AE1046" i="9"/>
  <c r="AE1047" i="9"/>
  <c r="AE1048" i="9"/>
  <c r="AE1049" i="9"/>
  <c r="AE1050" i="9"/>
  <c r="AE1051" i="9"/>
  <c r="AE1052" i="9"/>
  <c r="AE1053" i="9"/>
  <c r="AE1054" i="9"/>
  <c r="AE1055" i="9"/>
  <c r="AE1056" i="9"/>
  <c r="AE1057" i="9"/>
  <c r="AE1058" i="9"/>
  <c r="AE1059" i="9"/>
  <c r="AE1060" i="9"/>
  <c r="AE1061" i="9"/>
  <c r="AE1062" i="9"/>
  <c r="AE1063" i="9"/>
  <c r="AE1064" i="9"/>
  <c r="AE1065" i="9"/>
  <c r="AE1066" i="9"/>
  <c r="AE1067" i="9"/>
  <c r="AE1068" i="9"/>
  <c r="AE1069" i="9"/>
  <c r="AE1070" i="9"/>
  <c r="AE1071" i="9"/>
  <c r="AE1072" i="9"/>
  <c r="AE1073" i="9"/>
  <c r="AE1074" i="9"/>
  <c r="AE1075" i="9"/>
  <c r="AE1076" i="9"/>
  <c r="AE1077" i="9"/>
  <c r="AE1078" i="9"/>
  <c r="AE1079" i="9"/>
  <c r="AE1080" i="9"/>
  <c r="AE1081" i="9"/>
  <c r="AE1082" i="9"/>
  <c r="AE1083" i="9"/>
  <c r="AE1084" i="9"/>
  <c r="AE1085" i="9"/>
  <c r="AE1086" i="9"/>
  <c r="AE1087" i="9"/>
  <c r="AE1088" i="9"/>
  <c r="AE1089" i="9"/>
  <c r="AE1090" i="9"/>
  <c r="AE1091" i="9"/>
  <c r="AE1092" i="9"/>
  <c r="AE1093" i="9"/>
  <c r="AE1094" i="9"/>
  <c r="AE1095" i="9"/>
  <c r="AE1096" i="9"/>
  <c r="AE1097" i="9"/>
  <c r="AE1098" i="9"/>
  <c r="AE1099" i="9"/>
  <c r="AE1100" i="9"/>
  <c r="AE1101" i="9"/>
  <c r="AE1102" i="9"/>
  <c r="AE1103" i="9"/>
  <c r="AE1104" i="9"/>
  <c r="AE1105" i="9"/>
  <c r="AE1106" i="9"/>
  <c r="AE1107" i="9"/>
  <c r="AE1108" i="9"/>
  <c r="AE1109" i="9"/>
  <c r="AE1110" i="9"/>
  <c r="AE1111" i="9"/>
  <c r="AE1112" i="9"/>
  <c r="AE1113" i="9"/>
  <c r="AE1114" i="9"/>
  <c r="AE1115" i="9"/>
  <c r="AE1116" i="9"/>
  <c r="AE1117" i="9"/>
  <c r="AE1118" i="9"/>
  <c r="AE1119" i="9"/>
  <c r="AE1120" i="9"/>
  <c r="AE1121" i="9"/>
  <c r="AE1122" i="9"/>
  <c r="AE1123" i="9"/>
  <c r="AE1124" i="9"/>
  <c r="AE1125" i="9"/>
  <c r="AE1126" i="9"/>
  <c r="AE1127" i="9"/>
  <c r="AE1128" i="9"/>
  <c r="AE1129" i="9"/>
  <c r="AE1130" i="9"/>
  <c r="AE1131" i="9"/>
  <c r="AE1132" i="9"/>
  <c r="AE1133" i="9"/>
  <c r="AE1134" i="9"/>
  <c r="AE1135" i="9"/>
  <c r="AE1136" i="9"/>
  <c r="AE1137" i="9"/>
  <c r="AE1138" i="9"/>
  <c r="AE1139" i="9"/>
  <c r="AE1140" i="9"/>
  <c r="AE1141" i="9"/>
  <c r="AE1142" i="9"/>
  <c r="AE1143" i="9"/>
  <c r="AE1144" i="9"/>
  <c r="AE1145" i="9"/>
  <c r="AE1146" i="9"/>
  <c r="AE1147" i="9"/>
  <c r="AE1148" i="9"/>
  <c r="AE1149" i="9"/>
  <c r="AE1150" i="9"/>
  <c r="AE1151" i="9"/>
  <c r="AE1152" i="9"/>
  <c r="AE1153" i="9"/>
  <c r="AE1154" i="9"/>
  <c r="AE1155" i="9"/>
  <c r="AE1156" i="9"/>
  <c r="AE1157" i="9"/>
  <c r="AE1158" i="9"/>
  <c r="AE1159" i="9"/>
  <c r="AE1160" i="9"/>
  <c r="AE1161" i="9"/>
  <c r="AE1162" i="9"/>
  <c r="AE1163" i="9"/>
  <c r="AE1164" i="9"/>
  <c r="AE1165" i="9"/>
  <c r="AE1166" i="9"/>
  <c r="AE1167" i="9"/>
  <c r="AE1168" i="9"/>
  <c r="AE1169" i="9"/>
  <c r="AE1170" i="9"/>
  <c r="AE1171" i="9"/>
  <c r="AE1172" i="9"/>
  <c r="AE1173" i="9"/>
  <c r="AE1174" i="9"/>
  <c r="AE1175" i="9"/>
  <c r="AE1176" i="9"/>
  <c r="AE1177" i="9"/>
  <c r="AE1178" i="9"/>
  <c r="AE1179" i="9"/>
  <c r="AE1180" i="9"/>
  <c r="AE1181" i="9"/>
  <c r="AE1182" i="9"/>
  <c r="AE1183" i="9"/>
  <c r="AE1184" i="9"/>
  <c r="AE1185" i="9"/>
  <c r="AE1186" i="9"/>
  <c r="AE1187" i="9"/>
  <c r="AE1188" i="9"/>
  <c r="AE1189" i="9"/>
  <c r="AE1190" i="9"/>
  <c r="AE1191" i="9"/>
  <c r="AE1192" i="9"/>
  <c r="AE1193" i="9"/>
  <c r="AE1194" i="9"/>
  <c r="AE1195" i="9"/>
  <c r="AE1196" i="9"/>
  <c r="AE1197" i="9"/>
  <c r="AE1198" i="9"/>
  <c r="AE1199" i="9"/>
  <c r="AE1200" i="9"/>
  <c r="AE1201" i="9"/>
  <c r="AE1202" i="9"/>
  <c r="AE1203" i="9"/>
  <c r="AE1204" i="9"/>
  <c r="AE1205" i="9"/>
  <c r="AE1206" i="9"/>
  <c r="AE1207" i="9"/>
  <c r="AE1208" i="9"/>
  <c r="AE1209" i="9"/>
  <c r="AE1210" i="9"/>
  <c r="AE1211" i="9"/>
  <c r="AE1212" i="9"/>
  <c r="AE1213" i="9"/>
  <c r="AE1214" i="9"/>
  <c r="AE1215" i="9"/>
  <c r="AE1216" i="9"/>
  <c r="AE1217" i="9"/>
  <c r="AE1218" i="9"/>
  <c r="AE1219" i="9"/>
  <c r="AE1220" i="9"/>
  <c r="AE1221" i="9"/>
  <c r="AE1222" i="9"/>
  <c r="AE1223" i="9"/>
  <c r="AE1224" i="9"/>
  <c r="AE1225" i="9"/>
  <c r="AE1226" i="9"/>
  <c r="AE1227" i="9"/>
  <c r="AE1228" i="9"/>
  <c r="AE1229" i="9"/>
  <c r="AE1230" i="9"/>
  <c r="AE1231" i="9"/>
  <c r="AE11" i="9"/>
  <c r="AH12" i="9"/>
  <c r="AG12" i="9" s="1"/>
  <c r="AG11" i="9"/>
  <c r="AK11" i="9" s="1"/>
  <c r="M11" i="9"/>
  <c r="N12" i="9"/>
  <c r="M12" i="9" s="1"/>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3318" i="9"/>
  <c r="C3319" i="9"/>
  <c r="C3320" i="9"/>
  <c r="C3321" i="9"/>
  <c r="C3322" i="9"/>
  <c r="C3323" i="9"/>
  <c r="C3324" i="9"/>
  <c r="C3325" i="9"/>
  <c r="C3326" i="9"/>
  <c r="C3327" i="9"/>
  <c r="C3328" i="9"/>
  <c r="C3329" i="9"/>
  <c r="C3330" i="9"/>
  <c r="C3331" i="9"/>
  <c r="C3332" i="9"/>
  <c r="C3333" i="9"/>
  <c r="C3334" i="9"/>
  <c r="C3335" i="9"/>
  <c r="C3336" i="9"/>
  <c r="C3337" i="9"/>
  <c r="C3338" i="9"/>
  <c r="C3339" i="9"/>
  <c r="C3340" i="9"/>
  <c r="C3341" i="9"/>
  <c r="C3342" i="9"/>
  <c r="C3343" i="9"/>
  <c r="C3344" i="9"/>
  <c r="C3345" i="9"/>
  <c r="C3346" i="9"/>
  <c r="C3347" i="9"/>
  <c r="C3348" i="9"/>
  <c r="C3349" i="9"/>
  <c r="C3350" i="9"/>
  <c r="C3351" i="9"/>
  <c r="C3352" i="9"/>
  <c r="C3353" i="9"/>
  <c r="C3354" i="9"/>
  <c r="C3355" i="9"/>
  <c r="C3356" i="9"/>
  <c r="C3357" i="9"/>
  <c r="C3358" i="9"/>
  <c r="C3359" i="9"/>
  <c r="C3360" i="9"/>
  <c r="C3361" i="9"/>
  <c r="C3362" i="9"/>
  <c r="C3363" i="9"/>
  <c r="C3364" i="9"/>
  <c r="C3365" i="9"/>
  <c r="C3366" i="9"/>
  <c r="C3367" i="9"/>
  <c r="C3368" i="9"/>
  <c r="C3369" i="9"/>
  <c r="C3370" i="9"/>
  <c r="C3371" i="9"/>
  <c r="C3372" i="9"/>
  <c r="C3373" i="9"/>
  <c r="C3374" i="9"/>
  <c r="C3375" i="9"/>
  <c r="C3376" i="9"/>
  <c r="C3377" i="9"/>
  <c r="C3378" i="9"/>
  <c r="C3379" i="9"/>
  <c r="C3380" i="9"/>
  <c r="C3381" i="9"/>
  <c r="C3382" i="9"/>
  <c r="C3383" i="9"/>
  <c r="C3384" i="9"/>
  <c r="C3385" i="9"/>
  <c r="C3386" i="9"/>
  <c r="C3387" i="9"/>
  <c r="C3388" i="9"/>
  <c r="C3389" i="9"/>
  <c r="C3390" i="9"/>
  <c r="C3391" i="9"/>
  <c r="C3392" i="9"/>
  <c r="C3393" i="9"/>
  <c r="C3394" i="9"/>
  <c r="C3395" i="9"/>
  <c r="C3396" i="9"/>
  <c r="C3397" i="9"/>
  <c r="C3398" i="9"/>
  <c r="C3399" i="9"/>
  <c r="C3400" i="9"/>
  <c r="C3401" i="9"/>
  <c r="C3402" i="9"/>
  <c r="C3403" i="9"/>
  <c r="C3404" i="9"/>
  <c r="C3405" i="9"/>
  <c r="C3406" i="9"/>
  <c r="C3407" i="9"/>
  <c r="C3408" i="9"/>
  <c r="C3409" i="9"/>
  <c r="C3410" i="9"/>
  <c r="C3411" i="9"/>
  <c r="C3412" i="9"/>
  <c r="C3413" i="9"/>
  <c r="C3414" i="9"/>
  <c r="C3415" i="9"/>
  <c r="C3416" i="9"/>
  <c r="C3417" i="9"/>
  <c r="C3418" i="9"/>
  <c r="C3419" i="9"/>
  <c r="C3420" i="9"/>
  <c r="C3421" i="9"/>
  <c r="C3422" i="9"/>
  <c r="C3423" i="9"/>
  <c r="C3424" i="9"/>
  <c r="C3425" i="9"/>
  <c r="C3426" i="9"/>
  <c r="C3427" i="9"/>
  <c r="C3428" i="9"/>
  <c r="C3429" i="9"/>
  <c r="C3430" i="9"/>
  <c r="C3431" i="9"/>
  <c r="C3432" i="9"/>
  <c r="C3433" i="9"/>
  <c r="C3434" i="9"/>
  <c r="C3435" i="9"/>
  <c r="C3436" i="9"/>
  <c r="C3437" i="9"/>
  <c r="C3438" i="9"/>
  <c r="C3439" i="9"/>
  <c r="C3440" i="9"/>
  <c r="C3441" i="9"/>
  <c r="C3442" i="9"/>
  <c r="C3443" i="9"/>
  <c r="C3444" i="9"/>
  <c r="C3445" i="9"/>
  <c r="C3446" i="9"/>
  <c r="C3447" i="9"/>
  <c r="C3448" i="9"/>
  <c r="C3449" i="9"/>
  <c r="C3450" i="9"/>
  <c r="C3451" i="9"/>
  <c r="C3452" i="9"/>
  <c r="C3453" i="9"/>
  <c r="C3454" i="9"/>
  <c r="C3455" i="9"/>
  <c r="C3456" i="9"/>
  <c r="C3457" i="9"/>
  <c r="C3458" i="9"/>
  <c r="C3459" i="9"/>
  <c r="C3460" i="9"/>
  <c r="C3461" i="9"/>
  <c r="C3462" i="9"/>
  <c r="C3463" i="9"/>
  <c r="C3464" i="9"/>
  <c r="C3465" i="9"/>
  <c r="C3466" i="9"/>
  <c r="C3467" i="9"/>
  <c r="C3468" i="9"/>
  <c r="C3469" i="9"/>
  <c r="C3470" i="9"/>
  <c r="C3471" i="9"/>
  <c r="C3472" i="9"/>
  <c r="C3473" i="9"/>
  <c r="C3474" i="9"/>
  <c r="C3475" i="9"/>
  <c r="C3476" i="9"/>
  <c r="C3477" i="9"/>
  <c r="C3478" i="9"/>
  <c r="C3479" i="9"/>
  <c r="C3480" i="9"/>
  <c r="C3481" i="9"/>
  <c r="C3482" i="9"/>
  <c r="C3483" i="9"/>
  <c r="C3484" i="9"/>
  <c r="C3485" i="9"/>
  <c r="C3486" i="9"/>
  <c r="C3487" i="9"/>
  <c r="C3488" i="9"/>
  <c r="C3489" i="9"/>
  <c r="C3490" i="9"/>
  <c r="C3491" i="9"/>
  <c r="C3492" i="9"/>
  <c r="C3493" i="9"/>
  <c r="C3494" i="9"/>
  <c r="C3495" i="9"/>
  <c r="C3496" i="9"/>
  <c r="C3497" i="9"/>
  <c r="C3498" i="9"/>
  <c r="C3499" i="9"/>
  <c r="C3500" i="9"/>
  <c r="C3501" i="9"/>
  <c r="C3502" i="9"/>
  <c r="C3503" i="9"/>
  <c r="C3504" i="9"/>
  <c r="C3505" i="9"/>
  <c r="C3506" i="9"/>
  <c r="C3507" i="9"/>
  <c r="C3508" i="9"/>
  <c r="C3509" i="9"/>
  <c r="C3510" i="9"/>
  <c r="C3511" i="9"/>
  <c r="C3512" i="9"/>
  <c r="C3513" i="9"/>
  <c r="C3514" i="9"/>
  <c r="C3515" i="9"/>
  <c r="C3516" i="9"/>
  <c r="C3517" i="9"/>
  <c r="C3518" i="9"/>
  <c r="C3519" i="9"/>
  <c r="C3520" i="9"/>
  <c r="C3521" i="9"/>
  <c r="C3522" i="9"/>
  <c r="C3523" i="9"/>
  <c r="C3524" i="9"/>
  <c r="C3525" i="9"/>
  <c r="C3526" i="9"/>
  <c r="C3527" i="9"/>
  <c r="C3528" i="9"/>
  <c r="C3529" i="9"/>
  <c r="C3530" i="9"/>
  <c r="C3531" i="9"/>
  <c r="C3532" i="9"/>
  <c r="C3533" i="9"/>
  <c r="C3534" i="9"/>
  <c r="C3535" i="9"/>
  <c r="C3536" i="9"/>
  <c r="C3537" i="9"/>
  <c r="C3538" i="9"/>
  <c r="C3539" i="9"/>
  <c r="C3540" i="9"/>
  <c r="C3541" i="9"/>
  <c r="C3542" i="9"/>
  <c r="C3543" i="9"/>
  <c r="C3544" i="9"/>
  <c r="C3545" i="9"/>
  <c r="C3546" i="9"/>
  <c r="C3547" i="9"/>
  <c r="C3548" i="9"/>
  <c r="C3549" i="9"/>
  <c r="C3550" i="9"/>
  <c r="C3551" i="9"/>
  <c r="C3552" i="9"/>
  <c r="C3553" i="9"/>
  <c r="C3554" i="9"/>
  <c r="C3555" i="9"/>
  <c r="C3556" i="9"/>
  <c r="C3557" i="9"/>
  <c r="C3558" i="9"/>
  <c r="C3559" i="9"/>
  <c r="C3560" i="9"/>
  <c r="C3561" i="9"/>
  <c r="C3562" i="9"/>
  <c r="C3563" i="9"/>
  <c r="C3564" i="9"/>
  <c r="C3565" i="9"/>
  <c r="C3566" i="9"/>
  <c r="C3567" i="9"/>
  <c r="C3568" i="9"/>
  <c r="C3569" i="9"/>
  <c r="C3570" i="9"/>
  <c r="C3571" i="9"/>
  <c r="C3572" i="9"/>
  <c r="C3573" i="9"/>
  <c r="C3574" i="9"/>
  <c r="C3575" i="9"/>
  <c r="C3576" i="9"/>
  <c r="C3577" i="9"/>
  <c r="C3578" i="9"/>
  <c r="C3579" i="9"/>
  <c r="C3580" i="9"/>
  <c r="C3581" i="9"/>
  <c r="C3582" i="9"/>
  <c r="C3583" i="9"/>
  <c r="C3584" i="9"/>
  <c r="C3585" i="9"/>
  <c r="C3586" i="9"/>
  <c r="C3587" i="9"/>
  <c r="C3588" i="9"/>
  <c r="C3589" i="9"/>
  <c r="C3590" i="9"/>
  <c r="C3591" i="9"/>
  <c r="C3592" i="9"/>
  <c r="C3593" i="9"/>
  <c r="C3594" i="9"/>
  <c r="C3595" i="9"/>
  <c r="C3596" i="9"/>
  <c r="C3597" i="9"/>
  <c r="C3598" i="9"/>
  <c r="C3599" i="9"/>
  <c r="C3600" i="9"/>
  <c r="C3601" i="9"/>
  <c r="C3602" i="9"/>
  <c r="C3603" i="9"/>
  <c r="C3604" i="9"/>
  <c r="C3605" i="9"/>
  <c r="C3606" i="9"/>
  <c r="C3607" i="9"/>
  <c r="C3608" i="9"/>
  <c r="C3609" i="9"/>
  <c r="C3610" i="9"/>
  <c r="C3611" i="9"/>
  <c r="C3612" i="9"/>
  <c r="C3613" i="9"/>
  <c r="C3614" i="9"/>
  <c r="C3615" i="9"/>
  <c r="C3616" i="9"/>
  <c r="C3617" i="9"/>
  <c r="C3618" i="9"/>
  <c r="C3619" i="9"/>
  <c r="C3620" i="9"/>
  <c r="C3621" i="9"/>
  <c r="C3622" i="9"/>
  <c r="C3623" i="9"/>
  <c r="C3624" i="9"/>
  <c r="C3625" i="9"/>
  <c r="C3626" i="9"/>
  <c r="C3627" i="9"/>
  <c r="C3628" i="9"/>
  <c r="C3629" i="9"/>
  <c r="C3630" i="9"/>
  <c r="C3631" i="9"/>
  <c r="C3632" i="9"/>
  <c r="C3633" i="9"/>
  <c r="C3634" i="9"/>
  <c r="C3635" i="9"/>
  <c r="C3636" i="9"/>
  <c r="C3637" i="9"/>
  <c r="C3638" i="9"/>
  <c r="C3639" i="9"/>
  <c r="C3640" i="9"/>
  <c r="C3641" i="9"/>
  <c r="C3642" i="9"/>
  <c r="C3643" i="9"/>
  <c r="C3644" i="9"/>
  <c r="C3645" i="9"/>
  <c r="C3646" i="9"/>
  <c r="C3647" i="9"/>
  <c r="C3648" i="9"/>
  <c r="C3649" i="9"/>
  <c r="C3650" i="9"/>
  <c r="C3651" i="9"/>
  <c r="C3652" i="9"/>
  <c r="C3653" i="9"/>
  <c r="C3654" i="9"/>
  <c r="C3655" i="9"/>
  <c r="C3656" i="9"/>
  <c r="C3657" i="9"/>
  <c r="C3658" i="9"/>
  <c r="C3659" i="9"/>
  <c r="C3660" i="9"/>
  <c r="C3661" i="9"/>
  <c r="C3662" i="9"/>
  <c r="C3663" i="9"/>
  <c r="C3664" i="9"/>
  <c r="C3665" i="9"/>
  <c r="C3666" i="9"/>
  <c r="C3667" i="9"/>
  <c r="C3668" i="9"/>
  <c r="C3669" i="9"/>
  <c r="C3670" i="9"/>
  <c r="C3671" i="9"/>
  <c r="C3672" i="9"/>
  <c r="C3673" i="9"/>
  <c r="C3674" i="9"/>
  <c r="C3675" i="9"/>
  <c r="C3676" i="9"/>
  <c r="C3677" i="9"/>
  <c r="C3678" i="9"/>
  <c r="C3679" i="9"/>
  <c r="C3680" i="9"/>
  <c r="C3681" i="9"/>
  <c r="C3682" i="9"/>
  <c r="C3683" i="9"/>
  <c r="C3684" i="9"/>
  <c r="C3685" i="9"/>
  <c r="C3686" i="9"/>
  <c r="C3687" i="9"/>
  <c r="C3688" i="9"/>
  <c r="C3689" i="9"/>
  <c r="C3690" i="9"/>
  <c r="C3691" i="9"/>
  <c r="C3692" i="9"/>
  <c r="C3693" i="9"/>
  <c r="C3694" i="9"/>
  <c r="C3695" i="9"/>
  <c r="C3696" i="9"/>
  <c r="C3697" i="9"/>
  <c r="C3698" i="9"/>
  <c r="C3699" i="9"/>
  <c r="C3700" i="9"/>
  <c r="C3701" i="9"/>
  <c r="C3702" i="9"/>
  <c r="C3703" i="9"/>
  <c r="C3704" i="9"/>
  <c r="C3705" i="9"/>
  <c r="C3706" i="9"/>
  <c r="C3707" i="9"/>
  <c r="C3708" i="9"/>
  <c r="C3709" i="9"/>
  <c r="C3710" i="9"/>
  <c r="C3711" i="9"/>
  <c r="C3712" i="9"/>
  <c r="C3713" i="9"/>
  <c r="C3714" i="9"/>
  <c r="C3715" i="9"/>
  <c r="C3716" i="9"/>
  <c r="C3717" i="9"/>
  <c r="C3718" i="9"/>
  <c r="C3719" i="9"/>
  <c r="C3720" i="9"/>
  <c r="C3721" i="9"/>
  <c r="C3722" i="9"/>
  <c r="C3723" i="9"/>
  <c r="C3724" i="9"/>
  <c r="C3725" i="9"/>
  <c r="C3726" i="9"/>
  <c r="C3727" i="9"/>
  <c r="C3728" i="9"/>
  <c r="C3729" i="9"/>
  <c r="C3730" i="9"/>
  <c r="C3731" i="9"/>
  <c r="C3732" i="9"/>
  <c r="C3733" i="9"/>
  <c r="C3734" i="9"/>
  <c r="C3735" i="9"/>
  <c r="C3736" i="9"/>
  <c r="C3737" i="9"/>
  <c r="C3738" i="9"/>
  <c r="C3739" i="9"/>
  <c r="C3740" i="9"/>
  <c r="C3741" i="9"/>
  <c r="C3742" i="9"/>
  <c r="C3743" i="9"/>
  <c r="C3744" i="9"/>
  <c r="C3745" i="9"/>
  <c r="C3746" i="9"/>
  <c r="C3747" i="9"/>
  <c r="C3748" i="9"/>
  <c r="C3749" i="9"/>
  <c r="C3750" i="9"/>
  <c r="C3751" i="9"/>
  <c r="C3752" i="9"/>
  <c r="C3753" i="9"/>
  <c r="C3754" i="9"/>
  <c r="C3755" i="9"/>
  <c r="C3756" i="9"/>
  <c r="C3757" i="9"/>
  <c r="C3758" i="9"/>
  <c r="C3759" i="9"/>
  <c r="C3760" i="9"/>
  <c r="C3761" i="9"/>
  <c r="C3762" i="9"/>
  <c r="C3763" i="9"/>
  <c r="C3764" i="9"/>
  <c r="C3765" i="9"/>
  <c r="C3766" i="9"/>
  <c r="C3767" i="9"/>
  <c r="C3768" i="9"/>
  <c r="C3769" i="9"/>
  <c r="C3770" i="9"/>
  <c r="C3771" i="9"/>
  <c r="C3772" i="9"/>
  <c r="C3773" i="9"/>
  <c r="C3774" i="9"/>
  <c r="C3775" i="9"/>
  <c r="C3776" i="9"/>
  <c r="C3777" i="9"/>
  <c r="C3778" i="9"/>
  <c r="C3779" i="9"/>
  <c r="C3780" i="9"/>
  <c r="C3781" i="9"/>
  <c r="C3782" i="9"/>
  <c r="C3783" i="9"/>
  <c r="C3784" i="9"/>
  <c r="C3785" i="9"/>
  <c r="C3786" i="9"/>
  <c r="C3787" i="9"/>
  <c r="C3788" i="9"/>
  <c r="C3789" i="9"/>
  <c r="C3790" i="9"/>
  <c r="C3791" i="9"/>
  <c r="C3792" i="9"/>
  <c r="C3793" i="9"/>
  <c r="C3794" i="9"/>
  <c r="C3795" i="9"/>
  <c r="C3796" i="9"/>
  <c r="C3797" i="9"/>
  <c r="C3798" i="9"/>
  <c r="C3799" i="9"/>
  <c r="C3800" i="9"/>
  <c r="C3801" i="9"/>
  <c r="C3802" i="9"/>
  <c r="C3803" i="9"/>
  <c r="C3804" i="9"/>
  <c r="C3805" i="9"/>
  <c r="C3806" i="9"/>
  <c r="C3807" i="9"/>
  <c r="C3808" i="9"/>
  <c r="C3809" i="9"/>
  <c r="C3810" i="9"/>
  <c r="C3811" i="9"/>
  <c r="C3812" i="9"/>
  <c r="C3813" i="9"/>
  <c r="C3814" i="9"/>
  <c r="C3815" i="9"/>
  <c r="C3816" i="9"/>
  <c r="C3817" i="9"/>
  <c r="C3818" i="9"/>
  <c r="C3819" i="9"/>
  <c r="C3820" i="9"/>
  <c r="C3821" i="9"/>
  <c r="C3822" i="9"/>
  <c r="C3823" i="9"/>
  <c r="C3824" i="9"/>
  <c r="C3825" i="9"/>
  <c r="C3826" i="9"/>
  <c r="C3827" i="9"/>
  <c r="C3828" i="9"/>
  <c r="C3829" i="9"/>
  <c r="C3830" i="9"/>
  <c r="C3831" i="9"/>
  <c r="C3832" i="9"/>
  <c r="C3833" i="9"/>
  <c r="C3834" i="9"/>
  <c r="C3835" i="9"/>
  <c r="C3836" i="9"/>
  <c r="C3837" i="9"/>
  <c r="C3838" i="9"/>
  <c r="C3839" i="9"/>
  <c r="C3840" i="9"/>
  <c r="C3841" i="9"/>
  <c r="C3842" i="9"/>
  <c r="C3843" i="9"/>
  <c r="C3844" i="9"/>
  <c r="C3845" i="9"/>
  <c r="C3846" i="9"/>
  <c r="C3847" i="9"/>
  <c r="C3848" i="9"/>
  <c r="C3849" i="9"/>
  <c r="C3850" i="9"/>
  <c r="C3851" i="9"/>
  <c r="C3852" i="9"/>
  <c r="C3853" i="9"/>
  <c r="C3854" i="9"/>
  <c r="C3855" i="9"/>
  <c r="C3856" i="9"/>
  <c r="C3857" i="9"/>
  <c r="C3858" i="9"/>
  <c r="C3859" i="9"/>
  <c r="C3860" i="9"/>
  <c r="C3861" i="9"/>
  <c r="C3862" i="9"/>
  <c r="C3863" i="9"/>
  <c r="C3864" i="9"/>
  <c r="C3865" i="9"/>
  <c r="C3866" i="9"/>
  <c r="C3867" i="9"/>
  <c r="C3868" i="9"/>
  <c r="C3869" i="9"/>
  <c r="C3870" i="9"/>
  <c r="C3871" i="9"/>
  <c r="C3872" i="9"/>
  <c r="C3873" i="9"/>
  <c r="C3874" i="9"/>
  <c r="C3875" i="9"/>
  <c r="C3876" i="9"/>
  <c r="C3877" i="9"/>
  <c r="C3878" i="9"/>
  <c r="C3879" i="9"/>
  <c r="C3880" i="9"/>
  <c r="C3881" i="9"/>
  <c r="C3882" i="9"/>
  <c r="C3883" i="9"/>
  <c r="C3884" i="9"/>
  <c r="C3885" i="9"/>
  <c r="C3886" i="9"/>
  <c r="C3887" i="9"/>
  <c r="C3888" i="9"/>
  <c r="C3889" i="9"/>
  <c r="C3890" i="9"/>
  <c r="C3891" i="9"/>
  <c r="C3892" i="9"/>
  <c r="C3893" i="9"/>
  <c r="C3894" i="9"/>
  <c r="C3895" i="9"/>
  <c r="C3896" i="9"/>
  <c r="C3897" i="9"/>
  <c r="C3898" i="9"/>
  <c r="C3899" i="9"/>
  <c r="C3900" i="9"/>
  <c r="C3901" i="9"/>
  <c r="C3902" i="9"/>
  <c r="C3903" i="9"/>
  <c r="C3904" i="9"/>
  <c r="C3905" i="9"/>
  <c r="C3906" i="9"/>
  <c r="C3907" i="9"/>
  <c r="C3908" i="9"/>
  <c r="C3909" i="9"/>
  <c r="C3910" i="9"/>
  <c r="C3911" i="9"/>
  <c r="C3912" i="9"/>
  <c r="C3913" i="9"/>
  <c r="C3914" i="9"/>
  <c r="C3915" i="9"/>
  <c r="C3916" i="9"/>
  <c r="C3917" i="9"/>
  <c r="C3918" i="9"/>
  <c r="C3919" i="9"/>
  <c r="C3920" i="9"/>
  <c r="C3921" i="9"/>
  <c r="C3922" i="9"/>
  <c r="C3923" i="9"/>
  <c r="C3924" i="9"/>
  <c r="C3925" i="9"/>
  <c r="C3926" i="9"/>
  <c r="C3927" i="9"/>
  <c r="C3928" i="9"/>
  <c r="C3929" i="9"/>
  <c r="C3930" i="9"/>
  <c r="C3931" i="9"/>
  <c r="C3932" i="9"/>
  <c r="C3933" i="9"/>
  <c r="C3934" i="9"/>
  <c r="C3935" i="9"/>
  <c r="C3936" i="9"/>
  <c r="C3937" i="9"/>
  <c r="C3938" i="9"/>
  <c r="C3939" i="9"/>
  <c r="C3940" i="9"/>
  <c r="C3941" i="9"/>
  <c r="C3942" i="9"/>
  <c r="C3943" i="9"/>
  <c r="C3944" i="9"/>
  <c r="C3945" i="9"/>
  <c r="C3946" i="9"/>
  <c r="C3947" i="9"/>
  <c r="C3948" i="9"/>
  <c r="C3949" i="9"/>
  <c r="C3950" i="9"/>
  <c r="C3951" i="9"/>
  <c r="C3952" i="9"/>
  <c r="C3953" i="9"/>
  <c r="C3954" i="9"/>
  <c r="C3955" i="9"/>
  <c r="C3956" i="9"/>
  <c r="C3957" i="9"/>
  <c r="C3958" i="9"/>
  <c r="C3959" i="9"/>
  <c r="C3960" i="9"/>
  <c r="C3961" i="9"/>
  <c r="C3962" i="9"/>
  <c r="C3963" i="9"/>
  <c r="C3964" i="9"/>
  <c r="C3965" i="9"/>
  <c r="C3966" i="9"/>
  <c r="C3967" i="9"/>
  <c r="C3968" i="9"/>
  <c r="C3969" i="9"/>
  <c r="C3970" i="9"/>
  <c r="C3971" i="9"/>
  <c r="C3972" i="9"/>
  <c r="C3973" i="9"/>
  <c r="C3974" i="9"/>
  <c r="C3975" i="9"/>
  <c r="C3976" i="9"/>
  <c r="C3977" i="9"/>
  <c r="C3978" i="9"/>
  <c r="C3979" i="9"/>
  <c r="C3980" i="9"/>
  <c r="C3981" i="9"/>
  <c r="C3982" i="9"/>
  <c r="C3983" i="9"/>
  <c r="C3984" i="9"/>
  <c r="C3985" i="9"/>
  <c r="C3986" i="9"/>
  <c r="C3987" i="9"/>
  <c r="C3988" i="9"/>
  <c r="C3989" i="9"/>
  <c r="C3990" i="9"/>
  <c r="C3991" i="9"/>
  <c r="C3992" i="9"/>
  <c r="C3993" i="9"/>
  <c r="C3994" i="9"/>
  <c r="C3995" i="9"/>
  <c r="C3996" i="9"/>
  <c r="C3997" i="9"/>
  <c r="C3998" i="9"/>
  <c r="C3999" i="9"/>
  <c r="C4000" i="9"/>
  <c r="C4001" i="9"/>
  <c r="C4002" i="9"/>
  <c r="C4003" i="9"/>
  <c r="C4004" i="9"/>
  <c r="C4005" i="9"/>
  <c r="C4006" i="9"/>
  <c r="C4007" i="9"/>
  <c r="C4008" i="9"/>
  <c r="C4009" i="9"/>
  <c r="C4010" i="9"/>
  <c r="C4011" i="9"/>
  <c r="C4012" i="9"/>
  <c r="C4013" i="9"/>
  <c r="C4014" i="9"/>
  <c r="C4015" i="9"/>
  <c r="C4016" i="9"/>
  <c r="C4017" i="9"/>
  <c r="C4018" i="9"/>
  <c r="C4019" i="9"/>
  <c r="C4020" i="9"/>
  <c r="C4021" i="9"/>
  <c r="C4022" i="9"/>
  <c r="C4023" i="9"/>
  <c r="C4024" i="9"/>
  <c r="C4025" i="9"/>
  <c r="C4026" i="9"/>
  <c r="C4027" i="9"/>
  <c r="C4028" i="9"/>
  <c r="C4029" i="9"/>
  <c r="C4030" i="9"/>
  <c r="C4031" i="9"/>
  <c r="C4032" i="9"/>
  <c r="C4033" i="9"/>
  <c r="C4034" i="9"/>
  <c r="C4035" i="9"/>
  <c r="C4036" i="9"/>
  <c r="C4037" i="9"/>
  <c r="C4038" i="9"/>
  <c r="C4039" i="9"/>
  <c r="C4040" i="9"/>
  <c r="C4041" i="9"/>
  <c r="C4042" i="9"/>
  <c r="C4043" i="9"/>
  <c r="C4044" i="9"/>
  <c r="C4045" i="9"/>
  <c r="C4046" i="9"/>
  <c r="C4047" i="9"/>
  <c r="C4048" i="9"/>
  <c r="C4049" i="9"/>
  <c r="C4050" i="9"/>
  <c r="C4051" i="9"/>
  <c r="C4052" i="9"/>
  <c r="C4053" i="9"/>
  <c r="C4054" i="9"/>
  <c r="C4055" i="9"/>
  <c r="C4056" i="9"/>
  <c r="C4057" i="9"/>
  <c r="C4058" i="9"/>
  <c r="C4059" i="9"/>
  <c r="C4060" i="9"/>
  <c r="C4061" i="9"/>
  <c r="C4062" i="9"/>
  <c r="C4063" i="9"/>
  <c r="C4064" i="9"/>
  <c r="C4065" i="9"/>
  <c r="C4066" i="9"/>
  <c r="C4067" i="9"/>
  <c r="C4068" i="9"/>
  <c r="C4069" i="9"/>
  <c r="C4070" i="9"/>
  <c r="C4071" i="9"/>
  <c r="C4072" i="9"/>
  <c r="C4073" i="9"/>
  <c r="C4074" i="9"/>
  <c r="C4075" i="9"/>
  <c r="C4076" i="9"/>
  <c r="C4077" i="9"/>
  <c r="C4078" i="9"/>
  <c r="C4079" i="9"/>
  <c r="C4080" i="9"/>
  <c r="C4081" i="9"/>
  <c r="C4082" i="9"/>
  <c r="C4083" i="9"/>
  <c r="C4084" i="9"/>
  <c r="C4085" i="9"/>
  <c r="C4086" i="9"/>
  <c r="C4087" i="9"/>
  <c r="C4088" i="9"/>
  <c r="C4089" i="9"/>
  <c r="C4090" i="9"/>
  <c r="C4091" i="9"/>
  <c r="C4092" i="9"/>
  <c r="C4093" i="9"/>
  <c r="C4094" i="9"/>
  <c r="C4095" i="9"/>
  <c r="C4096" i="9"/>
  <c r="C4097" i="9"/>
  <c r="C4098" i="9"/>
  <c r="C4099" i="9"/>
  <c r="C4100" i="9"/>
  <c r="C4101" i="9"/>
  <c r="C4102" i="9"/>
  <c r="C4103" i="9"/>
  <c r="C4104" i="9"/>
  <c r="C4105" i="9"/>
  <c r="C4106" i="9"/>
  <c r="C4107" i="9"/>
  <c r="C4108" i="9"/>
  <c r="C4109" i="9"/>
  <c r="C4110" i="9"/>
  <c r="C4111" i="9"/>
  <c r="C4112" i="9"/>
  <c r="C4113" i="9"/>
  <c r="C4114" i="9"/>
  <c r="C4115" i="9"/>
  <c r="C4116" i="9"/>
  <c r="C4117" i="9"/>
  <c r="C4118" i="9"/>
  <c r="C4119" i="9"/>
  <c r="C4120" i="9"/>
  <c r="C4121" i="9"/>
  <c r="C4122" i="9"/>
  <c r="C4123" i="9"/>
  <c r="C4124" i="9"/>
  <c r="C4125" i="9"/>
  <c r="C4126" i="9"/>
  <c r="C4127" i="9"/>
  <c r="C4128" i="9"/>
  <c r="C4129" i="9"/>
  <c r="C4130" i="9"/>
  <c r="C4131" i="9"/>
  <c r="C4132" i="9"/>
  <c r="C4133" i="9"/>
  <c r="C4134" i="9"/>
  <c r="C4135" i="9"/>
  <c r="C4136" i="9"/>
  <c r="C4137" i="9"/>
  <c r="C4138" i="9"/>
  <c r="C4139" i="9"/>
  <c r="C4140" i="9"/>
  <c r="C4141" i="9"/>
  <c r="C4142" i="9"/>
  <c r="C4143" i="9"/>
  <c r="C4144" i="9"/>
  <c r="C4145" i="9"/>
  <c r="C4146" i="9"/>
  <c r="C4147" i="9"/>
  <c r="C4148" i="9"/>
  <c r="C4149" i="9"/>
  <c r="C4150" i="9"/>
  <c r="C4151" i="9"/>
  <c r="C4152" i="9"/>
  <c r="C4153" i="9"/>
  <c r="C4154" i="9"/>
  <c r="C4155" i="9"/>
  <c r="C4156" i="9"/>
  <c r="C4157" i="9"/>
  <c r="C4158" i="9"/>
  <c r="C4159" i="9"/>
  <c r="C4160" i="9"/>
  <c r="C4161" i="9"/>
  <c r="C4162" i="9"/>
  <c r="C4163" i="9"/>
  <c r="C4164" i="9"/>
  <c r="C4165" i="9"/>
  <c r="C4166" i="9"/>
  <c r="C4167" i="9"/>
  <c r="C4168" i="9"/>
  <c r="C4169" i="9"/>
  <c r="C4170" i="9"/>
  <c r="C4171" i="9"/>
  <c r="C4172" i="9"/>
  <c r="C4173" i="9"/>
  <c r="C4174" i="9"/>
  <c r="C4175" i="9"/>
  <c r="C4176" i="9"/>
  <c r="C4177" i="9"/>
  <c r="C4178" i="9"/>
  <c r="C4179" i="9"/>
  <c r="C4180" i="9"/>
  <c r="C4181" i="9"/>
  <c r="C4182" i="9"/>
  <c r="C4183" i="9"/>
  <c r="C4184" i="9"/>
  <c r="C4185" i="9"/>
  <c r="C4186" i="9"/>
  <c r="C4187" i="9"/>
  <c r="C4188" i="9"/>
  <c r="C4189" i="9"/>
  <c r="C4190" i="9"/>
  <c r="C4191" i="9"/>
  <c r="C4192" i="9"/>
  <c r="C4193" i="9"/>
  <c r="C4194" i="9"/>
  <c r="C4195" i="9"/>
  <c r="C4196" i="9"/>
  <c r="C4197" i="9"/>
  <c r="C4198" i="9"/>
  <c r="C4199" i="9"/>
  <c r="C4200" i="9"/>
  <c r="C4201" i="9"/>
  <c r="C4202" i="9"/>
  <c r="C4203" i="9"/>
  <c r="C4204" i="9"/>
  <c r="C4205" i="9"/>
  <c r="C4206" i="9"/>
  <c r="C4207" i="9"/>
  <c r="C4208" i="9"/>
  <c r="C4209" i="9"/>
  <c r="C4210" i="9"/>
  <c r="C4211" i="9"/>
  <c r="C4212" i="9"/>
  <c r="C4213" i="9"/>
  <c r="C4214" i="9"/>
  <c r="C4215" i="9"/>
  <c r="C4216" i="9"/>
  <c r="C4217" i="9"/>
  <c r="C4218" i="9"/>
  <c r="C4219" i="9"/>
  <c r="C4220" i="9"/>
  <c r="C4221" i="9"/>
  <c r="C4222" i="9"/>
  <c r="C4223" i="9"/>
  <c r="C4224" i="9"/>
  <c r="C4225" i="9"/>
  <c r="C4226" i="9"/>
  <c r="C4227" i="9"/>
  <c r="C4228" i="9"/>
  <c r="C4229" i="9"/>
  <c r="C4230" i="9"/>
  <c r="C4231" i="9"/>
  <c r="C4232" i="9"/>
  <c r="C4233" i="9"/>
  <c r="C4234" i="9"/>
  <c r="C4235" i="9"/>
  <c r="C4236" i="9"/>
  <c r="C4237" i="9"/>
  <c r="C4238" i="9"/>
  <c r="C4239" i="9"/>
  <c r="C4240" i="9"/>
  <c r="C4241" i="9"/>
  <c r="C4242" i="9"/>
  <c r="C4243" i="9"/>
  <c r="C4244" i="9"/>
  <c r="C4245" i="9"/>
  <c r="C4246" i="9"/>
  <c r="C4247" i="9"/>
  <c r="C4248" i="9"/>
  <c r="C4249" i="9"/>
  <c r="C4250" i="9"/>
  <c r="C4251" i="9"/>
  <c r="C4252" i="9"/>
  <c r="C4253" i="9"/>
  <c r="C4254" i="9"/>
  <c r="C4255" i="9"/>
  <c r="C4256" i="9"/>
  <c r="C4257" i="9"/>
  <c r="C4258" i="9"/>
  <c r="C4259" i="9"/>
  <c r="C4260" i="9"/>
  <c r="C4261" i="9"/>
  <c r="C4262" i="9"/>
  <c r="C4263" i="9"/>
  <c r="C4264" i="9"/>
  <c r="C4265" i="9"/>
  <c r="C4266" i="9"/>
  <c r="C4267" i="9"/>
  <c r="C4268" i="9"/>
  <c r="C4269" i="9"/>
  <c r="C4270" i="9"/>
  <c r="C4271" i="9"/>
  <c r="C4272" i="9"/>
  <c r="C4273" i="9"/>
  <c r="C4274" i="9"/>
  <c r="C4275" i="9"/>
  <c r="C4276" i="9"/>
  <c r="C4277" i="9"/>
  <c r="C4278" i="9"/>
  <c r="C4279" i="9"/>
  <c r="C4280" i="9"/>
  <c r="C4281" i="9"/>
  <c r="C4282" i="9"/>
  <c r="C4283" i="9"/>
  <c r="C4284" i="9"/>
  <c r="C4285" i="9"/>
  <c r="C4286" i="9"/>
  <c r="C4287" i="9"/>
  <c r="C4288" i="9"/>
  <c r="C4289" i="9"/>
  <c r="C4290" i="9"/>
  <c r="C4291" i="9"/>
  <c r="C4292" i="9"/>
  <c r="C4293" i="9"/>
  <c r="C4294" i="9"/>
  <c r="C4295" i="9"/>
  <c r="C4296" i="9"/>
  <c r="C4297" i="9"/>
  <c r="C4298" i="9"/>
  <c r="C4299" i="9"/>
  <c r="C4300" i="9"/>
  <c r="C4301" i="9"/>
  <c r="C4302" i="9"/>
  <c r="C4303" i="9"/>
  <c r="C4304" i="9"/>
  <c r="C4305" i="9"/>
  <c r="C4306" i="9"/>
  <c r="C4307" i="9"/>
  <c r="C4308" i="9"/>
  <c r="C4309" i="9"/>
  <c r="C4310" i="9"/>
  <c r="C4311" i="9"/>
  <c r="C4312" i="9"/>
  <c r="C4313" i="9"/>
  <c r="C4314" i="9"/>
  <c r="C4315" i="9"/>
  <c r="C4316" i="9"/>
  <c r="C4317" i="9"/>
  <c r="C4318" i="9"/>
  <c r="C4319" i="9"/>
  <c r="C4320" i="9"/>
  <c r="C4321" i="9"/>
  <c r="C4322" i="9"/>
  <c r="C4323" i="9"/>
  <c r="C4324" i="9"/>
  <c r="C4325" i="9"/>
  <c r="C4326" i="9"/>
  <c r="C4327" i="9"/>
  <c r="C4328" i="9"/>
  <c r="C4329" i="9"/>
  <c r="C4330" i="9"/>
  <c r="C4331" i="9"/>
  <c r="C4332" i="9"/>
  <c r="C4333" i="9"/>
  <c r="C4334" i="9"/>
  <c r="C4335" i="9"/>
  <c r="C4336" i="9"/>
  <c r="C4337" i="9"/>
  <c r="C4338" i="9"/>
  <c r="C4339" i="9"/>
  <c r="C4340" i="9"/>
  <c r="C4341" i="9"/>
  <c r="C4342" i="9"/>
  <c r="C4343" i="9"/>
  <c r="C4344" i="9"/>
  <c r="C4345" i="9"/>
  <c r="C4346" i="9"/>
  <c r="C4347" i="9"/>
  <c r="C4348" i="9"/>
  <c r="C4349" i="9"/>
  <c r="C4350" i="9"/>
  <c r="C4351" i="9"/>
  <c r="C4352" i="9"/>
  <c r="C4353" i="9"/>
  <c r="C4354" i="9"/>
  <c r="C4355" i="9"/>
  <c r="C4356" i="9"/>
  <c r="C4357" i="9"/>
  <c r="C4358" i="9"/>
  <c r="C4359" i="9"/>
  <c r="C4360" i="9"/>
  <c r="C4361" i="9"/>
  <c r="C4362" i="9"/>
  <c r="C4363" i="9"/>
  <c r="C4364" i="9"/>
  <c r="C4365" i="9"/>
  <c r="C4366" i="9"/>
  <c r="C4367" i="9"/>
  <c r="C4368" i="9"/>
  <c r="C4369" i="9"/>
  <c r="C4370" i="9"/>
  <c r="C4371" i="9"/>
  <c r="C4372" i="9"/>
  <c r="C4373" i="9"/>
  <c r="C4374" i="9"/>
  <c r="C4375" i="9"/>
  <c r="C4376" i="9"/>
  <c r="C4377" i="9"/>
  <c r="C4378" i="9"/>
  <c r="C4379" i="9"/>
  <c r="C4380" i="9"/>
  <c r="C4381" i="9"/>
  <c r="C4382" i="9"/>
  <c r="C4383" i="9"/>
  <c r="C4384" i="9"/>
  <c r="C4385" i="9"/>
  <c r="C4386" i="9"/>
  <c r="C4387" i="9"/>
  <c r="C4388" i="9"/>
  <c r="C4389" i="9"/>
  <c r="C4390" i="9"/>
  <c r="C4391" i="9"/>
  <c r="C4392" i="9"/>
  <c r="C4393" i="9"/>
  <c r="C4394" i="9"/>
  <c r="C4395" i="9"/>
  <c r="C4396" i="9"/>
  <c r="C4397" i="9"/>
  <c r="C4398" i="9"/>
  <c r="C4399" i="9"/>
  <c r="C4400" i="9"/>
  <c r="C4401" i="9"/>
  <c r="C4402" i="9"/>
  <c r="C4403" i="9"/>
  <c r="C4404" i="9"/>
  <c r="C4405" i="9"/>
  <c r="C4406" i="9"/>
  <c r="C4407" i="9"/>
  <c r="C4408" i="9"/>
  <c r="C4409" i="9"/>
  <c r="C4410" i="9"/>
  <c r="C4411" i="9"/>
  <c r="C4412" i="9"/>
  <c r="C4413" i="9"/>
  <c r="C4414" i="9"/>
  <c r="C4415" i="9"/>
  <c r="C4416" i="9"/>
  <c r="C4417" i="9"/>
  <c r="C4418" i="9"/>
  <c r="C4419" i="9"/>
  <c r="C4420" i="9"/>
  <c r="C4421" i="9"/>
  <c r="C4422" i="9"/>
  <c r="C4423" i="9"/>
  <c r="C4424" i="9"/>
  <c r="C4425" i="9"/>
  <c r="C4426" i="9"/>
  <c r="C4427" i="9"/>
  <c r="C4428" i="9"/>
  <c r="C4429" i="9"/>
  <c r="C4430" i="9"/>
  <c r="C4431" i="9"/>
  <c r="C4432" i="9"/>
  <c r="C4433" i="9"/>
  <c r="C4434" i="9"/>
  <c r="C4435" i="9"/>
  <c r="C4436" i="9"/>
  <c r="C4437" i="9"/>
  <c r="C4438" i="9"/>
  <c r="C4439" i="9"/>
  <c r="C4440" i="9"/>
  <c r="C4441" i="9"/>
  <c r="C4442" i="9"/>
  <c r="C4443" i="9"/>
  <c r="C4444" i="9"/>
  <c r="C4445" i="9"/>
  <c r="C4446" i="9"/>
  <c r="C4447" i="9"/>
  <c r="C4448" i="9"/>
  <c r="C4449" i="9"/>
  <c r="C4450" i="9"/>
  <c r="C4451" i="9"/>
  <c r="C4452" i="9"/>
  <c r="C4453" i="9"/>
  <c r="C4454" i="9"/>
  <c r="C4455" i="9"/>
  <c r="C4456" i="9"/>
  <c r="C4457" i="9"/>
  <c r="C4458" i="9"/>
  <c r="C4459" i="9"/>
  <c r="C4460" i="9"/>
  <c r="C4461" i="9"/>
  <c r="C4462" i="9"/>
  <c r="C4463" i="9"/>
  <c r="C4464" i="9"/>
  <c r="C4465" i="9"/>
  <c r="C4466" i="9"/>
  <c r="C4467" i="9"/>
  <c r="C4468" i="9"/>
  <c r="C4469" i="9"/>
  <c r="C4470" i="9"/>
  <c r="C4471" i="9"/>
  <c r="C4472" i="9"/>
  <c r="C4473" i="9"/>
  <c r="C4474" i="9"/>
  <c r="C4475" i="9"/>
  <c r="C4476" i="9"/>
  <c r="C4477" i="9"/>
  <c r="C4478" i="9"/>
  <c r="C4479" i="9"/>
  <c r="C4480" i="9"/>
  <c r="C4481" i="9"/>
  <c r="C4482" i="9"/>
  <c r="C4483" i="9"/>
  <c r="C4484" i="9"/>
  <c r="C4485" i="9"/>
  <c r="C4486" i="9"/>
  <c r="C4487" i="9"/>
  <c r="C4488" i="9"/>
  <c r="C4489" i="9"/>
  <c r="C4490" i="9"/>
  <c r="C4491" i="9"/>
  <c r="C4492" i="9"/>
  <c r="C4493" i="9"/>
  <c r="C4494" i="9"/>
  <c r="C4495" i="9"/>
  <c r="C4496" i="9"/>
  <c r="C4497" i="9"/>
  <c r="C4498" i="9"/>
  <c r="C4499" i="9"/>
  <c r="C4500" i="9"/>
  <c r="C4501" i="9"/>
  <c r="C4502" i="9"/>
  <c r="C4503" i="9"/>
  <c r="C4504" i="9"/>
  <c r="C4505" i="9"/>
  <c r="C4506" i="9"/>
  <c r="C4507" i="9"/>
  <c r="C4508" i="9"/>
  <c r="C4509" i="9"/>
  <c r="C4510" i="9"/>
  <c r="C4511" i="9"/>
  <c r="C4512" i="9"/>
  <c r="C4513" i="9"/>
  <c r="C4514" i="9"/>
  <c r="C4515" i="9"/>
  <c r="C4516" i="9"/>
  <c r="C4517" i="9"/>
  <c r="C4518" i="9"/>
  <c r="C4519" i="9"/>
  <c r="C4520" i="9"/>
  <c r="C4521" i="9"/>
  <c r="C4522" i="9"/>
  <c r="C4523" i="9"/>
  <c r="C4524" i="9"/>
  <c r="C4525" i="9"/>
  <c r="C4526" i="9"/>
  <c r="C4527" i="9"/>
  <c r="C4528" i="9"/>
  <c r="C4529" i="9"/>
  <c r="C4530" i="9"/>
  <c r="C4531" i="9"/>
  <c r="C4532" i="9"/>
  <c r="C4533" i="9"/>
  <c r="C4534" i="9"/>
  <c r="C4535" i="9"/>
  <c r="C4536" i="9"/>
  <c r="C4537" i="9"/>
  <c r="C4538" i="9"/>
  <c r="C4539" i="9"/>
  <c r="C4540" i="9"/>
  <c r="C4541" i="9"/>
  <c r="C4542" i="9"/>
  <c r="C4543" i="9"/>
  <c r="C4544" i="9"/>
  <c r="C4545" i="9"/>
  <c r="C4546" i="9"/>
  <c r="C4547" i="9"/>
  <c r="C4548" i="9"/>
  <c r="C4549" i="9"/>
  <c r="C4550" i="9"/>
  <c r="C4551" i="9"/>
  <c r="C4552" i="9"/>
  <c r="C4553" i="9"/>
  <c r="C4554" i="9"/>
  <c r="C4555" i="9"/>
  <c r="C4556" i="9"/>
  <c r="C4557" i="9"/>
  <c r="C4558" i="9"/>
  <c r="C4559" i="9"/>
  <c r="C4560" i="9"/>
  <c r="C4561" i="9"/>
  <c r="C4562" i="9"/>
  <c r="C4563" i="9"/>
  <c r="C4564" i="9"/>
  <c r="C4565" i="9"/>
  <c r="C4566" i="9"/>
  <c r="C4567" i="9"/>
  <c r="C4568" i="9"/>
  <c r="C4569" i="9"/>
  <c r="C4570" i="9"/>
  <c r="C4571" i="9"/>
  <c r="C4572" i="9"/>
  <c r="C4573" i="9"/>
  <c r="C4574" i="9"/>
  <c r="C4575" i="9"/>
  <c r="C4576" i="9"/>
  <c r="C4577" i="9"/>
  <c r="C4578" i="9"/>
  <c r="C4579" i="9"/>
  <c r="C4580" i="9"/>
  <c r="C4581" i="9"/>
  <c r="C4582" i="9"/>
  <c r="C4583" i="9"/>
  <c r="C4584" i="9"/>
  <c r="C4585" i="9"/>
  <c r="C4586" i="9"/>
  <c r="C4587" i="9"/>
  <c r="C4588" i="9"/>
  <c r="C4589" i="9"/>
  <c r="C4590" i="9"/>
  <c r="C4591" i="9"/>
  <c r="C4592" i="9"/>
  <c r="C4593" i="9"/>
  <c r="C4594" i="9"/>
  <c r="C4595" i="9"/>
  <c r="C4596" i="9"/>
  <c r="C4597" i="9"/>
  <c r="C4598" i="9"/>
  <c r="C4599" i="9"/>
  <c r="C4600" i="9"/>
  <c r="C4601" i="9"/>
  <c r="C4602" i="9"/>
  <c r="C4603" i="9"/>
  <c r="C4604" i="9"/>
  <c r="C4605" i="9"/>
  <c r="C4606" i="9"/>
  <c r="C4607" i="9"/>
  <c r="C4608" i="9"/>
  <c r="C4609" i="9"/>
  <c r="C4610" i="9"/>
  <c r="C4611" i="9"/>
  <c r="C4612" i="9"/>
  <c r="C4613" i="9"/>
  <c r="C4614" i="9"/>
  <c r="C4615" i="9"/>
  <c r="C4616" i="9"/>
  <c r="C4617" i="9"/>
  <c r="C4618" i="9"/>
  <c r="C4619" i="9"/>
  <c r="C4620" i="9"/>
  <c r="C4621" i="9"/>
  <c r="C4622" i="9"/>
  <c r="C4623" i="9"/>
  <c r="C4624" i="9"/>
  <c r="C4625" i="9"/>
  <c r="C4626" i="9"/>
  <c r="C4627" i="9"/>
  <c r="C4628" i="9"/>
  <c r="C4629" i="9"/>
  <c r="C4630" i="9"/>
  <c r="C4631" i="9"/>
  <c r="C4632" i="9"/>
  <c r="C4633" i="9"/>
  <c r="C4634" i="9"/>
  <c r="C4635" i="9"/>
  <c r="C4636" i="9"/>
  <c r="C4637" i="9"/>
  <c r="C4638" i="9"/>
  <c r="C4639" i="9"/>
  <c r="C4640" i="9"/>
  <c r="C4641" i="9"/>
  <c r="C4642" i="9"/>
  <c r="C4643" i="9"/>
  <c r="C4644" i="9"/>
  <c r="C4645" i="9"/>
  <c r="C4646" i="9"/>
  <c r="C4647" i="9"/>
  <c r="C4648" i="9"/>
  <c r="C4649" i="9"/>
  <c r="C4650" i="9"/>
  <c r="C4651" i="9"/>
  <c r="C4652" i="9"/>
  <c r="C4653" i="9"/>
  <c r="C4654" i="9"/>
  <c r="C4655" i="9"/>
  <c r="C4656" i="9"/>
  <c r="C4657" i="9"/>
  <c r="C4658" i="9"/>
  <c r="C4659" i="9"/>
  <c r="C4660" i="9"/>
  <c r="C4661" i="9"/>
  <c r="C4662" i="9"/>
  <c r="C4663" i="9"/>
  <c r="C4664" i="9"/>
  <c r="C4665" i="9"/>
  <c r="C4666" i="9"/>
  <c r="C4667" i="9"/>
  <c r="C4668" i="9"/>
  <c r="C4669" i="9"/>
  <c r="C4670" i="9"/>
  <c r="C4671" i="9"/>
  <c r="C4672" i="9"/>
  <c r="C4673" i="9"/>
  <c r="C4674" i="9"/>
  <c r="C4675" i="9"/>
  <c r="C4676" i="9"/>
  <c r="C4677" i="9"/>
  <c r="C4678" i="9"/>
  <c r="C4679" i="9"/>
  <c r="C4680" i="9"/>
  <c r="C4681" i="9"/>
  <c r="C4682" i="9"/>
  <c r="C4683" i="9"/>
  <c r="C4684" i="9"/>
  <c r="C4685" i="9"/>
  <c r="C4686" i="9"/>
  <c r="C4687" i="9"/>
  <c r="C4688" i="9"/>
  <c r="C4689" i="9"/>
  <c r="C4690" i="9"/>
  <c r="C4691" i="9"/>
  <c r="C4692" i="9"/>
  <c r="C4693" i="9"/>
  <c r="C4694" i="9"/>
  <c r="C4695" i="9"/>
  <c r="C4696" i="9"/>
  <c r="C4697" i="9"/>
  <c r="C4698" i="9"/>
  <c r="C4699" i="9"/>
  <c r="C4700" i="9"/>
  <c r="C4701" i="9"/>
  <c r="C4702" i="9"/>
  <c r="C4703" i="9"/>
  <c r="C4704" i="9"/>
  <c r="C4705" i="9"/>
  <c r="C4706" i="9"/>
  <c r="C4707" i="9"/>
  <c r="C4708" i="9"/>
  <c r="C4709" i="9"/>
  <c r="C4710" i="9"/>
  <c r="C4711" i="9"/>
  <c r="C4712" i="9"/>
  <c r="C4713" i="9"/>
  <c r="C4714" i="9"/>
  <c r="C4715" i="9"/>
  <c r="C4716" i="9"/>
  <c r="C4717" i="9"/>
  <c r="C4718" i="9"/>
  <c r="C4719" i="9"/>
  <c r="C4720" i="9"/>
  <c r="C4721" i="9"/>
  <c r="C4722" i="9"/>
  <c r="C4723" i="9"/>
  <c r="C4724" i="9"/>
  <c r="C4725" i="9"/>
  <c r="C4726" i="9"/>
  <c r="C4727" i="9"/>
  <c r="C4728" i="9"/>
  <c r="C4729" i="9"/>
  <c r="C4730" i="9"/>
  <c r="C4731" i="9"/>
  <c r="C4732" i="9"/>
  <c r="C4733" i="9"/>
  <c r="C4734" i="9"/>
  <c r="C4735" i="9"/>
  <c r="C4736" i="9"/>
  <c r="C4737" i="9"/>
  <c r="C4738" i="9"/>
  <c r="C4739" i="9"/>
  <c r="C4740" i="9"/>
  <c r="C4741" i="9"/>
  <c r="C4742" i="9"/>
  <c r="C4743" i="9"/>
  <c r="C4744" i="9"/>
  <c r="C4745" i="9"/>
  <c r="C4746" i="9"/>
  <c r="C4747" i="9"/>
  <c r="C4748" i="9"/>
  <c r="C4749" i="9"/>
  <c r="C4750" i="9"/>
  <c r="C4751" i="9"/>
  <c r="C4752" i="9"/>
  <c r="C4753" i="9"/>
  <c r="C4754" i="9"/>
  <c r="C4755" i="9"/>
  <c r="C4756" i="9"/>
  <c r="C4757" i="9"/>
  <c r="C4758" i="9"/>
  <c r="C4759" i="9"/>
  <c r="C4760" i="9"/>
  <c r="C4761" i="9"/>
  <c r="C4762" i="9"/>
  <c r="C4763" i="9"/>
  <c r="C4764" i="9"/>
  <c r="C4765" i="9"/>
  <c r="C4766" i="9"/>
  <c r="C4767" i="9"/>
  <c r="C4768" i="9"/>
  <c r="C4769" i="9"/>
  <c r="C4770" i="9"/>
  <c r="C4771" i="9"/>
  <c r="C4772" i="9"/>
  <c r="C4773" i="9"/>
  <c r="C4774" i="9"/>
  <c r="C4775" i="9"/>
  <c r="C4776" i="9"/>
  <c r="C4777" i="9"/>
  <c r="C4778" i="9"/>
  <c r="C4779" i="9"/>
  <c r="C4780" i="9"/>
  <c r="C4781" i="9"/>
  <c r="C4782" i="9"/>
  <c r="C4783" i="9"/>
  <c r="C4784" i="9"/>
  <c r="C4785" i="9"/>
  <c r="C4786" i="9"/>
  <c r="C4787" i="9"/>
  <c r="C4788" i="9"/>
  <c r="C4789" i="9"/>
  <c r="C4790" i="9"/>
  <c r="C4791" i="9"/>
  <c r="C4792" i="9"/>
  <c r="C4793" i="9"/>
  <c r="C4794" i="9"/>
  <c r="C4795" i="9"/>
  <c r="C4796" i="9"/>
  <c r="C4797" i="9"/>
  <c r="C4798" i="9"/>
  <c r="C4799" i="9"/>
  <c r="C4800" i="9"/>
  <c r="C4801" i="9"/>
  <c r="C4802" i="9"/>
  <c r="C4803" i="9"/>
  <c r="C4804" i="9"/>
  <c r="C4805" i="9"/>
  <c r="C4806" i="9"/>
  <c r="C4807" i="9"/>
  <c r="C4808" i="9"/>
  <c r="C4809" i="9"/>
  <c r="C4810" i="9"/>
  <c r="C4811" i="9"/>
  <c r="C4812" i="9"/>
  <c r="C4813" i="9"/>
  <c r="C4814" i="9"/>
  <c r="C4815" i="9"/>
  <c r="C4816" i="9"/>
  <c r="C4817" i="9"/>
  <c r="C4818" i="9"/>
  <c r="C4819" i="9"/>
  <c r="C4820" i="9"/>
  <c r="C4821" i="9"/>
  <c r="C4822" i="9"/>
  <c r="C4823" i="9"/>
  <c r="C4824" i="9"/>
  <c r="C4825" i="9"/>
  <c r="C4826" i="9"/>
  <c r="C4827" i="9"/>
  <c r="C4828" i="9"/>
  <c r="C4829" i="9"/>
  <c r="C4830" i="9"/>
  <c r="C4831" i="9"/>
  <c r="C4832" i="9"/>
  <c r="C4833" i="9"/>
  <c r="C4834" i="9"/>
  <c r="C4835" i="9"/>
  <c r="C4836" i="9"/>
  <c r="C4837" i="9"/>
  <c r="C4838" i="9"/>
  <c r="C4839" i="9"/>
  <c r="C4840" i="9"/>
  <c r="C4841" i="9"/>
  <c r="C4842" i="9"/>
  <c r="C4843" i="9"/>
  <c r="C4844" i="9"/>
  <c r="C4845" i="9"/>
  <c r="C4846" i="9"/>
  <c r="C4847" i="9"/>
  <c r="C4848" i="9"/>
  <c r="C4849" i="9"/>
  <c r="C4850" i="9"/>
  <c r="C4851" i="9"/>
  <c r="C4852" i="9"/>
  <c r="C4853" i="9"/>
  <c r="C4854" i="9"/>
  <c r="C4855" i="9"/>
  <c r="C4856" i="9"/>
  <c r="C4857" i="9"/>
  <c r="C4858" i="9"/>
  <c r="C4859" i="9"/>
  <c r="C4860" i="9"/>
  <c r="C4861" i="9"/>
  <c r="C4862" i="9"/>
  <c r="C4863" i="9"/>
  <c r="C4864" i="9"/>
  <c r="C4865" i="9"/>
  <c r="C4866" i="9"/>
  <c r="C4867" i="9"/>
  <c r="C4868" i="9"/>
  <c r="C4869" i="9"/>
  <c r="C4870" i="9"/>
  <c r="C4871" i="9"/>
  <c r="C4872" i="9"/>
  <c r="C4873" i="9"/>
  <c r="C4874" i="9"/>
  <c r="C4875" i="9"/>
  <c r="C4876" i="9"/>
  <c r="C4877" i="9"/>
  <c r="C4878" i="9"/>
  <c r="C4879" i="9"/>
  <c r="C4880" i="9"/>
  <c r="C4881" i="9"/>
  <c r="C4882" i="9"/>
  <c r="C4883" i="9"/>
  <c r="C4884" i="9"/>
  <c r="C4885" i="9"/>
  <c r="C4886" i="9"/>
  <c r="C4887" i="9"/>
  <c r="C4888" i="9"/>
  <c r="C4889" i="9"/>
  <c r="C4890" i="9"/>
  <c r="C4891" i="9"/>
  <c r="C4892" i="9"/>
  <c r="C4893" i="9"/>
  <c r="C4894" i="9"/>
  <c r="C4895" i="9"/>
  <c r="C4896" i="9"/>
  <c r="C4897" i="9"/>
  <c r="C4898" i="9"/>
  <c r="C4899" i="9"/>
  <c r="C4900" i="9"/>
  <c r="C4901" i="9"/>
  <c r="C4902" i="9"/>
  <c r="C4903" i="9"/>
  <c r="C4904" i="9"/>
  <c r="C4905" i="9"/>
  <c r="C4906" i="9"/>
  <c r="C4907" i="9"/>
  <c r="C4908" i="9"/>
  <c r="C4909" i="9"/>
  <c r="C4910" i="9"/>
  <c r="C4911" i="9"/>
  <c r="C4912" i="9"/>
  <c r="C4913" i="9"/>
  <c r="C4914" i="9"/>
  <c r="C4915" i="9"/>
  <c r="C4916" i="9"/>
  <c r="C4917" i="9"/>
  <c r="C4918" i="9"/>
  <c r="C4919" i="9"/>
  <c r="C4920" i="9"/>
  <c r="C4921" i="9"/>
  <c r="C4922" i="9"/>
  <c r="C4923" i="9"/>
  <c r="C4924" i="9"/>
  <c r="C4925" i="9"/>
  <c r="C4926" i="9"/>
  <c r="C4927" i="9"/>
  <c r="C4928" i="9"/>
  <c r="C4929" i="9"/>
  <c r="C4930" i="9"/>
  <c r="C4931" i="9"/>
  <c r="C4932" i="9"/>
  <c r="C4933" i="9"/>
  <c r="C4934" i="9"/>
  <c r="C4935" i="9"/>
  <c r="C4936" i="9"/>
  <c r="C4937" i="9"/>
  <c r="C4938" i="9"/>
  <c r="C4939" i="9"/>
  <c r="C4940" i="9"/>
  <c r="C4941" i="9"/>
  <c r="C4942" i="9"/>
  <c r="C4943" i="9"/>
  <c r="C4944" i="9"/>
  <c r="C4945" i="9"/>
  <c r="C4946" i="9"/>
  <c r="C4947" i="9"/>
  <c r="C4948" i="9"/>
  <c r="C4949" i="9"/>
  <c r="C4950" i="9"/>
  <c r="C4951" i="9"/>
  <c r="C4952" i="9"/>
  <c r="C4953" i="9"/>
  <c r="C4954" i="9"/>
  <c r="C4955" i="9"/>
  <c r="C4956" i="9"/>
  <c r="C4957" i="9"/>
  <c r="C4958" i="9"/>
  <c r="C4959" i="9"/>
  <c r="C4960" i="9"/>
  <c r="C4961" i="9"/>
  <c r="C4962" i="9"/>
  <c r="C4963" i="9"/>
  <c r="C4964" i="9"/>
  <c r="C4965" i="9"/>
  <c r="C4966" i="9"/>
  <c r="C4967" i="9"/>
  <c r="C4968" i="9"/>
  <c r="C4969" i="9"/>
  <c r="C4970" i="9"/>
  <c r="C4971" i="9"/>
  <c r="C4972" i="9"/>
  <c r="C4973" i="9"/>
  <c r="C4974" i="9"/>
  <c r="C4975" i="9"/>
  <c r="C4976" i="9"/>
  <c r="C4977" i="9"/>
  <c r="C4978" i="9"/>
  <c r="C4979" i="9"/>
  <c r="C4980" i="9"/>
  <c r="C4981" i="9"/>
  <c r="C4982" i="9"/>
  <c r="C4983" i="9"/>
  <c r="C4984" i="9"/>
  <c r="C4985" i="9"/>
  <c r="C4986" i="9"/>
  <c r="C4987" i="9"/>
  <c r="C4988" i="9"/>
  <c r="C4989" i="9"/>
  <c r="C4990" i="9"/>
  <c r="C4991" i="9"/>
  <c r="C4992" i="9"/>
  <c r="C4993" i="9"/>
  <c r="C4994" i="9"/>
  <c r="C4995" i="9"/>
  <c r="C4996" i="9"/>
  <c r="C4997" i="9"/>
  <c r="C4998" i="9"/>
  <c r="C4999" i="9"/>
  <c r="C5000" i="9"/>
  <c r="C5001" i="9"/>
  <c r="C5002" i="9"/>
  <c r="C5003" i="9"/>
  <c r="C5004" i="9"/>
  <c r="C5005" i="9"/>
  <c r="C5006" i="9"/>
  <c r="C5007" i="9"/>
  <c r="C5008" i="9"/>
  <c r="C5009" i="9"/>
  <c r="C5010" i="9"/>
  <c r="C5011" i="9"/>
  <c r="C5012" i="9"/>
  <c r="C5013" i="9"/>
  <c r="C5014" i="9"/>
  <c r="C5015" i="9"/>
  <c r="C5016" i="9"/>
  <c r="C5017" i="9"/>
  <c r="C5018" i="9"/>
  <c r="C5019" i="9"/>
  <c r="C5020" i="9"/>
  <c r="C5021" i="9"/>
  <c r="C5022" i="9"/>
  <c r="C5023" i="9"/>
  <c r="C5024" i="9"/>
  <c r="C5025" i="9"/>
  <c r="C5026" i="9"/>
  <c r="C5027" i="9"/>
  <c r="C5028" i="9"/>
  <c r="C5029" i="9"/>
  <c r="C5030" i="9"/>
  <c r="C5031" i="9"/>
  <c r="C5032" i="9"/>
  <c r="C5033" i="9"/>
  <c r="C5034" i="9"/>
  <c r="C5035" i="9"/>
  <c r="C5036" i="9"/>
  <c r="C5037" i="9"/>
  <c r="C5038" i="9"/>
  <c r="C5039" i="9"/>
  <c r="C5040" i="9"/>
  <c r="C5041" i="9"/>
  <c r="C5042" i="9"/>
  <c r="C5043" i="9"/>
  <c r="C5044" i="9"/>
  <c r="C5045" i="9"/>
  <c r="C5046" i="9"/>
  <c r="C5047" i="9"/>
  <c r="C5048" i="9"/>
  <c r="C5049" i="9"/>
  <c r="C5050" i="9"/>
  <c r="C5051" i="9"/>
  <c r="C5052" i="9"/>
  <c r="C5053" i="9"/>
  <c r="C5054" i="9"/>
  <c r="C5055" i="9"/>
  <c r="C5056" i="9"/>
  <c r="C5057" i="9"/>
  <c r="C5058" i="9"/>
  <c r="C5059" i="9"/>
  <c r="C5060" i="9"/>
  <c r="C5061" i="9"/>
  <c r="C5062" i="9"/>
  <c r="C5063" i="9"/>
  <c r="C5064" i="9"/>
  <c r="C5065" i="9"/>
  <c r="C5066" i="9"/>
  <c r="C5067" i="9"/>
  <c r="C5068" i="9"/>
  <c r="C5069" i="9"/>
  <c r="C5070" i="9"/>
  <c r="C5071" i="9"/>
  <c r="C5072" i="9"/>
  <c r="C5073" i="9"/>
  <c r="C5074" i="9"/>
  <c r="C5075" i="9"/>
  <c r="C5076" i="9"/>
  <c r="C5077" i="9"/>
  <c r="C5078" i="9"/>
  <c r="C5079" i="9"/>
  <c r="C5080" i="9"/>
  <c r="C5081" i="9"/>
  <c r="C5082" i="9"/>
  <c r="C5083" i="9"/>
  <c r="C5084" i="9"/>
  <c r="C5085" i="9"/>
  <c r="C5086" i="9"/>
  <c r="C5087" i="9"/>
  <c r="C5088" i="9"/>
  <c r="C5089" i="9"/>
  <c r="C5090" i="9"/>
  <c r="C5091" i="9"/>
  <c r="C5092" i="9"/>
  <c r="C5093" i="9"/>
  <c r="C5094" i="9"/>
  <c r="C5095" i="9"/>
  <c r="C5096" i="9"/>
  <c r="C5097" i="9"/>
  <c r="C5098" i="9"/>
  <c r="C5099" i="9"/>
  <c r="C5100" i="9"/>
  <c r="C5101" i="9"/>
  <c r="C5102" i="9"/>
  <c r="C5103" i="9"/>
  <c r="C5104" i="9"/>
  <c r="C5105" i="9"/>
  <c r="C5106" i="9"/>
  <c r="C5107" i="9"/>
  <c r="C5108" i="9"/>
  <c r="C5109" i="9"/>
  <c r="C5110" i="9"/>
  <c r="C5111" i="9"/>
  <c r="C5112" i="9"/>
  <c r="C5113" i="9"/>
  <c r="C5114" i="9"/>
  <c r="C5115" i="9"/>
  <c r="C5116" i="9"/>
  <c r="C5117" i="9"/>
  <c r="C5118" i="9"/>
  <c r="C5119" i="9"/>
  <c r="C5120" i="9"/>
  <c r="C5121" i="9"/>
  <c r="C5122" i="9"/>
  <c r="C5123" i="9"/>
  <c r="C5124" i="9"/>
  <c r="C5125" i="9"/>
  <c r="C5126" i="9"/>
  <c r="C5127" i="9"/>
  <c r="C5128" i="9"/>
  <c r="C5129" i="9"/>
  <c r="C5130" i="9"/>
  <c r="C5131" i="9"/>
  <c r="C5132" i="9"/>
  <c r="C5133" i="9"/>
  <c r="C5134" i="9"/>
  <c r="C5135" i="9"/>
  <c r="C5136" i="9"/>
  <c r="C5137" i="9"/>
  <c r="C5138" i="9"/>
  <c r="C5139" i="9"/>
  <c r="C5140" i="9"/>
  <c r="C5141" i="9"/>
  <c r="C5142" i="9"/>
  <c r="C5143" i="9"/>
  <c r="C5144" i="9"/>
  <c r="C5145" i="9"/>
  <c r="C5146" i="9"/>
  <c r="C5147" i="9"/>
  <c r="C5148" i="9"/>
  <c r="C5149" i="9"/>
  <c r="C5150" i="9"/>
  <c r="C5151" i="9"/>
  <c r="C5152" i="9"/>
  <c r="C5153" i="9"/>
  <c r="C5154" i="9"/>
  <c r="C5155" i="9"/>
  <c r="C5156" i="9"/>
  <c r="C5157" i="9"/>
  <c r="C5158" i="9"/>
  <c r="C5159" i="9"/>
  <c r="C5160" i="9"/>
  <c r="C5161" i="9"/>
  <c r="C5162" i="9"/>
  <c r="C5163" i="9"/>
  <c r="C5164" i="9"/>
  <c r="C5165" i="9"/>
  <c r="C5166" i="9"/>
  <c r="C5167" i="9"/>
  <c r="C5168" i="9"/>
  <c r="C5169" i="9"/>
  <c r="C5170" i="9"/>
  <c r="C5171" i="9"/>
  <c r="C5172" i="9"/>
  <c r="C5173" i="9"/>
  <c r="C5174" i="9"/>
  <c r="C5175" i="9"/>
  <c r="C5176" i="9"/>
  <c r="C5177" i="9"/>
  <c r="C5178" i="9"/>
  <c r="C5179" i="9"/>
  <c r="C5180" i="9"/>
  <c r="C5181" i="9"/>
  <c r="C5182" i="9"/>
  <c r="C5183" i="9"/>
  <c r="C5184" i="9"/>
  <c r="C5185" i="9"/>
  <c r="C5186" i="9"/>
  <c r="C5187" i="9"/>
  <c r="C5188" i="9"/>
  <c r="C5189" i="9"/>
  <c r="C5190" i="9"/>
  <c r="C5191" i="9"/>
  <c r="C5192" i="9"/>
  <c r="C5193" i="9"/>
  <c r="C5194" i="9"/>
  <c r="C5195" i="9"/>
  <c r="C5196" i="9"/>
  <c r="C5197" i="9"/>
  <c r="C5198" i="9"/>
  <c r="C5199" i="9"/>
  <c r="C5200" i="9"/>
  <c r="C5201" i="9"/>
  <c r="C5202" i="9"/>
  <c r="C5203" i="9"/>
  <c r="C5204" i="9"/>
  <c r="C5205" i="9"/>
  <c r="C5206" i="9"/>
  <c r="C5207" i="9"/>
  <c r="C5208" i="9"/>
  <c r="C5209" i="9"/>
  <c r="C5210" i="9"/>
  <c r="C5211" i="9"/>
  <c r="C5212" i="9"/>
  <c r="C5213" i="9"/>
  <c r="C5214" i="9"/>
  <c r="C5215" i="9"/>
  <c r="C5216" i="9"/>
  <c r="C5217" i="9"/>
  <c r="C5218" i="9"/>
  <c r="C5219" i="9"/>
  <c r="C5220" i="9"/>
  <c r="C5221" i="9"/>
  <c r="C5222" i="9"/>
  <c r="C5223" i="9"/>
  <c r="C5224" i="9"/>
  <c r="C5225" i="9"/>
  <c r="C5226" i="9"/>
  <c r="C5227" i="9"/>
  <c r="C5228" i="9"/>
  <c r="C5229" i="9"/>
  <c r="C5230" i="9"/>
  <c r="C5231" i="9"/>
  <c r="C5232" i="9"/>
  <c r="C5233" i="9"/>
  <c r="C5234" i="9"/>
  <c r="C5235" i="9"/>
  <c r="C5236" i="9"/>
  <c r="C5237" i="9"/>
  <c r="C5238" i="9"/>
  <c r="C5239" i="9"/>
  <c r="C5240" i="9"/>
  <c r="C5241" i="9"/>
  <c r="C5242" i="9"/>
  <c r="C5243" i="9"/>
  <c r="C5244" i="9"/>
  <c r="C5245" i="9"/>
  <c r="C5246" i="9"/>
  <c r="C5247" i="9"/>
  <c r="C5248" i="9"/>
  <c r="C5249" i="9"/>
  <c r="C5250" i="9"/>
  <c r="C5251" i="9"/>
  <c r="C5252" i="9"/>
  <c r="C5253" i="9"/>
  <c r="C5254" i="9"/>
  <c r="C5255" i="9"/>
  <c r="C5256" i="9"/>
  <c r="C5257" i="9"/>
  <c r="C5258" i="9"/>
  <c r="C5259" i="9"/>
  <c r="C5260" i="9"/>
  <c r="C5261" i="9"/>
  <c r="C5262" i="9"/>
  <c r="C5263" i="9"/>
  <c r="C5264" i="9"/>
  <c r="C5265" i="9"/>
  <c r="C5266" i="9"/>
  <c r="C5267" i="9"/>
  <c r="C5268" i="9"/>
  <c r="C5269" i="9"/>
  <c r="C5270" i="9"/>
  <c r="C5271" i="9"/>
  <c r="C5272" i="9"/>
  <c r="C5273" i="9"/>
  <c r="C5274" i="9"/>
  <c r="C5275" i="9"/>
  <c r="C5276" i="9"/>
  <c r="C5277" i="9"/>
  <c r="C5278" i="9"/>
  <c r="C5279" i="9"/>
  <c r="C5280" i="9"/>
  <c r="C5281" i="9"/>
  <c r="C5282" i="9"/>
  <c r="C5283" i="9"/>
  <c r="C5284" i="9"/>
  <c r="C5285" i="9"/>
  <c r="C5286" i="9"/>
  <c r="C5287" i="9"/>
  <c r="C5288" i="9"/>
  <c r="C5289" i="9"/>
  <c r="C5290" i="9"/>
  <c r="C5291" i="9"/>
  <c r="C5292" i="9"/>
  <c r="C5293" i="9"/>
  <c r="C5294" i="9"/>
  <c r="C5295" i="9"/>
  <c r="C5296" i="9"/>
  <c r="C5297" i="9"/>
  <c r="C5298" i="9"/>
  <c r="C5299" i="9"/>
  <c r="C5300" i="9"/>
  <c r="C5301" i="9"/>
  <c r="C5302" i="9"/>
  <c r="C5303" i="9"/>
  <c r="C5304" i="9"/>
  <c r="C5305" i="9"/>
  <c r="C5306" i="9"/>
  <c r="C5307" i="9"/>
  <c r="C5308" i="9"/>
  <c r="C5309" i="9"/>
  <c r="C5310" i="9"/>
  <c r="C5311" i="9"/>
  <c r="C5312" i="9"/>
  <c r="C5313" i="9"/>
  <c r="C5314" i="9"/>
  <c r="C5315" i="9"/>
  <c r="C5316" i="9"/>
  <c r="C5317" i="9"/>
  <c r="C5318" i="9"/>
  <c r="C5319" i="9"/>
  <c r="C5320" i="9"/>
  <c r="C5321" i="9"/>
  <c r="C5322" i="9"/>
  <c r="C5323" i="9"/>
  <c r="C5324" i="9"/>
  <c r="C5325" i="9"/>
  <c r="C5326" i="9"/>
  <c r="C5327" i="9"/>
  <c r="C5328" i="9"/>
  <c r="C5329" i="9"/>
  <c r="C5330" i="9"/>
  <c r="C5331" i="9"/>
  <c r="C5332" i="9"/>
  <c r="C5333" i="9"/>
  <c r="C5334" i="9"/>
  <c r="C5335" i="9"/>
  <c r="C5336" i="9"/>
  <c r="C5337" i="9"/>
  <c r="C5338" i="9"/>
  <c r="C5339" i="9"/>
  <c r="C5340" i="9"/>
  <c r="C5341" i="9"/>
  <c r="C5342" i="9"/>
  <c r="C5343" i="9"/>
  <c r="C5344" i="9"/>
  <c r="C5345" i="9"/>
  <c r="C5346" i="9"/>
  <c r="C5347" i="9"/>
  <c r="C5348" i="9"/>
  <c r="C5349" i="9"/>
  <c r="C5350" i="9"/>
  <c r="C5351" i="9"/>
  <c r="C5352" i="9"/>
  <c r="C5353" i="9"/>
  <c r="C5354" i="9"/>
  <c r="C5355" i="9"/>
  <c r="C5356" i="9"/>
  <c r="C5357" i="9"/>
  <c r="C5358" i="9"/>
  <c r="C5359" i="9"/>
  <c r="C5360" i="9"/>
  <c r="C5361" i="9"/>
  <c r="C5362" i="9"/>
  <c r="C5363" i="9"/>
  <c r="C5364" i="9"/>
  <c r="C5365" i="9"/>
  <c r="C5366" i="9"/>
  <c r="C5367" i="9"/>
  <c r="C5368" i="9"/>
  <c r="C5369" i="9"/>
  <c r="C5370" i="9"/>
  <c r="C5371" i="9"/>
  <c r="C5372" i="9"/>
  <c r="C5373" i="9"/>
  <c r="C5374" i="9"/>
  <c r="C5375" i="9"/>
  <c r="C5376" i="9"/>
  <c r="C5377" i="9"/>
  <c r="C5378" i="9"/>
  <c r="C5379" i="9"/>
  <c r="C5380" i="9"/>
  <c r="C5381" i="9"/>
  <c r="C5382" i="9"/>
  <c r="C5383" i="9"/>
  <c r="C5384" i="9"/>
  <c r="C5385" i="9"/>
  <c r="C5386" i="9"/>
  <c r="C5387" i="9"/>
  <c r="C5388" i="9"/>
  <c r="C5389" i="9"/>
  <c r="C5390" i="9"/>
  <c r="C5391" i="9"/>
  <c r="C5392" i="9"/>
  <c r="C5393" i="9"/>
  <c r="C5394" i="9"/>
  <c r="C5395" i="9"/>
  <c r="C5396" i="9"/>
  <c r="C5397" i="9"/>
  <c r="C5398" i="9"/>
  <c r="C5399" i="9"/>
  <c r="C5400" i="9"/>
  <c r="C5401" i="9"/>
  <c r="C5402" i="9"/>
  <c r="C5403" i="9"/>
  <c r="C5404" i="9"/>
  <c r="C5405" i="9"/>
  <c r="C5406" i="9"/>
  <c r="C5407" i="9"/>
  <c r="C5408" i="9"/>
  <c r="C5409" i="9"/>
  <c r="C5410" i="9"/>
  <c r="C5411" i="9"/>
  <c r="C5412" i="9"/>
  <c r="C5413" i="9"/>
  <c r="C5414" i="9"/>
  <c r="C5415" i="9"/>
  <c r="C5416" i="9"/>
  <c r="C5417" i="9"/>
  <c r="C5418" i="9"/>
  <c r="C5419" i="9"/>
  <c r="C5420" i="9"/>
  <c r="C5421" i="9"/>
  <c r="C5422" i="9"/>
  <c r="C5423" i="9"/>
  <c r="C5424" i="9"/>
  <c r="C5425" i="9"/>
  <c r="C5426" i="9"/>
  <c r="C5427" i="9"/>
  <c r="C5428" i="9"/>
  <c r="C5429" i="9"/>
  <c r="C5430" i="9"/>
  <c r="C5431" i="9"/>
  <c r="C5432" i="9"/>
  <c r="C5433" i="9"/>
  <c r="C5434" i="9"/>
  <c r="C5435" i="9"/>
  <c r="C5436" i="9"/>
  <c r="C5437" i="9"/>
  <c r="C5438" i="9"/>
  <c r="C5439" i="9"/>
  <c r="C5440" i="9"/>
  <c r="C5441" i="9"/>
  <c r="C5442" i="9"/>
  <c r="C5443" i="9"/>
  <c r="C5444" i="9"/>
  <c r="C5445" i="9"/>
  <c r="C5446" i="9"/>
  <c r="C5447" i="9"/>
  <c r="C5448" i="9"/>
  <c r="C5449" i="9"/>
  <c r="C5450" i="9"/>
  <c r="C5451" i="9"/>
  <c r="C5452" i="9"/>
  <c r="C5453" i="9"/>
  <c r="C5454" i="9"/>
  <c r="C5455" i="9"/>
  <c r="C5456" i="9"/>
  <c r="C5457" i="9"/>
  <c r="C5458" i="9"/>
  <c r="C5459" i="9"/>
  <c r="C5460" i="9"/>
  <c r="C5461" i="9"/>
  <c r="C5462" i="9"/>
  <c r="C5463" i="9"/>
  <c r="C5464" i="9"/>
  <c r="C5465" i="9"/>
  <c r="C5466" i="9"/>
  <c r="C5467" i="9"/>
  <c r="C5468" i="9"/>
  <c r="C5469" i="9"/>
  <c r="C5470" i="9"/>
  <c r="C5471" i="9"/>
  <c r="C5472" i="9"/>
  <c r="C5473" i="9"/>
  <c r="C5474" i="9"/>
  <c r="C5475" i="9"/>
  <c r="C5476" i="9"/>
  <c r="C5477" i="9"/>
  <c r="C5478" i="9"/>
  <c r="C5479" i="9"/>
  <c r="C5480" i="9"/>
  <c r="C5481" i="9"/>
  <c r="C5482" i="9"/>
  <c r="C5483" i="9"/>
  <c r="C5484" i="9"/>
  <c r="C5485" i="9"/>
  <c r="C5486" i="9"/>
  <c r="C5487" i="9"/>
  <c r="C5488" i="9"/>
  <c r="C5489" i="9"/>
  <c r="C5490" i="9"/>
  <c r="C5491" i="9"/>
  <c r="C5492" i="9"/>
  <c r="C5493" i="9"/>
  <c r="C5494" i="9"/>
  <c r="C5495" i="9"/>
  <c r="C5496" i="9"/>
  <c r="C5497" i="9"/>
  <c r="C5498" i="9"/>
  <c r="C5499" i="9"/>
  <c r="C5500" i="9"/>
  <c r="C5501" i="9"/>
  <c r="C5502" i="9"/>
  <c r="C5503" i="9"/>
  <c r="C5504" i="9"/>
  <c r="C5505" i="9"/>
  <c r="C5506" i="9"/>
  <c r="C5507" i="9"/>
  <c r="C5508" i="9"/>
  <c r="C5509" i="9"/>
  <c r="C5510" i="9"/>
  <c r="C5511" i="9"/>
  <c r="C5512" i="9"/>
  <c r="C5513" i="9"/>
  <c r="C5514" i="9"/>
  <c r="C5515" i="9"/>
  <c r="C5516" i="9"/>
  <c r="C5517" i="9"/>
  <c r="C5518" i="9"/>
  <c r="C5519" i="9"/>
  <c r="C5520" i="9"/>
  <c r="C5521" i="9"/>
  <c r="C5522" i="9"/>
  <c r="C5523" i="9"/>
  <c r="C5524" i="9"/>
  <c r="C5525" i="9"/>
  <c r="C5526" i="9"/>
  <c r="C5527" i="9"/>
  <c r="C5528" i="9"/>
  <c r="C5529" i="9"/>
  <c r="C5530" i="9"/>
  <c r="C5531" i="9"/>
  <c r="C5532" i="9"/>
  <c r="C5533" i="9"/>
  <c r="C5534" i="9"/>
  <c r="C5535" i="9"/>
  <c r="C5536" i="9"/>
  <c r="C5537" i="9"/>
  <c r="C5538" i="9"/>
  <c r="C5539" i="9"/>
  <c r="C5540" i="9"/>
  <c r="C5541" i="9"/>
  <c r="C5542" i="9"/>
  <c r="C5543" i="9"/>
  <c r="C5544" i="9"/>
  <c r="C5545" i="9"/>
  <c r="C5546" i="9"/>
  <c r="C5547" i="9"/>
  <c r="C5548" i="9"/>
  <c r="C5549" i="9"/>
  <c r="C5550" i="9"/>
  <c r="C5551" i="9"/>
  <c r="C5552" i="9"/>
  <c r="C5553" i="9"/>
  <c r="C5554" i="9"/>
  <c r="C5555" i="9"/>
  <c r="C5556" i="9"/>
  <c r="C5557" i="9"/>
  <c r="C5558" i="9"/>
  <c r="C5559" i="9"/>
  <c r="C5560" i="9"/>
  <c r="C5561" i="9"/>
  <c r="C5562" i="9"/>
  <c r="C5563" i="9"/>
  <c r="C5564" i="9"/>
  <c r="C5565" i="9"/>
  <c r="C5566" i="9"/>
  <c r="C5567" i="9"/>
  <c r="C5568" i="9"/>
  <c r="C5569" i="9"/>
  <c r="C5570" i="9"/>
  <c r="C5571" i="9"/>
  <c r="C5572" i="9"/>
  <c r="C5573" i="9"/>
  <c r="C5574" i="9"/>
  <c r="C5575" i="9"/>
  <c r="C5576" i="9"/>
  <c r="C5577" i="9"/>
  <c r="C5578" i="9"/>
  <c r="C5579" i="9"/>
  <c r="C5580" i="9"/>
  <c r="C5581" i="9"/>
  <c r="C5582" i="9"/>
  <c r="C5583" i="9"/>
  <c r="C5584" i="9"/>
  <c r="C5585" i="9"/>
  <c r="C5586" i="9"/>
  <c r="C5587" i="9"/>
  <c r="C5588" i="9"/>
  <c r="C5589" i="9"/>
  <c r="C5590" i="9"/>
  <c r="C5591" i="9"/>
  <c r="C5592" i="9"/>
  <c r="C5593" i="9"/>
  <c r="C5594" i="9"/>
  <c r="C5595" i="9"/>
  <c r="C5596" i="9"/>
  <c r="C5597" i="9"/>
  <c r="C5598" i="9"/>
  <c r="C5599" i="9"/>
  <c r="C5600" i="9"/>
  <c r="C5601" i="9"/>
  <c r="C5602" i="9"/>
  <c r="C5603" i="9"/>
  <c r="C5604" i="9"/>
  <c r="C5605" i="9"/>
  <c r="C5606" i="9"/>
  <c r="C5607" i="9"/>
  <c r="C5608" i="9"/>
  <c r="C5609" i="9"/>
  <c r="C5610" i="9"/>
  <c r="C5611" i="9"/>
  <c r="C5612" i="9"/>
  <c r="C5613" i="9"/>
  <c r="C5614" i="9"/>
  <c r="C5615" i="9"/>
  <c r="C5616" i="9"/>
  <c r="C5617" i="9"/>
  <c r="C5618" i="9"/>
  <c r="C5619" i="9"/>
  <c r="C5620" i="9"/>
  <c r="C5621" i="9"/>
  <c r="C5622" i="9"/>
  <c r="C5623" i="9"/>
  <c r="C5624" i="9"/>
  <c r="C5625" i="9"/>
  <c r="C5626" i="9"/>
  <c r="C5627" i="9"/>
  <c r="C5628" i="9"/>
  <c r="C5629" i="9"/>
  <c r="C5630" i="9"/>
  <c r="C5631" i="9"/>
  <c r="C5632" i="9"/>
  <c r="C5633" i="9"/>
  <c r="C5634" i="9"/>
  <c r="C5635" i="9"/>
  <c r="C5636" i="9"/>
  <c r="C5637" i="9"/>
  <c r="C5638" i="9"/>
  <c r="C5639" i="9"/>
  <c r="C5640" i="9"/>
  <c r="C5641" i="9"/>
  <c r="C5642" i="9"/>
  <c r="C5643" i="9"/>
  <c r="C5644" i="9"/>
  <c r="C5645" i="9"/>
  <c r="C5646" i="9"/>
  <c r="C5647" i="9"/>
  <c r="C5648" i="9"/>
  <c r="C5649" i="9"/>
  <c r="C5650" i="9"/>
  <c r="C5651" i="9"/>
  <c r="C5652" i="9"/>
  <c r="C5653" i="9"/>
  <c r="C5654" i="9"/>
  <c r="C5655" i="9"/>
  <c r="C5656" i="9"/>
  <c r="C5657" i="9"/>
  <c r="C5658" i="9"/>
  <c r="C5659" i="9"/>
  <c r="C5660" i="9"/>
  <c r="C5661" i="9"/>
  <c r="C5662" i="9"/>
  <c r="C5663" i="9"/>
  <c r="C5664" i="9"/>
  <c r="C5665" i="9"/>
  <c r="C5666" i="9"/>
  <c r="C5667" i="9"/>
  <c r="C5668" i="9"/>
  <c r="C5669" i="9"/>
  <c r="C5670" i="9"/>
  <c r="C5671" i="9"/>
  <c r="C5672" i="9"/>
  <c r="C5673" i="9"/>
  <c r="C5674" i="9"/>
  <c r="C5675" i="9"/>
  <c r="C5676" i="9"/>
  <c r="C5677" i="9"/>
  <c r="C5678" i="9"/>
  <c r="C5679" i="9"/>
  <c r="C5680" i="9"/>
  <c r="C5681" i="9"/>
  <c r="C5682" i="9"/>
  <c r="C5683" i="9"/>
  <c r="C5684" i="9"/>
  <c r="C5685" i="9"/>
  <c r="C5686" i="9"/>
  <c r="C5687" i="9"/>
  <c r="C5688" i="9"/>
  <c r="C5689" i="9"/>
  <c r="C5690" i="9"/>
  <c r="C5691" i="9"/>
  <c r="C5692" i="9"/>
  <c r="C5693" i="9"/>
  <c r="C5694" i="9"/>
  <c r="C5695" i="9"/>
  <c r="C5696" i="9"/>
  <c r="C5697" i="9"/>
  <c r="C5698" i="9"/>
  <c r="C5699" i="9"/>
  <c r="C5700" i="9"/>
  <c r="C5701" i="9"/>
  <c r="C5702" i="9"/>
  <c r="C5703" i="9"/>
  <c r="C5704" i="9"/>
  <c r="C5705" i="9"/>
  <c r="C5706" i="9"/>
  <c r="C5707" i="9"/>
  <c r="C5708" i="9"/>
  <c r="C5709" i="9"/>
  <c r="C5710" i="9"/>
  <c r="C5711" i="9"/>
  <c r="C5712" i="9"/>
  <c r="C5713" i="9"/>
  <c r="C5714" i="9"/>
  <c r="C5715" i="9"/>
  <c r="C5716" i="9"/>
  <c r="C5717" i="9"/>
  <c r="C5718" i="9"/>
  <c r="C5719" i="9"/>
  <c r="C5720" i="9"/>
  <c r="C5721" i="9"/>
  <c r="C5722" i="9"/>
  <c r="C5723" i="9"/>
  <c r="C5724" i="9"/>
  <c r="C5725" i="9"/>
  <c r="C5726" i="9"/>
  <c r="C5727" i="9"/>
  <c r="C5728" i="9"/>
  <c r="C5729" i="9"/>
  <c r="C5730" i="9"/>
  <c r="C5731" i="9"/>
  <c r="C5732" i="9"/>
  <c r="C5733" i="9"/>
  <c r="C5734" i="9"/>
  <c r="C5735" i="9"/>
  <c r="C5736" i="9"/>
  <c r="C5737" i="9"/>
  <c r="C5738" i="9"/>
  <c r="C5739" i="9"/>
  <c r="C5740" i="9"/>
  <c r="C5741" i="9"/>
  <c r="C5742" i="9"/>
  <c r="C5743" i="9"/>
  <c r="C5744" i="9"/>
  <c r="C5745" i="9"/>
  <c r="C5746" i="9"/>
  <c r="C5747" i="9"/>
  <c r="C5748" i="9"/>
  <c r="C5749" i="9"/>
  <c r="C5750" i="9"/>
  <c r="C5751" i="9"/>
  <c r="C5752" i="9"/>
  <c r="C5753" i="9"/>
  <c r="C5754" i="9"/>
  <c r="C5755" i="9"/>
  <c r="C5756" i="9"/>
  <c r="C5757" i="9"/>
  <c r="C5758" i="9"/>
  <c r="C5759" i="9"/>
  <c r="C5760" i="9"/>
  <c r="C5761" i="9"/>
  <c r="C5762" i="9"/>
  <c r="C5763" i="9"/>
  <c r="C5764" i="9"/>
  <c r="C5765" i="9"/>
  <c r="C5766" i="9"/>
  <c r="C5767" i="9"/>
  <c r="C5768" i="9"/>
  <c r="C5769" i="9"/>
  <c r="C5770" i="9"/>
  <c r="C5771" i="9"/>
  <c r="C5772" i="9"/>
  <c r="C5773" i="9"/>
  <c r="C5774" i="9"/>
  <c r="C5775" i="9"/>
  <c r="C5776" i="9"/>
  <c r="C5777" i="9"/>
  <c r="C5778" i="9"/>
  <c r="C5779" i="9"/>
  <c r="C5780" i="9"/>
  <c r="C5781" i="9"/>
  <c r="C5782" i="9"/>
  <c r="C5783" i="9"/>
  <c r="C5784" i="9"/>
  <c r="C5785" i="9"/>
  <c r="C5786" i="9"/>
  <c r="C5787" i="9"/>
  <c r="C5788" i="9"/>
  <c r="C5789" i="9"/>
  <c r="C5790" i="9"/>
  <c r="C5791" i="9"/>
  <c r="C5792" i="9"/>
  <c r="C5793" i="9"/>
  <c r="C5794" i="9"/>
  <c r="C5795" i="9"/>
  <c r="C5796" i="9"/>
  <c r="C5797" i="9"/>
  <c r="C5798" i="9"/>
  <c r="C5799" i="9"/>
  <c r="C5800" i="9"/>
  <c r="C5801" i="9"/>
  <c r="C5802" i="9"/>
  <c r="C5803" i="9"/>
  <c r="C5804" i="9"/>
  <c r="C5805" i="9"/>
  <c r="C5806" i="9"/>
  <c r="C5807" i="9"/>
  <c r="C5808" i="9"/>
  <c r="C5809" i="9"/>
  <c r="C5810" i="9"/>
  <c r="C5811" i="9"/>
  <c r="C5812" i="9"/>
  <c r="C5813" i="9"/>
  <c r="C5814" i="9"/>
  <c r="C5815" i="9"/>
  <c r="C5816" i="9"/>
  <c r="C5817" i="9"/>
  <c r="C5818" i="9"/>
  <c r="C5819" i="9"/>
  <c r="C5820" i="9"/>
  <c r="C5821" i="9"/>
  <c r="C5822" i="9"/>
  <c r="C5823" i="9"/>
  <c r="C5824" i="9"/>
  <c r="C5825" i="9"/>
  <c r="C5826" i="9"/>
  <c r="C5827" i="9"/>
  <c r="C5828" i="9"/>
  <c r="C5829" i="9"/>
  <c r="C5830" i="9"/>
  <c r="C5831" i="9"/>
  <c r="C5832" i="9"/>
  <c r="C5833" i="9"/>
  <c r="C5834" i="9"/>
  <c r="C5835" i="9"/>
  <c r="C5836" i="9"/>
  <c r="C5837" i="9"/>
  <c r="C5838" i="9"/>
  <c r="C5839" i="9"/>
  <c r="C5840" i="9"/>
  <c r="C5841" i="9"/>
  <c r="C5842" i="9"/>
  <c r="C5843" i="9"/>
  <c r="C5844" i="9"/>
  <c r="C5845" i="9"/>
  <c r="C5846" i="9"/>
  <c r="C5847" i="9"/>
  <c r="C5848" i="9"/>
  <c r="C5849" i="9"/>
  <c r="C5850" i="9"/>
  <c r="C5851" i="9"/>
  <c r="C5852" i="9"/>
  <c r="C5853" i="9"/>
  <c r="C5854" i="9"/>
  <c r="C5855" i="9"/>
  <c r="C5856" i="9"/>
  <c r="C5857" i="9"/>
  <c r="C5858" i="9"/>
  <c r="C5859" i="9"/>
  <c r="C5860" i="9"/>
  <c r="C5861" i="9"/>
  <c r="C5862" i="9"/>
  <c r="C5863" i="9"/>
  <c r="C5864" i="9"/>
  <c r="C5865" i="9"/>
  <c r="C5866" i="9"/>
  <c r="C5867" i="9"/>
  <c r="C5868" i="9"/>
  <c r="C5869" i="9"/>
  <c r="C5870" i="9"/>
  <c r="C5871" i="9"/>
  <c r="C5872" i="9"/>
  <c r="C5873" i="9"/>
  <c r="C5874" i="9"/>
  <c r="C5875" i="9"/>
  <c r="C5876" i="9"/>
  <c r="C5877" i="9"/>
  <c r="C5878" i="9"/>
  <c r="C5879" i="9"/>
  <c r="C5880" i="9"/>
  <c r="C5881" i="9"/>
  <c r="C5882" i="9"/>
  <c r="C5883" i="9"/>
  <c r="C5884" i="9"/>
  <c r="C5885" i="9"/>
  <c r="C5886" i="9"/>
  <c r="C5887" i="9"/>
  <c r="C5888" i="9"/>
  <c r="C5889" i="9"/>
  <c r="C5890" i="9"/>
  <c r="C5891" i="9"/>
  <c r="C5892" i="9"/>
  <c r="C5893" i="9"/>
  <c r="C5894" i="9"/>
  <c r="C5895" i="9"/>
  <c r="C5896" i="9"/>
  <c r="C5897" i="9"/>
  <c r="C5898" i="9"/>
  <c r="C5899" i="9"/>
  <c r="C5900" i="9"/>
  <c r="C5901" i="9"/>
  <c r="C5902" i="9"/>
  <c r="C5903" i="9"/>
  <c r="C5904" i="9"/>
  <c r="C5905" i="9"/>
  <c r="C5906" i="9"/>
  <c r="C5907" i="9"/>
  <c r="C5908" i="9"/>
  <c r="C5909" i="9"/>
  <c r="C5910" i="9"/>
  <c r="C5911" i="9"/>
  <c r="C5912" i="9"/>
  <c r="C5913" i="9"/>
  <c r="C5914" i="9"/>
  <c r="C5915" i="9"/>
  <c r="C5916" i="9"/>
  <c r="C5917" i="9"/>
  <c r="C5918" i="9"/>
  <c r="C5919" i="9"/>
  <c r="C5920" i="9"/>
  <c r="C5921" i="9"/>
  <c r="C5922" i="9"/>
  <c r="C5923" i="9"/>
  <c r="C5924" i="9"/>
  <c r="C5925" i="9"/>
  <c r="C5926" i="9"/>
  <c r="C5927" i="9"/>
  <c r="C5928" i="9"/>
  <c r="C5929" i="9"/>
  <c r="C5930" i="9"/>
  <c r="C5931" i="9"/>
  <c r="C5932" i="9"/>
  <c r="C5933" i="9"/>
  <c r="C5934" i="9"/>
  <c r="C5935" i="9"/>
  <c r="C5936" i="9"/>
  <c r="C5937" i="9"/>
  <c r="C5938" i="9"/>
  <c r="C5939" i="9"/>
  <c r="C5940" i="9"/>
  <c r="C5941" i="9"/>
  <c r="C5942" i="9"/>
  <c r="C5943" i="9"/>
  <c r="C5944" i="9"/>
  <c r="C5945" i="9"/>
  <c r="C5946" i="9"/>
  <c r="C5947" i="9"/>
  <c r="C5948" i="9"/>
  <c r="C5949" i="9"/>
  <c r="C5950" i="9"/>
  <c r="C5951" i="9"/>
  <c r="C5952" i="9"/>
  <c r="C5953" i="9"/>
  <c r="C5954" i="9"/>
  <c r="C5955" i="9"/>
  <c r="C5956" i="9"/>
  <c r="C5957" i="9"/>
  <c r="C5958" i="9"/>
  <c r="C5959" i="9"/>
  <c r="C5960" i="9"/>
  <c r="C5961" i="9"/>
  <c r="C5962" i="9"/>
  <c r="C5963" i="9"/>
  <c r="C5964" i="9"/>
  <c r="C5965" i="9"/>
  <c r="C5966" i="9"/>
  <c r="C5967" i="9"/>
  <c r="C5968" i="9"/>
  <c r="C5969" i="9"/>
  <c r="C5970" i="9"/>
  <c r="C5971" i="9"/>
  <c r="C5972" i="9"/>
  <c r="C5973" i="9"/>
  <c r="C5974" i="9"/>
  <c r="C5975" i="9"/>
  <c r="C5976" i="9"/>
  <c r="C5977" i="9"/>
  <c r="C5978" i="9"/>
  <c r="C5979" i="9"/>
  <c r="C5980" i="9"/>
  <c r="C5981" i="9"/>
  <c r="C5982" i="9"/>
  <c r="C5983" i="9"/>
  <c r="C5984" i="9"/>
  <c r="C5985" i="9"/>
  <c r="C5986" i="9"/>
  <c r="C5987" i="9"/>
  <c r="C5988" i="9"/>
  <c r="C5989" i="9"/>
  <c r="C5990" i="9"/>
  <c r="C5991" i="9"/>
  <c r="C5992" i="9"/>
  <c r="C5993" i="9"/>
  <c r="C5994" i="9"/>
  <c r="C5995" i="9"/>
  <c r="C5996" i="9"/>
  <c r="C5997" i="9"/>
  <c r="C5998" i="9"/>
  <c r="C5999" i="9"/>
  <c r="C6000" i="9"/>
  <c r="C6001" i="9"/>
  <c r="C6002" i="9"/>
  <c r="C6003" i="9"/>
  <c r="C6004" i="9"/>
  <c r="C6005" i="9"/>
  <c r="C6006" i="9"/>
  <c r="C6007" i="9"/>
  <c r="C6008" i="9"/>
  <c r="C6009" i="9"/>
  <c r="C6010" i="9"/>
  <c r="C6011" i="9"/>
  <c r="C6012" i="9"/>
  <c r="C6013" i="9"/>
  <c r="C6014" i="9"/>
  <c r="C6015" i="9"/>
  <c r="C6016" i="9"/>
  <c r="C6017" i="9"/>
  <c r="C6018" i="9"/>
  <c r="C6019" i="9"/>
  <c r="C6020" i="9"/>
  <c r="C6021" i="9"/>
  <c r="C6022" i="9"/>
  <c r="C6023" i="9"/>
  <c r="C6024" i="9"/>
  <c r="C6025" i="9"/>
  <c r="C6026" i="9"/>
  <c r="C6027" i="9"/>
  <c r="C6028" i="9"/>
  <c r="C6029" i="9"/>
  <c r="C6030" i="9"/>
  <c r="C6031" i="9"/>
  <c r="C6032" i="9"/>
  <c r="C6033" i="9"/>
  <c r="C6034" i="9"/>
  <c r="C6035" i="9"/>
  <c r="C6036" i="9"/>
  <c r="C6037" i="9"/>
  <c r="C6038" i="9"/>
  <c r="C6039" i="9"/>
  <c r="C6040" i="9"/>
  <c r="C6041" i="9"/>
  <c r="C6042" i="9"/>
  <c r="C6043" i="9"/>
  <c r="C6044" i="9"/>
  <c r="C6045" i="9"/>
  <c r="C6046" i="9"/>
  <c r="C6047" i="9"/>
  <c r="C6048" i="9"/>
  <c r="C6049" i="9"/>
  <c r="C6050" i="9"/>
  <c r="C6051" i="9"/>
  <c r="C6052" i="9"/>
  <c r="C6053" i="9"/>
  <c r="C6054" i="9"/>
  <c r="C6055" i="9"/>
  <c r="C6056" i="9"/>
  <c r="C6057" i="9"/>
  <c r="C6058" i="9"/>
  <c r="C6059" i="9"/>
  <c r="C6060" i="9"/>
  <c r="C6061" i="9"/>
  <c r="C6062" i="9"/>
  <c r="C6063" i="9"/>
  <c r="C6064" i="9"/>
  <c r="C6065" i="9"/>
  <c r="C6066" i="9"/>
  <c r="C6067" i="9"/>
  <c r="C6068" i="9"/>
  <c r="C6069" i="9"/>
  <c r="C6070" i="9"/>
  <c r="C6071" i="9"/>
  <c r="C6072" i="9"/>
  <c r="C6073" i="9"/>
  <c r="C6074" i="9"/>
  <c r="C6075" i="9"/>
  <c r="C6076" i="9"/>
  <c r="C6077" i="9"/>
  <c r="C6078" i="9"/>
  <c r="C6079" i="9"/>
  <c r="C6080" i="9"/>
  <c r="C6081" i="9"/>
  <c r="C6082" i="9"/>
  <c r="C6083" i="9"/>
  <c r="C6084" i="9"/>
  <c r="C6085" i="9"/>
  <c r="C6086" i="9"/>
  <c r="C6087" i="9"/>
  <c r="C6088" i="9"/>
  <c r="C6089" i="9"/>
  <c r="C6090" i="9"/>
  <c r="C6091" i="9"/>
  <c r="C6092" i="9"/>
  <c r="C6093" i="9"/>
  <c r="C6094" i="9"/>
  <c r="C6095" i="9"/>
  <c r="C6096" i="9"/>
  <c r="C6097" i="9"/>
  <c r="C6098" i="9"/>
  <c r="C6099" i="9"/>
  <c r="C6100" i="9"/>
  <c r="C6101" i="9"/>
  <c r="C6102" i="9"/>
  <c r="C6103" i="9"/>
  <c r="C6104" i="9"/>
  <c r="C6105" i="9"/>
  <c r="C6106" i="9"/>
  <c r="C6107" i="9"/>
  <c r="C6108" i="9"/>
  <c r="C6109" i="9"/>
  <c r="C6110" i="9"/>
  <c r="C6111" i="9"/>
  <c r="C6112" i="9"/>
  <c r="C6113" i="9"/>
  <c r="C6114" i="9"/>
  <c r="C6115" i="9"/>
  <c r="C6116" i="9"/>
  <c r="C6117" i="9"/>
  <c r="C6118" i="9"/>
  <c r="C6119" i="9"/>
  <c r="C6120" i="9"/>
  <c r="C6121" i="9"/>
  <c r="C6122" i="9"/>
  <c r="C6123" i="9"/>
  <c r="C6124" i="9"/>
  <c r="C6125" i="9"/>
  <c r="C6126" i="9"/>
  <c r="C6127" i="9"/>
  <c r="C6128" i="9"/>
  <c r="C6129" i="9"/>
  <c r="C6130" i="9"/>
  <c r="C6131" i="9"/>
  <c r="C6132" i="9"/>
  <c r="C6133" i="9"/>
  <c r="C6134" i="9"/>
  <c r="C6135" i="9"/>
  <c r="C6136" i="9"/>
  <c r="C6137" i="9"/>
  <c r="C6138" i="9"/>
  <c r="C6139" i="9"/>
  <c r="C6140" i="9"/>
  <c r="C6141" i="9"/>
  <c r="C6142" i="9"/>
  <c r="C6143" i="9"/>
  <c r="C6144" i="9"/>
  <c r="C6145" i="9"/>
  <c r="C6146" i="9"/>
  <c r="C6147" i="9"/>
  <c r="C6148" i="9"/>
  <c r="C6149" i="9"/>
  <c r="C6150" i="9"/>
  <c r="C6151" i="9"/>
  <c r="C6152" i="9"/>
  <c r="C6153" i="9"/>
  <c r="C6154" i="9"/>
  <c r="C6155" i="9"/>
  <c r="C6156" i="9"/>
  <c r="C6157" i="9"/>
  <c r="C6158" i="9"/>
  <c r="C6159" i="9"/>
  <c r="C6160" i="9"/>
  <c r="C6161" i="9"/>
  <c r="C6162" i="9"/>
  <c r="C6163" i="9"/>
  <c r="C6164" i="9"/>
  <c r="C6165" i="9"/>
  <c r="C6166" i="9"/>
  <c r="C6167" i="9"/>
  <c r="C6168" i="9"/>
  <c r="C6169" i="9"/>
  <c r="C6170" i="9"/>
  <c r="C6171" i="9"/>
  <c r="C6172" i="9"/>
  <c r="C6173" i="9"/>
  <c r="C6174" i="9"/>
  <c r="C6175" i="9"/>
  <c r="C6176" i="9"/>
  <c r="C6177" i="9"/>
  <c r="C6178" i="9"/>
  <c r="C6179" i="9"/>
  <c r="C6180" i="9"/>
  <c r="C6181" i="9"/>
  <c r="C6182" i="9"/>
  <c r="C6183" i="9"/>
  <c r="C6184" i="9"/>
  <c r="C6185" i="9"/>
  <c r="C6186" i="9"/>
  <c r="C6187" i="9"/>
  <c r="C6188" i="9"/>
  <c r="C6189" i="9"/>
  <c r="C6190" i="9"/>
  <c r="C6191" i="9"/>
  <c r="C6192" i="9"/>
  <c r="C6193" i="9"/>
  <c r="C6194" i="9"/>
  <c r="C6195" i="9"/>
  <c r="C6196" i="9"/>
  <c r="C6197" i="9"/>
  <c r="C6198" i="9"/>
  <c r="C6199" i="9"/>
  <c r="C6200" i="9"/>
  <c r="C6201" i="9"/>
  <c r="C6202" i="9"/>
  <c r="C6203" i="9"/>
  <c r="C6204" i="9"/>
  <c r="C6205" i="9"/>
  <c r="C6206" i="9"/>
  <c r="C6207" i="9"/>
  <c r="C6208" i="9"/>
  <c r="C6209" i="9"/>
  <c r="C6210" i="9"/>
  <c r="C6211" i="9"/>
  <c r="C6212" i="9"/>
  <c r="C6213" i="9"/>
  <c r="C6214" i="9"/>
  <c r="C6215" i="9"/>
  <c r="C6216" i="9"/>
  <c r="C6217" i="9"/>
  <c r="C6218" i="9"/>
  <c r="C6219" i="9"/>
  <c r="C6220" i="9"/>
  <c r="C6221" i="9"/>
  <c r="C6222" i="9"/>
  <c r="C6223" i="9"/>
  <c r="C6224" i="9"/>
  <c r="C6225" i="9"/>
  <c r="C6226" i="9"/>
  <c r="C6227" i="9"/>
  <c r="C6228" i="9"/>
  <c r="C6229" i="9"/>
  <c r="C6230" i="9"/>
  <c r="C6231" i="9"/>
  <c r="C6232" i="9"/>
  <c r="C6233" i="9"/>
  <c r="C6234" i="9"/>
  <c r="C6235" i="9"/>
  <c r="C6236" i="9"/>
  <c r="C6237" i="9"/>
  <c r="C6238" i="9"/>
  <c r="C6239" i="9"/>
  <c r="C6240" i="9"/>
  <c r="C6241" i="9"/>
  <c r="C6242" i="9"/>
  <c r="C6243" i="9"/>
  <c r="C6244" i="9"/>
  <c r="C6245" i="9"/>
  <c r="C6246" i="9"/>
  <c r="C6247" i="9"/>
  <c r="C6248" i="9"/>
  <c r="C6249" i="9"/>
  <c r="C6250" i="9"/>
  <c r="C6251" i="9"/>
  <c r="C6252" i="9"/>
  <c r="C6253" i="9"/>
  <c r="C6254" i="9"/>
  <c r="C6255" i="9"/>
  <c r="C6256" i="9"/>
  <c r="C6257" i="9"/>
  <c r="C6258" i="9"/>
  <c r="C6259" i="9"/>
  <c r="C6260" i="9"/>
  <c r="C6261" i="9"/>
  <c r="C6262" i="9"/>
  <c r="C6263" i="9"/>
  <c r="C6264" i="9"/>
  <c r="C6265" i="9"/>
  <c r="C6266" i="9"/>
  <c r="C6267" i="9"/>
  <c r="C6268" i="9"/>
  <c r="C6269" i="9"/>
  <c r="C6270" i="9"/>
  <c r="C6271" i="9"/>
  <c r="C6272" i="9"/>
  <c r="C6273" i="9"/>
  <c r="C6274" i="9"/>
  <c r="C6275" i="9"/>
  <c r="C6276" i="9"/>
  <c r="C6277" i="9"/>
  <c r="C6278" i="9"/>
  <c r="C6279" i="9"/>
  <c r="C6280" i="9"/>
  <c r="C6281" i="9"/>
  <c r="C6282" i="9"/>
  <c r="C6283" i="9"/>
  <c r="C6284" i="9"/>
  <c r="C6285" i="9"/>
  <c r="C6286" i="9"/>
  <c r="C6287" i="9"/>
  <c r="C6288" i="9"/>
  <c r="C6289" i="9"/>
  <c r="C6290" i="9"/>
  <c r="C6291" i="9"/>
  <c r="C6292" i="9"/>
  <c r="C6293" i="9"/>
  <c r="C6294" i="9"/>
  <c r="C6295" i="9"/>
  <c r="C6296" i="9"/>
  <c r="C6297" i="9"/>
  <c r="C6298" i="9"/>
  <c r="C6299" i="9"/>
  <c r="C6300" i="9"/>
  <c r="C6301" i="9"/>
  <c r="C6302" i="9"/>
  <c r="C6303" i="9"/>
  <c r="C6304" i="9"/>
  <c r="C6305" i="9"/>
  <c r="C6306" i="9"/>
  <c r="C6307" i="9"/>
  <c r="C6308" i="9"/>
  <c r="C6309" i="9"/>
  <c r="C6310" i="9"/>
  <c r="C6311" i="9"/>
  <c r="C6312" i="9"/>
  <c r="C6313" i="9"/>
  <c r="C6314" i="9"/>
  <c r="C6315" i="9"/>
  <c r="C6316" i="9"/>
  <c r="C6317" i="9"/>
  <c r="C6318" i="9"/>
  <c r="C6319" i="9"/>
  <c r="C6320" i="9"/>
  <c r="C6321" i="9"/>
  <c r="C6322" i="9"/>
  <c r="C6323" i="9"/>
  <c r="C6324" i="9"/>
  <c r="C6325" i="9"/>
  <c r="C6326" i="9"/>
  <c r="C6327" i="9"/>
  <c r="C6328" i="9"/>
  <c r="C6329" i="9"/>
  <c r="C6330" i="9"/>
  <c r="C6331" i="9"/>
  <c r="C6332" i="9"/>
  <c r="C6333" i="9"/>
  <c r="C6334" i="9"/>
  <c r="C6335" i="9"/>
  <c r="C6336" i="9"/>
  <c r="C6337" i="9"/>
  <c r="C6338" i="9"/>
  <c r="C6339" i="9"/>
  <c r="C6340" i="9"/>
  <c r="C6341" i="9"/>
  <c r="C6342" i="9"/>
  <c r="C6343" i="9"/>
  <c r="C6344" i="9"/>
  <c r="C6345" i="9"/>
  <c r="C6346" i="9"/>
  <c r="C6347" i="9"/>
  <c r="C6348" i="9"/>
  <c r="C6349" i="9"/>
  <c r="C6350" i="9"/>
  <c r="C6351" i="9"/>
  <c r="C6352" i="9"/>
  <c r="C6353" i="9"/>
  <c r="C6354" i="9"/>
  <c r="C6355" i="9"/>
  <c r="C6356" i="9"/>
  <c r="C6357" i="9"/>
  <c r="C6358" i="9"/>
  <c r="C6359" i="9"/>
  <c r="C6360" i="9"/>
  <c r="C6361" i="9"/>
  <c r="C6362" i="9"/>
  <c r="C6363" i="9"/>
  <c r="C6364" i="9"/>
  <c r="C6365" i="9"/>
  <c r="C6366" i="9"/>
  <c r="C6367" i="9"/>
  <c r="C6368" i="9"/>
  <c r="C6369" i="9"/>
  <c r="C6370" i="9"/>
  <c r="C6371" i="9"/>
  <c r="C6372" i="9"/>
  <c r="C6373" i="9"/>
  <c r="C6374" i="9"/>
  <c r="C6375" i="9"/>
  <c r="C6376" i="9"/>
  <c r="C6377" i="9"/>
  <c r="C6378" i="9"/>
  <c r="C6379" i="9"/>
  <c r="C6380" i="9"/>
  <c r="C6381" i="9"/>
  <c r="C6382" i="9"/>
  <c r="C6383" i="9"/>
  <c r="C6384" i="9"/>
  <c r="C6385" i="9"/>
  <c r="C6386" i="9"/>
  <c r="C6387" i="9"/>
  <c r="C6388" i="9"/>
  <c r="C6389" i="9"/>
  <c r="C6390" i="9"/>
  <c r="C6391" i="9"/>
  <c r="C6392" i="9"/>
  <c r="C6393" i="9"/>
  <c r="C6394" i="9"/>
  <c r="C6395" i="9"/>
  <c r="C6396" i="9"/>
  <c r="C6397" i="9"/>
  <c r="C6398" i="9"/>
  <c r="C6399" i="9"/>
  <c r="C6400" i="9"/>
  <c r="C6401" i="9"/>
  <c r="C6402" i="9"/>
  <c r="C6403" i="9"/>
  <c r="C6404" i="9"/>
  <c r="C6405" i="9"/>
  <c r="C6406" i="9"/>
  <c r="C6407" i="9"/>
  <c r="C6408" i="9"/>
  <c r="C6409" i="9"/>
  <c r="C6410" i="9"/>
  <c r="C6411" i="9"/>
  <c r="C6412" i="9"/>
  <c r="C6413" i="9"/>
  <c r="C6414" i="9"/>
  <c r="C6415" i="9"/>
  <c r="C6416" i="9"/>
  <c r="C6417" i="9"/>
  <c r="C6418" i="9"/>
  <c r="C6419" i="9"/>
  <c r="C6420" i="9"/>
  <c r="C6421" i="9"/>
  <c r="C6422" i="9"/>
  <c r="C6423" i="9"/>
  <c r="C6424" i="9"/>
  <c r="C6425" i="9"/>
  <c r="C6426" i="9"/>
  <c r="C6427" i="9"/>
  <c r="C6428" i="9"/>
  <c r="C6429" i="9"/>
  <c r="C6430" i="9"/>
  <c r="C6431" i="9"/>
  <c r="C6432" i="9"/>
  <c r="C6433" i="9"/>
  <c r="C6434" i="9"/>
  <c r="C6435" i="9"/>
  <c r="C6436" i="9"/>
  <c r="C6437" i="9"/>
  <c r="C6438" i="9"/>
  <c r="C6439" i="9"/>
  <c r="C6440" i="9"/>
  <c r="C6441" i="9"/>
  <c r="C6442" i="9"/>
  <c r="C6443" i="9"/>
  <c r="C6444" i="9"/>
  <c r="C6445" i="9"/>
  <c r="C6446" i="9"/>
  <c r="C6447" i="9"/>
  <c r="C6448" i="9"/>
  <c r="C6449" i="9"/>
  <c r="C6450" i="9"/>
  <c r="C6451" i="9"/>
  <c r="C6452" i="9"/>
  <c r="C6453" i="9"/>
  <c r="C6454" i="9"/>
  <c r="C6455" i="9"/>
  <c r="C6456" i="9"/>
  <c r="C6457" i="9"/>
  <c r="C6458" i="9"/>
  <c r="C6459" i="9"/>
  <c r="C6460" i="9"/>
  <c r="C6461" i="9"/>
  <c r="C6462" i="9"/>
  <c r="C6463" i="9"/>
  <c r="C6464" i="9"/>
  <c r="C6465" i="9"/>
  <c r="C6466" i="9"/>
  <c r="C6467" i="9"/>
  <c r="C6468" i="9"/>
  <c r="C6469" i="9"/>
  <c r="C6470" i="9"/>
  <c r="C6471" i="9"/>
  <c r="C6472" i="9"/>
  <c r="C6473" i="9"/>
  <c r="C6474" i="9"/>
  <c r="C6475" i="9"/>
  <c r="C6476" i="9"/>
  <c r="C6477" i="9"/>
  <c r="C6478" i="9"/>
  <c r="C6479" i="9"/>
  <c r="C6480" i="9"/>
  <c r="C6481" i="9"/>
  <c r="C6482" i="9"/>
  <c r="C6483" i="9"/>
  <c r="C6484" i="9"/>
  <c r="C6485" i="9"/>
  <c r="C6486" i="9"/>
  <c r="C6487" i="9"/>
  <c r="C6488" i="9"/>
  <c r="C6489" i="9"/>
  <c r="C6490" i="9"/>
  <c r="C6491" i="9"/>
  <c r="C6492" i="9"/>
  <c r="C6493" i="9"/>
  <c r="C6494" i="9"/>
  <c r="C6495" i="9"/>
  <c r="C6496" i="9"/>
  <c r="C6497" i="9"/>
  <c r="C6498" i="9"/>
  <c r="C6499" i="9"/>
  <c r="C6500" i="9"/>
  <c r="C6501" i="9"/>
  <c r="C6502" i="9"/>
  <c r="C6503" i="9"/>
  <c r="C6504" i="9"/>
  <c r="C6505" i="9"/>
  <c r="C6506" i="9"/>
  <c r="C6507" i="9"/>
  <c r="C6508" i="9"/>
  <c r="C6509" i="9"/>
  <c r="C6510" i="9"/>
  <c r="C6511" i="9"/>
  <c r="C6512" i="9"/>
  <c r="C6513" i="9"/>
  <c r="C6514" i="9"/>
  <c r="C6515" i="9"/>
  <c r="C6516" i="9"/>
  <c r="C6517" i="9"/>
  <c r="C6518" i="9"/>
  <c r="C6519" i="9"/>
  <c r="C6520" i="9"/>
  <c r="C6521" i="9"/>
  <c r="C6522" i="9"/>
  <c r="C6523" i="9"/>
  <c r="C6524" i="9"/>
  <c r="C6525" i="9"/>
  <c r="C6526" i="9"/>
  <c r="C6527" i="9"/>
  <c r="C6528" i="9"/>
  <c r="C6529" i="9"/>
  <c r="C6530" i="9"/>
  <c r="C6531" i="9"/>
  <c r="C6532" i="9"/>
  <c r="C6533" i="9"/>
  <c r="C6534" i="9"/>
  <c r="C6535" i="9"/>
  <c r="C6536" i="9"/>
  <c r="C6537" i="9"/>
  <c r="C6538" i="9"/>
  <c r="C6539" i="9"/>
  <c r="C6540" i="9"/>
  <c r="C6541" i="9"/>
  <c r="C6542" i="9"/>
  <c r="C6543" i="9"/>
  <c r="C6544" i="9"/>
  <c r="C6545" i="9"/>
  <c r="C6546" i="9"/>
  <c r="C6547" i="9"/>
  <c r="C6548" i="9"/>
  <c r="C6549" i="9"/>
  <c r="C6550" i="9"/>
  <c r="C6551" i="9"/>
  <c r="C6552" i="9"/>
  <c r="C6553" i="9"/>
  <c r="C6554" i="9"/>
  <c r="C6555" i="9"/>
  <c r="C6556" i="9"/>
  <c r="C6557" i="9"/>
  <c r="C6558" i="9"/>
  <c r="C6559" i="9"/>
  <c r="C6560" i="9"/>
  <c r="C6561" i="9"/>
  <c r="C6562" i="9"/>
  <c r="C6563" i="9"/>
  <c r="C6564" i="9"/>
  <c r="C6565" i="9"/>
  <c r="C6566" i="9"/>
  <c r="C6567" i="9"/>
  <c r="C6568" i="9"/>
  <c r="C6569" i="9"/>
  <c r="C6570" i="9"/>
  <c r="C6571" i="9"/>
  <c r="C6572" i="9"/>
  <c r="C6573" i="9"/>
  <c r="C6574" i="9"/>
  <c r="C6575" i="9"/>
  <c r="C6576" i="9"/>
  <c r="C6577" i="9"/>
  <c r="C6578" i="9"/>
  <c r="C6579" i="9"/>
  <c r="C6580" i="9"/>
  <c r="C6581" i="9"/>
  <c r="C6582" i="9"/>
  <c r="C6583" i="9"/>
  <c r="C6584" i="9"/>
  <c r="C6585" i="9"/>
  <c r="C6586" i="9"/>
  <c r="C6587" i="9"/>
  <c r="C6588" i="9"/>
  <c r="C6589" i="9"/>
  <c r="C6590" i="9"/>
  <c r="C6591" i="9"/>
  <c r="C6592" i="9"/>
  <c r="C6593" i="9"/>
  <c r="C6594" i="9"/>
  <c r="C6595" i="9"/>
  <c r="C6596" i="9"/>
  <c r="C6597" i="9"/>
  <c r="C6598" i="9"/>
  <c r="C6599" i="9"/>
  <c r="C6600" i="9"/>
  <c r="C6601" i="9"/>
  <c r="C6602" i="9"/>
  <c r="C6603" i="9"/>
  <c r="C6604" i="9"/>
  <c r="C6605" i="9"/>
  <c r="C6606" i="9"/>
  <c r="C6607" i="9"/>
  <c r="C6608" i="9"/>
  <c r="C6609" i="9"/>
  <c r="C6610" i="9"/>
  <c r="C6611" i="9"/>
  <c r="C6612" i="9"/>
  <c r="C6613" i="9"/>
  <c r="C6614" i="9"/>
  <c r="C6615" i="9"/>
  <c r="C6616" i="9"/>
  <c r="C6617" i="9"/>
  <c r="C6618" i="9"/>
  <c r="C6619" i="9"/>
  <c r="C6620" i="9"/>
  <c r="C6621" i="9"/>
  <c r="C6622" i="9"/>
  <c r="C6623" i="9"/>
  <c r="C6624" i="9"/>
  <c r="C6625" i="9"/>
  <c r="C6626" i="9"/>
  <c r="C6627" i="9"/>
  <c r="C6628" i="9"/>
  <c r="C6629" i="9"/>
  <c r="C6630" i="9"/>
  <c r="C6631" i="9"/>
  <c r="C6632" i="9"/>
  <c r="C6633" i="9"/>
  <c r="C6634" i="9"/>
  <c r="C6635" i="9"/>
  <c r="C6636" i="9"/>
  <c r="C6637" i="9"/>
  <c r="C6638" i="9"/>
  <c r="C6639" i="9"/>
  <c r="C6640" i="9"/>
  <c r="C6641" i="9"/>
  <c r="C6642" i="9"/>
  <c r="C6643" i="9"/>
  <c r="C6644" i="9"/>
  <c r="C6645" i="9"/>
  <c r="C6646" i="9"/>
  <c r="C6647" i="9"/>
  <c r="C6648" i="9"/>
  <c r="C6649" i="9"/>
  <c r="C6650" i="9"/>
  <c r="C6651" i="9"/>
  <c r="C6652" i="9"/>
  <c r="C6653" i="9"/>
  <c r="C6654" i="9"/>
  <c r="C6655" i="9"/>
  <c r="C6656" i="9"/>
  <c r="C6657" i="9"/>
  <c r="C6658" i="9"/>
  <c r="C6659" i="9"/>
  <c r="C6660" i="9"/>
  <c r="C6661" i="9"/>
  <c r="C6662" i="9"/>
  <c r="C6663" i="9"/>
  <c r="C6664" i="9"/>
  <c r="C6665" i="9"/>
  <c r="C6666" i="9"/>
  <c r="C6667" i="9"/>
  <c r="C6668" i="9"/>
  <c r="C6669" i="9"/>
  <c r="C6670" i="9"/>
  <c r="C6671" i="9"/>
  <c r="C6672" i="9"/>
  <c r="C6673" i="9"/>
  <c r="C6674" i="9"/>
  <c r="C6675" i="9"/>
  <c r="C6676" i="9"/>
  <c r="C6677" i="9"/>
  <c r="C6678" i="9"/>
  <c r="C6679" i="9"/>
  <c r="C6680" i="9"/>
  <c r="C6681" i="9"/>
  <c r="C6682" i="9"/>
  <c r="C6683" i="9"/>
  <c r="C6684" i="9"/>
  <c r="C6685" i="9"/>
  <c r="C6686" i="9"/>
  <c r="C6687" i="9"/>
  <c r="C6688" i="9"/>
  <c r="C6689" i="9"/>
  <c r="C6690" i="9"/>
  <c r="C6691" i="9"/>
  <c r="C6692" i="9"/>
  <c r="C6693" i="9"/>
  <c r="C6694" i="9"/>
  <c r="C6695" i="9"/>
  <c r="C6696" i="9"/>
  <c r="C6697" i="9"/>
  <c r="C6698" i="9"/>
  <c r="C6699" i="9"/>
  <c r="C6700" i="9"/>
  <c r="C6701" i="9"/>
  <c r="C6702" i="9"/>
  <c r="C6703" i="9"/>
  <c r="C6704" i="9"/>
  <c r="C6705" i="9"/>
  <c r="C6706" i="9"/>
  <c r="C6707" i="9"/>
  <c r="C6708" i="9"/>
  <c r="C6709" i="9"/>
  <c r="C6710" i="9"/>
  <c r="C6711" i="9"/>
  <c r="C6712" i="9"/>
  <c r="C6713" i="9"/>
  <c r="C6714" i="9"/>
  <c r="C6715" i="9"/>
  <c r="C6716" i="9"/>
  <c r="C6717" i="9"/>
  <c r="C6718" i="9"/>
  <c r="C6719" i="9"/>
  <c r="C6720" i="9"/>
  <c r="C6721" i="9"/>
  <c r="C6722" i="9"/>
  <c r="C6723" i="9"/>
  <c r="C6724" i="9"/>
  <c r="C6725" i="9"/>
  <c r="C6726" i="9"/>
  <c r="C6727" i="9"/>
  <c r="C6728" i="9"/>
  <c r="C6729" i="9"/>
  <c r="C6730" i="9"/>
  <c r="C6731" i="9"/>
  <c r="C6732" i="9"/>
  <c r="C6733" i="9"/>
  <c r="C6734" i="9"/>
  <c r="C6735" i="9"/>
  <c r="C6736" i="9"/>
  <c r="C6737" i="9"/>
  <c r="C6738" i="9"/>
  <c r="C6739" i="9"/>
  <c r="C6740" i="9"/>
  <c r="C6741" i="9"/>
  <c r="C6742" i="9"/>
  <c r="C6743" i="9"/>
  <c r="C6744" i="9"/>
  <c r="C6745" i="9"/>
  <c r="C6746" i="9"/>
  <c r="C6747" i="9"/>
  <c r="C6748" i="9"/>
  <c r="C6749" i="9"/>
  <c r="C6750" i="9"/>
  <c r="C6751" i="9"/>
  <c r="C6752" i="9"/>
  <c r="C6753" i="9"/>
  <c r="C6754" i="9"/>
  <c r="C6755" i="9"/>
  <c r="C6756" i="9"/>
  <c r="C6757" i="9"/>
  <c r="C6758" i="9"/>
  <c r="C6759" i="9"/>
  <c r="C6760" i="9"/>
  <c r="C6761" i="9"/>
  <c r="C6762" i="9"/>
  <c r="C6763" i="9"/>
  <c r="C6764" i="9"/>
  <c r="C6765" i="9"/>
  <c r="C6766" i="9"/>
  <c r="C6767" i="9"/>
  <c r="C6768" i="9"/>
  <c r="C6769" i="9"/>
  <c r="C6770" i="9"/>
  <c r="C6771" i="9"/>
  <c r="C6772" i="9"/>
  <c r="C6773" i="9"/>
  <c r="C6774" i="9"/>
  <c r="C6775" i="9"/>
  <c r="C6776" i="9"/>
  <c r="C6777" i="9"/>
  <c r="C6778" i="9"/>
  <c r="C6779" i="9"/>
  <c r="C6780" i="9"/>
  <c r="C6781" i="9"/>
  <c r="C6782" i="9"/>
  <c r="C6783" i="9"/>
  <c r="C6784" i="9"/>
  <c r="C6785" i="9"/>
  <c r="C6786" i="9"/>
  <c r="C6787" i="9"/>
  <c r="C6788" i="9"/>
  <c r="C6789" i="9"/>
  <c r="C6790" i="9"/>
  <c r="C6791" i="9"/>
  <c r="C6792" i="9"/>
  <c r="C6793" i="9"/>
  <c r="C6794" i="9"/>
  <c r="C6795" i="9"/>
  <c r="C6796" i="9"/>
  <c r="C6797" i="9"/>
  <c r="C6798" i="9"/>
  <c r="C6799" i="9"/>
  <c r="C6800" i="9"/>
  <c r="C6801" i="9"/>
  <c r="C6802" i="9"/>
  <c r="C6803" i="9"/>
  <c r="C6804" i="9"/>
  <c r="C6805" i="9"/>
  <c r="C6806" i="9"/>
  <c r="C6807" i="9"/>
  <c r="C6808" i="9"/>
  <c r="C6809" i="9"/>
  <c r="C6810" i="9"/>
  <c r="C6811" i="9"/>
  <c r="C6812" i="9"/>
  <c r="C6813" i="9"/>
  <c r="C6814" i="9"/>
  <c r="C6815" i="9"/>
  <c r="C6816" i="9"/>
  <c r="C6817" i="9"/>
  <c r="C6818" i="9"/>
  <c r="C6819" i="9"/>
  <c r="C6820" i="9"/>
  <c r="C6821" i="9"/>
  <c r="C6822" i="9"/>
  <c r="C6823" i="9"/>
  <c r="C6824" i="9"/>
  <c r="C6825" i="9"/>
  <c r="C6826" i="9"/>
  <c r="C6827" i="9"/>
  <c r="C6828" i="9"/>
  <c r="C6829" i="9"/>
  <c r="C6830" i="9"/>
  <c r="C6831" i="9"/>
  <c r="C6832" i="9"/>
  <c r="C6833" i="9"/>
  <c r="C6834" i="9"/>
  <c r="C6835" i="9"/>
  <c r="C6836" i="9"/>
  <c r="C6837" i="9"/>
  <c r="C6838" i="9"/>
  <c r="C6839" i="9"/>
  <c r="C6840" i="9"/>
  <c r="C6841" i="9"/>
  <c r="C6842" i="9"/>
  <c r="C6843" i="9"/>
  <c r="C6844" i="9"/>
  <c r="C6845" i="9"/>
  <c r="C6846" i="9"/>
  <c r="C6847" i="9"/>
  <c r="C6848" i="9"/>
  <c r="C6849" i="9"/>
  <c r="C6850" i="9"/>
  <c r="C6851" i="9"/>
  <c r="C6852" i="9"/>
  <c r="C6853" i="9"/>
  <c r="C6854" i="9"/>
  <c r="C6855" i="9"/>
  <c r="C6856" i="9"/>
  <c r="C6857" i="9"/>
  <c r="C6858" i="9"/>
  <c r="C6859" i="9"/>
  <c r="C6860" i="9"/>
  <c r="C6861" i="9"/>
  <c r="C6862" i="9"/>
  <c r="C6863" i="9"/>
  <c r="C6864" i="9"/>
  <c r="C6865" i="9"/>
  <c r="C6866" i="9"/>
  <c r="C6867" i="9"/>
  <c r="C6868" i="9"/>
  <c r="C6869" i="9"/>
  <c r="C6870" i="9"/>
  <c r="C6871" i="9"/>
  <c r="C6872" i="9"/>
  <c r="C6873" i="9"/>
  <c r="C6874" i="9"/>
  <c r="C6875" i="9"/>
  <c r="C6876" i="9"/>
  <c r="C6877" i="9"/>
  <c r="C6878" i="9"/>
  <c r="C6879" i="9"/>
  <c r="C6880" i="9"/>
  <c r="C6881" i="9"/>
  <c r="C6882" i="9"/>
  <c r="C6883" i="9"/>
  <c r="C6884" i="9"/>
  <c r="C6885" i="9"/>
  <c r="C6886" i="9"/>
  <c r="C6887" i="9"/>
  <c r="C6888" i="9"/>
  <c r="C6889" i="9"/>
  <c r="C6890" i="9"/>
  <c r="C6891" i="9"/>
  <c r="C6892" i="9"/>
  <c r="C6893" i="9"/>
  <c r="C6894" i="9"/>
  <c r="C6895" i="9"/>
  <c r="C6896" i="9"/>
  <c r="C6897" i="9"/>
  <c r="C6898" i="9"/>
  <c r="C6899" i="9"/>
  <c r="C6900" i="9"/>
  <c r="C6901" i="9"/>
  <c r="C6902" i="9"/>
  <c r="C6903" i="9"/>
  <c r="C6904" i="9"/>
  <c r="C6905" i="9"/>
  <c r="C6906" i="9"/>
  <c r="C6907" i="9"/>
  <c r="C6908" i="9"/>
  <c r="C6909" i="9"/>
  <c r="C6910" i="9"/>
  <c r="C6911" i="9"/>
  <c r="C6912" i="9"/>
  <c r="C6913" i="9"/>
  <c r="C6914" i="9"/>
  <c r="C6915" i="9"/>
  <c r="C6916" i="9"/>
  <c r="C6917" i="9"/>
  <c r="C6918" i="9"/>
  <c r="C6919" i="9"/>
  <c r="C6920" i="9"/>
  <c r="C6921" i="9"/>
  <c r="C6922" i="9"/>
  <c r="C6923" i="9"/>
  <c r="C6924" i="9"/>
  <c r="C6925" i="9"/>
  <c r="C6926" i="9"/>
  <c r="C6927" i="9"/>
  <c r="C6928" i="9"/>
  <c r="C6929" i="9"/>
  <c r="C6930" i="9"/>
  <c r="C6931" i="9"/>
  <c r="C6932" i="9"/>
  <c r="C6933" i="9"/>
  <c r="C6934" i="9"/>
  <c r="C6935" i="9"/>
  <c r="C6936" i="9"/>
  <c r="C6937" i="9"/>
  <c r="C6938" i="9"/>
  <c r="C6939" i="9"/>
  <c r="C6940" i="9"/>
  <c r="C6941" i="9"/>
  <c r="C6942" i="9"/>
  <c r="C6943" i="9"/>
  <c r="C6944" i="9"/>
  <c r="C6945" i="9"/>
  <c r="C6946" i="9"/>
  <c r="C6947" i="9"/>
  <c r="C6948" i="9"/>
  <c r="C6949" i="9"/>
  <c r="C6950" i="9"/>
  <c r="C6951" i="9"/>
  <c r="C6952" i="9"/>
  <c r="C6953" i="9"/>
  <c r="C6954" i="9"/>
  <c r="C6955" i="9"/>
  <c r="C6956" i="9"/>
  <c r="C6957" i="9"/>
  <c r="C6958" i="9"/>
  <c r="C6959" i="9"/>
  <c r="C6960" i="9"/>
  <c r="C6961" i="9"/>
  <c r="C6962" i="9"/>
  <c r="C6963" i="9"/>
  <c r="C6964" i="9"/>
  <c r="C6965" i="9"/>
  <c r="C6966" i="9"/>
  <c r="C6967" i="9"/>
  <c r="C6968" i="9"/>
  <c r="C6969" i="9"/>
  <c r="C6970" i="9"/>
  <c r="C6971" i="9"/>
  <c r="C6972" i="9"/>
  <c r="C6973" i="9"/>
  <c r="C6974" i="9"/>
  <c r="C6975" i="9"/>
  <c r="C6976" i="9"/>
  <c r="C6977" i="9"/>
  <c r="C6978" i="9"/>
  <c r="C6979" i="9"/>
  <c r="C6980" i="9"/>
  <c r="C6981" i="9"/>
  <c r="C6982" i="9"/>
  <c r="C6983" i="9"/>
  <c r="C6984" i="9"/>
  <c r="C6985" i="9"/>
  <c r="C6986" i="9"/>
  <c r="C6987" i="9"/>
  <c r="C6988" i="9"/>
  <c r="C6989" i="9"/>
  <c r="C6990" i="9"/>
  <c r="C6991" i="9"/>
  <c r="C6992" i="9"/>
  <c r="C6993" i="9"/>
  <c r="C6994" i="9"/>
  <c r="C6995" i="9"/>
  <c r="C6996" i="9"/>
  <c r="C6997" i="9"/>
  <c r="C6998" i="9"/>
  <c r="C6999" i="9"/>
  <c r="C7000" i="9"/>
  <c r="C7001" i="9"/>
  <c r="C7002" i="9"/>
  <c r="C7003" i="9"/>
  <c r="C7004" i="9"/>
  <c r="C7005" i="9"/>
  <c r="C7006" i="9"/>
  <c r="C7007" i="9"/>
  <c r="C7008" i="9"/>
  <c r="C7009" i="9"/>
  <c r="C7010" i="9"/>
  <c r="C7011" i="9"/>
  <c r="C7012" i="9"/>
  <c r="C7013" i="9"/>
  <c r="C7014" i="9"/>
  <c r="C7015" i="9"/>
  <c r="C7016" i="9"/>
  <c r="C7017" i="9"/>
  <c r="C7018" i="9"/>
  <c r="C7019" i="9"/>
  <c r="C7020" i="9"/>
  <c r="C7021" i="9"/>
  <c r="C7022" i="9"/>
  <c r="C7023" i="9"/>
  <c r="C7024" i="9"/>
  <c r="C7025" i="9"/>
  <c r="C7026" i="9"/>
  <c r="C7027" i="9"/>
  <c r="C7028" i="9"/>
  <c r="C7029" i="9"/>
  <c r="C7030" i="9"/>
  <c r="C7031" i="9"/>
  <c r="C7032" i="9"/>
  <c r="C7033" i="9"/>
  <c r="C7034" i="9"/>
  <c r="C7035" i="9"/>
  <c r="C7036" i="9"/>
  <c r="C7037" i="9"/>
  <c r="C7038" i="9"/>
  <c r="C7039" i="9"/>
  <c r="C7040" i="9"/>
  <c r="C7041" i="9"/>
  <c r="C7042" i="9"/>
  <c r="C7043" i="9"/>
  <c r="C7044" i="9"/>
  <c r="C7045" i="9"/>
  <c r="C7046" i="9"/>
  <c r="C7047" i="9"/>
  <c r="C7048" i="9"/>
  <c r="C7049" i="9"/>
  <c r="C7050" i="9"/>
  <c r="C7051" i="9"/>
  <c r="C7052" i="9"/>
  <c r="C7053" i="9"/>
  <c r="C7054" i="9"/>
  <c r="C7055" i="9"/>
  <c r="C7056" i="9"/>
  <c r="C7057" i="9"/>
  <c r="C7058" i="9"/>
  <c r="C7059" i="9"/>
  <c r="C7060" i="9"/>
  <c r="C7061" i="9"/>
  <c r="C7062" i="9"/>
  <c r="C7063" i="9"/>
  <c r="C7064" i="9"/>
  <c r="C7065" i="9"/>
  <c r="C7066" i="9"/>
  <c r="C7067" i="9"/>
  <c r="C7068" i="9"/>
  <c r="C7069" i="9"/>
  <c r="C7070" i="9"/>
  <c r="C7071" i="9"/>
  <c r="C7072" i="9"/>
  <c r="C7073" i="9"/>
  <c r="C7074" i="9"/>
  <c r="C7075" i="9"/>
  <c r="C7076" i="9"/>
  <c r="C7077" i="9"/>
  <c r="C7078" i="9"/>
  <c r="C7079" i="9"/>
  <c r="C7080" i="9"/>
  <c r="C7081" i="9"/>
  <c r="C7082" i="9"/>
  <c r="C7083" i="9"/>
  <c r="C7084" i="9"/>
  <c r="C7085" i="9"/>
  <c r="C7086" i="9"/>
  <c r="C7087" i="9"/>
  <c r="C7088" i="9"/>
  <c r="C7089" i="9"/>
  <c r="C7090" i="9"/>
  <c r="C7091" i="9"/>
  <c r="C7092" i="9"/>
  <c r="C7093" i="9"/>
  <c r="C7094" i="9"/>
  <c r="C7095" i="9"/>
  <c r="C7096" i="9"/>
  <c r="C7097" i="9"/>
  <c r="C7098" i="9"/>
  <c r="C7099" i="9"/>
  <c r="C7100" i="9"/>
  <c r="C7101" i="9"/>
  <c r="C7102" i="9"/>
  <c r="C7103" i="9"/>
  <c r="C7104" i="9"/>
  <c r="C7105" i="9"/>
  <c r="C7106" i="9"/>
  <c r="C7107" i="9"/>
  <c r="C7108" i="9"/>
  <c r="C7109" i="9"/>
  <c r="C7110" i="9"/>
  <c r="C7111" i="9"/>
  <c r="C7112" i="9"/>
  <c r="C7113" i="9"/>
  <c r="C7114" i="9"/>
  <c r="C7115" i="9"/>
  <c r="C7116" i="9"/>
  <c r="C7117" i="9"/>
  <c r="C7118" i="9"/>
  <c r="C7119" i="9"/>
  <c r="C7120" i="9"/>
  <c r="C7121" i="9"/>
  <c r="C7122" i="9"/>
  <c r="C7123" i="9"/>
  <c r="C7124" i="9"/>
  <c r="C7125" i="9"/>
  <c r="C7126" i="9"/>
  <c r="C7127" i="9"/>
  <c r="C7128" i="9"/>
  <c r="C7129" i="9"/>
  <c r="C7130" i="9"/>
  <c r="C7131" i="9"/>
  <c r="C7132" i="9"/>
  <c r="C7133" i="9"/>
  <c r="C7134" i="9"/>
  <c r="C7135" i="9"/>
  <c r="C7136" i="9"/>
  <c r="C7137" i="9"/>
  <c r="C7138" i="9"/>
  <c r="C7139" i="9"/>
  <c r="C7140" i="9"/>
  <c r="C7141" i="9"/>
  <c r="C7142" i="9"/>
  <c r="C7143" i="9"/>
  <c r="C7144" i="9"/>
  <c r="C7145" i="9"/>
  <c r="C7146" i="9"/>
  <c r="C7147" i="9"/>
  <c r="C7148" i="9"/>
  <c r="C7149" i="9"/>
  <c r="C7150" i="9"/>
  <c r="C7151" i="9"/>
  <c r="C7152" i="9"/>
  <c r="C7153" i="9"/>
  <c r="C7154" i="9"/>
  <c r="C7155" i="9"/>
  <c r="C7156" i="9"/>
  <c r="C7157" i="9"/>
  <c r="C7158" i="9"/>
  <c r="C7159" i="9"/>
  <c r="C7160" i="9"/>
  <c r="C7161" i="9"/>
  <c r="C7162" i="9"/>
  <c r="C7163" i="9"/>
  <c r="C7164" i="9"/>
  <c r="C7165" i="9"/>
  <c r="C7166" i="9"/>
  <c r="C7167" i="9"/>
  <c r="C7168" i="9"/>
  <c r="C7169" i="9"/>
  <c r="C7170" i="9"/>
  <c r="C7171" i="9"/>
  <c r="C7172" i="9"/>
  <c r="C7173" i="9"/>
  <c r="C7174" i="9"/>
  <c r="C7175" i="9"/>
  <c r="C7176" i="9"/>
  <c r="C7177" i="9"/>
  <c r="C7178" i="9"/>
  <c r="C7179" i="9"/>
  <c r="C7180" i="9"/>
  <c r="C7181" i="9"/>
  <c r="C7182" i="9"/>
  <c r="C7183" i="9"/>
  <c r="C7184" i="9"/>
  <c r="C7185" i="9"/>
  <c r="C7186" i="9"/>
  <c r="C7187" i="9"/>
  <c r="C7188" i="9"/>
  <c r="C7189" i="9"/>
  <c r="C7190" i="9"/>
  <c r="C7191" i="9"/>
  <c r="C7192" i="9"/>
  <c r="C7193" i="9"/>
  <c r="C7194" i="9"/>
  <c r="C7195" i="9"/>
  <c r="C7196" i="9"/>
  <c r="C7197" i="9"/>
  <c r="C7198" i="9"/>
  <c r="C7199" i="9"/>
  <c r="C7200" i="9"/>
  <c r="C7201" i="9"/>
  <c r="C7202" i="9"/>
  <c r="C7203" i="9"/>
  <c r="C7204" i="9"/>
  <c r="C7205" i="9"/>
  <c r="C7206" i="9"/>
  <c r="C7207" i="9"/>
  <c r="C7208" i="9"/>
  <c r="C7209" i="9"/>
  <c r="C7210" i="9"/>
  <c r="C7211" i="9"/>
  <c r="C7212" i="9"/>
  <c r="C7213" i="9"/>
  <c r="C7214" i="9"/>
  <c r="C7215" i="9"/>
  <c r="C7216" i="9"/>
  <c r="C7217" i="9"/>
  <c r="C7218" i="9"/>
  <c r="C7219" i="9"/>
  <c r="C7220" i="9"/>
  <c r="C7221" i="9"/>
  <c r="C7222" i="9"/>
  <c r="C7223" i="9"/>
  <c r="C7224" i="9"/>
  <c r="C7225" i="9"/>
  <c r="C7226" i="9"/>
  <c r="C7227" i="9"/>
  <c r="C7228" i="9"/>
  <c r="C7229" i="9"/>
  <c r="C7230" i="9"/>
  <c r="C7231" i="9"/>
  <c r="C7232" i="9"/>
  <c r="C7233" i="9"/>
  <c r="C7234" i="9"/>
  <c r="C7235" i="9"/>
  <c r="C7236" i="9"/>
  <c r="C7237" i="9"/>
  <c r="C7238" i="9"/>
  <c r="C7239" i="9"/>
  <c r="C7240" i="9"/>
  <c r="C7241" i="9"/>
  <c r="C7242" i="9"/>
  <c r="C7243" i="9"/>
  <c r="C7244" i="9"/>
  <c r="C7245" i="9"/>
  <c r="C7246" i="9"/>
  <c r="C7247" i="9"/>
  <c r="C7248" i="9"/>
  <c r="C7249" i="9"/>
  <c r="C7250" i="9"/>
  <c r="C7251" i="9"/>
  <c r="C7252" i="9"/>
  <c r="C7253" i="9"/>
  <c r="C7254" i="9"/>
  <c r="C7255" i="9"/>
  <c r="C7256" i="9"/>
  <c r="C7257" i="9"/>
  <c r="C7258" i="9"/>
  <c r="C7259" i="9"/>
  <c r="C7260" i="9"/>
  <c r="C7261" i="9"/>
  <c r="C7262" i="9"/>
  <c r="C7263" i="9"/>
  <c r="C7264" i="9"/>
  <c r="C7265" i="9"/>
  <c r="C7266" i="9"/>
  <c r="C7267" i="9"/>
  <c r="C7268" i="9"/>
  <c r="C7269" i="9"/>
  <c r="C7270" i="9"/>
  <c r="C7271" i="9"/>
  <c r="C7272" i="9"/>
  <c r="C7273" i="9"/>
  <c r="C7274" i="9"/>
  <c r="C7275" i="9"/>
  <c r="C7276" i="9"/>
  <c r="C7277" i="9"/>
  <c r="C7278" i="9"/>
  <c r="C7279" i="9"/>
  <c r="C7280" i="9"/>
  <c r="C7281" i="9"/>
  <c r="C7282" i="9"/>
  <c r="C7283" i="9"/>
  <c r="C7284" i="9"/>
  <c r="C7285" i="9"/>
  <c r="C7286" i="9"/>
  <c r="C7287" i="9"/>
  <c r="C7288" i="9"/>
  <c r="C7289" i="9"/>
  <c r="C7290" i="9"/>
  <c r="C7291" i="9"/>
  <c r="C7292" i="9"/>
  <c r="C7293" i="9"/>
  <c r="C7294" i="9"/>
  <c r="C7295" i="9"/>
  <c r="C7296" i="9"/>
  <c r="C7297" i="9"/>
  <c r="C7298" i="9"/>
  <c r="C7299" i="9"/>
  <c r="C7300" i="9"/>
  <c r="C7301" i="9"/>
  <c r="C7302" i="9"/>
  <c r="C7303" i="9"/>
  <c r="C7304" i="9"/>
  <c r="C7305" i="9"/>
  <c r="C7306" i="9"/>
  <c r="C7307" i="9"/>
  <c r="C7308" i="9"/>
  <c r="C7309" i="9"/>
  <c r="C7310" i="9"/>
  <c r="C7311" i="9"/>
  <c r="C7312" i="9"/>
  <c r="C7313" i="9"/>
  <c r="C7314" i="9"/>
  <c r="C7315" i="9"/>
  <c r="C7316" i="9"/>
  <c r="C7317" i="9"/>
  <c r="C7318" i="9"/>
  <c r="C7319" i="9"/>
  <c r="C7320" i="9"/>
  <c r="C7321" i="9"/>
  <c r="C7322" i="9"/>
  <c r="C7323" i="9"/>
  <c r="C7324" i="9"/>
  <c r="C7325" i="9"/>
  <c r="C7326" i="9"/>
  <c r="C7327" i="9"/>
  <c r="C7328" i="9"/>
  <c r="C7329" i="9"/>
  <c r="C7330" i="9"/>
  <c r="C7331" i="9"/>
  <c r="C7332" i="9"/>
  <c r="C7333" i="9"/>
  <c r="C7334" i="9"/>
  <c r="C7335" i="9"/>
  <c r="C7336" i="9"/>
  <c r="C7337" i="9"/>
  <c r="C7338" i="9"/>
  <c r="C7339" i="9"/>
  <c r="C7340" i="9"/>
  <c r="C7341" i="9"/>
  <c r="C7342" i="9"/>
  <c r="C7343" i="9"/>
  <c r="C7344" i="9"/>
  <c r="C7345" i="9"/>
  <c r="C7346" i="9"/>
  <c r="C7347" i="9"/>
  <c r="C7348" i="9"/>
  <c r="C7349" i="9"/>
  <c r="C7350" i="9"/>
  <c r="C7351" i="9"/>
  <c r="C7352" i="9"/>
  <c r="C7353" i="9"/>
  <c r="C7354" i="9"/>
  <c r="C7355" i="9"/>
  <c r="C7356" i="9"/>
  <c r="C7357" i="9"/>
  <c r="C7358" i="9"/>
  <c r="C7359" i="9"/>
  <c r="C7360" i="9"/>
  <c r="C7361" i="9"/>
  <c r="C7362" i="9"/>
  <c r="C7363" i="9"/>
  <c r="C7364" i="9"/>
  <c r="C7365" i="9"/>
  <c r="C7366" i="9"/>
  <c r="C7367" i="9"/>
  <c r="C7368" i="9"/>
  <c r="C7369" i="9"/>
  <c r="C7370" i="9"/>
  <c r="C7371" i="9"/>
  <c r="C7372" i="9"/>
  <c r="C7373" i="9"/>
  <c r="C7374" i="9"/>
  <c r="C7375" i="9"/>
  <c r="C7376" i="9"/>
  <c r="C7377" i="9"/>
  <c r="C7378" i="9"/>
  <c r="C7379" i="9"/>
  <c r="C7380" i="9"/>
  <c r="C7381" i="9"/>
  <c r="C7382" i="9"/>
  <c r="C7383" i="9"/>
  <c r="C7384" i="9"/>
  <c r="C7385" i="9"/>
  <c r="C7386" i="9"/>
  <c r="C7387" i="9"/>
  <c r="C7388" i="9"/>
  <c r="C7389" i="9"/>
  <c r="C7390" i="9"/>
  <c r="C7391" i="9"/>
  <c r="C7392" i="9"/>
  <c r="C7393" i="9"/>
  <c r="C7394" i="9"/>
  <c r="C7395" i="9"/>
  <c r="C7396" i="9"/>
  <c r="C7397" i="9"/>
  <c r="C7398" i="9"/>
  <c r="C7399" i="9"/>
  <c r="C7400" i="9"/>
  <c r="C7401" i="9"/>
  <c r="C7402" i="9"/>
  <c r="C7403" i="9"/>
  <c r="C7404" i="9"/>
  <c r="C7405" i="9"/>
  <c r="C7406" i="9"/>
  <c r="C7407" i="9"/>
  <c r="C7408" i="9"/>
  <c r="C7409" i="9"/>
  <c r="C7410" i="9"/>
  <c r="C7411" i="9"/>
  <c r="C7412" i="9"/>
  <c r="C7413" i="9"/>
  <c r="C7414" i="9"/>
  <c r="C7415" i="9"/>
  <c r="C7416" i="9"/>
  <c r="C7417" i="9"/>
  <c r="C7418" i="9"/>
  <c r="C7419" i="9"/>
  <c r="C7420" i="9"/>
  <c r="C7421" i="9"/>
  <c r="C7422" i="9"/>
  <c r="C7423" i="9"/>
  <c r="C7424" i="9"/>
  <c r="C7425" i="9"/>
  <c r="C7426" i="9"/>
  <c r="C7427" i="9"/>
  <c r="C7428" i="9"/>
  <c r="C7429" i="9"/>
  <c r="C7430" i="9"/>
  <c r="C7431" i="9"/>
  <c r="C7432" i="9"/>
  <c r="C7433" i="9"/>
  <c r="C7434" i="9"/>
  <c r="C7435" i="9"/>
  <c r="C7436" i="9"/>
  <c r="C7437" i="9"/>
  <c r="C7438" i="9"/>
  <c r="C7439" i="9"/>
  <c r="C7440" i="9"/>
  <c r="C7441" i="9"/>
  <c r="C7442" i="9"/>
  <c r="C7443" i="9"/>
  <c r="C7444" i="9"/>
  <c r="C7445" i="9"/>
  <c r="C7446" i="9"/>
  <c r="C7447" i="9"/>
  <c r="C7448" i="9"/>
  <c r="C7449" i="9"/>
  <c r="C7450" i="9"/>
  <c r="C7451" i="9"/>
  <c r="C7452" i="9"/>
  <c r="C7453" i="9"/>
  <c r="C7454" i="9"/>
  <c r="C7455" i="9"/>
  <c r="C7456" i="9"/>
  <c r="C7457" i="9"/>
  <c r="C7458" i="9"/>
  <c r="C7459" i="9"/>
  <c r="C7460" i="9"/>
  <c r="C7461" i="9"/>
  <c r="C7462" i="9"/>
  <c r="C7463" i="9"/>
  <c r="C7464" i="9"/>
  <c r="C7465" i="9"/>
  <c r="C7466" i="9"/>
  <c r="C7467" i="9"/>
  <c r="C7468" i="9"/>
  <c r="C7469" i="9"/>
  <c r="C7470" i="9"/>
  <c r="C7471" i="9"/>
  <c r="C7472" i="9"/>
  <c r="C7473" i="9"/>
  <c r="C7474" i="9"/>
  <c r="C7475" i="9"/>
  <c r="C7476" i="9"/>
  <c r="C7477" i="9"/>
  <c r="C7478" i="9"/>
  <c r="C7479" i="9"/>
  <c r="C7480" i="9"/>
  <c r="C7481" i="9"/>
  <c r="C7482" i="9"/>
  <c r="C7483" i="9"/>
  <c r="C7484" i="9"/>
  <c r="C7485" i="9"/>
  <c r="C7486" i="9"/>
  <c r="C7487" i="9"/>
  <c r="C7488" i="9"/>
  <c r="C7489" i="9"/>
  <c r="C7490" i="9"/>
  <c r="C7491" i="9"/>
  <c r="C7492" i="9"/>
  <c r="C7493" i="9"/>
  <c r="C7494" i="9"/>
  <c r="C7495" i="9"/>
  <c r="C7496" i="9"/>
  <c r="C7497" i="9"/>
  <c r="C7498" i="9"/>
  <c r="C7499" i="9"/>
  <c r="C7500" i="9"/>
  <c r="C7501" i="9"/>
  <c r="C7502" i="9"/>
  <c r="C7503" i="9"/>
  <c r="C7504" i="9"/>
  <c r="C7505" i="9"/>
  <c r="C7506" i="9"/>
  <c r="C7507" i="9"/>
  <c r="C7508" i="9"/>
  <c r="C7509" i="9"/>
  <c r="C7510" i="9"/>
  <c r="C7511" i="9"/>
  <c r="C7512" i="9"/>
  <c r="C7513" i="9"/>
  <c r="C7514" i="9"/>
  <c r="C7515" i="9"/>
  <c r="C7516" i="9"/>
  <c r="C7517" i="9"/>
  <c r="C7518" i="9"/>
  <c r="C7519" i="9"/>
  <c r="C7520" i="9"/>
  <c r="C7521" i="9"/>
  <c r="C7522" i="9"/>
  <c r="C7523" i="9"/>
  <c r="C7524" i="9"/>
  <c r="C7525" i="9"/>
  <c r="C7526" i="9"/>
  <c r="C7527" i="9"/>
  <c r="C7528" i="9"/>
  <c r="C7529" i="9"/>
  <c r="C7530" i="9"/>
  <c r="C7531" i="9"/>
  <c r="C7532" i="9"/>
  <c r="C7533" i="9"/>
  <c r="C7534" i="9"/>
  <c r="C7535" i="9"/>
  <c r="C7536" i="9"/>
  <c r="C7537" i="9"/>
  <c r="C7538" i="9"/>
  <c r="C7539" i="9"/>
  <c r="C7540" i="9"/>
  <c r="C7541" i="9"/>
  <c r="C7542" i="9"/>
  <c r="C7543" i="9"/>
  <c r="C7544" i="9"/>
  <c r="C7545" i="9"/>
  <c r="C7546" i="9"/>
  <c r="C7547" i="9"/>
  <c r="C7548" i="9"/>
  <c r="C7549" i="9"/>
  <c r="C7550" i="9"/>
  <c r="C7551" i="9"/>
  <c r="C7552" i="9"/>
  <c r="C7553" i="9"/>
  <c r="C7554" i="9"/>
  <c r="C7555" i="9"/>
  <c r="C7556" i="9"/>
  <c r="C7557" i="9"/>
  <c r="C7558" i="9"/>
  <c r="C7559" i="9"/>
  <c r="C7560" i="9"/>
  <c r="C7561" i="9"/>
  <c r="C7562" i="9"/>
  <c r="C7563" i="9"/>
  <c r="C7564" i="9"/>
  <c r="C7565" i="9"/>
  <c r="C7566" i="9"/>
  <c r="C7567" i="9"/>
  <c r="C7568" i="9"/>
  <c r="C7569" i="9"/>
  <c r="C7570" i="9"/>
  <c r="C7571" i="9"/>
  <c r="C7572" i="9"/>
  <c r="C7573" i="9"/>
  <c r="C7574" i="9"/>
  <c r="C7575" i="9"/>
  <c r="C7576" i="9"/>
  <c r="C7577" i="9"/>
  <c r="C7578" i="9"/>
  <c r="C7579" i="9"/>
  <c r="C7580" i="9"/>
  <c r="C7581" i="9"/>
  <c r="C7582" i="9"/>
  <c r="C7583" i="9"/>
  <c r="C7584" i="9"/>
  <c r="C7585" i="9"/>
  <c r="C7586" i="9"/>
  <c r="C7587" i="9"/>
  <c r="C7588" i="9"/>
  <c r="C7589" i="9"/>
  <c r="C7590" i="9"/>
  <c r="C7591" i="9"/>
  <c r="C7592" i="9"/>
  <c r="C7593" i="9"/>
  <c r="C7594" i="9"/>
  <c r="C7595" i="9"/>
  <c r="C7596" i="9"/>
  <c r="C7597" i="9"/>
  <c r="C7598" i="9"/>
  <c r="C7599" i="9"/>
  <c r="C7600" i="9"/>
  <c r="C7601" i="9"/>
  <c r="C7602" i="9"/>
  <c r="C7603" i="9"/>
  <c r="C7604" i="9"/>
  <c r="C7605" i="9"/>
  <c r="C7606" i="9"/>
  <c r="C7607" i="9"/>
  <c r="C7608" i="9"/>
  <c r="C7609" i="9"/>
  <c r="C7610" i="9"/>
  <c r="C7611" i="9"/>
  <c r="C7612" i="9"/>
  <c r="C7613" i="9"/>
  <c r="C7614" i="9"/>
  <c r="C7615" i="9"/>
  <c r="C7616" i="9"/>
  <c r="C7617" i="9"/>
  <c r="C7618" i="9"/>
  <c r="C7619" i="9"/>
  <c r="C7620" i="9"/>
  <c r="C7621" i="9"/>
  <c r="C7622" i="9"/>
  <c r="C7623" i="9"/>
  <c r="C7624" i="9"/>
  <c r="C7625" i="9"/>
  <c r="C7626" i="9"/>
  <c r="C7627" i="9"/>
  <c r="C7628" i="9"/>
  <c r="C7629" i="9"/>
  <c r="C7630" i="9"/>
  <c r="C7631" i="9"/>
  <c r="C7632" i="9"/>
  <c r="C7633" i="9"/>
  <c r="C7634" i="9"/>
  <c r="C7635" i="9"/>
  <c r="C7636" i="9"/>
  <c r="C7637" i="9"/>
  <c r="C7638" i="9"/>
  <c r="C7639" i="9"/>
  <c r="C7640" i="9"/>
  <c r="C7641" i="9"/>
  <c r="C7642" i="9"/>
  <c r="C7643" i="9"/>
  <c r="C7644" i="9"/>
  <c r="C7645" i="9"/>
  <c r="C7646" i="9"/>
  <c r="C7647" i="9"/>
  <c r="C7648" i="9"/>
  <c r="C7649" i="9"/>
  <c r="C7650" i="9"/>
  <c r="C7651" i="9"/>
  <c r="C7652" i="9"/>
  <c r="C7653" i="9"/>
  <c r="C7654" i="9"/>
  <c r="C7655" i="9"/>
  <c r="C7656" i="9"/>
  <c r="C7657" i="9"/>
  <c r="C7658" i="9"/>
  <c r="C7659" i="9"/>
  <c r="C7660" i="9"/>
  <c r="C7661" i="9"/>
  <c r="C7662" i="9"/>
  <c r="C7663" i="9"/>
  <c r="C7664" i="9"/>
  <c r="C7665" i="9"/>
  <c r="C7666" i="9"/>
  <c r="C7667" i="9"/>
  <c r="C7668" i="9"/>
  <c r="C7669" i="9"/>
  <c r="C7670" i="9"/>
  <c r="C7671" i="9"/>
  <c r="C7672" i="9"/>
  <c r="C7673" i="9"/>
  <c r="C7674" i="9"/>
  <c r="C7675" i="9"/>
  <c r="C7676" i="9"/>
  <c r="C7677" i="9"/>
  <c r="C7678" i="9"/>
  <c r="C7679" i="9"/>
  <c r="C7680" i="9"/>
  <c r="C7681" i="9"/>
  <c r="C7682" i="9"/>
  <c r="C7683" i="9"/>
  <c r="C7684" i="9"/>
  <c r="C7685" i="9"/>
  <c r="C7686" i="9"/>
  <c r="C7687" i="9"/>
  <c r="C7688" i="9"/>
  <c r="C7689" i="9"/>
  <c r="C7690" i="9"/>
  <c r="C7691" i="9"/>
  <c r="C7692" i="9"/>
  <c r="C7693" i="9"/>
  <c r="C7694" i="9"/>
  <c r="C7695" i="9"/>
  <c r="C7696" i="9"/>
  <c r="C7697" i="9"/>
  <c r="C7698" i="9"/>
  <c r="C7699" i="9"/>
  <c r="C7700" i="9"/>
  <c r="C7701" i="9"/>
  <c r="C7702" i="9"/>
  <c r="C7703" i="9"/>
  <c r="C7704" i="9"/>
  <c r="C7705" i="9"/>
  <c r="C7706" i="9"/>
  <c r="C7707" i="9"/>
  <c r="C7708" i="9"/>
  <c r="C7709" i="9"/>
  <c r="C7710" i="9"/>
  <c r="C7711" i="9"/>
  <c r="C7712" i="9"/>
  <c r="C7713" i="9"/>
  <c r="C7714" i="9"/>
  <c r="C7715" i="9"/>
  <c r="C7716" i="9"/>
  <c r="C7717" i="9"/>
  <c r="C7718" i="9"/>
  <c r="C7719" i="9"/>
  <c r="C7720" i="9"/>
  <c r="C7721" i="9"/>
  <c r="C7722" i="9"/>
  <c r="C7723" i="9"/>
  <c r="C7724" i="9"/>
  <c r="C7725" i="9"/>
  <c r="C7726" i="9"/>
  <c r="C7727" i="9"/>
  <c r="C7728" i="9"/>
  <c r="C7729" i="9"/>
  <c r="C7730" i="9"/>
  <c r="C7731" i="9"/>
  <c r="C7732" i="9"/>
  <c r="C7733" i="9"/>
  <c r="C7734" i="9"/>
  <c r="C7735" i="9"/>
  <c r="C7736" i="9"/>
  <c r="C7737" i="9"/>
  <c r="C7738" i="9"/>
  <c r="C7739" i="9"/>
  <c r="C7740" i="9"/>
  <c r="C7741" i="9"/>
  <c r="C7742" i="9"/>
  <c r="C7743" i="9"/>
  <c r="C7744" i="9"/>
  <c r="C7745" i="9"/>
  <c r="C7746" i="9"/>
  <c r="C7747" i="9"/>
  <c r="C7748" i="9"/>
  <c r="C7749" i="9"/>
  <c r="C7750" i="9"/>
  <c r="C7751" i="9"/>
  <c r="C7752" i="9"/>
  <c r="C7753" i="9"/>
  <c r="C7754" i="9"/>
  <c r="C7755" i="9"/>
  <c r="C7756" i="9"/>
  <c r="C7757" i="9"/>
  <c r="C7758" i="9"/>
  <c r="C7759" i="9"/>
  <c r="C7760" i="9"/>
  <c r="C7761" i="9"/>
  <c r="C7762" i="9"/>
  <c r="C7763" i="9"/>
  <c r="C7764" i="9"/>
  <c r="C7765" i="9"/>
  <c r="C7766" i="9"/>
  <c r="C7767" i="9"/>
  <c r="C7768" i="9"/>
  <c r="C7769" i="9"/>
  <c r="C7770" i="9"/>
  <c r="C7771" i="9"/>
  <c r="C7772" i="9"/>
  <c r="C7773" i="9"/>
  <c r="C7774" i="9"/>
  <c r="C7775" i="9"/>
  <c r="C7776" i="9"/>
  <c r="C7777" i="9"/>
  <c r="C7778" i="9"/>
  <c r="C7779" i="9"/>
  <c r="C7780" i="9"/>
  <c r="C7781" i="9"/>
  <c r="C7782" i="9"/>
  <c r="C7783" i="9"/>
  <c r="C7784" i="9"/>
  <c r="C7785" i="9"/>
  <c r="C7786" i="9"/>
  <c r="C7787" i="9"/>
  <c r="C7788" i="9"/>
  <c r="C7789" i="9"/>
  <c r="C7790" i="9"/>
  <c r="C7791" i="9"/>
  <c r="C7792" i="9"/>
  <c r="C7793" i="9"/>
  <c r="C7794" i="9"/>
  <c r="C7795" i="9"/>
  <c r="C7796" i="9"/>
  <c r="C7797" i="9"/>
  <c r="C7798" i="9"/>
  <c r="C7799" i="9"/>
  <c r="C7800" i="9"/>
  <c r="C7801" i="9"/>
  <c r="C7802" i="9"/>
  <c r="C7803" i="9"/>
  <c r="C7804" i="9"/>
  <c r="C7805" i="9"/>
  <c r="C7806" i="9"/>
  <c r="C7807" i="9"/>
  <c r="C7808" i="9"/>
  <c r="C7809" i="9"/>
  <c r="C7810" i="9"/>
  <c r="C7811" i="9"/>
  <c r="C7812" i="9"/>
  <c r="C7813" i="9"/>
  <c r="C7814" i="9"/>
  <c r="C7815" i="9"/>
  <c r="C7816" i="9"/>
  <c r="C7817" i="9"/>
  <c r="C7818" i="9"/>
  <c r="C7819" i="9"/>
  <c r="C7820" i="9"/>
  <c r="C7821" i="9"/>
  <c r="C7822" i="9"/>
  <c r="C7823" i="9"/>
  <c r="C7824" i="9"/>
  <c r="C7825" i="9"/>
  <c r="C7826" i="9"/>
  <c r="C7827" i="9"/>
  <c r="C7828" i="9"/>
  <c r="C7829" i="9"/>
  <c r="C7830" i="9"/>
  <c r="C7831" i="9"/>
  <c r="C7832" i="9"/>
  <c r="C7833" i="9"/>
  <c r="C7834" i="9"/>
  <c r="C7835" i="9"/>
  <c r="C7836" i="9"/>
  <c r="C7837" i="9"/>
  <c r="C7838" i="9"/>
  <c r="C7839" i="9"/>
  <c r="C7840" i="9"/>
  <c r="C7841" i="9"/>
  <c r="C7842" i="9"/>
  <c r="C7843" i="9"/>
  <c r="C7844" i="9"/>
  <c r="C7845" i="9"/>
  <c r="C7846" i="9"/>
  <c r="C7847" i="9"/>
  <c r="C7848" i="9"/>
  <c r="C7849" i="9"/>
  <c r="C7850" i="9"/>
  <c r="C7851" i="9"/>
  <c r="C7852" i="9"/>
  <c r="C7853" i="9"/>
  <c r="C7854" i="9"/>
  <c r="C7855" i="9"/>
  <c r="C7856" i="9"/>
  <c r="C7857" i="9"/>
  <c r="C7858" i="9"/>
  <c r="C7859" i="9"/>
  <c r="C7860" i="9"/>
  <c r="C7861" i="9"/>
  <c r="C7862" i="9"/>
  <c r="C7863" i="9"/>
  <c r="C7864" i="9"/>
  <c r="C7865" i="9"/>
  <c r="C7866" i="9"/>
  <c r="C7867" i="9"/>
  <c r="C7868" i="9"/>
  <c r="C7869" i="9"/>
  <c r="C7870" i="9"/>
  <c r="C7871" i="9"/>
  <c r="C7872" i="9"/>
  <c r="C7873" i="9"/>
  <c r="C7874" i="9"/>
  <c r="C7875" i="9"/>
  <c r="C7876" i="9"/>
  <c r="C7877" i="9"/>
  <c r="C7878" i="9"/>
  <c r="C7879" i="9"/>
  <c r="C7880" i="9"/>
  <c r="C7881" i="9"/>
  <c r="C7882" i="9"/>
  <c r="C7883" i="9"/>
  <c r="C7884" i="9"/>
  <c r="C7885" i="9"/>
  <c r="C7886" i="9"/>
  <c r="C7887" i="9"/>
  <c r="C7888" i="9"/>
  <c r="C7889" i="9"/>
  <c r="C7890" i="9"/>
  <c r="C7891" i="9"/>
  <c r="C7892" i="9"/>
  <c r="C7893" i="9"/>
  <c r="C7894" i="9"/>
  <c r="C7895" i="9"/>
  <c r="C7896" i="9"/>
  <c r="C7897" i="9"/>
  <c r="C7898" i="9"/>
  <c r="C7899" i="9"/>
  <c r="C7900" i="9"/>
  <c r="C7901" i="9"/>
  <c r="C7902" i="9"/>
  <c r="C7903" i="9"/>
  <c r="C7904" i="9"/>
  <c r="C7905" i="9"/>
  <c r="C7906" i="9"/>
  <c r="C7907" i="9"/>
  <c r="C7908" i="9"/>
  <c r="C7909" i="9"/>
  <c r="C7910" i="9"/>
  <c r="C7911" i="9"/>
  <c r="C7912" i="9"/>
  <c r="C7913" i="9"/>
  <c r="C7914" i="9"/>
  <c r="C7915" i="9"/>
  <c r="C7916" i="9"/>
  <c r="C7917" i="9"/>
  <c r="C7918" i="9"/>
  <c r="C7919" i="9"/>
  <c r="C7920" i="9"/>
  <c r="C7921" i="9"/>
  <c r="C7922" i="9"/>
  <c r="C7923" i="9"/>
  <c r="C7924" i="9"/>
  <c r="C7925" i="9"/>
  <c r="C7926" i="9"/>
  <c r="C7927" i="9"/>
  <c r="C7928" i="9"/>
  <c r="C7929" i="9"/>
  <c r="C7930" i="9"/>
  <c r="C7931" i="9"/>
  <c r="C7932" i="9"/>
  <c r="C7933" i="9"/>
  <c r="C7934" i="9"/>
  <c r="C7935" i="9"/>
  <c r="C7936" i="9"/>
  <c r="C7937" i="9"/>
  <c r="C7938" i="9"/>
  <c r="C7939" i="9"/>
  <c r="C7940" i="9"/>
  <c r="C7941" i="9"/>
  <c r="C7942" i="9"/>
  <c r="C7943" i="9"/>
  <c r="C7944" i="9"/>
  <c r="C7945" i="9"/>
  <c r="C7946" i="9"/>
  <c r="C7947" i="9"/>
  <c r="C7948" i="9"/>
  <c r="C7949" i="9"/>
  <c r="C7950" i="9"/>
  <c r="C7951" i="9"/>
  <c r="C7952" i="9"/>
  <c r="C7953" i="9"/>
  <c r="C7954" i="9"/>
  <c r="C7955" i="9"/>
  <c r="C7956" i="9"/>
  <c r="C7957" i="9"/>
  <c r="C7958" i="9"/>
  <c r="C7959" i="9"/>
  <c r="C7960" i="9"/>
  <c r="C7961" i="9"/>
  <c r="C7962" i="9"/>
  <c r="C7963" i="9"/>
  <c r="C7964" i="9"/>
  <c r="C7965" i="9"/>
  <c r="C7966" i="9"/>
  <c r="C7967" i="9"/>
  <c r="C7968" i="9"/>
  <c r="C7969" i="9"/>
  <c r="C7970" i="9"/>
  <c r="C7971" i="9"/>
  <c r="C7972" i="9"/>
  <c r="C7973" i="9"/>
  <c r="C7974" i="9"/>
  <c r="C7975" i="9"/>
  <c r="C7976" i="9"/>
  <c r="C7977" i="9"/>
  <c r="C7978" i="9"/>
  <c r="C7979" i="9"/>
  <c r="C7980" i="9"/>
  <c r="C7981" i="9"/>
  <c r="C7982" i="9"/>
  <c r="C7983" i="9"/>
  <c r="C7984" i="9"/>
  <c r="C7985" i="9"/>
  <c r="C7986" i="9"/>
  <c r="C7987" i="9"/>
  <c r="C7988" i="9"/>
  <c r="C7989" i="9"/>
  <c r="C7990" i="9"/>
  <c r="C7991" i="9"/>
  <c r="C7992" i="9"/>
  <c r="C7993" i="9"/>
  <c r="C7994" i="9"/>
  <c r="C7995" i="9"/>
  <c r="C7996" i="9"/>
  <c r="C7997" i="9"/>
  <c r="C7998" i="9"/>
  <c r="C7999" i="9"/>
  <c r="C8000" i="9"/>
  <c r="C8001" i="9"/>
  <c r="C8002" i="9"/>
  <c r="C8003" i="9"/>
  <c r="C8004" i="9"/>
  <c r="C8005" i="9"/>
  <c r="C8006" i="9"/>
  <c r="C8007" i="9"/>
  <c r="C8008" i="9"/>
  <c r="C8009" i="9"/>
  <c r="C8010" i="9"/>
  <c r="C8011" i="9"/>
  <c r="C8012" i="9"/>
  <c r="C8013" i="9"/>
  <c r="C8014" i="9"/>
  <c r="C8015" i="9"/>
  <c r="C8016" i="9"/>
  <c r="C8017" i="9"/>
  <c r="C8018" i="9"/>
  <c r="C8019" i="9"/>
  <c r="C8020" i="9"/>
  <c r="C8021" i="9"/>
  <c r="C8022" i="9"/>
  <c r="C8023" i="9"/>
  <c r="C8024" i="9"/>
  <c r="C8025" i="9"/>
  <c r="C8026" i="9"/>
  <c r="C8027" i="9"/>
  <c r="C8028" i="9"/>
  <c r="C8029" i="9"/>
  <c r="C8030" i="9"/>
  <c r="C8031" i="9"/>
  <c r="C8032" i="9"/>
  <c r="C8033" i="9"/>
  <c r="C8034" i="9"/>
  <c r="C8035" i="9"/>
  <c r="C8036" i="9"/>
  <c r="C8037" i="9"/>
  <c r="C8038" i="9"/>
  <c r="C8039" i="9"/>
  <c r="C8040" i="9"/>
  <c r="C8041" i="9"/>
  <c r="C8042" i="9"/>
  <c r="C8043" i="9"/>
  <c r="C8044" i="9"/>
  <c r="C8045" i="9"/>
  <c r="C8046" i="9"/>
  <c r="C8047" i="9"/>
  <c r="C8048" i="9"/>
  <c r="C8049" i="9"/>
  <c r="C8050" i="9"/>
  <c r="C8051" i="9"/>
  <c r="C8052" i="9"/>
  <c r="C8053" i="9"/>
  <c r="C8054" i="9"/>
  <c r="C8055" i="9"/>
  <c r="C8056" i="9"/>
  <c r="C8057" i="9"/>
  <c r="C8058" i="9"/>
  <c r="C8059" i="9"/>
  <c r="C8060" i="9"/>
  <c r="C8061" i="9"/>
  <c r="C8062" i="9"/>
  <c r="C8063" i="9"/>
  <c r="C8064" i="9"/>
  <c r="C8065" i="9"/>
  <c r="C8066" i="9"/>
  <c r="C8067" i="9"/>
  <c r="C8068" i="9"/>
  <c r="C8069" i="9"/>
  <c r="C8070" i="9"/>
  <c r="C8071" i="9"/>
  <c r="C8072" i="9"/>
  <c r="C8073" i="9"/>
  <c r="C8074" i="9"/>
  <c r="C8075" i="9"/>
  <c r="C8076" i="9"/>
  <c r="C8077" i="9"/>
  <c r="C8078" i="9"/>
  <c r="C8079" i="9"/>
  <c r="C8080" i="9"/>
  <c r="C8081" i="9"/>
  <c r="C8082" i="9"/>
  <c r="C8083" i="9"/>
  <c r="C8084" i="9"/>
  <c r="C8085" i="9"/>
  <c r="C8086" i="9"/>
  <c r="C8087" i="9"/>
  <c r="C8088" i="9"/>
  <c r="C8089" i="9"/>
  <c r="C8090" i="9"/>
  <c r="C8091" i="9"/>
  <c r="C8092" i="9"/>
  <c r="C8093" i="9"/>
  <c r="C8094" i="9"/>
  <c r="C8095" i="9"/>
  <c r="C8096" i="9"/>
  <c r="C8097" i="9"/>
  <c r="C8098" i="9"/>
  <c r="C8099" i="9"/>
  <c r="C8100" i="9"/>
  <c r="C8101" i="9"/>
  <c r="C8102" i="9"/>
  <c r="C8103" i="9"/>
  <c r="C8104" i="9"/>
  <c r="C8105" i="9"/>
  <c r="C8106" i="9"/>
  <c r="C8107" i="9"/>
  <c r="C8108" i="9"/>
  <c r="C8109" i="9"/>
  <c r="C8110" i="9"/>
  <c r="C8111" i="9"/>
  <c r="C8112" i="9"/>
  <c r="C8113" i="9"/>
  <c r="C8114" i="9"/>
  <c r="C8115" i="9"/>
  <c r="C8116" i="9"/>
  <c r="C8117" i="9"/>
  <c r="C8118" i="9"/>
  <c r="C8119" i="9"/>
  <c r="C8120" i="9"/>
  <c r="C8121" i="9"/>
  <c r="C8122" i="9"/>
  <c r="C8123" i="9"/>
  <c r="C8124" i="9"/>
  <c r="C8125" i="9"/>
  <c r="C8126" i="9"/>
  <c r="C8127" i="9"/>
  <c r="C8128" i="9"/>
  <c r="C8129" i="9"/>
  <c r="C8130" i="9"/>
  <c r="C8131" i="9"/>
  <c r="C8132" i="9"/>
  <c r="C8133" i="9"/>
  <c r="C8134" i="9"/>
  <c r="C8135" i="9"/>
  <c r="C8136" i="9"/>
  <c r="C8137" i="9"/>
  <c r="C8138" i="9"/>
  <c r="C8139" i="9"/>
  <c r="C8140" i="9"/>
  <c r="C8141" i="9"/>
  <c r="C8142" i="9"/>
  <c r="C8143" i="9"/>
  <c r="C8144" i="9"/>
  <c r="C8145" i="9"/>
  <c r="C8146" i="9"/>
  <c r="C8147" i="9"/>
  <c r="C8148" i="9"/>
  <c r="C8149" i="9"/>
  <c r="C8150" i="9"/>
  <c r="C8151" i="9"/>
  <c r="C8152" i="9"/>
  <c r="C8153" i="9"/>
  <c r="C8154" i="9"/>
  <c r="C8155" i="9"/>
  <c r="C8156" i="9"/>
  <c r="C8157" i="9"/>
  <c r="C8158" i="9"/>
  <c r="C8159" i="9"/>
  <c r="C8160" i="9"/>
  <c r="C8161" i="9"/>
  <c r="C8162" i="9"/>
  <c r="C8163" i="9"/>
  <c r="C8164" i="9"/>
  <c r="C8165" i="9"/>
  <c r="C8166" i="9"/>
  <c r="C8167" i="9"/>
  <c r="C8168" i="9"/>
  <c r="C8169" i="9"/>
  <c r="C8170" i="9"/>
  <c r="C8171" i="9"/>
  <c r="C8172" i="9"/>
  <c r="C8173" i="9"/>
  <c r="C8174" i="9"/>
  <c r="C8175" i="9"/>
  <c r="C8176" i="9"/>
  <c r="C8177" i="9"/>
  <c r="C8178" i="9"/>
  <c r="C8179" i="9"/>
  <c r="C8180" i="9"/>
  <c r="C8181" i="9"/>
  <c r="C8182" i="9"/>
  <c r="C8183" i="9"/>
  <c r="C8184" i="9"/>
  <c r="C8185" i="9"/>
  <c r="C8186" i="9"/>
  <c r="C8187" i="9"/>
  <c r="C8188" i="9"/>
  <c r="C8189" i="9"/>
  <c r="C8190" i="9"/>
  <c r="C8191" i="9"/>
  <c r="C8192" i="9"/>
  <c r="C8193" i="9"/>
  <c r="C8194" i="9"/>
  <c r="C8195" i="9"/>
  <c r="C8196" i="9"/>
  <c r="C8197" i="9"/>
  <c r="C8198" i="9"/>
  <c r="C8199" i="9"/>
  <c r="C8200" i="9"/>
  <c r="C8201" i="9"/>
  <c r="C8202" i="9"/>
  <c r="C8203" i="9"/>
  <c r="C8204" i="9"/>
  <c r="C8205" i="9"/>
  <c r="C8206" i="9"/>
  <c r="C8207" i="9"/>
  <c r="C8208" i="9"/>
  <c r="C8209" i="9"/>
  <c r="C8210" i="9"/>
  <c r="C8211" i="9"/>
  <c r="C8212" i="9"/>
  <c r="C8213" i="9"/>
  <c r="C8214" i="9"/>
  <c r="C8215" i="9"/>
  <c r="C8216" i="9"/>
  <c r="C8217" i="9"/>
  <c r="C8218" i="9"/>
  <c r="C8219" i="9"/>
  <c r="C8220" i="9"/>
  <c r="C8221" i="9"/>
  <c r="C8222" i="9"/>
  <c r="C8223" i="9"/>
  <c r="C8224" i="9"/>
  <c r="C8225" i="9"/>
  <c r="C8226" i="9"/>
  <c r="C8227" i="9"/>
  <c r="C8228" i="9"/>
  <c r="C8229" i="9"/>
  <c r="C8230" i="9"/>
  <c r="C8231" i="9"/>
  <c r="C8232" i="9"/>
  <c r="C8233" i="9"/>
  <c r="C8234" i="9"/>
  <c r="C8235" i="9"/>
  <c r="C8236" i="9"/>
  <c r="C8237" i="9"/>
  <c r="C8238" i="9"/>
  <c r="C8239" i="9"/>
  <c r="C8240" i="9"/>
  <c r="C8241" i="9"/>
  <c r="C8242" i="9"/>
  <c r="C8243" i="9"/>
  <c r="C8244" i="9"/>
  <c r="C8245" i="9"/>
  <c r="C8246" i="9"/>
  <c r="C8247" i="9"/>
  <c r="C8248" i="9"/>
  <c r="C8249" i="9"/>
  <c r="C8250" i="9"/>
  <c r="C8251" i="9"/>
  <c r="C8252" i="9"/>
  <c r="C8253" i="9"/>
  <c r="C8254" i="9"/>
  <c r="C8255" i="9"/>
  <c r="C8256" i="9"/>
  <c r="C8257" i="9"/>
  <c r="C8258" i="9"/>
  <c r="C8259" i="9"/>
  <c r="C8260" i="9"/>
  <c r="C8261" i="9"/>
  <c r="C8262" i="9"/>
  <c r="C8263" i="9"/>
  <c r="C8264" i="9"/>
  <c r="C8265" i="9"/>
  <c r="C8266" i="9"/>
  <c r="C8267" i="9"/>
  <c r="C8268" i="9"/>
  <c r="C8269" i="9"/>
  <c r="C8270" i="9"/>
  <c r="C8271" i="9"/>
  <c r="C8272" i="9"/>
  <c r="C8273" i="9"/>
  <c r="C8274" i="9"/>
  <c r="C8275" i="9"/>
  <c r="C8276" i="9"/>
  <c r="C8277" i="9"/>
  <c r="C8278" i="9"/>
  <c r="C8279" i="9"/>
  <c r="C8280" i="9"/>
  <c r="C8281" i="9"/>
  <c r="C8282" i="9"/>
  <c r="C8283" i="9"/>
  <c r="C8284" i="9"/>
  <c r="C8285" i="9"/>
  <c r="C8286" i="9"/>
  <c r="C8287" i="9"/>
  <c r="C8288" i="9"/>
  <c r="C8289" i="9"/>
  <c r="C8290" i="9"/>
  <c r="C8291" i="9"/>
  <c r="C8292" i="9"/>
  <c r="C8293" i="9"/>
  <c r="C8294" i="9"/>
  <c r="C8295" i="9"/>
  <c r="C8296" i="9"/>
  <c r="C8297" i="9"/>
  <c r="C8298" i="9"/>
  <c r="C8299" i="9"/>
  <c r="C8300" i="9"/>
  <c r="C8301" i="9"/>
  <c r="C8302" i="9"/>
  <c r="C8303" i="9"/>
  <c r="C8304" i="9"/>
  <c r="C8305" i="9"/>
  <c r="C8306" i="9"/>
  <c r="C8307" i="9"/>
  <c r="C8308" i="9"/>
  <c r="C8309" i="9"/>
  <c r="C8310" i="9"/>
  <c r="C8311" i="9"/>
  <c r="C8312" i="9"/>
  <c r="C8313" i="9"/>
  <c r="C8314" i="9"/>
  <c r="C8315" i="9"/>
  <c r="C8316" i="9"/>
  <c r="C8317" i="9"/>
  <c r="C8318" i="9"/>
  <c r="C8319" i="9"/>
  <c r="C8320" i="9"/>
  <c r="C8321" i="9"/>
  <c r="C8322" i="9"/>
  <c r="C8323" i="9"/>
  <c r="C8324" i="9"/>
  <c r="C8325" i="9"/>
  <c r="C8326" i="9"/>
  <c r="C8327" i="9"/>
  <c r="C8328" i="9"/>
  <c r="C8329" i="9"/>
  <c r="C8330" i="9"/>
  <c r="C8331" i="9"/>
  <c r="C8332" i="9"/>
  <c r="C8333" i="9"/>
  <c r="C8334" i="9"/>
  <c r="C8335" i="9"/>
  <c r="C8336" i="9"/>
  <c r="C8337" i="9"/>
  <c r="C8338" i="9"/>
  <c r="C8339" i="9"/>
  <c r="C8340" i="9"/>
  <c r="C8341" i="9"/>
  <c r="C8342" i="9"/>
  <c r="C8343" i="9"/>
  <c r="C8344" i="9"/>
  <c r="C8345" i="9"/>
  <c r="C8346" i="9"/>
  <c r="C8347" i="9"/>
  <c r="C8348" i="9"/>
  <c r="C8349" i="9"/>
  <c r="C8350" i="9"/>
  <c r="C8351" i="9"/>
  <c r="C8352" i="9"/>
  <c r="C8353" i="9"/>
  <c r="C8354" i="9"/>
  <c r="C8355" i="9"/>
  <c r="C8356" i="9"/>
  <c r="C8357" i="9"/>
  <c r="C8358" i="9"/>
  <c r="C8359" i="9"/>
  <c r="C8360" i="9"/>
  <c r="C8361" i="9"/>
  <c r="C8362" i="9"/>
  <c r="C8363" i="9"/>
  <c r="C8364" i="9"/>
  <c r="C8365" i="9"/>
  <c r="C8366" i="9"/>
  <c r="C8367" i="9"/>
  <c r="C8368" i="9"/>
  <c r="C8369" i="9"/>
  <c r="C8370" i="9"/>
  <c r="C8371" i="9"/>
  <c r="C8372" i="9"/>
  <c r="C8373" i="9"/>
  <c r="C8374" i="9"/>
  <c r="C8375" i="9"/>
  <c r="C8376" i="9"/>
  <c r="C8377" i="9"/>
  <c r="C8378" i="9"/>
  <c r="C8379" i="9"/>
  <c r="C8380" i="9"/>
  <c r="C8381" i="9"/>
  <c r="C8382" i="9"/>
  <c r="C8383" i="9"/>
  <c r="C8384" i="9"/>
  <c r="C8385" i="9"/>
  <c r="C8386" i="9"/>
  <c r="C8387" i="9"/>
  <c r="C8388" i="9"/>
  <c r="C8389" i="9"/>
  <c r="C8390" i="9"/>
  <c r="C8391" i="9"/>
  <c r="C8392" i="9"/>
  <c r="C8393" i="9"/>
  <c r="C8394" i="9"/>
  <c r="C8395" i="9"/>
  <c r="C8396" i="9"/>
  <c r="C8397" i="9"/>
  <c r="C8398" i="9"/>
  <c r="C8399" i="9"/>
  <c r="C8400" i="9"/>
  <c r="C8401" i="9"/>
  <c r="C8402" i="9"/>
  <c r="C8403" i="9"/>
  <c r="C8404" i="9"/>
  <c r="C8405" i="9"/>
  <c r="C8406" i="9"/>
  <c r="C8407" i="9"/>
  <c r="C8408" i="9"/>
  <c r="C8409" i="9"/>
  <c r="C8410" i="9"/>
  <c r="C8411" i="9"/>
  <c r="C8412" i="9"/>
  <c r="C8413" i="9"/>
  <c r="C8414" i="9"/>
  <c r="C8415" i="9"/>
  <c r="C8416" i="9"/>
  <c r="C8417" i="9"/>
  <c r="C8418" i="9"/>
  <c r="C8419" i="9"/>
  <c r="C8420" i="9"/>
  <c r="C8421" i="9"/>
  <c r="C8422" i="9"/>
  <c r="C8423" i="9"/>
  <c r="C8424" i="9"/>
  <c r="C8425" i="9"/>
  <c r="C8426" i="9"/>
  <c r="C8427" i="9"/>
  <c r="C8428" i="9"/>
  <c r="C8429" i="9"/>
  <c r="C8430" i="9"/>
  <c r="C8431" i="9"/>
  <c r="C8432" i="9"/>
  <c r="C8433" i="9"/>
  <c r="C8434" i="9"/>
  <c r="C8435" i="9"/>
  <c r="C8436" i="9"/>
  <c r="C8437" i="9"/>
  <c r="C8438" i="9"/>
  <c r="C8439" i="9"/>
  <c r="C8440" i="9"/>
  <c r="C8441" i="9"/>
  <c r="C8442" i="9"/>
  <c r="C8443" i="9"/>
  <c r="C8444" i="9"/>
  <c r="C8445" i="9"/>
  <c r="C8446" i="9"/>
  <c r="C8447" i="9"/>
  <c r="C8448" i="9"/>
  <c r="C8449" i="9"/>
  <c r="C8450" i="9"/>
  <c r="C8451" i="9"/>
  <c r="C8452" i="9"/>
  <c r="C8453" i="9"/>
  <c r="C8454" i="9"/>
  <c r="C8455" i="9"/>
  <c r="C8456" i="9"/>
  <c r="C8457" i="9"/>
  <c r="C8458" i="9"/>
  <c r="C8459" i="9"/>
  <c r="C8460" i="9"/>
  <c r="C8461" i="9"/>
  <c r="C8462" i="9"/>
  <c r="C8463" i="9"/>
  <c r="C8464" i="9"/>
  <c r="C8465" i="9"/>
  <c r="C8466" i="9"/>
  <c r="C8467" i="9"/>
  <c r="C8468" i="9"/>
  <c r="C8469" i="9"/>
  <c r="C8470" i="9"/>
  <c r="C8471" i="9"/>
  <c r="C8472" i="9"/>
  <c r="C8473" i="9"/>
  <c r="C8474" i="9"/>
  <c r="C8475" i="9"/>
  <c r="C8476" i="9"/>
  <c r="C8477" i="9"/>
  <c r="C8478" i="9"/>
  <c r="C8479" i="9"/>
  <c r="C8480" i="9"/>
  <c r="C8481" i="9"/>
  <c r="C8482" i="9"/>
  <c r="C8483" i="9"/>
  <c r="C8484" i="9"/>
  <c r="C8485" i="9"/>
  <c r="C8486" i="9"/>
  <c r="C8487" i="9"/>
  <c r="C8488" i="9"/>
  <c r="C8489" i="9"/>
  <c r="C8490" i="9"/>
  <c r="C8491" i="9"/>
  <c r="C8492" i="9"/>
  <c r="C8493" i="9"/>
  <c r="C8494" i="9"/>
  <c r="C8495" i="9"/>
  <c r="C8496" i="9"/>
  <c r="C8497" i="9"/>
  <c r="C8498" i="9"/>
  <c r="C8499" i="9"/>
  <c r="C8500" i="9"/>
  <c r="C8501" i="9"/>
  <c r="C8502" i="9"/>
  <c r="C8503" i="9"/>
  <c r="C8504" i="9"/>
  <c r="C8505" i="9"/>
  <c r="C8506" i="9"/>
  <c r="C8507" i="9"/>
  <c r="C8508" i="9"/>
  <c r="C8509" i="9"/>
  <c r="C8510" i="9"/>
  <c r="C8511" i="9"/>
  <c r="C8512" i="9"/>
  <c r="C8513" i="9"/>
  <c r="C8514" i="9"/>
  <c r="C8515" i="9"/>
  <c r="C8516" i="9"/>
  <c r="C8517" i="9"/>
  <c r="C8518" i="9"/>
  <c r="C8519" i="9"/>
  <c r="C8520" i="9"/>
  <c r="C8521" i="9"/>
  <c r="C8522" i="9"/>
  <c r="C8523" i="9"/>
  <c r="C8524" i="9"/>
  <c r="C8525" i="9"/>
  <c r="C8526" i="9"/>
  <c r="C8527" i="9"/>
  <c r="C8528" i="9"/>
  <c r="C8529" i="9"/>
  <c r="C8530" i="9"/>
  <c r="C8531" i="9"/>
  <c r="C8532" i="9"/>
  <c r="C8533" i="9"/>
  <c r="C8534" i="9"/>
  <c r="C8535" i="9"/>
  <c r="C8536" i="9"/>
  <c r="C8537" i="9"/>
  <c r="C8538" i="9"/>
  <c r="C8539" i="9"/>
  <c r="C8540" i="9"/>
  <c r="C8541" i="9"/>
  <c r="C8542" i="9"/>
  <c r="C8543" i="9"/>
  <c r="C8544" i="9"/>
  <c r="C8545" i="9"/>
  <c r="C8546" i="9"/>
  <c r="C8547" i="9"/>
  <c r="C8548" i="9"/>
  <c r="C8549" i="9"/>
  <c r="C8550" i="9"/>
  <c r="C8551" i="9"/>
  <c r="C8552" i="9"/>
  <c r="C8553" i="9"/>
  <c r="C8554" i="9"/>
  <c r="C8555" i="9"/>
  <c r="C8556" i="9"/>
  <c r="C8557" i="9"/>
  <c r="C8558" i="9"/>
  <c r="C8559" i="9"/>
  <c r="C8560" i="9"/>
  <c r="C8561" i="9"/>
  <c r="C8562" i="9"/>
  <c r="C8563" i="9"/>
  <c r="C8564" i="9"/>
  <c r="C8565" i="9"/>
  <c r="C8566" i="9"/>
  <c r="C8567" i="9"/>
  <c r="C8568" i="9"/>
  <c r="C8569" i="9"/>
  <c r="C8570" i="9"/>
  <c r="C8571" i="9"/>
  <c r="C8572" i="9"/>
  <c r="C8573" i="9"/>
  <c r="C8574" i="9"/>
  <c r="C8575" i="9"/>
  <c r="C8576" i="9"/>
  <c r="C8577" i="9"/>
  <c r="C8578" i="9"/>
  <c r="C8579" i="9"/>
  <c r="C8580" i="9"/>
  <c r="C8581" i="9"/>
  <c r="C8582" i="9"/>
  <c r="C8583" i="9"/>
  <c r="C8584" i="9"/>
  <c r="C8585" i="9"/>
  <c r="C8586" i="9"/>
  <c r="C8587" i="9"/>
  <c r="C8588" i="9"/>
  <c r="C8589" i="9"/>
  <c r="C8590" i="9"/>
  <c r="C8591" i="9"/>
  <c r="C8592" i="9"/>
  <c r="C8593" i="9"/>
  <c r="C8594" i="9"/>
  <c r="C8595" i="9"/>
  <c r="C8596" i="9"/>
  <c r="C8597" i="9"/>
  <c r="C8598" i="9"/>
  <c r="C8599" i="9"/>
  <c r="C8600" i="9"/>
  <c r="C8601" i="9"/>
  <c r="C8602" i="9"/>
  <c r="C8603" i="9"/>
  <c r="C8604" i="9"/>
  <c r="C8605" i="9"/>
  <c r="C8606" i="9"/>
  <c r="C8607" i="9"/>
  <c r="C8608" i="9"/>
  <c r="C8609" i="9"/>
  <c r="C8610" i="9"/>
  <c r="C8611" i="9"/>
  <c r="C8612" i="9"/>
  <c r="C8613" i="9"/>
  <c r="C8614" i="9"/>
  <c r="C8615" i="9"/>
  <c r="C8616" i="9"/>
  <c r="C8617" i="9"/>
  <c r="C8618" i="9"/>
  <c r="C8619" i="9"/>
  <c r="C8620" i="9"/>
  <c r="C8621" i="9"/>
  <c r="C8622" i="9"/>
  <c r="C8623" i="9"/>
  <c r="C8624" i="9"/>
  <c r="C8625" i="9"/>
  <c r="C8626" i="9"/>
  <c r="C8627" i="9"/>
  <c r="C8628" i="9"/>
  <c r="C8629" i="9"/>
  <c r="C8630" i="9"/>
  <c r="C8631" i="9"/>
  <c r="C8632" i="9"/>
  <c r="C8633" i="9"/>
  <c r="C8634" i="9"/>
  <c r="C8635" i="9"/>
  <c r="C8636" i="9"/>
  <c r="C8637" i="9"/>
  <c r="C8638" i="9"/>
  <c r="C8639" i="9"/>
  <c r="C8640" i="9"/>
  <c r="C8641" i="9"/>
  <c r="C8642" i="9"/>
  <c r="C8643" i="9"/>
  <c r="C8644" i="9"/>
  <c r="C8645" i="9"/>
  <c r="C8646" i="9"/>
  <c r="C8647" i="9"/>
  <c r="C8648" i="9"/>
  <c r="C8649" i="9"/>
  <c r="C8650" i="9"/>
  <c r="C8651" i="9"/>
  <c r="C8652" i="9"/>
  <c r="C8653" i="9"/>
  <c r="C8654" i="9"/>
  <c r="C8655" i="9"/>
  <c r="C8656" i="9"/>
  <c r="C8657" i="9"/>
  <c r="C8658" i="9"/>
  <c r="C8659" i="9"/>
  <c r="C8660" i="9"/>
  <c r="C8661" i="9"/>
  <c r="C8662" i="9"/>
  <c r="C8663" i="9"/>
  <c r="C8664" i="9"/>
  <c r="C8665" i="9"/>
  <c r="C8666" i="9"/>
  <c r="C8667" i="9"/>
  <c r="C8668" i="9"/>
  <c r="C8669" i="9"/>
  <c r="C8670" i="9"/>
  <c r="C8671" i="9"/>
  <c r="C8672" i="9"/>
  <c r="C8673" i="9"/>
  <c r="C8674" i="9"/>
  <c r="C8675" i="9"/>
  <c r="C8676" i="9"/>
  <c r="C8677" i="9"/>
  <c r="C8678" i="9"/>
  <c r="C8679" i="9"/>
  <c r="C8680" i="9"/>
  <c r="C8681" i="9"/>
  <c r="C8682" i="9"/>
  <c r="C8683" i="9"/>
  <c r="C8684" i="9"/>
  <c r="C8685" i="9"/>
  <c r="C8686" i="9"/>
  <c r="C8687" i="9"/>
  <c r="C8688" i="9"/>
  <c r="C8689" i="9"/>
  <c r="C8690" i="9"/>
  <c r="C8691" i="9"/>
  <c r="C8692" i="9"/>
  <c r="C8693" i="9"/>
  <c r="C8694" i="9"/>
  <c r="C8695" i="9"/>
  <c r="C8696" i="9"/>
  <c r="C8697" i="9"/>
  <c r="C8698" i="9"/>
  <c r="C8699" i="9"/>
  <c r="C8700" i="9"/>
  <c r="C8701" i="9"/>
  <c r="C8702" i="9"/>
  <c r="C8703" i="9"/>
  <c r="C8704" i="9"/>
  <c r="C8705" i="9"/>
  <c r="C8706" i="9"/>
  <c r="C8707" i="9"/>
  <c r="C8708" i="9"/>
  <c r="C8709" i="9"/>
  <c r="C8710" i="9"/>
  <c r="C8711" i="9"/>
  <c r="C8712" i="9"/>
  <c r="C8713" i="9"/>
  <c r="C8714" i="9"/>
  <c r="C8715" i="9"/>
  <c r="C8716" i="9"/>
  <c r="C8717" i="9"/>
  <c r="C8718" i="9"/>
  <c r="C8719" i="9"/>
  <c r="C8720" i="9"/>
  <c r="C8721" i="9"/>
  <c r="C8722" i="9"/>
  <c r="C8723" i="9"/>
  <c r="C8724" i="9"/>
  <c r="C8725" i="9"/>
  <c r="C8726" i="9"/>
  <c r="C8727" i="9"/>
  <c r="C8728" i="9"/>
  <c r="C8729" i="9"/>
  <c r="C8730" i="9"/>
  <c r="C8731" i="9"/>
  <c r="C8732" i="9"/>
  <c r="C8733" i="9"/>
  <c r="C8734" i="9"/>
  <c r="C8735" i="9"/>
  <c r="C8736" i="9"/>
  <c r="C8737" i="9"/>
  <c r="C8738" i="9"/>
  <c r="C8739" i="9"/>
  <c r="C8740" i="9"/>
  <c r="C8741" i="9"/>
  <c r="C8742" i="9"/>
  <c r="C8743" i="9"/>
  <c r="C8744" i="9"/>
  <c r="C8745" i="9"/>
  <c r="C8746" i="9"/>
  <c r="C8747" i="9"/>
  <c r="C8748" i="9"/>
  <c r="C8749" i="9"/>
  <c r="C8750" i="9"/>
  <c r="C8751" i="9"/>
  <c r="C8752" i="9"/>
  <c r="C8753" i="9"/>
  <c r="C8754" i="9"/>
  <c r="C8755" i="9"/>
  <c r="C8756" i="9"/>
  <c r="C8757" i="9"/>
  <c r="C8758" i="9"/>
  <c r="C8759" i="9"/>
  <c r="C8760" i="9"/>
  <c r="C8761" i="9"/>
  <c r="C8762" i="9"/>
  <c r="C8763" i="9"/>
  <c r="C8764" i="9"/>
  <c r="C8765" i="9"/>
  <c r="C8766" i="9"/>
  <c r="C8767" i="9"/>
  <c r="C8768" i="9"/>
  <c r="C8769" i="9"/>
  <c r="C8770" i="9"/>
  <c r="C8771" i="9"/>
  <c r="C8772" i="9"/>
  <c r="C8773" i="9"/>
  <c r="C8774" i="9"/>
  <c r="C8775" i="9"/>
  <c r="C8776" i="9"/>
  <c r="C8777" i="9"/>
  <c r="C8778" i="9"/>
  <c r="C8779" i="9"/>
  <c r="C8780" i="9"/>
  <c r="C8781" i="9"/>
  <c r="C8782" i="9"/>
  <c r="C8783" i="9"/>
  <c r="C8784" i="9"/>
  <c r="C8785" i="9"/>
  <c r="C8786" i="9"/>
  <c r="C8787" i="9"/>
  <c r="C8788" i="9"/>
  <c r="C8789" i="9"/>
  <c r="C8790" i="9"/>
  <c r="C8791" i="9"/>
  <c r="C8792" i="9"/>
  <c r="C8793" i="9"/>
  <c r="C8794" i="9"/>
  <c r="C8795" i="9"/>
  <c r="C8796" i="9"/>
  <c r="C8797" i="9"/>
  <c r="C8798" i="9"/>
  <c r="C8799" i="9"/>
  <c r="C8800" i="9"/>
  <c r="C8801" i="9"/>
  <c r="C8802" i="9"/>
  <c r="C8803" i="9"/>
  <c r="C8804" i="9"/>
  <c r="C8805" i="9"/>
  <c r="C8806" i="9"/>
  <c r="C8807" i="9"/>
  <c r="C8808" i="9"/>
  <c r="C8809" i="9"/>
  <c r="C8810" i="9"/>
  <c r="C8811" i="9"/>
  <c r="C8812" i="9"/>
  <c r="C8813" i="9"/>
  <c r="C8814" i="9"/>
  <c r="C8815" i="9"/>
  <c r="C8816" i="9"/>
  <c r="C8817" i="9"/>
  <c r="C8818" i="9"/>
  <c r="C8819" i="9"/>
  <c r="C8820" i="9"/>
  <c r="C8821" i="9"/>
  <c r="C8822" i="9"/>
  <c r="C8823" i="9"/>
  <c r="C8824" i="9"/>
  <c r="C8825" i="9"/>
  <c r="C8826" i="9"/>
  <c r="C8827" i="9"/>
  <c r="C8828" i="9"/>
  <c r="C8829" i="9"/>
  <c r="C8830" i="9"/>
  <c r="C8831" i="9"/>
  <c r="C8832" i="9"/>
  <c r="C8833" i="9"/>
  <c r="C8834" i="9"/>
  <c r="C8835" i="9"/>
  <c r="C8836" i="9"/>
  <c r="C8837" i="9"/>
  <c r="C8838" i="9"/>
  <c r="C8839" i="9"/>
  <c r="C8840" i="9"/>
  <c r="C8841" i="9"/>
  <c r="C8842" i="9"/>
  <c r="C8843" i="9"/>
  <c r="C8844" i="9"/>
  <c r="C8845" i="9"/>
  <c r="C8846" i="9"/>
  <c r="C8847" i="9"/>
  <c r="C8848" i="9"/>
  <c r="C8849" i="9"/>
  <c r="C8850" i="9"/>
  <c r="C8851" i="9"/>
  <c r="C8852" i="9"/>
  <c r="C8853" i="9"/>
  <c r="C8854" i="9"/>
  <c r="C8855" i="9"/>
  <c r="C8856" i="9"/>
  <c r="C8857" i="9"/>
  <c r="C8858" i="9"/>
  <c r="C8859" i="9"/>
  <c r="C8860" i="9"/>
  <c r="C8861" i="9"/>
  <c r="C8862" i="9"/>
  <c r="C8863" i="9"/>
  <c r="C8864" i="9"/>
  <c r="C8865" i="9"/>
  <c r="C8866" i="9"/>
  <c r="C8867" i="9"/>
  <c r="C8868" i="9"/>
  <c r="C8869" i="9"/>
  <c r="C8870" i="9"/>
  <c r="C8871" i="9"/>
  <c r="C8872" i="9"/>
  <c r="C8873" i="9"/>
  <c r="C8874" i="9"/>
  <c r="C8875" i="9"/>
  <c r="C8876" i="9"/>
  <c r="C8877" i="9"/>
  <c r="C8878" i="9"/>
  <c r="C8879" i="9"/>
  <c r="C8880" i="9"/>
  <c r="C8881" i="9"/>
  <c r="C8882" i="9"/>
  <c r="C8883" i="9"/>
  <c r="C8884" i="9"/>
  <c r="C8885" i="9"/>
  <c r="C8886" i="9"/>
  <c r="C8887" i="9"/>
  <c r="C8888" i="9"/>
  <c r="C8889" i="9"/>
  <c r="C8890" i="9"/>
  <c r="C8891" i="9"/>
  <c r="C8892" i="9"/>
  <c r="C8893" i="9"/>
  <c r="C8894" i="9"/>
  <c r="C8895" i="9"/>
  <c r="C8896" i="9"/>
  <c r="C8897" i="9"/>
  <c r="C8898" i="9"/>
  <c r="C8899" i="9"/>
  <c r="C8900" i="9"/>
  <c r="C8901" i="9"/>
  <c r="C8902" i="9"/>
  <c r="C8903" i="9"/>
  <c r="C8904" i="9"/>
  <c r="C8905" i="9"/>
  <c r="C8906" i="9"/>
  <c r="C8907" i="9"/>
  <c r="C8908" i="9"/>
  <c r="C8909" i="9"/>
  <c r="C8910" i="9"/>
  <c r="C8911" i="9"/>
  <c r="C8912" i="9"/>
  <c r="C8913" i="9"/>
  <c r="C8914" i="9"/>
  <c r="C8915" i="9"/>
  <c r="C8916" i="9"/>
  <c r="C8917" i="9"/>
  <c r="C8918" i="9"/>
  <c r="C8919" i="9"/>
  <c r="C8920" i="9"/>
  <c r="C8921" i="9"/>
  <c r="C8922" i="9"/>
  <c r="C8923" i="9"/>
  <c r="C8924" i="9"/>
  <c r="C8925" i="9"/>
  <c r="C8926" i="9"/>
  <c r="C8927" i="9"/>
  <c r="C8928" i="9"/>
  <c r="C8929" i="9"/>
  <c r="C8930" i="9"/>
  <c r="C8931" i="9"/>
  <c r="C8932" i="9"/>
  <c r="C8933" i="9"/>
  <c r="C8934" i="9"/>
  <c r="C8935" i="9"/>
  <c r="C8936" i="9"/>
  <c r="C8937" i="9"/>
  <c r="C8938" i="9"/>
  <c r="C8939" i="9"/>
  <c r="C8940" i="9"/>
  <c r="C8941" i="9"/>
  <c r="C8942" i="9"/>
  <c r="C8943" i="9"/>
  <c r="C8944" i="9"/>
  <c r="C8945" i="9"/>
  <c r="C8946" i="9"/>
  <c r="C8947" i="9"/>
  <c r="C8948" i="9"/>
  <c r="C8949" i="9"/>
  <c r="C8950" i="9"/>
  <c r="C8951" i="9"/>
  <c r="C8952" i="9"/>
  <c r="C8953" i="9"/>
  <c r="C8954" i="9"/>
  <c r="C8955" i="9"/>
  <c r="C8956" i="9"/>
  <c r="C8957" i="9"/>
  <c r="C8958" i="9"/>
  <c r="C8959" i="9"/>
  <c r="C8960" i="9"/>
  <c r="C8961" i="9"/>
  <c r="C8962" i="9"/>
  <c r="C8963" i="9"/>
  <c r="C8964" i="9"/>
  <c r="C8965" i="9"/>
  <c r="C8966" i="9"/>
  <c r="C8967" i="9"/>
  <c r="C8968" i="9"/>
  <c r="C8969" i="9"/>
  <c r="C8970" i="9"/>
  <c r="C8971" i="9"/>
  <c r="C8972" i="9"/>
  <c r="C8973" i="9"/>
  <c r="C8974" i="9"/>
  <c r="C8975" i="9"/>
  <c r="C8976" i="9"/>
  <c r="C8977" i="9"/>
  <c r="C8978" i="9"/>
  <c r="C8979" i="9"/>
  <c r="C8980" i="9"/>
  <c r="C8981" i="9"/>
  <c r="C8982" i="9"/>
  <c r="C8983" i="9"/>
  <c r="C8984" i="9"/>
  <c r="C8985" i="9"/>
  <c r="C8986" i="9"/>
  <c r="C8987" i="9"/>
  <c r="C8988" i="9"/>
  <c r="C8989" i="9"/>
  <c r="C8990" i="9"/>
  <c r="C8991" i="9"/>
  <c r="C8992" i="9"/>
  <c r="C8993" i="9"/>
  <c r="C8994" i="9"/>
  <c r="C8995" i="9"/>
  <c r="C8996" i="9"/>
  <c r="C8997" i="9"/>
  <c r="C8998" i="9"/>
  <c r="C8999" i="9"/>
  <c r="C9000" i="9"/>
  <c r="C9001" i="9"/>
  <c r="C9002" i="9"/>
  <c r="C9003" i="9"/>
  <c r="C9004" i="9"/>
  <c r="C9005" i="9"/>
  <c r="C9006" i="9"/>
  <c r="C9007" i="9"/>
  <c r="C9008" i="9"/>
  <c r="C9009" i="9"/>
  <c r="C9010" i="9"/>
  <c r="C9011" i="9"/>
  <c r="C9012" i="9"/>
  <c r="C9013" i="9"/>
  <c r="C9014" i="9"/>
  <c r="C9015" i="9"/>
  <c r="C9016" i="9"/>
  <c r="C9017" i="9"/>
  <c r="C9018" i="9"/>
  <c r="C9019" i="9"/>
  <c r="C9020" i="9"/>
  <c r="C9021" i="9"/>
  <c r="C9022" i="9"/>
  <c r="C9023" i="9"/>
  <c r="C9024" i="9"/>
  <c r="C9025" i="9"/>
  <c r="C9026" i="9"/>
  <c r="C9027" i="9"/>
  <c r="C9028" i="9"/>
  <c r="C9029" i="9"/>
  <c r="C9030" i="9"/>
  <c r="C9031" i="9"/>
  <c r="C9032" i="9"/>
  <c r="C9033" i="9"/>
  <c r="C9034" i="9"/>
  <c r="C9035" i="9"/>
  <c r="C9036" i="9"/>
  <c r="C9037" i="9"/>
  <c r="C9038" i="9"/>
  <c r="C9039" i="9"/>
  <c r="C9040" i="9"/>
  <c r="C9041" i="9"/>
  <c r="C9042" i="9"/>
  <c r="C9043" i="9"/>
  <c r="C9044" i="9"/>
  <c r="C9045" i="9"/>
  <c r="C9046" i="9"/>
  <c r="C9047" i="9"/>
  <c r="C9048" i="9"/>
  <c r="C9049" i="9"/>
  <c r="C9050" i="9"/>
  <c r="C9051" i="9"/>
  <c r="C9052" i="9"/>
  <c r="C9053" i="9"/>
  <c r="C9054" i="9"/>
  <c r="C9055" i="9"/>
  <c r="C9056" i="9"/>
  <c r="C9057" i="9"/>
  <c r="C9058" i="9"/>
  <c r="C9059" i="9"/>
  <c r="C9060" i="9"/>
  <c r="C9061" i="9"/>
  <c r="C9062" i="9"/>
  <c r="C9063" i="9"/>
  <c r="C9064" i="9"/>
  <c r="C9065" i="9"/>
  <c r="C9066" i="9"/>
  <c r="C9067" i="9"/>
  <c r="C9068" i="9"/>
  <c r="C9069" i="9"/>
  <c r="C9070" i="9"/>
  <c r="C9071" i="9"/>
  <c r="C9072" i="9"/>
  <c r="C9073" i="9"/>
  <c r="C9074" i="9"/>
  <c r="C9075" i="9"/>
  <c r="C9076" i="9"/>
  <c r="C9077" i="9"/>
  <c r="C9078" i="9"/>
  <c r="C9079" i="9"/>
  <c r="C9080" i="9"/>
  <c r="C9081" i="9"/>
  <c r="C9082" i="9"/>
  <c r="C9083" i="9"/>
  <c r="C9084" i="9"/>
  <c r="C9085" i="9"/>
  <c r="C9086" i="9"/>
  <c r="C9087" i="9"/>
  <c r="C9088" i="9"/>
  <c r="C9089" i="9"/>
  <c r="C9090" i="9"/>
  <c r="C9091" i="9"/>
  <c r="C9092" i="9"/>
  <c r="C9093" i="9"/>
  <c r="C9094" i="9"/>
  <c r="C9095" i="9"/>
  <c r="C9096" i="9"/>
  <c r="C9097" i="9"/>
  <c r="C9098" i="9"/>
  <c r="C9099" i="9"/>
  <c r="C9100" i="9"/>
  <c r="C9101" i="9"/>
  <c r="C9102" i="9"/>
  <c r="C9103" i="9"/>
  <c r="C9104" i="9"/>
  <c r="C9105" i="9"/>
  <c r="C9106" i="9"/>
  <c r="C9107" i="9"/>
  <c r="C9108" i="9"/>
  <c r="C9109" i="9"/>
  <c r="C9110" i="9"/>
  <c r="C9111" i="9"/>
  <c r="C9112" i="9"/>
  <c r="C9113" i="9"/>
  <c r="C9114" i="9"/>
  <c r="C9115" i="9"/>
  <c r="C9116" i="9"/>
  <c r="C9117" i="9"/>
  <c r="C9118" i="9"/>
  <c r="C9119" i="9"/>
  <c r="C9120" i="9"/>
  <c r="C9121" i="9"/>
  <c r="C9122" i="9"/>
  <c r="C9123" i="9"/>
  <c r="C9124" i="9"/>
  <c r="C9125" i="9"/>
  <c r="C9126" i="9"/>
  <c r="C9127" i="9"/>
  <c r="C9128" i="9"/>
  <c r="C9129" i="9"/>
  <c r="C9130" i="9"/>
  <c r="C9131" i="9"/>
  <c r="C9132" i="9"/>
  <c r="C9133" i="9"/>
  <c r="C9134" i="9"/>
  <c r="C9135" i="9"/>
  <c r="C9136" i="9"/>
  <c r="C9137" i="9"/>
  <c r="C9138" i="9"/>
  <c r="C9139" i="9"/>
  <c r="C9140" i="9"/>
  <c r="C9141" i="9"/>
  <c r="C9142" i="9"/>
  <c r="C9143" i="9"/>
  <c r="C9144" i="9"/>
  <c r="C9145" i="9"/>
  <c r="C9146" i="9"/>
  <c r="C9147" i="9"/>
  <c r="C9148" i="9"/>
  <c r="C9149" i="9"/>
  <c r="C9150" i="9"/>
  <c r="C9151" i="9"/>
  <c r="C9152" i="9"/>
  <c r="C9153" i="9"/>
  <c r="C9154" i="9"/>
  <c r="C9155" i="9"/>
  <c r="C9156" i="9"/>
  <c r="C9157" i="9"/>
  <c r="C9158" i="9"/>
  <c r="C9159" i="9"/>
  <c r="C9160" i="9"/>
  <c r="C9161" i="9"/>
  <c r="C9162" i="9"/>
  <c r="C9163" i="9"/>
  <c r="C9164" i="9"/>
  <c r="C9165" i="9"/>
  <c r="C9166" i="9"/>
  <c r="C9167" i="9"/>
  <c r="C9168" i="9"/>
  <c r="C9169" i="9"/>
  <c r="C9170" i="9"/>
  <c r="C9171" i="9"/>
  <c r="C9172" i="9"/>
  <c r="C9173" i="9"/>
  <c r="C9174" i="9"/>
  <c r="C9175" i="9"/>
  <c r="C9176" i="9"/>
  <c r="C9177" i="9"/>
  <c r="C9178" i="9"/>
  <c r="C9179" i="9"/>
  <c r="C9180" i="9"/>
  <c r="C9181" i="9"/>
  <c r="C9182" i="9"/>
  <c r="C9183" i="9"/>
  <c r="C9184" i="9"/>
  <c r="C9185" i="9"/>
  <c r="C9186" i="9"/>
  <c r="C9187" i="9"/>
  <c r="C9188" i="9"/>
  <c r="C9189" i="9"/>
  <c r="C9190" i="9"/>
  <c r="C9191" i="9"/>
  <c r="C9192" i="9"/>
  <c r="C9193" i="9"/>
  <c r="C9194" i="9"/>
  <c r="C9195" i="9"/>
  <c r="C9196" i="9"/>
  <c r="C9197" i="9"/>
  <c r="C9198" i="9"/>
  <c r="C9199" i="9"/>
  <c r="C9200" i="9"/>
  <c r="C9201" i="9"/>
  <c r="C9202" i="9"/>
  <c r="C9203" i="9"/>
  <c r="C9204" i="9"/>
  <c r="C9205" i="9"/>
  <c r="C9206" i="9"/>
  <c r="C9207" i="9"/>
  <c r="C9208" i="9"/>
  <c r="C9209" i="9"/>
  <c r="C9210" i="9"/>
  <c r="C9211" i="9"/>
  <c r="C9212" i="9"/>
  <c r="C9213" i="9"/>
  <c r="C9214" i="9"/>
  <c r="C9215" i="9"/>
  <c r="C9216" i="9"/>
  <c r="C9217" i="9"/>
  <c r="C9218" i="9"/>
  <c r="C9219" i="9"/>
  <c r="C9220" i="9"/>
  <c r="C9221" i="9"/>
  <c r="C9222" i="9"/>
  <c r="C9223" i="9"/>
  <c r="C9224" i="9"/>
  <c r="C9225" i="9"/>
  <c r="C9226" i="9"/>
  <c r="C9227" i="9"/>
  <c r="C9228" i="9"/>
  <c r="C9229" i="9"/>
  <c r="C9230" i="9"/>
  <c r="C9231" i="9"/>
  <c r="C9232" i="9"/>
  <c r="C9233" i="9"/>
  <c r="C9234" i="9"/>
  <c r="C9235" i="9"/>
  <c r="C9236" i="9"/>
  <c r="C9237" i="9"/>
  <c r="C9238" i="9"/>
  <c r="C9239" i="9"/>
  <c r="C9240" i="9"/>
  <c r="C9241" i="9"/>
  <c r="C9242" i="9"/>
  <c r="C9243" i="9"/>
  <c r="C9244" i="9"/>
  <c r="C9245" i="9"/>
  <c r="C9246" i="9"/>
  <c r="C9247" i="9"/>
  <c r="C9248" i="9"/>
  <c r="C9249" i="9"/>
  <c r="C9250" i="9"/>
  <c r="C9251" i="9"/>
  <c r="C9252" i="9"/>
  <c r="C9253" i="9"/>
  <c r="C9254" i="9"/>
  <c r="C9255" i="9"/>
  <c r="C9256" i="9"/>
  <c r="C9257" i="9"/>
  <c r="C9258" i="9"/>
  <c r="C9259" i="9"/>
  <c r="C9260" i="9"/>
  <c r="C9261" i="9"/>
  <c r="C9262" i="9"/>
  <c r="C9263" i="9"/>
  <c r="C9264" i="9"/>
  <c r="C9265" i="9"/>
  <c r="C9266" i="9"/>
  <c r="C9267" i="9"/>
  <c r="C9268" i="9"/>
  <c r="C9269" i="9"/>
  <c r="C9270" i="9"/>
  <c r="C9271" i="9"/>
  <c r="C9272" i="9"/>
  <c r="C9273" i="9"/>
  <c r="C9274" i="9"/>
  <c r="C9275" i="9"/>
  <c r="C9276" i="9"/>
  <c r="C9277" i="9"/>
  <c r="C9278" i="9"/>
  <c r="C9279" i="9"/>
  <c r="C9280" i="9"/>
  <c r="C9281" i="9"/>
  <c r="C9282" i="9"/>
  <c r="C9283" i="9"/>
  <c r="C9284" i="9"/>
  <c r="C9285" i="9"/>
  <c r="C9286" i="9"/>
  <c r="C9287" i="9"/>
  <c r="C9288" i="9"/>
  <c r="C9289" i="9"/>
  <c r="C9290" i="9"/>
  <c r="C9291" i="9"/>
  <c r="C9292" i="9"/>
  <c r="C9293" i="9"/>
  <c r="C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5002" i="9"/>
  <c r="D5003" i="9"/>
  <c r="D5004" i="9"/>
  <c r="D5005" i="9"/>
  <c r="D5006" i="9"/>
  <c r="D5007" i="9"/>
  <c r="D5008" i="9"/>
  <c r="D5009" i="9"/>
  <c r="D5010" i="9"/>
  <c r="D5011" i="9"/>
  <c r="D5012" i="9"/>
  <c r="D5013" i="9"/>
  <c r="D5014" i="9"/>
  <c r="D5015" i="9"/>
  <c r="D5016" i="9"/>
  <c r="D5017" i="9"/>
  <c r="D5018" i="9"/>
  <c r="D5019" i="9"/>
  <c r="D5020" i="9"/>
  <c r="D5021" i="9"/>
  <c r="D5022" i="9"/>
  <c r="D5023" i="9"/>
  <c r="D5024" i="9"/>
  <c r="D5025" i="9"/>
  <c r="D5026" i="9"/>
  <c r="D5027" i="9"/>
  <c r="D5028" i="9"/>
  <c r="D5029" i="9"/>
  <c r="D5030" i="9"/>
  <c r="D5031" i="9"/>
  <c r="D5032" i="9"/>
  <c r="D5033" i="9"/>
  <c r="D5034" i="9"/>
  <c r="D5035" i="9"/>
  <c r="D5036" i="9"/>
  <c r="D5037" i="9"/>
  <c r="D5038" i="9"/>
  <c r="D5039" i="9"/>
  <c r="D5040" i="9"/>
  <c r="D5041" i="9"/>
  <c r="D5042" i="9"/>
  <c r="D5043" i="9"/>
  <c r="D5044" i="9"/>
  <c r="D5045" i="9"/>
  <c r="D5046" i="9"/>
  <c r="D5047" i="9"/>
  <c r="D5048" i="9"/>
  <c r="D5049" i="9"/>
  <c r="D5050" i="9"/>
  <c r="D5051" i="9"/>
  <c r="D5052" i="9"/>
  <c r="D5053" i="9"/>
  <c r="D5054" i="9"/>
  <c r="D5055" i="9"/>
  <c r="D5056" i="9"/>
  <c r="D5057" i="9"/>
  <c r="D5058" i="9"/>
  <c r="D5059" i="9"/>
  <c r="D5060" i="9"/>
  <c r="D5061" i="9"/>
  <c r="D5062" i="9"/>
  <c r="D5063" i="9"/>
  <c r="D5064" i="9"/>
  <c r="D5065" i="9"/>
  <c r="D5066" i="9"/>
  <c r="D5067" i="9"/>
  <c r="D5068" i="9"/>
  <c r="D5069" i="9"/>
  <c r="D5070" i="9"/>
  <c r="D5071" i="9"/>
  <c r="D5072" i="9"/>
  <c r="D5073" i="9"/>
  <c r="D5074" i="9"/>
  <c r="D5075" i="9"/>
  <c r="D5076" i="9"/>
  <c r="D5077" i="9"/>
  <c r="D5078" i="9"/>
  <c r="D5079" i="9"/>
  <c r="D5080" i="9"/>
  <c r="D5081" i="9"/>
  <c r="D5082" i="9"/>
  <c r="D5083" i="9"/>
  <c r="D5084" i="9"/>
  <c r="D5085" i="9"/>
  <c r="D5086" i="9"/>
  <c r="D5087" i="9"/>
  <c r="D5088" i="9"/>
  <c r="D5089" i="9"/>
  <c r="D5090" i="9"/>
  <c r="D5091" i="9"/>
  <c r="D5092" i="9"/>
  <c r="D5093" i="9"/>
  <c r="D5094" i="9"/>
  <c r="D5095" i="9"/>
  <c r="D5096" i="9"/>
  <c r="D5097" i="9"/>
  <c r="D5098" i="9"/>
  <c r="D5099" i="9"/>
  <c r="D5100" i="9"/>
  <c r="D5101" i="9"/>
  <c r="D5102" i="9"/>
  <c r="D5103" i="9"/>
  <c r="D5104" i="9"/>
  <c r="D5105" i="9"/>
  <c r="D5106" i="9"/>
  <c r="D5107" i="9"/>
  <c r="D5108" i="9"/>
  <c r="D5109" i="9"/>
  <c r="D5110" i="9"/>
  <c r="D5111" i="9"/>
  <c r="D5112" i="9"/>
  <c r="D5113" i="9"/>
  <c r="D5114" i="9"/>
  <c r="D5115" i="9"/>
  <c r="D5116" i="9"/>
  <c r="D5117" i="9"/>
  <c r="D5118" i="9"/>
  <c r="D5119" i="9"/>
  <c r="D5120" i="9"/>
  <c r="D5121" i="9"/>
  <c r="D5122" i="9"/>
  <c r="D5123" i="9"/>
  <c r="D5124" i="9"/>
  <c r="D5125" i="9"/>
  <c r="D5126" i="9"/>
  <c r="D5127" i="9"/>
  <c r="D5128" i="9"/>
  <c r="D5129" i="9"/>
  <c r="D5130" i="9"/>
  <c r="D5131" i="9"/>
  <c r="D5132" i="9"/>
  <c r="D5133" i="9"/>
  <c r="D5134" i="9"/>
  <c r="D5135" i="9"/>
  <c r="D5136" i="9"/>
  <c r="D5137" i="9"/>
  <c r="D5138" i="9"/>
  <c r="D5139" i="9"/>
  <c r="D5140" i="9"/>
  <c r="D5141" i="9"/>
  <c r="D5142" i="9"/>
  <c r="D5143" i="9"/>
  <c r="D5144" i="9"/>
  <c r="D5145" i="9"/>
  <c r="D5146" i="9"/>
  <c r="D5147" i="9"/>
  <c r="D5148" i="9"/>
  <c r="D5149" i="9"/>
  <c r="D5150" i="9"/>
  <c r="D5151" i="9"/>
  <c r="D5152" i="9"/>
  <c r="D5153" i="9"/>
  <c r="D5154" i="9"/>
  <c r="D5155" i="9"/>
  <c r="D5156" i="9"/>
  <c r="D5157" i="9"/>
  <c r="D5158" i="9"/>
  <c r="D5159" i="9"/>
  <c r="D5160" i="9"/>
  <c r="D5161" i="9"/>
  <c r="D5162" i="9"/>
  <c r="D5163" i="9"/>
  <c r="D5164" i="9"/>
  <c r="D5165" i="9"/>
  <c r="D5166" i="9"/>
  <c r="D5167" i="9"/>
  <c r="D5168" i="9"/>
  <c r="D5169" i="9"/>
  <c r="D5170" i="9"/>
  <c r="D5171" i="9"/>
  <c r="D5172" i="9"/>
  <c r="D5173" i="9"/>
  <c r="D5174" i="9"/>
  <c r="D5175" i="9"/>
  <c r="D5176" i="9"/>
  <c r="D5177" i="9"/>
  <c r="D5178" i="9"/>
  <c r="D5179" i="9"/>
  <c r="D5180" i="9"/>
  <c r="D5181" i="9"/>
  <c r="D5182" i="9"/>
  <c r="D5183" i="9"/>
  <c r="D5184" i="9"/>
  <c r="D5185" i="9"/>
  <c r="D5186" i="9"/>
  <c r="D5187" i="9"/>
  <c r="D5188" i="9"/>
  <c r="D5189" i="9"/>
  <c r="D5190" i="9"/>
  <c r="D5191" i="9"/>
  <c r="D5192" i="9"/>
  <c r="D5193" i="9"/>
  <c r="D5194" i="9"/>
  <c r="D5195" i="9"/>
  <c r="D5196" i="9"/>
  <c r="D5197" i="9"/>
  <c r="D5198" i="9"/>
  <c r="D5199" i="9"/>
  <c r="D5200" i="9"/>
  <c r="D5201" i="9"/>
  <c r="D5202" i="9"/>
  <c r="D5203" i="9"/>
  <c r="D5204" i="9"/>
  <c r="D5205" i="9"/>
  <c r="D5206" i="9"/>
  <c r="D5207" i="9"/>
  <c r="D5208" i="9"/>
  <c r="D5209" i="9"/>
  <c r="D5210" i="9"/>
  <c r="D5211" i="9"/>
  <c r="D5212" i="9"/>
  <c r="D5213" i="9"/>
  <c r="D5214" i="9"/>
  <c r="D5215" i="9"/>
  <c r="D5216" i="9"/>
  <c r="D5217" i="9"/>
  <c r="D5218" i="9"/>
  <c r="D5219" i="9"/>
  <c r="D5220" i="9"/>
  <c r="D5221" i="9"/>
  <c r="D5222" i="9"/>
  <c r="D5223" i="9"/>
  <c r="D5224" i="9"/>
  <c r="D5225" i="9"/>
  <c r="D5226" i="9"/>
  <c r="D5227" i="9"/>
  <c r="D5228" i="9"/>
  <c r="D5229" i="9"/>
  <c r="D5230" i="9"/>
  <c r="D5231" i="9"/>
  <c r="D5232" i="9"/>
  <c r="D5233" i="9"/>
  <c r="D5234" i="9"/>
  <c r="D5235" i="9"/>
  <c r="D5236" i="9"/>
  <c r="D5237" i="9"/>
  <c r="D5238" i="9"/>
  <c r="D5239" i="9"/>
  <c r="D5240" i="9"/>
  <c r="D5241" i="9"/>
  <c r="D5242" i="9"/>
  <c r="D5243" i="9"/>
  <c r="D5244" i="9"/>
  <c r="D5245" i="9"/>
  <c r="D5246" i="9"/>
  <c r="D5247" i="9"/>
  <c r="D5248" i="9"/>
  <c r="D5249" i="9"/>
  <c r="D5250" i="9"/>
  <c r="D5251" i="9"/>
  <c r="D5252" i="9"/>
  <c r="D5253" i="9"/>
  <c r="D5254" i="9"/>
  <c r="D5255" i="9"/>
  <c r="D5256" i="9"/>
  <c r="D5257" i="9"/>
  <c r="D5258" i="9"/>
  <c r="D5259" i="9"/>
  <c r="D5260" i="9"/>
  <c r="D5261" i="9"/>
  <c r="D5262" i="9"/>
  <c r="D5263" i="9"/>
  <c r="D5264" i="9"/>
  <c r="D5265" i="9"/>
  <c r="D5266" i="9"/>
  <c r="D5267" i="9"/>
  <c r="D5268" i="9"/>
  <c r="D5269" i="9"/>
  <c r="D5270" i="9"/>
  <c r="D5271" i="9"/>
  <c r="D5272" i="9"/>
  <c r="D5273" i="9"/>
  <c r="D5274" i="9"/>
  <c r="D5275" i="9"/>
  <c r="D5276" i="9"/>
  <c r="D5277" i="9"/>
  <c r="D5278" i="9"/>
  <c r="D5279" i="9"/>
  <c r="D5280" i="9"/>
  <c r="D5281" i="9"/>
  <c r="D5282" i="9"/>
  <c r="D5283" i="9"/>
  <c r="D5284" i="9"/>
  <c r="D5285" i="9"/>
  <c r="D5286" i="9"/>
  <c r="D5287" i="9"/>
  <c r="D5288" i="9"/>
  <c r="D5289" i="9"/>
  <c r="D5290" i="9"/>
  <c r="D5291" i="9"/>
  <c r="D5292" i="9"/>
  <c r="D5293" i="9"/>
  <c r="D5294" i="9"/>
  <c r="D5295" i="9"/>
  <c r="D5296" i="9"/>
  <c r="D5297" i="9"/>
  <c r="D5298" i="9"/>
  <c r="D5299" i="9"/>
  <c r="D5300" i="9"/>
  <c r="D5301" i="9"/>
  <c r="D5302" i="9"/>
  <c r="D5303" i="9"/>
  <c r="D5304" i="9"/>
  <c r="D5305" i="9"/>
  <c r="D5306" i="9"/>
  <c r="D5307" i="9"/>
  <c r="D5308" i="9"/>
  <c r="D5309" i="9"/>
  <c r="D5310" i="9"/>
  <c r="D5311" i="9"/>
  <c r="D5312" i="9"/>
  <c r="D5313" i="9"/>
  <c r="D5314" i="9"/>
  <c r="D5315" i="9"/>
  <c r="D5316" i="9"/>
  <c r="D5317" i="9"/>
  <c r="D5318" i="9"/>
  <c r="D5319" i="9"/>
  <c r="D5320" i="9"/>
  <c r="D5321" i="9"/>
  <c r="D5322" i="9"/>
  <c r="D5323" i="9"/>
  <c r="D5324" i="9"/>
  <c r="D5325" i="9"/>
  <c r="D5326" i="9"/>
  <c r="D5327" i="9"/>
  <c r="D5328" i="9"/>
  <c r="D5329" i="9"/>
  <c r="D5330" i="9"/>
  <c r="D5331" i="9"/>
  <c r="D5332" i="9"/>
  <c r="D5333" i="9"/>
  <c r="D5334" i="9"/>
  <c r="D5335" i="9"/>
  <c r="D5336" i="9"/>
  <c r="D5337" i="9"/>
  <c r="D5338" i="9"/>
  <c r="D5339" i="9"/>
  <c r="D5340" i="9"/>
  <c r="D5341" i="9"/>
  <c r="D5342" i="9"/>
  <c r="D5343" i="9"/>
  <c r="D5344" i="9"/>
  <c r="D5345" i="9"/>
  <c r="D5346" i="9"/>
  <c r="D5347" i="9"/>
  <c r="D5348" i="9"/>
  <c r="D5349" i="9"/>
  <c r="D5350" i="9"/>
  <c r="D5351" i="9"/>
  <c r="D5352" i="9"/>
  <c r="D5353" i="9"/>
  <c r="D5354" i="9"/>
  <c r="D5355" i="9"/>
  <c r="D5356" i="9"/>
  <c r="D5357" i="9"/>
  <c r="D5358" i="9"/>
  <c r="D5359" i="9"/>
  <c r="D5360" i="9"/>
  <c r="D5361" i="9"/>
  <c r="D5362" i="9"/>
  <c r="D5363" i="9"/>
  <c r="D5364" i="9"/>
  <c r="D5365" i="9"/>
  <c r="D5366" i="9"/>
  <c r="D5367" i="9"/>
  <c r="D5368" i="9"/>
  <c r="D5369" i="9"/>
  <c r="D5370" i="9"/>
  <c r="D5371" i="9"/>
  <c r="D5372" i="9"/>
  <c r="D5373" i="9"/>
  <c r="D5374" i="9"/>
  <c r="D5375" i="9"/>
  <c r="D5376" i="9"/>
  <c r="D5377" i="9"/>
  <c r="D5378" i="9"/>
  <c r="D5379" i="9"/>
  <c r="D5380" i="9"/>
  <c r="D5381" i="9"/>
  <c r="D5382" i="9"/>
  <c r="D5383" i="9"/>
  <c r="D5384" i="9"/>
  <c r="D5385" i="9"/>
  <c r="D5386" i="9"/>
  <c r="D5387" i="9"/>
  <c r="D5388" i="9"/>
  <c r="D5389" i="9"/>
  <c r="D5390" i="9"/>
  <c r="D5391" i="9"/>
  <c r="D5392" i="9"/>
  <c r="D5393" i="9"/>
  <c r="D5394" i="9"/>
  <c r="D5395" i="9"/>
  <c r="D5396" i="9"/>
  <c r="D5397" i="9"/>
  <c r="D5398" i="9"/>
  <c r="D5399" i="9"/>
  <c r="D5400" i="9"/>
  <c r="D5401" i="9"/>
  <c r="D5402" i="9"/>
  <c r="D5403" i="9"/>
  <c r="D5404" i="9"/>
  <c r="D5405" i="9"/>
  <c r="D5406" i="9"/>
  <c r="D5407" i="9"/>
  <c r="D5408" i="9"/>
  <c r="D5409" i="9"/>
  <c r="D5410" i="9"/>
  <c r="D5411" i="9"/>
  <c r="D5412" i="9"/>
  <c r="D5413" i="9"/>
  <c r="D5414" i="9"/>
  <c r="D5415" i="9"/>
  <c r="D5416" i="9"/>
  <c r="D5417" i="9"/>
  <c r="D5418" i="9"/>
  <c r="D5419" i="9"/>
  <c r="D5420" i="9"/>
  <c r="D5421" i="9"/>
  <c r="D5422" i="9"/>
  <c r="D5423" i="9"/>
  <c r="D5424" i="9"/>
  <c r="D5425" i="9"/>
  <c r="D5426" i="9"/>
  <c r="D5427" i="9"/>
  <c r="D5428" i="9"/>
  <c r="D5429" i="9"/>
  <c r="D5430" i="9"/>
  <c r="D5431" i="9"/>
  <c r="D5432" i="9"/>
  <c r="D5433" i="9"/>
  <c r="D5434" i="9"/>
  <c r="D5435" i="9"/>
  <c r="D5436" i="9"/>
  <c r="D5437" i="9"/>
  <c r="D5438" i="9"/>
  <c r="D5439" i="9"/>
  <c r="D5440" i="9"/>
  <c r="D5441" i="9"/>
  <c r="D5442" i="9"/>
  <c r="D5443" i="9"/>
  <c r="D5444" i="9"/>
  <c r="D5445" i="9"/>
  <c r="D5446" i="9"/>
  <c r="D5447" i="9"/>
  <c r="D5448" i="9"/>
  <c r="D5449" i="9"/>
  <c r="D5450" i="9"/>
  <c r="D5451" i="9"/>
  <c r="D5452" i="9"/>
  <c r="D5453" i="9"/>
  <c r="D5454" i="9"/>
  <c r="D5455" i="9"/>
  <c r="D5456" i="9"/>
  <c r="D5457" i="9"/>
  <c r="D5458" i="9"/>
  <c r="D5459" i="9"/>
  <c r="D5460" i="9"/>
  <c r="D5461" i="9"/>
  <c r="D5462" i="9"/>
  <c r="D5463" i="9"/>
  <c r="D5464" i="9"/>
  <c r="D5465" i="9"/>
  <c r="D5466" i="9"/>
  <c r="D5467" i="9"/>
  <c r="D5468" i="9"/>
  <c r="D5469" i="9"/>
  <c r="D5470" i="9"/>
  <c r="D5471" i="9"/>
  <c r="D5472" i="9"/>
  <c r="D5473" i="9"/>
  <c r="D5474" i="9"/>
  <c r="D5475" i="9"/>
  <c r="D5476" i="9"/>
  <c r="D5477" i="9"/>
  <c r="D5478" i="9"/>
  <c r="D5479" i="9"/>
  <c r="D5480" i="9"/>
  <c r="D5481" i="9"/>
  <c r="D5482" i="9"/>
  <c r="D5483" i="9"/>
  <c r="D5484" i="9"/>
  <c r="D5485" i="9"/>
  <c r="D5486" i="9"/>
  <c r="D5487" i="9"/>
  <c r="D5488" i="9"/>
  <c r="D5489" i="9"/>
  <c r="D5490" i="9"/>
  <c r="D5491" i="9"/>
  <c r="D5492" i="9"/>
  <c r="D5493" i="9"/>
  <c r="D5494" i="9"/>
  <c r="D5495" i="9"/>
  <c r="D5496" i="9"/>
  <c r="D5497" i="9"/>
  <c r="D5498" i="9"/>
  <c r="D5499" i="9"/>
  <c r="D5500" i="9"/>
  <c r="D5501" i="9"/>
  <c r="D5502" i="9"/>
  <c r="D5503" i="9"/>
  <c r="D5504" i="9"/>
  <c r="D5505" i="9"/>
  <c r="D5506" i="9"/>
  <c r="D5507" i="9"/>
  <c r="D5508" i="9"/>
  <c r="D5509" i="9"/>
  <c r="D5510" i="9"/>
  <c r="D5511" i="9"/>
  <c r="D5512" i="9"/>
  <c r="D5513" i="9"/>
  <c r="D5514" i="9"/>
  <c r="D5515" i="9"/>
  <c r="D5516" i="9"/>
  <c r="D5517" i="9"/>
  <c r="D5518" i="9"/>
  <c r="D5519" i="9"/>
  <c r="D5520" i="9"/>
  <c r="D5521" i="9"/>
  <c r="D5522" i="9"/>
  <c r="D5523" i="9"/>
  <c r="D5524" i="9"/>
  <c r="D5525" i="9"/>
  <c r="D5526" i="9"/>
  <c r="D5527" i="9"/>
  <c r="D5528" i="9"/>
  <c r="D5529" i="9"/>
  <c r="D5530" i="9"/>
  <c r="D5531" i="9"/>
  <c r="D5532" i="9"/>
  <c r="D5533" i="9"/>
  <c r="D5534" i="9"/>
  <c r="D5535" i="9"/>
  <c r="D5536" i="9"/>
  <c r="D5537" i="9"/>
  <c r="D5538" i="9"/>
  <c r="D5539" i="9"/>
  <c r="D5540" i="9"/>
  <c r="D5541" i="9"/>
  <c r="D5542" i="9"/>
  <c r="D5543" i="9"/>
  <c r="D5544" i="9"/>
  <c r="D5545" i="9"/>
  <c r="D5546" i="9"/>
  <c r="D5547" i="9"/>
  <c r="D5548" i="9"/>
  <c r="D5549" i="9"/>
  <c r="D5550" i="9"/>
  <c r="D5551" i="9"/>
  <c r="D5552" i="9"/>
  <c r="D5553" i="9"/>
  <c r="D5554" i="9"/>
  <c r="D5555" i="9"/>
  <c r="D5556" i="9"/>
  <c r="D5557" i="9"/>
  <c r="D5558" i="9"/>
  <c r="D5559" i="9"/>
  <c r="D5560" i="9"/>
  <c r="D5561" i="9"/>
  <c r="D5562" i="9"/>
  <c r="D5563" i="9"/>
  <c r="D5564" i="9"/>
  <c r="D5565" i="9"/>
  <c r="D5566" i="9"/>
  <c r="D5567" i="9"/>
  <c r="D5568" i="9"/>
  <c r="D5569" i="9"/>
  <c r="D5570" i="9"/>
  <c r="D5571" i="9"/>
  <c r="D5572" i="9"/>
  <c r="D5573" i="9"/>
  <c r="D5574" i="9"/>
  <c r="D5575" i="9"/>
  <c r="D5576" i="9"/>
  <c r="D5577" i="9"/>
  <c r="D5578" i="9"/>
  <c r="D5579" i="9"/>
  <c r="D5580" i="9"/>
  <c r="D5581" i="9"/>
  <c r="D5582" i="9"/>
  <c r="D5583" i="9"/>
  <c r="D5584" i="9"/>
  <c r="D5585" i="9"/>
  <c r="D5586" i="9"/>
  <c r="D5587" i="9"/>
  <c r="D5588" i="9"/>
  <c r="D5589" i="9"/>
  <c r="D5590" i="9"/>
  <c r="D5591" i="9"/>
  <c r="D5592" i="9"/>
  <c r="D5593" i="9"/>
  <c r="D5594" i="9"/>
  <c r="D5595" i="9"/>
  <c r="D5596" i="9"/>
  <c r="D5597" i="9"/>
  <c r="D5598" i="9"/>
  <c r="D5599" i="9"/>
  <c r="D5600" i="9"/>
  <c r="D5601" i="9"/>
  <c r="D5602" i="9"/>
  <c r="D5603" i="9"/>
  <c r="D5604" i="9"/>
  <c r="D5605" i="9"/>
  <c r="D5606" i="9"/>
  <c r="D5607" i="9"/>
  <c r="D5608" i="9"/>
  <c r="D5609" i="9"/>
  <c r="D5610" i="9"/>
  <c r="D5611" i="9"/>
  <c r="D5612" i="9"/>
  <c r="D5613" i="9"/>
  <c r="D5614" i="9"/>
  <c r="D5615" i="9"/>
  <c r="D5616" i="9"/>
  <c r="D5617" i="9"/>
  <c r="D5618" i="9"/>
  <c r="D5619" i="9"/>
  <c r="D5620" i="9"/>
  <c r="D5621" i="9"/>
  <c r="D5622" i="9"/>
  <c r="D5623" i="9"/>
  <c r="D5624" i="9"/>
  <c r="D5625" i="9"/>
  <c r="D5626" i="9"/>
  <c r="D5627" i="9"/>
  <c r="D5628" i="9"/>
  <c r="D5629" i="9"/>
  <c r="D5630" i="9"/>
  <c r="D5631" i="9"/>
  <c r="D5632" i="9"/>
  <c r="D5633" i="9"/>
  <c r="D5634" i="9"/>
  <c r="D5635" i="9"/>
  <c r="D5636" i="9"/>
  <c r="D5637" i="9"/>
  <c r="D5638" i="9"/>
  <c r="D5639" i="9"/>
  <c r="D5640" i="9"/>
  <c r="D5641" i="9"/>
  <c r="D5642" i="9"/>
  <c r="D5643" i="9"/>
  <c r="D5644" i="9"/>
  <c r="D5645" i="9"/>
  <c r="D5646" i="9"/>
  <c r="D5647" i="9"/>
  <c r="D5648" i="9"/>
  <c r="D5649" i="9"/>
  <c r="D5650" i="9"/>
  <c r="D5651" i="9"/>
  <c r="D5652" i="9"/>
  <c r="D5653" i="9"/>
  <c r="D5654" i="9"/>
  <c r="D5655" i="9"/>
  <c r="D5656" i="9"/>
  <c r="D5657" i="9"/>
  <c r="D5658" i="9"/>
  <c r="D5659" i="9"/>
  <c r="D5660" i="9"/>
  <c r="D5661" i="9"/>
  <c r="D5662" i="9"/>
  <c r="D5663" i="9"/>
  <c r="D5664" i="9"/>
  <c r="D5665" i="9"/>
  <c r="D5666" i="9"/>
  <c r="D5667" i="9"/>
  <c r="D5668" i="9"/>
  <c r="D5669" i="9"/>
  <c r="D5670" i="9"/>
  <c r="D5671" i="9"/>
  <c r="D5672" i="9"/>
  <c r="D5673" i="9"/>
  <c r="D5674" i="9"/>
  <c r="D5675" i="9"/>
  <c r="D5676" i="9"/>
  <c r="D5677" i="9"/>
  <c r="D5678" i="9"/>
  <c r="D5679" i="9"/>
  <c r="D5680" i="9"/>
  <c r="D5681" i="9"/>
  <c r="D5682" i="9"/>
  <c r="D5683" i="9"/>
  <c r="D5684" i="9"/>
  <c r="D5685" i="9"/>
  <c r="D5686" i="9"/>
  <c r="D5687" i="9"/>
  <c r="D5688" i="9"/>
  <c r="D5689" i="9"/>
  <c r="D5690" i="9"/>
  <c r="D5691" i="9"/>
  <c r="D5692" i="9"/>
  <c r="D5693" i="9"/>
  <c r="D5694" i="9"/>
  <c r="D5695" i="9"/>
  <c r="D5696" i="9"/>
  <c r="D5697" i="9"/>
  <c r="D5698" i="9"/>
  <c r="D5699" i="9"/>
  <c r="D5700" i="9"/>
  <c r="D5701" i="9"/>
  <c r="D5702" i="9"/>
  <c r="D5703" i="9"/>
  <c r="D5704" i="9"/>
  <c r="D5705" i="9"/>
  <c r="D5706" i="9"/>
  <c r="D5707" i="9"/>
  <c r="D5708" i="9"/>
  <c r="D5709" i="9"/>
  <c r="D5710" i="9"/>
  <c r="D5711" i="9"/>
  <c r="D5712" i="9"/>
  <c r="D5713" i="9"/>
  <c r="D5714" i="9"/>
  <c r="D5715" i="9"/>
  <c r="D5716" i="9"/>
  <c r="D5717" i="9"/>
  <c r="D5718" i="9"/>
  <c r="D5719" i="9"/>
  <c r="D5720" i="9"/>
  <c r="D5721" i="9"/>
  <c r="D5722" i="9"/>
  <c r="D5723" i="9"/>
  <c r="D5724" i="9"/>
  <c r="D5725" i="9"/>
  <c r="D5726" i="9"/>
  <c r="D5727" i="9"/>
  <c r="D5728" i="9"/>
  <c r="D5729" i="9"/>
  <c r="D5730" i="9"/>
  <c r="D5731" i="9"/>
  <c r="D5732" i="9"/>
  <c r="D5733" i="9"/>
  <c r="D5734" i="9"/>
  <c r="D5735" i="9"/>
  <c r="D5736" i="9"/>
  <c r="D5737" i="9"/>
  <c r="D5738" i="9"/>
  <c r="D5739" i="9"/>
  <c r="D5740" i="9"/>
  <c r="D5741" i="9"/>
  <c r="D5742" i="9"/>
  <c r="D5743" i="9"/>
  <c r="D5744" i="9"/>
  <c r="D5745" i="9"/>
  <c r="D5746" i="9"/>
  <c r="D5747" i="9"/>
  <c r="D5748" i="9"/>
  <c r="D5749" i="9"/>
  <c r="D5750" i="9"/>
  <c r="D5751" i="9"/>
  <c r="D5752" i="9"/>
  <c r="D5753" i="9"/>
  <c r="D5754" i="9"/>
  <c r="D5755" i="9"/>
  <c r="D5756" i="9"/>
  <c r="D5757" i="9"/>
  <c r="D5758" i="9"/>
  <c r="D5759" i="9"/>
  <c r="D5760" i="9"/>
  <c r="D5761" i="9"/>
  <c r="D5762" i="9"/>
  <c r="D5763" i="9"/>
  <c r="D5764" i="9"/>
  <c r="D5765" i="9"/>
  <c r="D5766" i="9"/>
  <c r="D5767" i="9"/>
  <c r="D5768" i="9"/>
  <c r="D5769" i="9"/>
  <c r="D5770" i="9"/>
  <c r="D5771" i="9"/>
  <c r="D5772" i="9"/>
  <c r="D5773" i="9"/>
  <c r="D5774" i="9"/>
  <c r="D5775" i="9"/>
  <c r="D5776" i="9"/>
  <c r="D5777" i="9"/>
  <c r="D5778" i="9"/>
  <c r="D5779" i="9"/>
  <c r="D5780" i="9"/>
  <c r="D5781" i="9"/>
  <c r="D5782" i="9"/>
  <c r="D5783" i="9"/>
  <c r="D5784" i="9"/>
  <c r="D5785" i="9"/>
  <c r="D5786" i="9"/>
  <c r="D5787" i="9"/>
  <c r="D5788" i="9"/>
  <c r="D5789" i="9"/>
  <c r="D5790" i="9"/>
  <c r="D5791" i="9"/>
  <c r="D5792" i="9"/>
  <c r="D5793" i="9"/>
  <c r="D5794" i="9"/>
  <c r="D5795" i="9"/>
  <c r="D5796" i="9"/>
  <c r="D5797" i="9"/>
  <c r="D5798" i="9"/>
  <c r="D5799" i="9"/>
  <c r="D5800" i="9"/>
  <c r="D5801" i="9"/>
  <c r="D5802" i="9"/>
  <c r="D5803" i="9"/>
  <c r="D5804" i="9"/>
  <c r="D5805" i="9"/>
  <c r="D5806" i="9"/>
  <c r="D5807" i="9"/>
  <c r="D5808" i="9"/>
  <c r="D5809" i="9"/>
  <c r="D5810" i="9"/>
  <c r="D5811" i="9"/>
  <c r="D5812" i="9"/>
  <c r="D5813" i="9"/>
  <c r="D5814" i="9"/>
  <c r="D5815" i="9"/>
  <c r="D5816" i="9"/>
  <c r="D5817" i="9"/>
  <c r="D5818" i="9"/>
  <c r="D5819" i="9"/>
  <c r="D5820" i="9"/>
  <c r="D5821" i="9"/>
  <c r="D5822" i="9"/>
  <c r="D5823" i="9"/>
  <c r="D5824" i="9"/>
  <c r="D5825" i="9"/>
  <c r="D5826" i="9"/>
  <c r="D5827" i="9"/>
  <c r="D5828" i="9"/>
  <c r="D5829" i="9"/>
  <c r="D5830" i="9"/>
  <c r="D5831" i="9"/>
  <c r="D5832" i="9"/>
  <c r="D5833" i="9"/>
  <c r="D5834" i="9"/>
  <c r="D5835" i="9"/>
  <c r="D5836" i="9"/>
  <c r="D5837" i="9"/>
  <c r="D5838" i="9"/>
  <c r="D5839" i="9"/>
  <c r="D5840" i="9"/>
  <c r="D5841" i="9"/>
  <c r="D5842" i="9"/>
  <c r="D5843" i="9"/>
  <c r="D5844" i="9"/>
  <c r="D5845" i="9"/>
  <c r="D5846" i="9"/>
  <c r="D5847" i="9"/>
  <c r="D5848" i="9"/>
  <c r="D5849" i="9"/>
  <c r="D5850" i="9"/>
  <c r="D5851" i="9"/>
  <c r="D5852" i="9"/>
  <c r="D5853" i="9"/>
  <c r="D5854" i="9"/>
  <c r="D5855" i="9"/>
  <c r="D5856" i="9"/>
  <c r="D5857" i="9"/>
  <c r="D5858" i="9"/>
  <c r="D5859" i="9"/>
  <c r="D5860" i="9"/>
  <c r="D5861" i="9"/>
  <c r="D5862" i="9"/>
  <c r="D5863" i="9"/>
  <c r="D5864" i="9"/>
  <c r="D5865" i="9"/>
  <c r="D5866" i="9"/>
  <c r="D5867" i="9"/>
  <c r="D5868" i="9"/>
  <c r="D5869" i="9"/>
  <c r="D5870" i="9"/>
  <c r="D5871" i="9"/>
  <c r="D5872" i="9"/>
  <c r="D5873" i="9"/>
  <c r="D5874" i="9"/>
  <c r="D5875" i="9"/>
  <c r="D5876" i="9"/>
  <c r="D5877" i="9"/>
  <c r="D5878" i="9"/>
  <c r="D5879" i="9"/>
  <c r="D5880" i="9"/>
  <c r="D5881" i="9"/>
  <c r="D5882" i="9"/>
  <c r="D5883" i="9"/>
  <c r="D5884" i="9"/>
  <c r="D5885" i="9"/>
  <c r="D5886" i="9"/>
  <c r="D5887" i="9"/>
  <c r="D5888" i="9"/>
  <c r="D5889" i="9"/>
  <c r="D5890" i="9"/>
  <c r="D5891" i="9"/>
  <c r="D5892" i="9"/>
  <c r="D5893" i="9"/>
  <c r="D5894" i="9"/>
  <c r="D5895" i="9"/>
  <c r="D5896" i="9"/>
  <c r="D5897" i="9"/>
  <c r="D5898" i="9"/>
  <c r="D5899" i="9"/>
  <c r="D5900" i="9"/>
  <c r="D5901" i="9"/>
  <c r="D5902" i="9"/>
  <c r="D5903" i="9"/>
  <c r="D5904" i="9"/>
  <c r="D5905" i="9"/>
  <c r="D5906" i="9"/>
  <c r="D5907" i="9"/>
  <c r="D5908" i="9"/>
  <c r="D5909" i="9"/>
  <c r="D5910" i="9"/>
  <c r="D5911" i="9"/>
  <c r="D5912" i="9"/>
  <c r="D5913" i="9"/>
  <c r="D5914" i="9"/>
  <c r="D5915" i="9"/>
  <c r="D5916" i="9"/>
  <c r="D5917" i="9"/>
  <c r="D5918" i="9"/>
  <c r="D5919" i="9"/>
  <c r="D5920" i="9"/>
  <c r="D5921" i="9"/>
  <c r="D5922" i="9"/>
  <c r="D5923" i="9"/>
  <c r="D5924" i="9"/>
  <c r="D5925" i="9"/>
  <c r="D5926" i="9"/>
  <c r="D5927" i="9"/>
  <c r="D5928" i="9"/>
  <c r="D5929" i="9"/>
  <c r="D5930" i="9"/>
  <c r="D5931" i="9"/>
  <c r="D5932" i="9"/>
  <c r="D5933" i="9"/>
  <c r="D5934" i="9"/>
  <c r="D5935" i="9"/>
  <c r="D5936" i="9"/>
  <c r="D5937" i="9"/>
  <c r="D5938" i="9"/>
  <c r="D5939" i="9"/>
  <c r="D5940" i="9"/>
  <c r="D5941" i="9"/>
  <c r="D5942" i="9"/>
  <c r="D5943" i="9"/>
  <c r="D5944" i="9"/>
  <c r="D5945" i="9"/>
  <c r="D5946" i="9"/>
  <c r="D5947" i="9"/>
  <c r="D5948" i="9"/>
  <c r="D5949" i="9"/>
  <c r="D5950" i="9"/>
  <c r="D5951" i="9"/>
  <c r="D5952" i="9"/>
  <c r="D5953" i="9"/>
  <c r="D5954" i="9"/>
  <c r="D5955" i="9"/>
  <c r="D5956" i="9"/>
  <c r="D5957" i="9"/>
  <c r="D5958" i="9"/>
  <c r="D5959" i="9"/>
  <c r="D5960" i="9"/>
  <c r="D5961" i="9"/>
  <c r="D5962" i="9"/>
  <c r="D5963" i="9"/>
  <c r="D5964" i="9"/>
  <c r="D5965" i="9"/>
  <c r="D5966" i="9"/>
  <c r="D5967" i="9"/>
  <c r="D5968" i="9"/>
  <c r="D5969" i="9"/>
  <c r="D5970" i="9"/>
  <c r="D5971" i="9"/>
  <c r="D5972" i="9"/>
  <c r="D5973" i="9"/>
  <c r="D5974" i="9"/>
  <c r="D5975" i="9"/>
  <c r="D5976" i="9"/>
  <c r="D5977" i="9"/>
  <c r="D5978" i="9"/>
  <c r="D5979" i="9"/>
  <c r="D5980" i="9"/>
  <c r="D5981" i="9"/>
  <c r="D5982" i="9"/>
  <c r="D5983" i="9"/>
  <c r="D5984" i="9"/>
  <c r="D5985" i="9"/>
  <c r="D5986" i="9"/>
  <c r="D5987" i="9"/>
  <c r="D5988" i="9"/>
  <c r="D5989" i="9"/>
  <c r="D5990" i="9"/>
  <c r="D5991" i="9"/>
  <c r="D5992" i="9"/>
  <c r="D5993" i="9"/>
  <c r="D5994" i="9"/>
  <c r="D5995" i="9"/>
  <c r="D5996" i="9"/>
  <c r="D5997" i="9"/>
  <c r="D5998" i="9"/>
  <c r="D5999" i="9"/>
  <c r="D6000" i="9"/>
  <c r="D6001" i="9"/>
  <c r="D6002" i="9"/>
  <c r="D6003" i="9"/>
  <c r="D6004" i="9"/>
  <c r="D6005" i="9"/>
  <c r="D6006" i="9"/>
  <c r="D6007" i="9"/>
  <c r="D6008" i="9"/>
  <c r="D6009" i="9"/>
  <c r="D6010" i="9"/>
  <c r="D6011" i="9"/>
  <c r="D6012" i="9"/>
  <c r="D6013" i="9"/>
  <c r="D6014" i="9"/>
  <c r="D6015" i="9"/>
  <c r="D6016" i="9"/>
  <c r="D6017" i="9"/>
  <c r="D6018" i="9"/>
  <c r="D6019" i="9"/>
  <c r="D6020" i="9"/>
  <c r="D6021" i="9"/>
  <c r="D6022" i="9"/>
  <c r="D6023" i="9"/>
  <c r="D6024" i="9"/>
  <c r="D6025" i="9"/>
  <c r="D6026" i="9"/>
  <c r="D6027" i="9"/>
  <c r="D6028" i="9"/>
  <c r="D6029" i="9"/>
  <c r="D6030" i="9"/>
  <c r="D6031" i="9"/>
  <c r="D6032" i="9"/>
  <c r="D6033" i="9"/>
  <c r="D6034" i="9"/>
  <c r="D6035" i="9"/>
  <c r="D6036" i="9"/>
  <c r="D6037" i="9"/>
  <c r="D6038" i="9"/>
  <c r="D6039" i="9"/>
  <c r="D6040" i="9"/>
  <c r="D6041" i="9"/>
  <c r="D6042" i="9"/>
  <c r="D6043" i="9"/>
  <c r="D6044" i="9"/>
  <c r="D6045" i="9"/>
  <c r="D6046" i="9"/>
  <c r="D6047" i="9"/>
  <c r="D6048" i="9"/>
  <c r="D6049" i="9"/>
  <c r="D6050" i="9"/>
  <c r="D6051" i="9"/>
  <c r="D6052" i="9"/>
  <c r="D6053" i="9"/>
  <c r="D6054" i="9"/>
  <c r="D6055" i="9"/>
  <c r="D6056" i="9"/>
  <c r="D6057" i="9"/>
  <c r="D6058" i="9"/>
  <c r="D6059" i="9"/>
  <c r="D6060" i="9"/>
  <c r="D6061" i="9"/>
  <c r="D6062" i="9"/>
  <c r="D6063" i="9"/>
  <c r="D6064" i="9"/>
  <c r="D6065" i="9"/>
  <c r="D6066" i="9"/>
  <c r="D6067" i="9"/>
  <c r="D6068" i="9"/>
  <c r="D6069" i="9"/>
  <c r="D6070" i="9"/>
  <c r="D6071" i="9"/>
  <c r="D6072" i="9"/>
  <c r="D6073" i="9"/>
  <c r="D6074" i="9"/>
  <c r="D6075" i="9"/>
  <c r="D6076" i="9"/>
  <c r="D6077" i="9"/>
  <c r="D6078" i="9"/>
  <c r="D6079" i="9"/>
  <c r="D6080" i="9"/>
  <c r="D6081" i="9"/>
  <c r="D6082" i="9"/>
  <c r="D6083" i="9"/>
  <c r="D6084" i="9"/>
  <c r="D6085" i="9"/>
  <c r="D6086" i="9"/>
  <c r="D6087" i="9"/>
  <c r="D6088" i="9"/>
  <c r="D6089" i="9"/>
  <c r="D6090" i="9"/>
  <c r="D6091" i="9"/>
  <c r="D6092" i="9"/>
  <c r="D6093" i="9"/>
  <c r="D6094" i="9"/>
  <c r="D6095" i="9"/>
  <c r="D6096" i="9"/>
  <c r="D6097" i="9"/>
  <c r="D6098" i="9"/>
  <c r="D6099" i="9"/>
  <c r="D6100" i="9"/>
  <c r="D6101" i="9"/>
  <c r="D6102" i="9"/>
  <c r="D6103" i="9"/>
  <c r="D6104" i="9"/>
  <c r="D6105" i="9"/>
  <c r="D6106" i="9"/>
  <c r="D6107" i="9"/>
  <c r="D6108" i="9"/>
  <c r="D6109" i="9"/>
  <c r="D6110" i="9"/>
  <c r="D6111" i="9"/>
  <c r="D6112" i="9"/>
  <c r="D6113" i="9"/>
  <c r="D6114" i="9"/>
  <c r="D6115" i="9"/>
  <c r="D6116" i="9"/>
  <c r="D6117" i="9"/>
  <c r="D6118" i="9"/>
  <c r="D6119" i="9"/>
  <c r="D6120" i="9"/>
  <c r="D6121" i="9"/>
  <c r="D6122" i="9"/>
  <c r="D6123" i="9"/>
  <c r="D6124" i="9"/>
  <c r="D6125" i="9"/>
  <c r="D6126" i="9"/>
  <c r="D6127" i="9"/>
  <c r="D6128" i="9"/>
  <c r="D6129" i="9"/>
  <c r="D6130" i="9"/>
  <c r="D6131" i="9"/>
  <c r="D6132" i="9"/>
  <c r="D6133" i="9"/>
  <c r="D6134" i="9"/>
  <c r="D6135" i="9"/>
  <c r="D6136" i="9"/>
  <c r="D6137" i="9"/>
  <c r="D6138" i="9"/>
  <c r="D6139" i="9"/>
  <c r="D6140" i="9"/>
  <c r="D6141" i="9"/>
  <c r="D6142" i="9"/>
  <c r="D6143" i="9"/>
  <c r="D6144" i="9"/>
  <c r="D6145" i="9"/>
  <c r="D6146" i="9"/>
  <c r="D6147" i="9"/>
  <c r="D6148" i="9"/>
  <c r="D6149" i="9"/>
  <c r="D6150" i="9"/>
  <c r="D6151" i="9"/>
  <c r="D6152" i="9"/>
  <c r="D6153" i="9"/>
  <c r="D6154" i="9"/>
  <c r="D6155" i="9"/>
  <c r="D6156" i="9"/>
  <c r="D6157" i="9"/>
  <c r="D6158" i="9"/>
  <c r="D6159" i="9"/>
  <c r="D6160" i="9"/>
  <c r="D6161" i="9"/>
  <c r="D6162" i="9"/>
  <c r="D6163" i="9"/>
  <c r="D6164" i="9"/>
  <c r="D6165" i="9"/>
  <c r="D6166" i="9"/>
  <c r="D6167" i="9"/>
  <c r="D6168" i="9"/>
  <c r="D6169" i="9"/>
  <c r="D6170" i="9"/>
  <c r="D6171" i="9"/>
  <c r="D6172" i="9"/>
  <c r="D6173" i="9"/>
  <c r="D6174" i="9"/>
  <c r="D6175" i="9"/>
  <c r="D6176" i="9"/>
  <c r="D6177" i="9"/>
  <c r="D6178" i="9"/>
  <c r="D6179" i="9"/>
  <c r="D6180" i="9"/>
  <c r="D6181" i="9"/>
  <c r="D6182" i="9"/>
  <c r="D6183" i="9"/>
  <c r="D6184" i="9"/>
  <c r="D6185" i="9"/>
  <c r="D6186" i="9"/>
  <c r="D6187" i="9"/>
  <c r="D6188" i="9"/>
  <c r="D6189" i="9"/>
  <c r="D6190" i="9"/>
  <c r="D6191" i="9"/>
  <c r="D6192" i="9"/>
  <c r="D6193" i="9"/>
  <c r="D6194" i="9"/>
  <c r="D6195" i="9"/>
  <c r="D6196" i="9"/>
  <c r="D6197" i="9"/>
  <c r="D6198" i="9"/>
  <c r="D6199" i="9"/>
  <c r="D6200" i="9"/>
  <c r="D6201" i="9"/>
  <c r="D6202" i="9"/>
  <c r="D6203" i="9"/>
  <c r="D6204" i="9"/>
  <c r="D6205" i="9"/>
  <c r="D6206" i="9"/>
  <c r="D6207" i="9"/>
  <c r="D6208" i="9"/>
  <c r="D6209" i="9"/>
  <c r="D6210" i="9"/>
  <c r="D6211" i="9"/>
  <c r="D6212" i="9"/>
  <c r="D6213" i="9"/>
  <c r="D6214" i="9"/>
  <c r="D6215" i="9"/>
  <c r="D6216" i="9"/>
  <c r="D6217" i="9"/>
  <c r="D6218" i="9"/>
  <c r="D6219" i="9"/>
  <c r="D6220" i="9"/>
  <c r="D6221" i="9"/>
  <c r="D6222" i="9"/>
  <c r="D6223" i="9"/>
  <c r="D6224" i="9"/>
  <c r="D6225" i="9"/>
  <c r="D6226" i="9"/>
  <c r="D6227" i="9"/>
  <c r="D6228" i="9"/>
  <c r="D6229" i="9"/>
  <c r="D6230" i="9"/>
  <c r="D6231" i="9"/>
  <c r="D6232" i="9"/>
  <c r="D6233" i="9"/>
  <c r="D6234" i="9"/>
  <c r="D6235" i="9"/>
  <c r="D6236" i="9"/>
  <c r="D6237" i="9"/>
  <c r="D6238" i="9"/>
  <c r="D6239" i="9"/>
  <c r="D6240" i="9"/>
  <c r="D6241" i="9"/>
  <c r="D6242" i="9"/>
  <c r="D6243" i="9"/>
  <c r="D6244" i="9"/>
  <c r="D6245" i="9"/>
  <c r="D6246" i="9"/>
  <c r="D6247" i="9"/>
  <c r="D6248" i="9"/>
  <c r="D6249" i="9"/>
  <c r="D6250" i="9"/>
  <c r="D6251" i="9"/>
  <c r="D6252" i="9"/>
  <c r="D6253" i="9"/>
  <c r="D6254" i="9"/>
  <c r="D6255" i="9"/>
  <c r="D6256" i="9"/>
  <c r="D6257" i="9"/>
  <c r="D6258" i="9"/>
  <c r="D6259" i="9"/>
  <c r="D6260" i="9"/>
  <c r="D6261" i="9"/>
  <c r="D6262" i="9"/>
  <c r="D6263" i="9"/>
  <c r="D6264" i="9"/>
  <c r="D6265" i="9"/>
  <c r="D6266" i="9"/>
  <c r="D6267" i="9"/>
  <c r="D6268" i="9"/>
  <c r="D6269" i="9"/>
  <c r="D6270" i="9"/>
  <c r="D6271" i="9"/>
  <c r="D6272" i="9"/>
  <c r="D6273" i="9"/>
  <c r="D6274" i="9"/>
  <c r="D6275" i="9"/>
  <c r="D6276" i="9"/>
  <c r="D6277" i="9"/>
  <c r="D6278" i="9"/>
  <c r="D6279" i="9"/>
  <c r="D6280" i="9"/>
  <c r="D6281" i="9"/>
  <c r="D6282" i="9"/>
  <c r="D6283" i="9"/>
  <c r="D6284" i="9"/>
  <c r="D6285" i="9"/>
  <c r="D6286" i="9"/>
  <c r="D6287" i="9"/>
  <c r="D6288" i="9"/>
  <c r="D6289" i="9"/>
  <c r="D6290" i="9"/>
  <c r="D6291" i="9"/>
  <c r="D6292" i="9"/>
  <c r="D6293" i="9"/>
  <c r="D6294" i="9"/>
  <c r="D6295" i="9"/>
  <c r="D6296" i="9"/>
  <c r="D6297" i="9"/>
  <c r="D6298" i="9"/>
  <c r="D6299" i="9"/>
  <c r="D6300" i="9"/>
  <c r="D6301" i="9"/>
  <c r="D6302" i="9"/>
  <c r="D6303" i="9"/>
  <c r="D6304" i="9"/>
  <c r="D6305" i="9"/>
  <c r="D6306" i="9"/>
  <c r="D6307" i="9"/>
  <c r="D6308" i="9"/>
  <c r="D6309" i="9"/>
  <c r="D6310" i="9"/>
  <c r="D6311" i="9"/>
  <c r="D6312" i="9"/>
  <c r="D6313" i="9"/>
  <c r="D6314" i="9"/>
  <c r="D6315" i="9"/>
  <c r="D6316" i="9"/>
  <c r="D6317" i="9"/>
  <c r="D6318" i="9"/>
  <c r="D6319" i="9"/>
  <c r="D6320" i="9"/>
  <c r="D6321" i="9"/>
  <c r="D6322" i="9"/>
  <c r="D6323" i="9"/>
  <c r="D6324" i="9"/>
  <c r="D6325" i="9"/>
  <c r="D6326" i="9"/>
  <c r="D6327" i="9"/>
  <c r="D6328" i="9"/>
  <c r="D6329" i="9"/>
  <c r="D6330" i="9"/>
  <c r="D6331" i="9"/>
  <c r="D6332" i="9"/>
  <c r="D6333" i="9"/>
  <c r="D6334" i="9"/>
  <c r="D6335" i="9"/>
  <c r="D6336" i="9"/>
  <c r="D6337" i="9"/>
  <c r="D6338" i="9"/>
  <c r="D6339" i="9"/>
  <c r="D6340" i="9"/>
  <c r="D6341" i="9"/>
  <c r="D6342" i="9"/>
  <c r="D6343" i="9"/>
  <c r="D6344" i="9"/>
  <c r="D6345" i="9"/>
  <c r="D6346" i="9"/>
  <c r="D6347" i="9"/>
  <c r="D6348" i="9"/>
  <c r="D6349" i="9"/>
  <c r="D6350" i="9"/>
  <c r="D6351" i="9"/>
  <c r="D6352" i="9"/>
  <c r="D6353" i="9"/>
  <c r="D6354" i="9"/>
  <c r="D6355" i="9"/>
  <c r="D6356" i="9"/>
  <c r="D6357" i="9"/>
  <c r="D6358" i="9"/>
  <c r="D6359" i="9"/>
  <c r="D6360" i="9"/>
  <c r="D6361" i="9"/>
  <c r="D6362" i="9"/>
  <c r="D6363" i="9"/>
  <c r="D6364" i="9"/>
  <c r="D6365" i="9"/>
  <c r="D6366" i="9"/>
  <c r="D6367" i="9"/>
  <c r="D6368" i="9"/>
  <c r="D6369" i="9"/>
  <c r="D6370" i="9"/>
  <c r="D6371" i="9"/>
  <c r="D6372" i="9"/>
  <c r="D6373" i="9"/>
  <c r="D6374" i="9"/>
  <c r="D6375" i="9"/>
  <c r="D6376" i="9"/>
  <c r="D6377" i="9"/>
  <c r="D6378" i="9"/>
  <c r="D6379" i="9"/>
  <c r="D6380" i="9"/>
  <c r="D6381" i="9"/>
  <c r="D6382" i="9"/>
  <c r="D6383" i="9"/>
  <c r="D6384" i="9"/>
  <c r="D6385" i="9"/>
  <c r="D6386" i="9"/>
  <c r="D6387" i="9"/>
  <c r="D6388" i="9"/>
  <c r="D6389" i="9"/>
  <c r="D6390" i="9"/>
  <c r="D6391" i="9"/>
  <c r="D6392" i="9"/>
  <c r="D6393" i="9"/>
  <c r="D6394" i="9"/>
  <c r="D6395" i="9"/>
  <c r="D6396" i="9"/>
  <c r="D6397" i="9"/>
  <c r="D6398" i="9"/>
  <c r="D6399" i="9"/>
  <c r="D6400" i="9"/>
  <c r="D6401" i="9"/>
  <c r="D6402" i="9"/>
  <c r="D6403" i="9"/>
  <c r="D6404" i="9"/>
  <c r="D6405" i="9"/>
  <c r="D6406" i="9"/>
  <c r="D6407" i="9"/>
  <c r="D6408" i="9"/>
  <c r="D6409" i="9"/>
  <c r="D6410" i="9"/>
  <c r="D6411" i="9"/>
  <c r="D6412" i="9"/>
  <c r="D6413" i="9"/>
  <c r="D6414" i="9"/>
  <c r="D6415" i="9"/>
  <c r="D6416" i="9"/>
  <c r="D6417" i="9"/>
  <c r="D6418" i="9"/>
  <c r="D6419" i="9"/>
  <c r="D6420" i="9"/>
  <c r="D6421" i="9"/>
  <c r="D6422" i="9"/>
  <c r="D6423" i="9"/>
  <c r="D6424" i="9"/>
  <c r="D6425" i="9"/>
  <c r="D6426" i="9"/>
  <c r="D6427" i="9"/>
  <c r="D6428" i="9"/>
  <c r="D6429" i="9"/>
  <c r="D6430" i="9"/>
  <c r="D6431" i="9"/>
  <c r="D6432" i="9"/>
  <c r="D6433" i="9"/>
  <c r="D6434" i="9"/>
  <c r="D6435" i="9"/>
  <c r="D6436" i="9"/>
  <c r="D6437" i="9"/>
  <c r="D6438" i="9"/>
  <c r="D6439" i="9"/>
  <c r="D6440" i="9"/>
  <c r="D6441" i="9"/>
  <c r="D6442" i="9"/>
  <c r="D6443" i="9"/>
  <c r="D6444" i="9"/>
  <c r="D6445" i="9"/>
  <c r="D6446" i="9"/>
  <c r="D6447" i="9"/>
  <c r="D6448" i="9"/>
  <c r="D6449" i="9"/>
  <c r="D6450" i="9"/>
  <c r="D6451" i="9"/>
  <c r="D6452" i="9"/>
  <c r="D6453" i="9"/>
  <c r="D6454" i="9"/>
  <c r="D6455" i="9"/>
  <c r="D6456" i="9"/>
  <c r="D6457" i="9"/>
  <c r="D6458" i="9"/>
  <c r="D6459" i="9"/>
  <c r="D6460" i="9"/>
  <c r="D6461" i="9"/>
  <c r="D6462" i="9"/>
  <c r="D6463" i="9"/>
  <c r="D6464" i="9"/>
  <c r="D6465" i="9"/>
  <c r="D6466" i="9"/>
  <c r="D6467" i="9"/>
  <c r="D6468" i="9"/>
  <c r="D6469" i="9"/>
  <c r="D6470" i="9"/>
  <c r="D6471" i="9"/>
  <c r="D6472" i="9"/>
  <c r="D6473" i="9"/>
  <c r="D6474" i="9"/>
  <c r="D6475" i="9"/>
  <c r="D6476" i="9"/>
  <c r="D6477" i="9"/>
  <c r="D6478" i="9"/>
  <c r="D6479" i="9"/>
  <c r="D6480" i="9"/>
  <c r="D6481" i="9"/>
  <c r="D6482" i="9"/>
  <c r="D6483" i="9"/>
  <c r="D6484" i="9"/>
  <c r="D6485" i="9"/>
  <c r="D6486" i="9"/>
  <c r="D6487" i="9"/>
  <c r="D6488" i="9"/>
  <c r="D6489" i="9"/>
  <c r="D6490" i="9"/>
  <c r="D6491" i="9"/>
  <c r="D6492" i="9"/>
  <c r="D6493" i="9"/>
  <c r="D6494" i="9"/>
  <c r="D6495" i="9"/>
  <c r="D6496" i="9"/>
  <c r="D6497" i="9"/>
  <c r="D6498" i="9"/>
  <c r="D6499" i="9"/>
  <c r="D6500" i="9"/>
  <c r="D6501" i="9"/>
  <c r="D6502" i="9"/>
  <c r="D6503" i="9"/>
  <c r="D6504" i="9"/>
  <c r="D6505" i="9"/>
  <c r="D6506" i="9"/>
  <c r="D6507" i="9"/>
  <c r="D6508" i="9"/>
  <c r="D6509" i="9"/>
  <c r="D6510" i="9"/>
  <c r="D6511" i="9"/>
  <c r="D6512" i="9"/>
  <c r="D6513" i="9"/>
  <c r="D6514" i="9"/>
  <c r="D6515" i="9"/>
  <c r="D6516" i="9"/>
  <c r="D6517" i="9"/>
  <c r="D6518" i="9"/>
  <c r="D6519" i="9"/>
  <c r="D6520" i="9"/>
  <c r="D6521" i="9"/>
  <c r="D6522" i="9"/>
  <c r="D6523" i="9"/>
  <c r="D6524" i="9"/>
  <c r="D6525" i="9"/>
  <c r="D6526" i="9"/>
  <c r="D6527" i="9"/>
  <c r="D6528" i="9"/>
  <c r="D6529" i="9"/>
  <c r="D6530" i="9"/>
  <c r="D6531" i="9"/>
  <c r="D6532" i="9"/>
  <c r="D6533" i="9"/>
  <c r="D6534" i="9"/>
  <c r="D6535" i="9"/>
  <c r="D6536" i="9"/>
  <c r="D6537" i="9"/>
  <c r="D6538" i="9"/>
  <c r="D6539" i="9"/>
  <c r="D6540" i="9"/>
  <c r="D6541" i="9"/>
  <c r="D6542" i="9"/>
  <c r="D6543" i="9"/>
  <c r="D6544" i="9"/>
  <c r="D6545" i="9"/>
  <c r="D6546" i="9"/>
  <c r="D6547" i="9"/>
  <c r="D6548" i="9"/>
  <c r="D6549" i="9"/>
  <c r="D6550" i="9"/>
  <c r="D6551" i="9"/>
  <c r="D6552" i="9"/>
  <c r="D6553" i="9"/>
  <c r="D6554" i="9"/>
  <c r="D6555" i="9"/>
  <c r="D6556" i="9"/>
  <c r="D6557" i="9"/>
  <c r="D6558" i="9"/>
  <c r="D6559" i="9"/>
  <c r="D6560" i="9"/>
  <c r="D6561" i="9"/>
  <c r="D6562" i="9"/>
  <c r="D6563" i="9"/>
  <c r="D6564" i="9"/>
  <c r="D6565" i="9"/>
  <c r="D6566" i="9"/>
  <c r="D6567" i="9"/>
  <c r="D6568" i="9"/>
  <c r="D6569" i="9"/>
  <c r="D6570" i="9"/>
  <c r="D6571" i="9"/>
  <c r="D6572" i="9"/>
  <c r="D6573" i="9"/>
  <c r="D6574" i="9"/>
  <c r="D6575" i="9"/>
  <c r="D6576" i="9"/>
  <c r="D6577" i="9"/>
  <c r="D6578" i="9"/>
  <c r="D6579" i="9"/>
  <c r="D6580" i="9"/>
  <c r="D6581" i="9"/>
  <c r="D6582" i="9"/>
  <c r="D6583" i="9"/>
  <c r="D6584" i="9"/>
  <c r="D6585" i="9"/>
  <c r="D6586" i="9"/>
  <c r="D6587" i="9"/>
  <c r="D6588" i="9"/>
  <c r="D6589" i="9"/>
  <c r="D6590" i="9"/>
  <c r="D6591" i="9"/>
  <c r="D6592" i="9"/>
  <c r="D6593" i="9"/>
  <c r="D6594" i="9"/>
  <c r="D6595" i="9"/>
  <c r="D6596" i="9"/>
  <c r="D6597" i="9"/>
  <c r="D6598" i="9"/>
  <c r="D6599" i="9"/>
  <c r="D6600" i="9"/>
  <c r="D6601" i="9"/>
  <c r="D6602" i="9"/>
  <c r="D6603" i="9"/>
  <c r="D6604" i="9"/>
  <c r="D6605" i="9"/>
  <c r="D6606" i="9"/>
  <c r="D6607" i="9"/>
  <c r="D6608" i="9"/>
  <c r="D6609" i="9"/>
  <c r="D6610" i="9"/>
  <c r="D6611" i="9"/>
  <c r="D6612" i="9"/>
  <c r="D6613" i="9"/>
  <c r="D6614" i="9"/>
  <c r="D6615" i="9"/>
  <c r="D6616" i="9"/>
  <c r="D6617" i="9"/>
  <c r="D6618" i="9"/>
  <c r="D6619" i="9"/>
  <c r="D6620" i="9"/>
  <c r="D6621" i="9"/>
  <c r="D6622" i="9"/>
  <c r="D6623" i="9"/>
  <c r="D6624" i="9"/>
  <c r="D6625" i="9"/>
  <c r="D6626" i="9"/>
  <c r="D6627" i="9"/>
  <c r="D6628" i="9"/>
  <c r="D6629" i="9"/>
  <c r="D6630" i="9"/>
  <c r="D6631" i="9"/>
  <c r="D6632" i="9"/>
  <c r="D6633" i="9"/>
  <c r="D6634" i="9"/>
  <c r="D6635" i="9"/>
  <c r="D6636" i="9"/>
  <c r="D6637" i="9"/>
  <c r="D6638" i="9"/>
  <c r="D6639" i="9"/>
  <c r="D6640" i="9"/>
  <c r="D6641" i="9"/>
  <c r="D6642" i="9"/>
  <c r="D6643" i="9"/>
  <c r="D6644" i="9"/>
  <c r="D6645" i="9"/>
  <c r="D6646" i="9"/>
  <c r="D6647" i="9"/>
  <c r="D6648" i="9"/>
  <c r="D6649" i="9"/>
  <c r="D6650" i="9"/>
  <c r="D6651" i="9"/>
  <c r="D6652" i="9"/>
  <c r="D6653" i="9"/>
  <c r="D6654" i="9"/>
  <c r="D6655" i="9"/>
  <c r="D6656" i="9"/>
  <c r="D6657" i="9"/>
  <c r="D6658" i="9"/>
  <c r="D6659" i="9"/>
  <c r="D6660" i="9"/>
  <c r="D6661" i="9"/>
  <c r="D6662" i="9"/>
  <c r="D6663" i="9"/>
  <c r="D6664" i="9"/>
  <c r="D6665" i="9"/>
  <c r="D6666" i="9"/>
  <c r="D6667" i="9"/>
  <c r="D6668" i="9"/>
  <c r="D6669" i="9"/>
  <c r="D6670" i="9"/>
  <c r="D6671" i="9"/>
  <c r="D6672" i="9"/>
  <c r="D6673" i="9"/>
  <c r="D6674" i="9"/>
  <c r="D6675" i="9"/>
  <c r="D6676" i="9"/>
  <c r="D6677" i="9"/>
  <c r="D6678" i="9"/>
  <c r="D6679" i="9"/>
  <c r="D6680" i="9"/>
  <c r="D6681" i="9"/>
  <c r="D6682" i="9"/>
  <c r="D6683" i="9"/>
  <c r="D6684" i="9"/>
  <c r="D6685" i="9"/>
  <c r="D6686" i="9"/>
  <c r="D6687" i="9"/>
  <c r="D6688" i="9"/>
  <c r="D6689" i="9"/>
  <c r="D6690" i="9"/>
  <c r="D6691" i="9"/>
  <c r="D6692" i="9"/>
  <c r="D6693" i="9"/>
  <c r="D6694" i="9"/>
  <c r="D6695" i="9"/>
  <c r="D6696" i="9"/>
  <c r="D6697" i="9"/>
  <c r="D6698" i="9"/>
  <c r="D6699" i="9"/>
  <c r="D6700" i="9"/>
  <c r="D6701" i="9"/>
  <c r="D6702" i="9"/>
  <c r="D6703" i="9"/>
  <c r="D6704" i="9"/>
  <c r="D6705" i="9"/>
  <c r="D6706" i="9"/>
  <c r="D6707" i="9"/>
  <c r="D6708" i="9"/>
  <c r="D6709" i="9"/>
  <c r="D6710" i="9"/>
  <c r="D6711" i="9"/>
  <c r="D6712" i="9"/>
  <c r="D6713" i="9"/>
  <c r="D6714" i="9"/>
  <c r="D6715" i="9"/>
  <c r="D6716" i="9"/>
  <c r="D6717" i="9"/>
  <c r="D6718" i="9"/>
  <c r="D6719" i="9"/>
  <c r="D6720" i="9"/>
  <c r="D6721" i="9"/>
  <c r="D6722" i="9"/>
  <c r="D6723" i="9"/>
  <c r="D6724" i="9"/>
  <c r="D6725" i="9"/>
  <c r="D6726" i="9"/>
  <c r="D6727" i="9"/>
  <c r="D6728" i="9"/>
  <c r="D6729" i="9"/>
  <c r="D6730" i="9"/>
  <c r="D6731" i="9"/>
  <c r="D6732" i="9"/>
  <c r="D6733" i="9"/>
  <c r="D6734" i="9"/>
  <c r="D6735" i="9"/>
  <c r="D6736" i="9"/>
  <c r="D6737" i="9"/>
  <c r="D6738" i="9"/>
  <c r="D6739" i="9"/>
  <c r="D6740" i="9"/>
  <c r="D6741" i="9"/>
  <c r="D6742" i="9"/>
  <c r="D6743" i="9"/>
  <c r="D6744" i="9"/>
  <c r="D6745" i="9"/>
  <c r="D6746" i="9"/>
  <c r="D6747" i="9"/>
  <c r="D6748" i="9"/>
  <c r="D6749" i="9"/>
  <c r="D6750" i="9"/>
  <c r="D6751" i="9"/>
  <c r="D6752" i="9"/>
  <c r="D6753" i="9"/>
  <c r="D6754" i="9"/>
  <c r="D6755" i="9"/>
  <c r="D6756" i="9"/>
  <c r="D6757" i="9"/>
  <c r="D6758" i="9"/>
  <c r="D6759" i="9"/>
  <c r="D6760" i="9"/>
  <c r="D6761" i="9"/>
  <c r="D6762" i="9"/>
  <c r="D6763" i="9"/>
  <c r="D6764" i="9"/>
  <c r="D6765" i="9"/>
  <c r="D6766" i="9"/>
  <c r="D6767" i="9"/>
  <c r="D6768" i="9"/>
  <c r="D6769" i="9"/>
  <c r="D6770" i="9"/>
  <c r="D6771" i="9"/>
  <c r="D6772" i="9"/>
  <c r="D6773" i="9"/>
  <c r="D6774" i="9"/>
  <c r="D6775" i="9"/>
  <c r="D6776" i="9"/>
  <c r="D6777" i="9"/>
  <c r="D6778" i="9"/>
  <c r="D6779" i="9"/>
  <c r="D6780" i="9"/>
  <c r="D6781" i="9"/>
  <c r="D6782" i="9"/>
  <c r="D6783" i="9"/>
  <c r="D6784" i="9"/>
  <c r="D6785" i="9"/>
  <c r="D6786" i="9"/>
  <c r="D6787" i="9"/>
  <c r="D6788" i="9"/>
  <c r="D6789" i="9"/>
  <c r="D6790" i="9"/>
  <c r="D6791" i="9"/>
  <c r="D6792" i="9"/>
  <c r="D6793" i="9"/>
  <c r="D6794" i="9"/>
  <c r="D6795" i="9"/>
  <c r="D6796" i="9"/>
  <c r="D6797" i="9"/>
  <c r="D6798" i="9"/>
  <c r="D6799" i="9"/>
  <c r="D6800" i="9"/>
  <c r="D6801" i="9"/>
  <c r="D6802" i="9"/>
  <c r="D6803" i="9"/>
  <c r="D6804" i="9"/>
  <c r="D6805" i="9"/>
  <c r="D6806" i="9"/>
  <c r="D6807" i="9"/>
  <c r="D6808" i="9"/>
  <c r="D6809" i="9"/>
  <c r="D6810" i="9"/>
  <c r="D6811" i="9"/>
  <c r="D6812" i="9"/>
  <c r="D6813" i="9"/>
  <c r="D6814" i="9"/>
  <c r="D6815" i="9"/>
  <c r="D6816" i="9"/>
  <c r="D6817" i="9"/>
  <c r="D6818" i="9"/>
  <c r="D6819" i="9"/>
  <c r="D6820" i="9"/>
  <c r="D6821" i="9"/>
  <c r="D6822" i="9"/>
  <c r="D6823" i="9"/>
  <c r="D6824" i="9"/>
  <c r="D6825" i="9"/>
  <c r="D6826" i="9"/>
  <c r="D6827" i="9"/>
  <c r="D6828" i="9"/>
  <c r="D6829" i="9"/>
  <c r="D6830" i="9"/>
  <c r="D6831" i="9"/>
  <c r="D6832" i="9"/>
  <c r="D6833" i="9"/>
  <c r="D6834" i="9"/>
  <c r="D6835" i="9"/>
  <c r="D6836" i="9"/>
  <c r="D6837" i="9"/>
  <c r="D6838" i="9"/>
  <c r="D6839" i="9"/>
  <c r="D6840" i="9"/>
  <c r="D6841" i="9"/>
  <c r="D6842" i="9"/>
  <c r="D6843" i="9"/>
  <c r="D6844" i="9"/>
  <c r="D6845" i="9"/>
  <c r="D6846" i="9"/>
  <c r="D6847" i="9"/>
  <c r="D6848" i="9"/>
  <c r="D6849" i="9"/>
  <c r="D6850" i="9"/>
  <c r="D6851" i="9"/>
  <c r="D6852" i="9"/>
  <c r="D6853" i="9"/>
  <c r="D6854" i="9"/>
  <c r="D6855" i="9"/>
  <c r="D6856" i="9"/>
  <c r="D6857" i="9"/>
  <c r="D6858" i="9"/>
  <c r="D6859" i="9"/>
  <c r="D6860" i="9"/>
  <c r="D6861" i="9"/>
  <c r="D6862" i="9"/>
  <c r="D6863" i="9"/>
  <c r="D6864" i="9"/>
  <c r="D6865" i="9"/>
  <c r="D6866" i="9"/>
  <c r="D6867" i="9"/>
  <c r="D6868" i="9"/>
  <c r="D6869" i="9"/>
  <c r="D6870" i="9"/>
  <c r="D6871" i="9"/>
  <c r="D6872" i="9"/>
  <c r="D6873" i="9"/>
  <c r="D6874" i="9"/>
  <c r="D6875" i="9"/>
  <c r="D6876" i="9"/>
  <c r="D6877" i="9"/>
  <c r="D6878" i="9"/>
  <c r="D6879" i="9"/>
  <c r="D6880" i="9"/>
  <c r="D6881" i="9"/>
  <c r="D6882" i="9"/>
  <c r="D6883" i="9"/>
  <c r="D6884" i="9"/>
  <c r="D6885" i="9"/>
  <c r="D6886" i="9"/>
  <c r="D6887" i="9"/>
  <c r="D6888" i="9"/>
  <c r="D6889" i="9"/>
  <c r="D6890" i="9"/>
  <c r="D6891" i="9"/>
  <c r="D6892" i="9"/>
  <c r="D6893" i="9"/>
  <c r="D6894" i="9"/>
  <c r="D6895" i="9"/>
  <c r="D6896" i="9"/>
  <c r="D6897" i="9"/>
  <c r="D6898" i="9"/>
  <c r="D6899" i="9"/>
  <c r="D6900" i="9"/>
  <c r="D6901" i="9"/>
  <c r="D6902" i="9"/>
  <c r="D6903" i="9"/>
  <c r="D6904" i="9"/>
  <c r="D6905" i="9"/>
  <c r="D6906" i="9"/>
  <c r="D6907" i="9"/>
  <c r="D6908" i="9"/>
  <c r="D6909" i="9"/>
  <c r="D6910" i="9"/>
  <c r="D6911" i="9"/>
  <c r="D6912" i="9"/>
  <c r="D6913" i="9"/>
  <c r="D6914" i="9"/>
  <c r="D6915" i="9"/>
  <c r="D6916" i="9"/>
  <c r="D6917" i="9"/>
  <c r="D6918" i="9"/>
  <c r="D6919" i="9"/>
  <c r="D6920" i="9"/>
  <c r="D6921" i="9"/>
  <c r="D6922" i="9"/>
  <c r="D6923" i="9"/>
  <c r="D6924" i="9"/>
  <c r="D6925" i="9"/>
  <c r="D6926" i="9"/>
  <c r="D6927" i="9"/>
  <c r="D6928" i="9"/>
  <c r="D6929" i="9"/>
  <c r="D6930" i="9"/>
  <c r="D6931" i="9"/>
  <c r="D6932" i="9"/>
  <c r="D6933" i="9"/>
  <c r="D6934" i="9"/>
  <c r="D6935" i="9"/>
  <c r="D6936" i="9"/>
  <c r="D6937" i="9"/>
  <c r="D6938" i="9"/>
  <c r="D6939" i="9"/>
  <c r="D6940" i="9"/>
  <c r="D6941" i="9"/>
  <c r="D6942" i="9"/>
  <c r="D6943" i="9"/>
  <c r="D6944" i="9"/>
  <c r="D6945" i="9"/>
  <c r="D6946" i="9"/>
  <c r="D6947" i="9"/>
  <c r="D6948" i="9"/>
  <c r="D6949" i="9"/>
  <c r="D6950" i="9"/>
  <c r="D6951" i="9"/>
  <c r="D6952" i="9"/>
  <c r="D6953" i="9"/>
  <c r="D6954" i="9"/>
  <c r="D6955" i="9"/>
  <c r="D6956" i="9"/>
  <c r="D6957" i="9"/>
  <c r="D6958" i="9"/>
  <c r="D6959" i="9"/>
  <c r="D6960" i="9"/>
  <c r="D6961" i="9"/>
  <c r="D6962" i="9"/>
  <c r="D6963" i="9"/>
  <c r="D6964" i="9"/>
  <c r="D6965" i="9"/>
  <c r="D6966" i="9"/>
  <c r="D6967" i="9"/>
  <c r="D6968" i="9"/>
  <c r="D6969" i="9"/>
  <c r="D6970" i="9"/>
  <c r="D6971" i="9"/>
  <c r="D6972" i="9"/>
  <c r="D6973" i="9"/>
  <c r="D6974" i="9"/>
  <c r="D6975" i="9"/>
  <c r="D6976" i="9"/>
  <c r="D6977" i="9"/>
  <c r="D6978" i="9"/>
  <c r="D6979" i="9"/>
  <c r="D6980" i="9"/>
  <c r="D6981" i="9"/>
  <c r="D6982" i="9"/>
  <c r="D6983" i="9"/>
  <c r="D6984" i="9"/>
  <c r="D6985" i="9"/>
  <c r="D6986" i="9"/>
  <c r="D6987" i="9"/>
  <c r="D6988" i="9"/>
  <c r="D6989" i="9"/>
  <c r="D6990" i="9"/>
  <c r="D6991" i="9"/>
  <c r="D6992" i="9"/>
  <c r="D6993" i="9"/>
  <c r="D6994" i="9"/>
  <c r="D6995" i="9"/>
  <c r="D6996" i="9"/>
  <c r="D6997" i="9"/>
  <c r="D6998" i="9"/>
  <c r="D6999" i="9"/>
  <c r="D7000" i="9"/>
  <c r="D7001" i="9"/>
  <c r="D7002" i="9"/>
  <c r="D7003" i="9"/>
  <c r="D7004" i="9"/>
  <c r="D7005" i="9"/>
  <c r="D7006" i="9"/>
  <c r="D7007" i="9"/>
  <c r="D7008" i="9"/>
  <c r="D7009" i="9"/>
  <c r="D7010" i="9"/>
  <c r="D7011" i="9"/>
  <c r="D7012" i="9"/>
  <c r="D7013" i="9"/>
  <c r="D7014" i="9"/>
  <c r="D7015" i="9"/>
  <c r="D7016" i="9"/>
  <c r="D7017" i="9"/>
  <c r="D7018" i="9"/>
  <c r="D7019" i="9"/>
  <c r="D7020" i="9"/>
  <c r="D7021" i="9"/>
  <c r="D7022" i="9"/>
  <c r="D7023" i="9"/>
  <c r="D7024" i="9"/>
  <c r="D7025" i="9"/>
  <c r="D7026" i="9"/>
  <c r="D7027" i="9"/>
  <c r="D7028" i="9"/>
  <c r="D7029" i="9"/>
  <c r="D7030" i="9"/>
  <c r="D7031" i="9"/>
  <c r="D7032" i="9"/>
  <c r="D7033" i="9"/>
  <c r="D7034" i="9"/>
  <c r="D7035" i="9"/>
  <c r="D7036" i="9"/>
  <c r="D7037" i="9"/>
  <c r="D7038" i="9"/>
  <c r="D7039" i="9"/>
  <c r="D7040" i="9"/>
  <c r="D7041" i="9"/>
  <c r="D7042" i="9"/>
  <c r="D7043" i="9"/>
  <c r="D7044" i="9"/>
  <c r="D7045" i="9"/>
  <c r="D7046" i="9"/>
  <c r="D7047" i="9"/>
  <c r="D7048" i="9"/>
  <c r="D7049" i="9"/>
  <c r="D7050" i="9"/>
  <c r="D7051" i="9"/>
  <c r="D7052" i="9"/>
  <c r="D7053" i="9"/>
  <c r="D7054" i="9"/>
  <c r="D7055" i="9"/>
  <c r="D7056" i="9"/>
  <c r="D7057" i="9"/>
  <c r="D7058" i="9"/>
  <c r="D7059" i="9"/>
  <c r="D7060" i="9"/>
  <c r="D7061" i="9"/>
  <c r="D7062" i="9"/>
  <c r="D7063" i="9"/>
  <c r="D7064" i="9"/>
  <c r="D7065" i="9"/>
  <c r="D7066" i="9"/>
  <c r="D7067" i="9"/>
  <c r="D7068" i="9"/>
  <c r="D7069" i="9"/>
  <c r="D7070" i="9"/>
  <c r="D7071" i="9"/>
  <c r="D7072" i="9"/>
  <c r="D7073" i="9"/>
  <c r="D7074" i="9"/>
  <c r="D7075" i="9"/>
  <c r="D7076" i="9"/>
  <c r="D7077" i="9"/>
  <c r="D7078" i="9"/>
  <c r="D7079" i="9"/>
  <c r="D7080" i="9"/>
  <c r="D7081" i="9"/>
  <c r="D7082" i="9"/>
  <c r="D7083" i="9"/>
  <c r="D7084" i="9"/>
  <c r="D7085" i="9"/>
  <c r="D7086" i="9"/>
  <c r="D7087" i="9"/>
  <c r="D7088" i="9"/>
  <c r="D7089" i="9"/>
  <c r="D7090" i="9"/>
  <c r="D7091" i="9"/>
  <c r="D7092" i="9"/>
  <c r="D7093" i="9"/>
  <c r="D7094" i="9"/>
  <c r="D7095" i="9"/>
  <c r="D7096" i="9"/>
  <c r="D7097" i="9"/>
  <c r="D7098" i="9"/>
  <c r="D7099" i="9"/>
  <c r="D7100" i="9"/>
  <c r="D7101" i="9"/>
  <c r="D7102" i="9"/>
  <c r="D7103" i="9"/>
  <c r="D7104" i="9"/>
  <c r="D7105" i="9"/>
  <c r="D7106" i="9"/>
  <c r="D7107" i="9"/>
  <c r="D7108" i="9"/>
  <c r="D7109" i="9"/>
  <c r="D7110" i="9"/>
  <c r="D7111" i="9"/>
  <c r="D7112" i="9"/>
  <c r="D7113" i="9"/>
  <c r="D7114" i="9"/>
  <c r="D7115" i="9"/>
  <c r="D7116" i="9"/>
  <c r="D7117" i="9"/>
  <c r="D7118" i="9"/>
  <c r="D7119" i="9"/>
  <c r="D7120" i="9"/>
  <c r="D7121" i="9"/>
  <c r="D7122" i="9"/>
  <c r="D7123" i="9"/>
  <c r="D7124" i="9"/>
  <c r="D7125" i="9"/>
  <c r="D7126" i="9"/>
  <c r="D7127" i="9"/>
  <c r="D7128" i="9"/>
  <c r="D7129" i="9"/>
  <c r="D7130" i="9"/>
  <c r="D7131" i="9"/>
  <c r="D7132" i="9"/>
  <c r="D7133" i="9"/>
  <c r="D7134" i="9"/>
  <c r="D7135" i="9"/>
  <c r="D7136" i="9"/>
  <c r="D7137" i="9"/>
  <c r="D7138" i="9"/>
  <c r="D7139" i="9"/>
  <c r="D7140" i="9"/>
  <c r="D7141" i="9"/>
  <c r="D7142" i="9"/>
  <c r="D7143" i="9"/>
  <c r="D7144" i="9"/>
  <c r="D7145" i="9"/>
  <c r="D7146" i="9"/>
  <c r="D7147" i="9"/>
  <c r="D7148" i="9"/>
  <c r="D7149" i="9"/>
  <c r="D7150" i="9"/>
  <c r="D7151" i="9"/>
  <c r="D7152" i="9"/>
  <c r="D7153" i="9"/>
  <c r="D7154" i="9"/>
  <c r="D7155" i="9"/>
  <c r="D7156" i="9"/>
  <c r="D7157" i="9"/>
  <c r="D7158" i="9"/>
  <c r="D7159" i="9"/>
  <c r="D7160" i="9"/>
  <c r="D7161" i="9"/>
  <c r="D7162" i="9"/>
  <c r="D7163" i="9"/>
  <c r="D7164" i="9"/>
  <c r="D7165" i="9"/>
  <c r="D7166" i="9"/>
  <c r="D7167" i="9"/>
  <c r="D7168" i="9"/>
  <c r="D7169" i="9"/>
  <c r="D7170" i="9"/>
  <c r="D7171" i="9"/>
  <c r="D7172" i="9"/>
  <c r="D7173" i="9"/>
  <c r="D7174" i="9"/>
  <c r="D7175" i="9"/>
  <c r="D7176" i="9"/>
  <c r="D7177" i="9"/>
  <c r="D7178" i="9"/>
  <c r="D7179" i="9"/>
  <c r="D7180" i="9"/>
  <c r="D7181" i="9"/>
  <c r="D7182" i="9"/>
  <c r="D7183" i="9"/>
  <c r="D7184" i="9"/>
  <c r="D7185" i="9"/>
  <c r="D7186" i="9"/>
  <c r="D7187" i="9"/>
  <c r="D7188" i="9"/>
  <c r="D7189" i="9"/>
  <c r="D7190" i="9"/>
  <c r="D7191" i="9"/>
  <c r="D7192" i="9"/>
  <c r="D7193" i="9"/>
  <c r="D7194" i="9"/>
  <c r="D7195" i="9"/>
  <c r="D7196" i="9"/>
  <c r="D7197" i="9"/>
  <c r="D7198" i="9"/>
  <c r="D7199" i="9"/>
  <c r="D7200" i="9"/>
  <c r="D7201" i="9"/>
  <c r="D7202" i="9"/>
  <c r="D7203" i="9"/>
  <c r="D7204" i="9"/>
  <c r="D7205" i="9"/>
  <c r="D7206" i="9"/>
  <c r="D7207" i="9"/>
  <c r="D7208" i="9"/>
  <c r="D7209" i="9"/>
  <c r="D7210" i="9"/>
  <c r="D7211" i="9"/>
  <c r="D7212" i="9"/>
  <c r="D7213" i="9"/>
  <c r="D7214" i="9"/>
  <c r="D7215" i="9"/>
  <c r="D7216" i="9"/>
  <c r="D7217" i="9"/>
  <c r="D7218" i="9"/>
  <c r="D7219" i="9"/>
  <c r="D7220" i="9"/>
  <c r="D7221" i="9"/>
  <c r="D7222" i="9"/>
  <c r="D7223" i="9"/>
  <c r="D7224" i="9"/>
  <c r="D7225" i="9"/>
  <c r="D7226" i="9"/>
  <c r="D7227" i="9"/>
  <c r="D7228" i="9"/>
  <c r="D7229" i="9"/>
  <c r="D7230" i="9"/>
  <c r="D7231" i="9"/>
  <c r="D7232" i="9"/>
  <c r="D7233" i="9"/>
  <c r="D7234" i="9"/>
  <c r="D7235" i="9"/>
  <c r="D7236" i="9"/>
  <c r="D7237" i="9"/>
  <c r="D7238" i="9"/>
  <c r="D7239" i="9"/>
  <c r="D7240" i="9"/>
  <c r="D7241" i="9"/>
  <c r="D7242" i="9"/>
  <c r="D7243" i="9"/>
  <c r="D7244" i="9"/>
  <c r="D7245" i="9"/>
  <c r="D7246" i="9"/>
  <c r="D7247" i="9"/>
  <c r="D7248" i="9"/>
  <c r="D7249" i="9"/>
  <c r="D7250" i="9"/>
  <c r="D7251" i="9"/>
  <c r="D7252" i="9"/>
  <c r="D7253" i="9"/>
  <c r="D7254" i="9"/>
  <c r="D7255" i="9"/>
  <c r="D7256" i="9"/>
  <c r="D7257" i="9"/>
  <c r="D7258" i="9"/>
  <c r="D7259" i="9"/>
  <c r="D7260" i="9"/>
  <c r="D7261" i="9"/>
  <c r="D7262" i="9"/>
  <c r="D7263" i="9"/>
  <c r="D7264" i="9"/>
  <c r="D7265" i="9"/>
  <c r="D7266" i="9"/>
  <c r="D7267" i="9"/>
  <c r="D7268" i="9"/>
  <c r="D7269" i="9"/>
  <c r="D7270" i="9"/>
  <c r="D7271" i="9"/>
  <c r="D7272" i="9"/>
  <c r="D7273" i="9"/>
  <c r="D7274" i="9"/>
  <c r="D7275" i="9"/>
  <c r="D7276" i="9"/>
  <c r="D7277" i="9"/>
  <c r="D7278" i="9"/>
  <c r="D7279" i="9"/>
  <c r="D7280" i="9"/>
  <c r="D7281" i="9"/>
  <c r="D7282" i="9"/>
  <c r="D7283" i="9"/>
  <c r="D7284" i="9"/>
  <c r="D7285" i="9"/>
  <c r="D7286" i="9"/>
  <c r="D7287" i="9"/>
  <c r="D7288" i="9"/>
  <c r="D7289" i="9"/>
  <c r="D7290" i="9"/>
  <c r="D7291" i="9"/>
  <c r="D7292" i="9"/>
  <c r="D7293" i="9"/>
  <c r="D7294" i="9"/>
  <c r="D7295" i="9"/>
  <c r="D7296" i="9"/>
  <c r="D7297" i="9"/>
  <c r="D7298" i="9"/>
  <c r="D7299" i="9"/>
  <c r="D7300" i="9"/>
  <c r="D7301" i="9"/>
  <c r="D7302" i="9"/>
  <c r="D7303" i="9"/>
  <c r="D7304" i="9"/>
  <c r="D7305" i="9"/>
  <c r="D7306" i="9"/>
  <c r="D7307" i="9"/>
  <c r="D7308" i="9"/>
  <c r="D7309" i="9"/>
  <c r="D7310" i="9"/>
  <c r="D7311" i="9"/>
  <c r="D7312" i="9"/>
  <c r="D7313" i="9"/>
  <c r="D7314" i="9"/>
  <c r="D7315" i="9"/>
  <c r="D7316" i="9"/>
  <c r="D7317" i="9"/>
  <c r="D7318" i="9"/>
  <c r="D7319" i="9"/>
  <c r="D7320" i="9"/>
  <c r="D7321" i="9"/>
  <c r="D7322" i="9"/>
  <c r="D7323" i="9"/>
  <c r="D7324" i="9"/>
  <c r="D7325" i="9"/>
  <c r="D7326" i="9"/>
  <c r="D7327" i="9"/>
  <c r="D7328" i="9"/>
  <c r="D7329" i="9"/>
  <c r="D7330" i="9"/>
  <c r="D7331" i="9"/>
  <c r="D7332" i="9"/>
  <c r="D7333" i="9"/>
  <c r="D7334" i="9"/>
  <c r="D7335" i="9"/>
  <c r="D7336" i="9"/>
  <c r="D7337" i="9"/>
  <c r="D7338" i="9"/>
  <c r="D7339" i="9"/>
  <c r="D7340" i="9"/>
  <c r="D7341" i="9"/>
  <c r="D7342" i="9"/>
  <c r="D7343" i="9"/>
  <c r="D7344" i="9"/>
  <c r="D7345" i="9"/>
  <c r="D7346" i="9"/>
  <c r="D7347" i="9"/>
  <c r="D7348" i="9"/>
  <c r="D7349" i="9"/>
  <c r="D7350" i="9"/>
  <c r="D7351" i="9"/>
  <c r="D7352" i="9"/>
  <c r="D7353" i="9"/>
  <c r="D7354" i="9"/>
  <c r="D7355" i="9"/>
  <c r="D7356" i="9"/>
  <c r="D7357" i="9"/>
  <c r="D7358" i="9"/>
  <c r="D7359" i="9"/>
  <c r="D7360" i="9"/>
  <c r="D7361" i="9"/>
  <c r="D7362" i="9"/>
  <c r="D7363" i="9"/>
  <c r="D7364" i="9"/>
  <c r="D7365" i="9"/>
  <c r="D7366" i="9"/>
  <c r="D7367" i="9"/>
  <c r="D7368" i="9"/>
  <c r="D7369" i="9"/>
  <c r="D7370" i="9"/>
  <c r="D7371" i="9"/>
  <c r="D7372" i="9"/>
  <c r="D7373" i="9"/>
  <c r="D7374" i="9"/>
  <c r="D7375" i="9"/>
  <c r="D7376" i="9"/>
  <c r="D7377" i="9"/>
  <c r="D7378" i="9"/>
  <c r="D7379" i="9"/>
  <c r="D7380" i="9"/>
  <c r="D7381" i="9"/>
  <c r="D7382" i="9"/>
  <c r="D7383" i="9"/>
  <c r="D7384" i="9"/>
  <c r="D7385" i="9"/>
  <c r="D7386" i="9"/>
  <c r="D7387" i="9"/>
  <c r="D7388" i="9"/>
  <c r="D7389" i="9"/>
  <c r="D7390" i="9"/>
  <c r="D7391" i="9"/>
  <c r="D7392" i="9"/>
  <c r="D7393" i="9"/>
  <c r="D7394" i="9"/>
  <c r="D7395" i="9"/>
  <c r="D7396" i="9"/>
  <c r="D7397" i="9"/>
  <c r="D7398" i="9"/>
  <c r="D7399" i="9"/>
  <c r="D7400" i="9"/>
  <c r="D7401" i="9"/>
  <c r="D7402" i="9"/>
  <c r="D7403" i="9"/>
  <c r="D7404" i="9"/>
  <c r="D7405" i="9"/>
  <c r="D7406" i="9"/>
  <c r="D7407" i="9"/>
  <c r="D7408" i="9"/>
  <c r="D7409" i="9"/>
  <c r="D7410" i="9"/>
  <c r="D7411" i="9"/>
  <c r="D7412" i="9"/>
  <c r="D7413" i="9"/>
  <c r="D7414" i="9"/>
  <c r="D7415" i="9"/>
  <c r="D7416" i="9"/>
  <c r="D7417" i="9"/>
  <c r="D7418" i="9"/>
  <c r="D7419" i="9"/>
  <c r="D7420" i="9"/>
  <c r="D7421" i="9"/>
  <c r="D7422" i="9"/>
  <c r="D7423" i="9"/>
  <c r="D7424" i="9"/>
  <c r="D7425" i="9"/>
  <c r="D7426" i="9"/>
  <c r="D7427" i="9"/>
  <c r="D7428" i="9"/>
  <c r="D7429" i="9"/>
  <c r="D7430" i="9"/>
  <c r="D7431" i="9"/>
  <c r="D7432" i="9"/>
  <c r="D7433" i="9"/>
  <c r="D7434" i="9"/>
  <c r="D7435" i="9"/>
  <c r="D7436" i="9"/>
  <c r="D7437" i="9"/>
  <c r="D7438" i="9"/>
  <c r="D7439" i="9"/>
  <c r="D7440" i="9"/>
  <c r="D7441" i="9"/>
  <c r="D7442" i="9"/>
  <c r="D7443" i="9"/>
  <c r="D7444" i="9"/>
  <c r="D7445" i="9"/>
  <c r="D7446" i="9"/>
  <c r="D7447" i="9"/>
  <c r="D7448" i="9"/>
  <c r="D7449" i="9"/>
  <c r="D7450" i="9"/>
  <c r="D7451" i="9"/>
  <c r="D7452" i="9"/>
  <c r="D7453" i="9"/>
  <c r="D7454" i="9"/>
  <c r="D7455" i="9"/>
  <c r="D7456" i="9"/>
  <c r="D7457" i="9"/>
  <c r="D7458" i="9"/>
  <c r="D7459" i="9"/>
  <c r="D7460" i="9"/>
  <c r="D7461" i="9"/>
  <c r="D7462" i="9"/>
  <c r="D7463" i="9"/>
  <c r="D7464" i="9"/>
  <c r="D7465" i="9"/>
  <c r="D7466" i="9"/>
  <c r="D7467" i="9"/>
  <c r="D7468" i="9"/>
  <c r="D7469" i="9"/>
  <c r="D7470" i="9"/>
  <c r="D7471" i="9"/>
  <c r="D7472" i="9"/>
  <c r="D7473" i="9"/>
  <c r="D7474" i="9"/>
  <c r="D7475" i="9"/>
  <c r="D7476" i="9"/>
  <c r="D7477" i="9"/>
  <c r="D7478" i="9"/>
  <c r="D7479" i="9"/>
  <c r="D7480" i="9"/>
  <c r="D7481" i="9"/>
  <c r="D7482" i="9"/>
  <c r="D7483" i="9"/>
  <c r="D7484" i="9"/>
  <c r="D7485" i="9"/>
  <c r="D7486" i="9"/>
  <c r="D7487" i="9"/>
  <c r="D7488" i="9"/>
  <c r="D7489" i="9"/>
  <c r="D7490" i="9"/>
  <c r="D7491" i="9"/>
  <c r="D7492" i="9"/>
  <c r="D7493" i="9"/>
  <c r="D7494" i="9"/>
  <c r="D7495" i="9"/>
  <c r="D7496" i="9"/>
  <c r="D7497" i="9"/>
  <c r="D7498" i="9"/>
  <c r="D7499" i="9"/>
  <c r="D7500" i="9"/>
  <c r="D7501" i="9"/>
  <c r="D7502" i="9"/>
  <c r="D7503" i="9"/>
  <c r="D7504" i="9"/>
  <c r="D7505" i="9"/>
  <c r="D7506" i="9"/>
  <c r="D7507" i="9"/>
  <c r="D7508" i="9"/>
  <c r="D7509" i="9"/>
  <c r="D7510" i="9"/>
  <c r="D7511" i="9"/>
  <c r="D7512" i="9"/>
  <c r="D7513" i="9"/>
  <c r="D7514" i="9"/>
  <c r="D7515" i="9"/>
  <c r="D7516" i="9"/>
  <c r="D7517" i="9"/>
  <c r="D7518" i="9"/>
  <c r="D7519" i="9"/>
  <c r="D7520" i="9"/>
  <c r="D7521" i="9"/>
  <c r="D7522" i="9"/>
  <c r="D7523" i="9"/>
  <c r="D7524" i="9"/>
  <c r="D7525" i="9"/>
  <c r="D7526" i="9"/>
  <c r="D7527" i="9"/>
  <c r="D7528" i="9"/>
  <c r="D7529" i="9"/>
  <c r="D7530" i="9"/>
  <c r="D7531" i="9"/>
  <c r="D7532" i="9"/>
  <c r="D7533" i="9"/>
  <c r="D7534" i="9"/>
  <c r="D7535" i="9"/>
  <c r="D7536" i="9"/>
  <c r="D7537" i="9"/>
  <c r="D7538" i="9"/>
  <c r="D7539" i="9"/>
  <c r="D7540" i="9"/>
  <c r="D7541" i="9"/>
  <c r="D7542" i="9"/>
  <c r="D7543" i="9"/>
  <c r="D7544" i="9"/>
  <c r="D7545" i="9"/>
  <c r="D7546" i="9"/>
  <c r="D7547" i="9"/>
  <c r="D7548" i="9"/>
  <c r="D7549" i="9"/>
  <c r="D7550" i="9"/>
  <c r="D7551" i="9"/>
  <c r="D7552" i="9"/>
  <c r="D7553" i="9"/>
  <c r="D7554" i="9"/>
  <c r="D7555" i="9"/>
  <c r="D7556" i="9"/>
  <c r="D7557" i="9"/>
  <c r="D7558" i="9"/>
  <c r="D7559" i="9"/>
  <c r="D7560" i="9"/>
  <c r="D7561" i="9"/>
  <c r="D7562" i="9"/>
  <c r="D7563" i="9"/>
  <c r="D7564" i="9"/>
  <c r="D7565" i="9"/>
  <c r="D7566" i="9"/>
  <c r="D7567" i="9"/>
  <c r="D7568" i="9"/>
  <c r="D7569" i="9"/>
  <c r="D7570" i="9"/>
  <c r="D7571" i="9"/>
  <c r="D7572" i="9"/>
  <c r="D7573" i="9"/>
  <c r="D7574" i="9"/>
  <c r="D7575" i="9"/>
  <c r="D7576" i="9"/>
  <c r="D7577" i="9"/>
  <c r="D7578" i="9"/>
  <c r="D7579" i="9"/>
  <c r="D7580" i="9"/>
  <c r="D7581" i="9"/>
  <c r="D7582" i="9"/>
  <c r="D7583" i="9"/>
  <c r="D7584" i="9"/>
  <c r="D7585" i="9"/>
  <c r="D7586" i="9"/>
  <c r="D7587" i="9"/>
  <c r="D7588" i="9"/>
  <c r="D7589" i="9"/>
  <c r="D7590" i="9"/>
  <c r="D7591" i="9"/>
  <c r="D7592" i="9"/>
  <c r="D7593" i="9"/>
  <c r="D7594" i="9"/>
  <c r="D7595" i="9"/>
  <c r="D7596" i="9"/>
  <c r="D7597" i="9"/>
  <c r="D7598" i="9"/>
  <c r="D7599" i="9"/>
  <c r="D7600" i="9"/>
  <c r="D7601" i="9"/>
  <c r="D7602" i="9"/>
  <c r="D7603" i="9"/>
  <c r="D7604" i="9"/>
  <c r="D7605" i="9"/>
  <c r="D7606" i="9"/>
  <c r="D7607" i="9"/>
  <c r="D7608" i="9"/>
  <c r="D7609" i="9"/>
  <c r="D7610" i="9"/>
  <c r="D7611" i="9"/>
  <c r="D7612" i="9"/>
  <c r="D7613" i="9"/>
  <c r="D7614" i="9"/>
  <c r="D7615" i="9"/>
  <c r="D7616" i="9"/>
  <c r="D7617" i="9"/>
  <c r="D7618" i="9"/>
  <c r="D7619" i="9"/>
  <c r="D7620" i="9"/>
  <c r="D7621" i="9"/>
  <c r="D7622" i="9"/>
  <c r="D7623" i="9"/>
  <c r="D7624" i="9"/>
  <c r="D7625" i="9"/>
  <c r="D7626" i="9"/>
  <c r="D7627" i="9"/>
  <c r="D7628" i="9"/>
  <c r="D7629" i="9"/>
  <c r="D7630" i="9"/>
  <c r="D7631" i="9"/>
  <c r="D7632" i="9"/>
  <c r="D7633" i="9"/>
  <c r="D7634" i="9"/>
  <c r="D7635" i="9"/>
  <c r="D7636" i="9"/>
  <c r="D7637" i="9"/>
  <c r="D7638" i="9"/>
  <c r="D7639" i="9"/>
  <c r="D7640" i="9"/>
  <c r="D7641" i="9"/>
  <c r="D7642" i="9"/>
  <c r="D7643" i="9"/>
  <c r="D7644" i="9"/>
  <c r="D7645" i="9"/>
  <c r="D7646" i="9"/>
  <c r="D7647" i="9"/>
  <c r="D7648" i="9"/>
  <c r="D7649" i="9"/>
  <c r="D7650" i="9"/>
  <c r="D7651" i="9"/>
  <c r="D7652" i="9"/>
  <c r="D7653" i="9"/>
  <c r="D7654" i="9"/>
  <c r="D7655" i="9"/>
  <c r="D7656" i="9"/>
  <c r="D7657" i="9"/>
  <c r="D7658" i="9"/>
  <c r="D7659" i="9"/>
  <c r="D7660" i="9"/>
  <c r="D7661" i="9"/>
  <c r="D7662" i="9"/>
  <c r="D7663" i="9"/>
  <c r="D7664" i="9"/>
  <c r="D7665" i="9"/>
  <c r="D7666" i="9"/>
  <c r="D7667" i="9"/>
  <c r="D7668" i="9"/>
  <c r="D7669" i="9"/>
  <c r="D7670" i="9"/>
  <c r="D7671" i="9"/>
  <c r="D7672" i="9"/>
  <c r="D7673" i="9"/>
  <c r="D7674" i="9"/>
  <c r="D7675" i="9"/>
  <c r="D7676" i="9"/>
  <c r="D7677" i="9"/>
  <c r="D7678" i="9"/>
  <c r="D7679" i="9"/>
  <c r="D7680" i="9"/>
  <c r="D7681" i="9"/>
  <c r="D7682" i="9"/>
  <c r="D7683" i="9"/>
  <c r="D7684" i="9"/>
  <c r="D7685" i="9"/>
  <c r="D7686" i="9"/>
  <c r="D7687" i="9"/>
  <c r="D7688" i="9"/>
  <c r="D7689" i="9"/>
  <c r="D7690" i="9"/>
  <c r="D7691" i="9"/>
  <c r="D7692" i="9"/>
  <c r="D7693" i="9"/>
  <c r="D7694" i="9"/>
  <c r="D7695" i="9"/>
  <c r="D7696" i="9"/>
  <c r="D7697" i="9"/>
  <c r="D7698" i="9"/>
  <c r="D7699" i="9"/>
  <c r="D7700" i="9"/>
  <c r="D7701" i="9"/>
  <c r="D7702" i="9"/>
  <c r="D7703" i="9"/>
  <c r="D7704" i="9"/>
  <c r="D7705" i="9"/>
  <c r="D7706" i="9"/>
  <c r="D7707" i="9"/>
  <c r="D7708" i="9"/>
  <c r="D7709" i="9"/>
  <c r="D7710" i="9"/>
  <c r="D7711" i="9"/>
  <c r="D7712" i="9"/>
  <c r="D7713" i="9"/>
  <c r="D7714" i="9"/>
  <c r="D7715" i="9"/>
  <c r="D7716" i="9"/>
  <c r="D7717" i="9"/>
  <c r="D7718" i="9"/>
  <c r="D7719" i="9"/>
  <c r="D7720" i="9"/>
  <c r="D7721" i="9"/>
  <c r="D7722" i="9"/>
  <c r="D7723" i="9"/>
  <c r="D7724" i="9"/>
  <c r="D7725" i="9"/>
  <c r="D7726" i="9"/>
  <c r="D7727" i="9"/>
  <c r="D7728" i="9"/>
  <c r="D7729" i="9"/>
  <c r="D7730" i="9"/>
  <c r="D7731" i="9"/>
  <c r="D7732" i="9"/>
  <c r="D7733" i="9"/>
  <c r="D7734" i="9"/>
  <c r="D7735" i="9"/>
  <c r="D7736" i="9"/>
  <c r="D7737" i="9"/>
  <c r="D7738" i="9"/>
  <c r="D7739" i="9"/>
  <c r="D7740" i="9"/>
  <c r="D7741" i="9"/>
  <c r="D7742" i="9"/>
  <c r="D7743" i="9"/>
  <c r="D7744" i="9"/>
  <c r="D7745" i="9"/>
  <c r="D7746" i="9"/>
  <c r="D7747" i="9"/>
  <c r="D7748" i="9"/>
  <c r="D7749" i="9"/>
  <c r="D7750" i="9"/>
  <c r="D7751" i="9"/>
  <c r="D7752" i="9"/>
  <c r="D7753" i="9"/>
  <c r="D7754" i="9"/>
  <c r="D7755" i="9"/>
  <c r="D7756" i="9"/>
  <c r="D7757" i="9"/>
  <c r="D7758" i="9"/>
  <c r="D7759" i="9"/>
  <c r="D7760" i="9"/>
  <c r="D7761" i="9"/>
  <c r="D7762" i="9"/>
  <c r="D7763" i="9"/>
  <c r="D7764" i="9"/>
  <c r="D7765" i="9"/>
  <c r="D7766" i="9"/>
  <c r="D7767" i="9"/>
  <c r="D7768" i="9"/>
  <c r="D7769" i="9"/>
  <c r="D7770" i="9"/>
  <c r="D7771" i="9"/>
  <c r="D7772" i="9"/>
  <c r="D7773" i="9"/>
  <c r="D7774" i="9"/>
  <c r="D7775" i="9"/>
  <c r="D7776" i="9"/>
  <c r="D7777" i="9"/>
  <c r="D7778" i="9"/>
  <c r="D7779" i="9"/>
  <c r="D7780" i="9"/>
  <c r="D7781" i="9"/>
  <c r="D7782" i="9"/>
  <c r="D7783" i="9"/>
  <c r="D7784" i="9"/>
  <c r="D7785" i="9"/>
  <c r="D7786" i="9"/>
  <c r="D7787" i="9"/>
  <c r="D7788" i="9"/>
  <c r="D7789" i="9"/>
  <c r="D7790" i="9"/>
  <c r="D7791" i="9"/>
  <c r="D7792" i="9"/>
  <c r="D7793" i="9"/>
  <c r="D7794" i="9"/>
  <c r="D7795" i="9"/>
  <c r="D7796" i="9"/>
  <c r="D7797" i="9"/>
  <c r="D7798" i="9"/>
  <c r="D7799" i="9"/>
  <c r="D7800" i="9"/>
  <c r="D7801" i="9"/>
  <c r="D7802" i="9"/>
  <c r="D7803" i="9"/>
  <c r="D7804" i="9"/>
  <c r="D7805" i="9"/>
  <c r="D7806" i="9"/>
  <c r="D7807" i="9"/>
  <c r="D7808" i="9"/>
  <c r="D7809" i="9"/>
  <c r="D7810" i="9"/>
  <c r="D7811" i="9"/>
  <c r="D7812" i="9"/>
  <c r="D7813" i="9"/>
  <c r="D7814" i="9"/>
  <c r="D7815" i="9"/>
  <c r="D7816" i="9"/>
  <c r="D7817" i="9"/>
  <c r="D7818" i="9"/>
  <c r="D7819" i="9"/>
  <c r="D7820" i="9"/>
  <c r="D7821" i="9"/>
  <c r="D7822" i="9"/>
  <c r="D7823" i="9"/>
  <c r="D7824" i="9"/>
  <c r="D7825" i="9"/>
  <c r="D7826" i="9"/>
  <c r="D7827" i="9"/>
  <c r="D7828" i="9"/>
  <c r="D7829" i="9"/>
  <c r="D7830" i="9"/>
  <c r="D7831" i="9"/>
  <c r="D7832" i="9"/>
  <c r="D7833" i="9"/>
  <c r="D7834" i="9"/>
  <c r="D7835" i="9"/>
  <c r="D7836" i="9"/>
  <c r="D7837" i="9"/>
  <c r="D7838" i="9"/>
  <c r="D7839" i="9"/>
  <c r="D7840" i="9"/>
  <c r="D7841" i="9"/>
  <c r="D7842" i="9"/>
  <c r="D7843" i="9"/>
  <c r="D7844" i="9"/>
  <c r="D7845" i="9"/>
  <c r="D7846" i="9"/>
  <c r="D7847" i="9"/>
  <c r="D7848" i="9"/>
  <c r="D7849" i="9"/>
  <c r="D7850" i="9"/>
  <c r="D7851" i="9"/>
  <c r="D7852" i="9"/>
  <c r="D7853" i="9"/>
  <c r="D7854" i="9"/>
  <c r="D7855" i="9"/>
  <c r="D7856" i="9"/>
  <c r="D7857" i="9"/>
  <c r="D7858" i="9"/>
  <c r="D7859" i="9"/>
  <c r="D7860" i="9"/>
  <c r="D7861" i="9"/>
  <c r="D7862" i="9"/>
  <c r="D7863" i="9"/>
  <c r="D7864" i="9"/>
  <c r="D7865" i="9"/>
  <c r="D7866" i="9"/>
  <c r="D7867" i="9"/>
  <c r="D7868" i="9"/>
  <c r="D7869" i="9"/>
  <c r="D7870" i="9"/>
  <c r="D7871" i="9"/>
  <c r="D7872" i="9"/>
  <c r="D7873" i="9"/>
  <c r="D7874" i="9"/>
  <c r="D7875" i="9"/>
  <c r="D7876" i="9"/>
  <c r="D7877" i="9"/>
  <c r="D7878" i="9"/>
  <c r="D7879" i="9"/>
  <c r="D7880" i="9"/>
  <c r="D7881" i="9"/>
  <c r="D7882" i="9"/>
  <c r="D7883" i="9"/>
  <c r="D7884" i="9"/>
  <c r="D7885" i="9"/>
  <c r="D7886" i="9"/>
  <c r="D7887" i="9"/>
  <c r="D7888" i="9"/>
  <c r="D7889" i="9"/>
  <c r="D7890" i="9"/>
  <c r="D7891" i="9"/>
  <c r="D7892" i="9"/>
  <c r="D7893" i="9"/>
  <c r="D7894" i="9"/>
  <c r="D7895" i="9"/>
  <c r="D7896" i="9"/>
  <c r="D7897" i="9"/>
  <c r="D7898" i="9"/>
  <c r="D7899" i="9"/>
  <c r="D7900" i="9"/>
  <c r="D7901" i="9"/>
  <c r="D7902" i="9"/>
  <c r="D7903" i="9"/>
  <c r="D7904" i="9"/>
  <c r="D7905" i="9"/>
  <c r="D7906" i="9"/>
  <c r="D7907" i="9"/>
  <c r="D7908" i="9"/>
  <c r="D7909" i="9"/>
  <c r="D7910" i="9"/>
  <c r="D7911" i="9"/>
  <c r="D7912" i="9"/>
  <c r="D7913" i="9"/>
  <c r="D7914" i="9"/>
  <c r="D7915" i="9"/>
  <c r="D7916" i="9"/>
  <c r="D7917" i="9"/>
  <c r="D7918" i="9"/>
  <c r="D7919" i="9"/>
  <c r="D7920" i="9"/>
  <c r="D7921" i="9"/>
  <c r="D7922" i="9"/>
  <c r="D7923" i="9"/>
  <c r="D7924" i="9"/>
  <c r="D7925" i="9"/>
  <c r="D7926" i="9"/>
  <c r="D7927" i="9"/>
  <c r="D7928" i="9"/>
  <c r="D7929" i="9"/>
  <c r="D7930" i="9"/>
  <c r="D7931" i="9"/>
  <c r="D7932" i="9"/>
  <c r="D7933" i="9"/>
  <c r="D7934" i="9"/>
  <c r="D7935" i="9"/>
  <c r="D7936" i="9"/>
  <c r="D7937" i="9"/>
  <c r="D7938" i="9"/>
  <c r="D7939" i="9"/>
  <c r="D7940" i="9"/>
  <c r="D7941" i="9"/>
  <c r="D7942" i="9"/>
  <c r="D7943" i="9"/>
  <c r="D7944" i="9"/>
  <c r="D7945" i="9"/>
  <c r="D7946" i="9"/>
  <c r="D7947" i="9"/>
  <c r="D7948" i="9"/>
  <c r="D7949" i="9"/>
  <c r="D7950" i="9"/>
  <c r="D7951" i="9"/>
  <c r="D7952" i="9"/>
  <c r="D7953" i="9"/>
  <c r="D7954" i="9"/>
  <c r="D7955" i="9"/>
  <c r="D7956" i="9"/>
  <c r="D7957" i="9"/>
  <c r="D7958" i="9"/>
  <c r="D7959" i="9"/>
  <c r="D7960" i="9"/>
  <c r="D7961" i="9"/>
  <c r="D7962" i="9"/>
  <c r="D7963" i="9"/>
  <c r="D7964" i="9"/>
  <c r="D7965" i="9"/>
  <c r="D7966" i="9"/>
  <c r="D7967" i="9"/>
  <c r="D7968" i="9"/>
  <c r="D7969" i="9"/>
  <c r="D7970" i="9"/>
  <c r="D7971" i="9"/>
  <c r="D7972" i="9"/>
  <c r="D7973" i="9"/>
  <c r="D7974" i="9"/>
  <c r="D7975" i="9"/>
  <c r="D7976" i="9"/>
  <c r="D7977" i="9"/>
  <c r="D7978" i="9"/>
  <c r="D7979" i="9"/>
  <c r="D7980" i="9"/>
  <c r="D7981" i="9"/>
  <c r="D7982" i="9"/>
  <c r="D7983" i="9"/>
  <c r="D7984" i="9"/>
  <c r="D7985" i="9"/>
  <c r="D7986" i="9"/>
  <c r="D7987" i="9"/>
  <c r="D7988" i="9"/>
  <c r="D7989" i="9"/>
  <c r="D7990" i="9"/>
  <c r="D7991" i="9"/>
  <c r="D7992" i="9"/>
  <c r="D7993" i="9"/>
  <c r="D7994" i="9"/>
  <c r="D7995" i="9"/>
  <c r="D7996" i="9"/>
  <c r="D7997" i="9"/>
  <c r="D7998" i="9"/>
  <c r="D7999" i="9"/>
  <c r="D8000" i="9"/>
  <c r="D8001" i="9"/>
  <c r="D8002" i="9"/>
  <c r="D8003" i="9"/>
  <c r="D8004" i="9"/>
  <c r="D8005" i="9"/>
  <c r="D8006" i="9"/>
  <c r="D8007" i="9"/>
  <c r="D8008" i="9"/>
  <c r="D8009" i="9"/>
  <c r="D8010" i="9"/>
  <c r="D8011" i="9"/>
  <c r="D8012" i="9"/>
  <c r="D8013" i="9"/>
  <c r="D8014" i="9"/>
  <c r="D8015" i="9"/>
  <c r="D8016" i="9"/>
  <c r="D8017" i="9"/>
  <c r="D8018" i="9"/>
  <c r="D8019" i="9"/>
  <c r="D8020" i="9"/>
  <c r="D8021" i="9"/>
  <c r="D8022" i="9"/>
  <c r="D8023" i="9"/>
  <c r="D8024" i="9"/>
  <c r="D8025" i="9"/>
  <c r="D8026" i="9"/>
  <c r="D8027" i="9"/>
  <c r="D8028" i="9"/>
  <c r="D8029" i="9"/>
  <c r="D8030" i="9"/>
  <c r="D8031" i="9"/>
  <c r="D8032" i="9"/>
  <c r="D8033" i="9"/>
  <c r="D8034" i="9"/>
  <c r="D8035" i="9"/>
  <c r="D8036" i="9"/>
  <c r="D8037" i="9"/>
  <c r="D8038" i="9"/>
  <c r="D8039" i="9"/>
  <c r="D8040" i="9"/>
  <c r="D8041" i="9"/>
  <c r="D8042" i="9"/>
  <c r="D8043" i="9"/>
  <c r="D8044" i="9"/>
  <c r="D8045" i="9"/>
  <c r="D8046" i="9"/>
  <c r="D8047" i="9"/>
  <c r="D8048" i="9"/>
  <c r="D8049" i="9"/>
  <c r="D8050" i="9"/>
  <c r="D8051" i="9"/>
  <c r="D8052" i="9"/>
  <c r="D8053" i="9"/>
  <c r="D8054" i="9"/>
  <c r="D8055" i="9"/>
  <c r="D8056" i="9"/>
  <c r="D8057" i="9"/>
  <c r="D8058" i="9"/>
  <c r="D8059" i="9"/>
  <c r="D8060" i="9"/>
  <c r="D8061" i="9"/>
  <c r="D8062" i="9"/>
  <c r="D8063" i="9"/>
  <c r="D8064" i="9"/>
  <c r="D8065" i="9"/>
  <c r="D8066" i="9"/>
  <c r="D8067" i="9"/>
  <c r="D8068" i="9"/>
  <c r="D8069" i="9"/>
  <c r="D8070" i="9"/>
  <c r="D8071" i="9"/>
  <c r="D8072" i="9"/>
  <c r="D8073" i="9"/>
  <c r="D8074" i="9"/>
  <c r="D8075" i="9"/>
  <c r="D8076" i="9"/>
  <c r="D8077" i="9"/>
  <c r="D8078" i="9"/>
  <c r="D8079" i="9"/>
  <c r="D8080" i="9"/>
  <c r="D8081" i="9"/>
  <c r="D8082" i="9"/>
  <c r="D8083" i="9"/>
  <c r="D8084" i="9"/>
  <c r="D8085" i="9"/>
  <c r="D8086" i="9"/>
  <c r="D8087" i="9"/>
  <c r="D8088" i="9"/>
  <c r="D8089" i="9"/>
  <c r="D8090" i="9"/>
  <c r="D8091" i="9"/>
  <c r="D8092" i="9"/>
  <c r="D8093" i="9"/>
  <c r="D8094" i="9"/>
  <c r="D8095" i="9"/>
  <c r="D8096" i="9"/>
  <c r="D8097" i="9"/>
  <c r="D8098" i="9"/>
  <c r="D8099" i="9"/>
  <c r="D8100" i="9"/>
  <c r="D8101" i="9"/>
  <c r="D8102" i="9"/>
  <c r="D8103" i="9"/>
  <c r="D8104" i="9"/>
  <c r="D8105" i="9"/>
  <c r="D8106" i="9"/>
  <c r="D8107" i="9"/>
  <c r="D8108" i="9"/>
  <c r="D8109" i="9"/>
  <c r="D8110" i="9"/>
  <c r="D8111" i="9"/>
  <c r="D8112" i="9"/>
  <c r="D8113" i="9"/>
  <c r="D8114" i="9"/>
  <c r="D8115" i="9"/>
  <c r="D8116" i="9"/>
  <c r="D8117" i="9"/>
  <c r="D8118" i="9"/>
  <c r="D8119" i="9"/>
  <c r="D8120" i="9"/>
  <c r="D8121" i="9"/>
  <c r="D8122" i="9"/>
  <c r="D8123" i="9"/>
  <c r="D8124" i="9"/>
  <c r="D8125" i="9"/>
  <c r="D8126" i="9"/>
  <c r="D8127" i="9"/>
  <c r="D8128" i="9"/>
  <c r="D8129" i="9"/>
  <c r="D8130" i="9"/>
  <c r="D8131" i="9"/>
  <c r="D8132" i="9"/>
  <c r="D8133" i="9"/>
  <c r="D8134" i="9"/>
  <c r="D8135" i="9"/>
  <c r="D8136" i="9"/>
  <c r="D8137" i="9"/>
  <c r="D8138" i="9"/>
  <c r="D8139" i="9"/>
  <c r="D8140" i="9"/>
  <c r="D8141" i="9"/>
  <c r="D8142" i="9"/>
  <c r="D8143" i="9"/>
  <c r="D8144" i="9"/>
  <c r="D8145" i="9"/>
  <c r="D8146" i="9"/>
  <c r="D8147" i="9"/>
  <c r="D8148" i="9"/>
  <c r="D8149" i="9"/>
  <c r="D8150" i="9"/>
  <c r="D8151" i="9"/>
  <c r="D8152" i="9"/>
  <c r="D8153" i="9"/>
  <c r="D8154" i="9"/>
  <c r="D8155" i="9"/>
  <c r="D8156" i="9"/>
  <c r="D8157" i="9"/>
  <c r="D8158" i="9"/>
  <c r="D8159" i="9"/>
  <c r="D8160" i="9"/>
  <c r="D8161" i="9"/>
  <c r="D8162" i="9"/>
  <c r="D8163" i="9"/>
  <c r="D8164" i="9"/>
  <c r="D8165" i="9"/>
  <c r="D8166" i="9"/>
  <c r="D8167" i="9"/>
  <c r="D8168" i="9"/>
  <c r="D8169" i="9"/>
  <c r="D8170" i="9"/>
  <c r="D8171" i="9"/>
  <c r="D8172" i="9"/>
  <c r="D8173" i="9"/>
  <c r="D8174" i="9"/>
  <c r="D8175" i="9"/>
  <c r="D8176" i="9"/>
  <c r="D8177" i="9"/>
  <c r="D8178" i="9"/>
  <c r="D8179" i="9"/>
  <c r="D8180" i="9"/>
  <c r="D8181" i="9"/>
  <c r="D8182" i="9"/>
  <c r="D8183" i="9"/>
  <c r="D8184" i="9"/>
  <c r="D8185" i="9"/>
  <c r="D8186" i="9"/>
  <c r="D8187" i="9"/>
  <c r="D8188" i="9"/>
  <c r="D8189" i="9"/>
  <c r="D8190" i="9"/>
  <c r="D8191" i="9"/>
  <c r="D8192" i="9"/>
  <c r="D8193" i="9"/>
  <c r="D8194" i="9"/>
  <c r="D8195" i="9"/>
  <c r="D8196" i="9"/>
  <c r="D8197" i="9"/>
  <c r="D8198" i="9"/>
  <c r="D8199" i="9"/>
  <c r="D8200" i="9"/>
  <c r="D8201" i="9"/>
  <c r="D8202" i="9"/>
  <c r="D8203" i="9"/>
  <c r="D8204" i="9"/>
  <c r="D8205" i="9"/>
  <c r="D8206" i="9"/>
  <c r="D8207" i="9"/>
  <c r="D8208" i="9"/>
  <c r="D8209" i="9"/>
  <c r="D8210" i="9"/>
  <c r="D8211" i="9"/>
  <c r="D8212" i="9"/>
  <c r="D8213" i="9"/>
  <c r="D8214" i="9"/>
  <c r="D8215" i="9"/>
  <c r="D8216" i="9"/>
  <c r="D8217" i="9"/>
  <c r="D8218" i="9"/>
  <c r="D8219" i="9"/>
  <c r="D8220" i="9"/>
  <c r="D8221" i="9"/>
  <c r="D8222" i="9"/>
  <c r="D8223" i="9"/>
  <c r="D8224" i="9"/>
  <c r="D8225" i="9"/>
  <c r="D8226" i="9"/>
  <c r="D8227" i="9"/>
  <c r="D8228" i="9"/>
  <c r="D8229" i="9"/>
  <c r="D8230" i="9"/>
  <c r="D8231" i="9"/>
  <c r="D8232" i="9"/>
  <c r="D8233" i="9"/>
  <c r="D8234" i="9"/>
  <c r="D8235" i="9"/>
  <c r="D8236" i="9"/>
  <c r="D8237" i="9"/>
  <c r="D8238" i="9"/>
  <c r="D8239" i="9"/>
  <c r="D8240" i="9"/>
  <c r="D8241" i="9"/>
  <c r="D8242" i="9"/>
  <c r="D8243" i="9"/>
  <c r="D8244" i="9"/>
  <c r="D8245" i="9"/>
  <c r="D8246" i="9"/>
  <c r="D8247" i="9"/>
  <c r="D8248" i="9"/>
  <c r="D8249" i="9"/>
  <c r="D8250" i="9"/>
  <c r="D8251" i="9"/>
  <c r="D8252" i="9"/>
  <c r="D8253" i="9"/>
  <c r="D8254" i="9"/>
  <c r="D8255" i="9"/>
  <c r="D8256" i="9"/>
  <c r="D8257" i="9"/>
  <c r="D8258" i="9"/>
  <c r="D8259" i="9"/>
  <c r="D8260" i="9"/>
  <c r="D8261" i="9"/>
  <c r="D8262" i="9"/>
  <c r="D8263" i="9"/>
  <c r="D8264" i="9"/>
  <c r="D8265" i="9"/>
  <c r="D8266" i="9"/>
  <c r="D8267" i="9"/>
  <c r="D8268" i="9"/>
  <c r="D8269" i="9"/>
  <c r="D8270" i="9"/>
  <c r="D8271" i="9"/>
  <c r="D8272" i="9"/>
  <c r="D8273" i="9"/>
  <c r="D8274" i="9"/>
  <c r="D8275" i="9"/>
  <c r="D8276" i="9"/>
  <c r="D8277" i="9"/>
  <c r="D8278" i="9"/>
  <c r="D8279" i="9"/>
  <c r="D8280" i="9"/>
  <c r="D8281" i="9"/>
  <c r="D8282" i="9"/>
  <c r="D8283" i="9"/>
  <c r="D8284" i="9"/>
  <c r="D8285" i="9"/>
  <c r="D8286" i="9"/>
  <c r="D8287" i="9"/>
  <c r="D8288" i="9"/>
  <c r="D8289" i="9"/>
  <c r="D8290" i="9"/>
  <c r="D8291" i="9"/>
  <c r="D8292" i="9"/>
  <c r="D8293" i="9"/>
  <c r="D8294" i="9"/>
  <c r="D8295" i="9"/>
  <c r="D8296" i="9"/>
  <c r="D8297" i="9"/>
  <c r="D8298" i="9"/>
  <c r="D8299" i="9"/>
  <c r="D8300" i="9"/>
  <c r="D8301" i="9"/>
  <c r="D8302" i="9"/>
  <c r="D8303" i="9"/>
  <c r="D8304" i="9"/>
  <c r="D8305" i="9"/>
  <c r="D8306" i="9"/>
  <c r="D8307" i="9"/>
  <c r="D8308" i="9"/>
  <c r="D8309" i="9"/>
  <c r="D8310" i="9"/>
  <c r="D8311" i="9"/>
  <c r="D8312" i="9"/>
  <c r="D8313" i="9"/>
  <c r="D8314" i="9"/>
  <c r="D8315" i="9"/>
  <c r="D8316" i="9"/>
  <c r="D8317" i="9"/>
  <c r="D8318" i="9"/>
  <c r="D8319" i="9"/>
  <c r="D8320" i="9"/>
  <c r="D8321" i="9"/>
  <c r="D8322" i="9"/>
  <c r="D8323" i="9"/>
  <c r="D8324" i="9"/>
  <c r="D8325" i="9"/>
  <c r="D8326" i="9"/>
  <c r="D8327" i="9"/>
  <c r="D8328" i="9"/>
  <c r="D8329" i="9"/>
  <c r="D8330" i="9"/>
  <c r="D8331" i="9"/>
  <c r="D8332" i="9"/>
  <c r="D8333" i="9"/>
  <c r="D8334" i="9"/>
  <c r="D8335" i="9"/>
  <c r="D8336" i="9"/>
  <c r="D8337" i="9"/>
  <c r="D8338" i="9"/>
  <c r="D8339" i="9"/>
  <c r="D8340" i="9"/>
  <c r="D8341" i="9"/>
  <c r="D8342" i="9"/>
  <c r="D8343" i="9"/>
  <c r="D8344" i="9"/>
  <c r="D8345" i="9"/>
  <c r="D8346" i="9"/>
  <c r="D8347" i="9"/>
  <c r="D8348" i="9"/>
  <c r="D8349" i="9"/>
  <c r="D8350" i="9"/>
  <c r="D8351" i="9"/>
  <c r="D8352" i="9"/>
  <c r="D8353" i="9"/>
  <c r="D8354" i="9"/>
  <c r="D8355" i="9"/>
  <c r="D8356" i="9"/>
  <c r="D8357" i="9"/>
  <c r="D8358" i="9"/>
  <c r="D8359" i="9"/>
  <c r="D8360" i="9"/>
  <c r="D8361" i="9"/>
  <c r="D8362" i="9"/>
  <c r="D8363" i="9"/>
  <c r="D8364" i="9"/>
  <c r="D8365" i="9"/>
  <c r="D8366" i="9"/>
  <c r="D8367" i="9"/>
  <c r="D8368" i="9"/>
  <c r="D8369" i="9"/>
  <c r="D8370" i="9"/>
  <c r="D8371" i="9"/>
  <c r="D8372" i="9"/>
  <c r="D8373" i="9"/>
  <c r="D8374" i="9"/>
  <c r="D8375" i="9"/>
  <c r="D8376" i="9"/>
  <c r="D8377" i="9"/>
  <c r="D8378" i="9"/>
  <c r="D8379" i="9"/>
  <c r="D8380" i="9"/>
  <c r="D8381" i="9"/>
  <c r="D8382" i="9"/>
  <c r="D8383" i="9"/>
  <c r="D8384" i="9"/>
  <c r="D8385" i="9"/>
  <c r="D8386" i="9"/>
  <c r="D8387" i="9"/>
  <c r="D8388" i="9"/>
  <c r="D8389" i="9"/>
  <c r="D8390" i="9"/>
  <c r="D8391" i="9"/>
  <c r="D8392" i="9"/>
  <c r="D8393" i="9"/>
  <c r="D8394" i="9"/>
  <c r="D8395" i="9"/>
  <c r="D8396" i="9"/>
  <c r="D8397" i="9"/>
  <c r="D8398" i="9"/>
  <c r="D8399" i="9"/>
  <c r="D8400" i="9"/>
  <c r="D8401" i="9"/>
  <c r="D8402" i="9"/>
  <c r="D8403" i="9"/>
  <c r="D8404" i="9"/>
  <c r="D8405" i="9"/>
  <c r="D8406" i="9"/>
  <c r="D8407" i="9"/>
  <c r="D8408" i="9"/>
  <c r="D8409" i="9"/>
  <c r="D8410" i="9"/>
  <c r="D8411" i="9"/>
  <c r="D8412" i="9"/>
  <c r="D8413" i="9"/>
  <c r="D8414" i="9"/>
  <c r="D8415" i="9"/>
  <c r="D8416" i="9"/>
  <c r="D8417" i="9"/>
  <c r="D8418" i="9"/>
  <c r="D8419" i="9"/>
  <c r="D8420" i="9"/>
  <c r="D8421" i="9"/>
  <c r="D8422" i="9"/>
  <c r="D8423" i="9"/>
  <c r="D8424" i="9"/>
  <c r="D8425" i="9"/>
  <c r="D8426" i="9"/>
  <c r="D8427" i="9"/>
  <c r="D8428" i="9"/>
  <c r="D8429" i="9"/>
  <c r="D8430" i="9"/>
  <c r="D8431" i="9"/>
  <c r="D8432" i="9"/>
  <c r="D8433" i="9"/>
  <c r="D8434" i="9"/>
  <c r="D8435" i="9"/>
  <c r="D8436" i="9"/>
  <c r="D8437" i="9"/>
  <c r="D8438" i="9"/>
  <c r="D8439" i="9"/>
  <c r="D8440" i="9"/>
  <c r="D8441" i="9"/>
  <c r="D8442" i="9"/>
  <c r="D8443" i="9"/>
  <c r="D8444" i="9"/>
  <c r="D8445" i="9"/>
  <c r="D8446" i="9"/>
  <c r="D8447" i="9"/>
  <c r="D8448" i="9"/>
  <c r="D8449" i="9"/>
  <c r="D8450" i="9"/>
  <c r="D8451" i="9"/>
  <c r="D8452" i="9"/>
  <c r="D8453" i="9"/>
  <c r="D8454" i="9"/>
  <c r="D8455" i="9"/>
  <c r="D8456" i="9"/>
  <c r="D8457" i="9"/>
  <c r="D8458" i="9"/>
  <c r="D8459" i="9"/>
  <c r="D8460" i="9"/>
  <c r="D8461" i="9"/>
  <c r="D8462" i="9"/>
  <c r="D8463" i="9"/>
  <c r="D8464" i="9"/>
  <c r="D8465" i="9"/>
  <c r="D8466" i="9"/>
  <c r="D8467" i="9"/>
  <c r="D8468" i="9"/>
  <c r="D8469" i="9"/>
  <c r="D8470" i="9"/>
  <c r="D8471" i="9"/>
  <c r="D8472" i="9"/>
  <c r="D8473" i="9"/>
  <c r="D8474" i="9"/>
  <c r="D8475" i="9"/>
  <c r="D8476" i="9"/>
  <c r="D8477" i="9"/>
  <c r="D8478" i="9"/>
  <c r="D8479" i="9"/>
  <c r="D8480" i="9"/>
  <c r="D8481" i="9"/>
  <c r="D8482" i="9"/>
  <c r="D8483" i="9"/>
  <c r="D8484" i="9"/>
  <c r="D8485" i="9"/>
  <c r="D8486" i="9"/>
  <c r="D8487" i="9"/>
  <c r="D8488" i="9"/>
  <c r="D8489" i="9"/>
  <c r="D8490" i="9"/>
  <c r="D8491" i="9"/>
  <c r="D8492" i="9"/>
  <c r="D8493" i="9"/>
  <c r="D8494" i="9"/>
  <c r="D8495" i="9"/>
  <c r="D8496" i="9"/>
  <c r="D8497" i="9"/>
  <c r="D8498" i="9"/>
  <c r="D8499" i="9"/>
  <c r="D8500" i="9"/>
  <c r="D8501" i="9"/>
  <c r="D8502" i="9"/>
  <c r="D8503" i="9"/>
  <c r="D8504" i="9"/>
  <c r="D8505" i="9"/>
  <c r="D8506" i="9"/>
  <c r="D8507" i="9"/>
  <c r="D8508" i="9"/>
  <c r="D8509" i="9"/>
  <c r="D8510" i="9"/>
  <c r="D8511" i="9"/>
  <c r="D8512" i="9"/>
  <c r="D8513" i="9"/>
  <c r="D8514" i="9"/>
  <c r="D8515" i="9"/>
  <c r="D8516" i="9"/>
  <c r="D8517" i="9"/>
  <c r="D8518" i="9"/>
  <c r="D8519" i="9"/>
  <c r="D8520" i="9"/>
  <c r="D8521" i="9"/>
  <c r="D8522" i="9"/>
  <c r="D8523" i="9"/>
  <c r="D8524" i="9"/>
  <c r="D8525" i="9"/>
  <c r="D8526" i="9"/>
  <c r="D8527" i="9"/>
  <c r="D8528" i="9"/>
  <c r="D8529" i="9"/>
  <c r="D8530" i="9"/>
  <c r="D8531" i="9"/>
  <c r="D8532" i="9"/>
  <c r="D8533" i="9"/>
  <c r="D8534" i="9"/>
  <c r="D8535" i="9"/>
  <c r="D8536" i="9"/>
  <c r="D8537" i="9"/>
  <c r="D8538" i="9"/>
  <c r="D8539" i="9"/>
  <c r="D8540" i="9"/>
  <c r="D8541" i="9"/>
  <c r="D8542" i="9"/>
  <c r="D8543" i="9"/>
  <c r="D8544" i="9"/>
  <c r="D8545" i="9"/>
  <c r="D8546" i="9"/>
  <c r="D8547" i="9"/>
  <c r="D8548" i="9"/>
  <c r="D8549" i="9"/>
  <c r="D8550" i="9"/>
  <c r="D8551" i="9"/>
  <c r="D8552" i="9"/>
  <c r="D8553" i="9"/>
  <c r="D8554" i="9"/>
  <c r="D8555" i="9"/>
  <c r="D8556" i="9"/>
  <c r="D8557" i="9"/>
  <c r="D8558" i="9"/>
  <c r="D8559" i="9"/>
  <c r="D8560" i="9"/>
  <c r="D8561" i="9"/>
  <c r="D8562" i="9"/>
  <c r="D8563" i="9"/>
  <c r="D8564" i="9"/>
  <c r="D8565" i="9"/>
  <c r="D8566" i="9"/>
  <c r="D8567" i="9"/>
  <c r="D8568" i="9"/>
  <c r="D8569" i="9"/>
  <c r="D8570" i="9"/>
  <c r="D8571" i="9"/>
  <c r="D8572" i="9"/>
  <c r="D8573" i="9"/>
  <c r="D8574" i="9"/>
  <c r="D8575" i="9"/>
  <c r="D8576" i="9"/>
  <c r="D8577" i="9"/>
  <c r="D8578" i="9"/>
  <c r="D8579" i="9"/>
  <c r="D8580" i="9"/>
  <c r="D8581" i="9"/>
  <c r="D8582" i="9"/>
  <c r="D8583" i="9"/>
  <c r="D8584" i="9"/>
  <c r="D8585" i="9"/>
  <c r="D8586" i="9"/>
  <c r="D8587" i="9"/>
  <c r="D8588" i="9"/>
  <c r="D8589" i="9"/>
  <c r="D8590" i="9"/>
  <c r="D8591" i="9"/>
  <c r="D8592" i="9"/>
  <c r="D8593" i="9"/>
  <c r="D8594" i="9"/>
  <c r="D8595" i="9"/>
  <c r="D8596" i="9"/>
  <c r="D8597" i="9"/>
  <c r="D8598" i="9"/>
  <c r="D8599" i="9"/>
  <c r="D8600" i="9"/>
  <c r="D8601" i="9"/>
  <c r="D8602" i="9"/>
  <c r="D8603" i="9"/>
  <c r="D8604" i="9"/>
  <c r="D8605" i="9"/>
  <c r="D8606" i="9"/>
  <c r="D8607" i="9"/>
  <c r="D8608" i="9"/>
  <c r="D8609" i="9"/>
  <c r="D8610" i="9"/>
  <c r="D8611" i="9"/>
  <c r="D8612" i="9"/>
  <c r="D8613" i="9"/>
  <c r="D8614" i="9"/>
  <c r="D8615" i="9"/>
  <c r="D8616" i="9"/>
  <c r="D8617" i="9"/>
  <c r="D8618" i="9"/>
  <c r="D8619" i="9"/>
  <c r="D8620" i="9"/>
  <c r="D8621" i="9"/>
  <c r="D8622" i="9"/>
  <c r="D8623" i="9"/>
  <c r="D8624" i="9"/>
  <c r="D8625" i="9"/>
  <c r="D8626" i="9"/>
  <c r="D8627" i="9"/>
  <c r="D8628" i="9"/>
  <c r="D8629" i="9"/>
  <c r="D8630" i="9"/>
  <c r="D8631" i="9"/>
  <c r="D8632" i="9"/>
  <c r="D8633" i="9"/>
  <c r="D8634" i="9"/>
  <c r="D8635" i="9"/>
  <c r="D8636" i="9"/>
  <c r="D8637" i="9"/>
  <c r="D8638" i="9"/>
  <c r="D8639" i="9"/>
  <c r="D8640" i="9"/>
  <c r="D8641" i="9"/>
  <c r="D8642" i="9"/>
  <c r="D8643" i="9"/>
  <c r="D8644" i="9"/>
  <c r="D8645" i="9"/>
  <c r="D8646" i="9"/>
  <c r="D8647" i="9"/>
  <c r="D8648" i="9"/>
  <c r="D8649" i="9"/>
  <c r="D8650" i="9"/>
  <c r="D8651" i="9"/>
  <c r="D8652" i="9"/>
  <c r="D8653" i="9"/>
  <c r="D8654" i="9"/>
  <c r="D8655" i="9"/>
  <c r="D8656" i="9"/>
  <c r="D8657" i="9"/>
  <c r="D8658" i="9"/>
  <c r="D8659" i="9"/>
  <c r="D8660" i="9"/>
  <c r="D8661" i="9"/>
  <c r="D8662" i="9"/>
  <c r="D8663" i="9"/>
  <c r="D8664" i="9"/>
  <c r="D8665" i="9"/>
  <c r="D8666" i="9"/>
  <c r="D8667" i="9"/>
  <c r="D8668" i="9"/>
  <c r="D8669" i="9"/>
  <c r="D8670" i="9"/>
  <c r="D8671" i="9"/>
  <c r="D8672" i="9"/>
  <c r="D8673" i="9"/>
  <c r="D8674" i="9"/>
  <c r="D8675" i="9"/>
  <c r="D8676" i="9"/>
  <c r="D8677" i="9"/>
  <c r="D8678" i="9"/>
  <c r="D8679" i="9"/>
  <c r="D8680" i="9"/>
  <c r="D8681" i="9"/>
  <c r="D8682" i="9"/>
  <c r="D8683" i="9"/>
  <c r="D8684" i="9"/>
  <c r="D8685" i="9"/>
  <c r="D8686" i="9"/>
  <c r="D8687" i="9"/>
  <c r="D8688" i="9"/>
  <c r="D8689" i="9"/>
  <c r="D8690" i="9"/>
  <c r="D8691" i="9"/>
  <c r="D8692" i="9"/>
  <c r="D8693" i="9"/>
  <c r="D8694" i="9"/>
  <c r="D8695" i="9"/>
  <c r="D8696" i="9"/>
  <c r="D8697" i="9"/>
  <c r="D8698" i="9"/>
  <c r="D8699" i="9"/>
  <c r="D8700" i="9"/>
  <c r="D8701" i="9"/>
  <c r="D8702" i="9"/>
  <c r="D8703" i="9"/>
  <c r="D8704" i="9"/>
  <c r="D8705" i="9"/>
  <c r="D8706" i="9"/>
  <c r="D8707" i="9"/>
  <c r="D8708" i="9"/>
  <c r="D8709" i="9"/>
  <c r="D8710" i="9"/>
  <c r="D8711" i="9"/>
  <c r="D8712" i="9"/>
  <c r="D8713" i="9"/>
  <c r="D8714" i="9"/>
  <c r="D8715" i="9"/>
  <c r="D8716" i="9"/>
  <c r="D8717" i="9"/>
  <c r="D8718" i="9"/>
  <c r="D8719" i="9"/>
  <c r="D8720" i="9"/>
  <c r="D8721" i="9"/>
  <c r="D8722" i="9"/>
  <c r="D8723" i="9"/>
  <c r="D8724" i="9"/>
  <c r="D8725" i="9"/>
  <c r="D8726" i="9"/>
  <c r="D8727" i="9"/>
  <c r="D8728" i="9"/>
  <c r="D8729" i="9"/>
  <c r="D8730" i="9"/>
  <c r="D8731" i="9"/>
  <c r="D8732" i="9"/>
  <c r="D8733" i="9"/>
  <c r="D8734" i="9"/>
  <c r="D8735" i="9"/>
  <c r="D8736" i="9"/>
  <c r="D8737" i="9"/>
  <c r="D8738" i="9"/>
  <c r="D8739" i="9"/>
  <c r="D8740" i="9"/>
  <c r="D8741" i="9"/>
  <c r="D8742" i="9"/>
  <c r="D8743" i="9"/>
  <c r="D8744" i="9"/>
  <c r="D8745" i="9"/>
  <c r="D8746" i="9"/>
  <c r="D8747" i="9"/>
  <c r="D8748" i="9"/>
  <c r="D8749" i="9"/>
  <c r="D8750" i="9"/>
  <c r="D8751" i="9"/>
  <c r="D8752" i="9"/>
  <c r="D8753" i="9"/>
  <c r="D8754" i="9"/>
  <c r="D8755" i="9"/>
  <c r="D8756" i="9"/>
  <c r="D8757" i="9"/>
  <c r="D8758" i="9"/>
  <c r="D8759" i="9"/>
  <c r="D8760" i="9"/>
  <c r="D8761" i="9"/>
  <c r="D8762" i="9"/>
  <c r="D8763" i="9"/>
  <c r="D8764" i="9"/>
  <c r="D8765" i="9"/>
  <c r="D8766" i="9"/>
  <c r="D8767" i="9"/>
  <c r="D8768" i="9"/>
  <c r="D8769" i="9"/>
  <c r="D8770" i="9"/>
  <c r="D8771" i="9"/>
  <c r="D8772" i="9"/>
  <c r="D8773" i="9"/>
  <c r="D8774" i="9"/>
  <c r="D8775" i="9"/>
  <c r="D8776" i="9"/>
  <c r="D8777" i="9"/>
  <c r="D8778" i="9"/>
  <c r="D8779" i="9"/>
  <c r="D8780" i="9"/>
  <c r="D8781" i="9"/>
  <c r="D8782" i="9"/>
  <c r="D8783" i="9"/>
  <c r="D8784" i="9"/>
  <c r="D8785" i="9"/>
  <c r="D8786" i="9"/>
  <c r="D8787" i="9"/>
  <c r="D8788" i="9"/>
  <c r="D8789" i="9"/>
  <c r="D8790" i="9"/>
  <c r="D8791" i="9"/>
  <c r="D8792" i="9"/>
  <c r="D8793" i="9"/>
  <c r="D8794" i="9"/>
  <c r="D8795" i="9"/>
  <c r="D8796" i="9"/>
  <c r="D8797" i="9"/>
  <c r="D8798" i="9"/>
  <c r="D8799" i="9"/>
  <c r="D8800" i="9"/>
  <c r="D8801" i="9"/>
  <c r="D8802" i="9"/>
  <c r="D8803" i="9"/>
  <c r="D8804" i="9"/>
  <c r="D8805" i="9"/>
  <c r="D8806" i="9"/>
  <c r="D8807" i="9"/>
  <c r="D8808" i="9"/>
  <c r="D8809" i="9"/>
  <c r="D8810" i="9"/>
  <c r="D8811" i="9"/>
  <c r="D8812" i="9"/>
  <c r="D8813" i="9"/>
  <c r="D8814" i="9"/>
  <c r="D8815" i="9"/>
  <c r="D8816" i="9"/>
  <c r="D8817" i="9"/>
  <c r="D8818" i="9"/>
  <c r="D8819" i="9"/>
  <c r="D8820" i="9"/>
  <c r="D8821" i="9"/>
  <c r="D8822" i="9"/>
  <c r="D8823" i="9"/>
  <c r="D8824" i="9"/>
  <c r="D8825" i="9"/>
  <c r="D8826" i="9"/>
  <c r="D8827" i="9"/>
  <c r="D8828" i="9"/>
  <c r="D8829" i="9"/>
  <c r="D8830" i="9"/>
  <c r="D8831" i="9"/>
  <c r="D8832" i="9"/>
  <c r="D8833" i="9"/>
  <c r="D8834" i="9"/>
  <c r="D8835" i="9"/>
  <c r="D8836" i="9"/>
  <c r="D8837" i="9"/>
  <c r="D8838" i="9"/>
  <c r="D8839" i="9"/>
  <c r="D8840" i="9"/>
  <c r="D8841" i="9"/>
  <c r="D8842" i="9"/>
  <c r="D8843" i="9"/>
  <c r="D8844" i="9"/>
  <c r="D8845" i="9"/>
  <c r="D8846" i="9"/>
  <c r="D8847" i="9"/>
  <c r="D8848" i="9"/>
  <c r="D8849" i="9"/>
  <c r="D8850" i="9"/>
  <c r="D8851" i="9"/>
  <c r="D8852" i="9"/>
  <c r="D8853" i="9"/>
  <c r="D8854" i="9"/>
  <c r="D8855" i="9"/>
  <c r="D8856" i="9"/>
  <c r="D8857" i="9"/>
  <c r="D8858" i="9"/>
  <c r="D8859" i="9"/>
  <c r="D8860" i="9"/>
  <c r="D8861" i="9"/>
  <c r="D8862" i="9"/>
  <c r="D8863" i="9"/>
  <c r="D8864" i="9"/>
  <c r="D8865" i="9"/>
  <c r="D8866" i="9"/>
  <c r="D8867" i="9"/>
  <c r="D8868" i="9"/>
  <c r="D8869" i="9"/>
  <c r="D8870" i="9"/>
  <c r="D8871" i="9"/>
  <c r="D8872" i="9"/>
  <c r="D8873" i="9"/>
  <c r="D8874" i="9"/>
  <c r="D8875" i="9"/>
  <c r="D8876" i="9"/>
  <c r="D8877" i="9"/>
  <c r="D8878" i="9"/>
  <c r="D8879" i="9"/>
  <c r="D8880" i="9"/>
  <c r="D8881" i="9"/>
  <c r="D8882" i="9"/>
  <c r="D8883" i="9"/>
  <c r="D8884" i="9"/>
  <c r="D8885" i="9"/>
  <c r="D8886" i="9"/>
  <c r="D8887" i="9"/>
  <c r="D8888" i="9"/>
  <c r="D8889" i="9"/>
  <c r="D8890" i="9"/>
  <c r="D8891" i="9"/>
  <c r="D8892" i="9"/>
  <c r="D8893" i="9"/>
  <c r="D8894" i="9"/>
  <c r="D8895" i="9"/>
  <c r="D8896" i="9"/>
  <c r="D8897" i="9"/>
  <c r="D8898" i="9"/>
  <c r="D8899" i="9"/>
  <c r="D8900" i="9"/>
  <c r="D8901" i="9"/>
  <c r="D8902" i="9"/>
  <c r="D8903" i="9"/>
  <c r="D8904" i="9"/>
  <c r="D8905" i="9"/>
  <c r="D8906" i="9"/>
  <c r="D8907" i="9"/>
  <c r="D8908" i="9"/>
  <c r="D8909" i="9"/>
  <c r="D8910" i="9"/>
  <c r="D8911" i="9"/>
  <c r="D8912" i="9"/>
  <c r="D8913" i="9"/>
  <c r="D8914" i="9"/>
  <c r="D8915" i="9"/>
  <c r="D8916" i="9"/>
  <c r="D8917" i="9"/>
  <c r="D8918" i="9"/>
  <c r="D8919" i="9"/>
  <c r="D8920" i="9"/>
  <c r="D8921" i="9"/>
  <c r="D8922" i="9"/>
  <c r="D8923" i="9"/>
  <c r="D8924" i="9"/>
  <c r="D8925" i="9"/>
  <c r="D8926" i="9"/>
  <c r="D8927" i="9"/>
  <c r="D8928" i="9"/>
  <c r="D8929" i="9"/>
  <c r="D8930" i="9"/>
  <c r="D8931" i="9"/>
  <c r="D8932" i="9"/>
  <c r="D8933" i="9"/>
  <c r="D8934" i="9"/>
  <c r="D8935" i="9"/>
  <c r="D8936" i="9"/>
  <c r="D8937" i="9"/>
  <c r="D8938" i="9"/>
  <c r="D8939" i="9"/>
  <c r="D8940" i="9"/>
  <c r="D8941" i="9"/>
  <c r="D8942" i="9"/>
  <c r="D8943" i="9"/>
  <c r="D8944" i="9"/>
  <c r="D8945" i="9"/>
  <c r="D8946" i="9"/>
  <c r="D8947" i="9"/>
  <c r="D8948" i="9"/>
  <c r="D8949" i="9"/>
  <c r="D8950" i="9"/>
  <c r="D8951" i="9"/>
  <c r="D8952" i="9"/>
  <c r="D8953" i="9"/>
  <c r="D8954" i="9"/>
  <c r="D8955" i="9"/>
  <c r="D8956" i="9"/>
  <c r="D8957" i="9"/>
  <c r="D8958" i="9"/>
  <c r="D8959" i="9"/>
  <c r="D8960" i="9"/>
  <c r="D8961" i="9"/>
  <c r="D8962" i="9"/>
  <c r="D8963" i="9"/>
  <c r="D8964" i="9"/>
  <c r="D8965" i="9"/>
  <c r="D8966" i="9"/>
  <c r="D8967" i="9"/>
  <c r="D8968" i="9"/>
  <c r="D8969" i="9"/>
  <c r="D8970" i="9"/>
  <c r="D8971" i="9"/>
  <c r="D8972" i="9"/>
  <c r="D8973" i="9"/>
  <c r="D8974" i="9"/>
  <c r="D8975" i="9"/>
  <c r="D8976" i="9"/>
  <c r="D8977" i="9"/>
  <c r="D8978" i="9"/>
  <c r="D8979" i="9"/>
  <c r="D8980" i="9"/>
  <c r="D8981" i="9"/>
  <c r="D8982" i="9"/>
  <c r="D8983" i="9"/>
  <c r="D8984" i="9"/>
  <c r="D8985" i="9"/>
  <c r="D8986" i="9"/>
  <c r="D8987" i="9"/>
  <c r="D8988" i="9"/>
  <c r="D8989" i="9"/>
  <c r="D8990" i="9"/>
  <c r="D8991" i="9"/>
  <c r="D8992" i="9"/>
  <c r="D8993" i="9"/>
  <c r="D8994" i="9"/>
  <c r="D8995" i="9"/>
  <c r="D8996" i="9"/>
  <c r="D8997" i="9"/>
  <c r="D8998" i="9"/>
  <c r="D8999" i="9"/>
  <c r="D9000" i="9"/>
  <c r="D9001" i="9"/>
  <c r="D9002" i="9"/>
  <c r="D9003" i="9"/>
  <c r="D9004" i="9"/>
  <c r="D9005" i="9"/>
  <c r="D9006" i="9"/>
  <c r="D9007" i="9"/>
  <c r="D9008" i="9"/>
  <c r="D9009" i="9"/>
  <c r="D9010" i="9"/>
  <c r="D9011" i="9"/>
  <c r="D9012" i="9"/>
  <c r="D9013" i="9"/>
  <c r="D9014" i="9"/>
  <c r="D9015" i="9"/>
  <c r="D9016" i="9"/>
  <c r="D9017" i="9"/>
  <c r="D9018" i="9"/>
  <c r="D9019" i="9"/>
  <c r="D9020" i="9"/>
  <c r="D9021" i="9"/>
  <c r="D9022" i="9"/>
  <c r="D9023" i="9"/>
  <c r="D9024" i="9"/>
  <c r="D9025" i="9"/>
  <c r="D9026" i="9"/>
  <c r="D9027" i="9"/>
  <c r="D9028" i="9"/>
  <c r="D9029" i="9"/>
  <c r="D9030" i="9"/>
  <c r="D9031" i="9"/>
  <c r="D9032" i="9"/>
  <c r="D9033" i="9"/>
  <c r="D9034" i="9"/>
  <c r="D9035" i="9"/>
  <c r="D9036" i="9"/>
  <c r="D9037" i="9"/>
  <c r="D9038" i="9"/>
  <c r="D9039" i="9"/>
  <c r="D9040" i="9"/>
  <c r="D9041" i="9"/>
  <c r="D9042" i="9"/>
  <c r="D9043" i="9"/>
  <c r="D9044" i="9"/>
  <c r="D9045" i="9"/>
  <c r="D9046" i="9"/>
  <c r="D9047" i="9"/>
  <c r="D9048" i="9"/>
  <c r="D9049" i="9"/>
  <c r="D9050" i="9"/>
  <c r="D9051" i="9"/>
  <c r="D9052" i="9"/>
  <c r="D9053" i="9"/>
  <c r="D9054" i="9"/>
  <c r="D9055" i="9"/>
  <c r="D9056" i="9"/>
  <c r="D9057" i="9"/>
  <c r="D9058" i="9"/>
  <c r="D9059" i="9"/>
  <c r="D9060" i="9"/>
  <c r="D9061" i="9"/>
  <c r="D9062" i="9"/>
  <c r="D9063" i="9"/>
  <c r="D9064" i="9"/>
  <c r="D9065" i="9"/>
  <c r="D9066" i="9"/>
  <c r="D9067" i="9"/>
  <c r="D9068" i="9"/>
  <c r="D9069" i="9"/>
  <c r="D9070" i="9"/>
  <c r="D9071" i="9"/>
  <c r="D9072" i="9"/>
  <c r="D9073" i="9"/>
  <c r="D9074" i="9"/>
  <c r="D9075" i="9"/>
  <c r="D9076" i="9"/>
  <c r="D9077" i="9"/>
  <c r="D9078" i="9"/>
  <c r="D9079" i="9"/>
  <c r="D9080" i="9"/>
  <c r="D9081" i="9"/>
  <c r="D9082" i="9"/>
  <c r="D9083" i="9"/>
  <c r="D9084" i="9"/>
  <c r="D9085" i="9"/>
  <c r="D9086" i="9"/>
  <c r="D9087" i="9"/>
  <c r="D9088" i="9"/>
  <c r="D9089" i="9"/>
  <c r="D9090" i="9"/>
  <c r="D9091" i="9"/>
  <c r="D9092" i="9"/>
  <c r="D9093" i="9"/>
  <c r="D9094" i="9"/>
  <c r="D9095" i="9"/>
  <c r="D9096" i="9"/>
  <c r="D9097" i="9"/>
  <c r="D9098" i="9"/>
  <c r="D9099" i="9"/>
  <c r="D9100" i="9"/>
  <c r="D9101" i="9"/>
  <c r="D9102" i="9"/>
  <c r="D9103" i="9"/>
  <c r="D9104" i="9"/>
  <c r="D9105" i="9"/>
  <c r="D9106" i="9"/>
  <c r="D9107" i="9"/>
  <c r="D9108" i="9"/>
  <c r="D9109" i="9"/>
  <c r="D9110" i="9"/>
  <c r="D9111" i="9"/>
  <c r="D9112" i="9"/>
  <c r="D9113" i="9"/>
  <c r="D9114" i="9"/>
  <c r="D9115" i="9"/>
  <c r="D9116" i="9"/>
  <c r="D9117" i="9"/>
  <c r="D9118" i="9"/>
  <c r="D9119" i="9"/>
  <c r="D9120" i="9"/>
  <c r="D9121" i="9"/>
  <c r="D9122" i="9"/>
  <c r="D9123" i="9"/>
  <c r="D9124" i="9"/>
  <c r="D9125" i="9"/>
  <c r="D9126" i="9"/>
  <c r="D9127" i="9"/>
  <c r="D9128" i="9"/>
  <c r="D9129" i="9"/>
  <c r="D9130" i="9"/>
  <c r="D9131" i="9"/>
  <c r="D9132" i="9"/>
  <c r="D9133" i="9"/>
  <c r="D9134" i="9"/>
  <c r="D9135" i="9"/>
  <c r="D9136" i="9"/>
  <c r="D9137" i="9"/>
  <c r="D9138" i="9"/>
  <c r="D9139" i="9"/>
  <c r="D9140" i="9"/>
  <c r="D9141" i="9"/>
  <c r="D9142" i="9"/>
  <c r="D9143" i="9"/>
  <c r="D9144" i="9"/>
  <c r="D9145" i="9"/>
  <c r="D9146" i="9"/>
  <c r="D9147" i="9"/>
  <c r="D9148" i="9"/>
  <c r="D9149" i="9"/>
  <c r="D9150" i="9"/>
  <c r="D9151" i="9"/>
  <c r="D9152" i="9"/>
  <c r="D9153" i="9"/>
  <c r="D9154" i="9"/>
  <c r="D9155" i="9"/>
  <c r="D9156" i="9"/>
  <c r="D9157" i="9"/>
  <c r="D9158" i="9"/>
  <c r="D9159" i="9"/>
  <c r="D9160" i="9"/>
  <c r="D9161" i="9"/>
  <c r="D9162" i="9"/>
  <c r="D9163" i="9"/>
  <c r="D9164" i="9"/>
  <c r="D9165" i="9"/>
  <c r="D9166" i="9"/>
  <c r="D9167" i="9"/>
  <c r="D9168" i="9"/>
  <c r="D9169" i="9"/>
  <c r="D9170" i="9"/>
  <c r="D9171" i="9"/>
  <c r="D9172" i="9"/>
  <c r="D9173" i="9"/>
  <c r="D9174" i="9"/>
  <c r="D9175" i="9"/>
  <c r="D9176" i="9"/>
  <c r="D9177" i="9"/>
  <c r="D9178" i="9"/>
  <c r="D9179" i="9"/>
  <c r="D9180" i="9"/>
  <c r="D9181" i="9"/>
  <c r="D9182" i="9"/>
  <c r="D9183" i="9"/>
  <c r="D9184" i="9"/>
  <c r="D9185" i="9"/>
  <c r="D9186" i="9"/>
  <c r="D9187" i="9"/>
  <c r="D9188" i="9"/>
  <c r="D9189" i="9"/>
  <c r="D9190" i="9"/>
  <c r="D9191" i="9"/>
  <c r="D9192" i="9"/>
  <c r="D9193" i="9"/>
  <c r="D9194" i="9"/>
  <c r="D9195" i="9"/>
  <c r="D9196" i="9"/>
  <c r="D9197" i="9"/>
  <c r="D9198" i="9"/>
  <c r="D9199" i="9"/>
  <c r="D9200" i="9"/>
  <c r="D9201" i="9"/>
  <c r="D9202" i="9"/>
  <c r="D9203" i="9"/>
  <c r="D9204" i="9"/>
  <c r="D9205" i="9"/>
  <c r="D9206" i="9"/>
  <c r="D9207" i="9"/>
  <c r="D9208" i="9"/>
  <c r="D9209" i="9"/>
  <c r="D9210" i="9"/>
  <c r="D9211" i="9"/>
  <c r="D9212" i="9"/>
  <c r="D9213" i="9"/>
  <c r="D9214" i="9"/>
  <c r="D9215" i="9"/>
  <c r="D9216" i="9"/>
  <c r="D9217" i="9"/>
  <c r="D9218" i="9"/>
  <c r="D9219" i="9"/>
  <c r="D9220" i="9"/>
  <c r="D9221" i="9"/>
  <c r="D9222" i="9"/>
  <c r="D9223" i="9"/>
  <c r="D9224" i="9"/>
  <c r="D9225" i="9"/>
  <c r="D9226" i="9"/>
  <c r="D9227" i="9"/>
  <c r="D9228" i="9"/>
  <c r="D9229" i="9"/>
  <c r="D9230" i="9"/>
  <c r="D9231" i="9"/>
  <c r="D9232" i="9"/>
  <c r="D9233" i="9"/>
  <c r="D9234" i="9"/>
  <c r="D9235" i="9"/>
  <c r="D9236" i="9"/>
  <c r="D9237" i="9"/>
  <c r="D9238" i="9"/>
  <c r="D9239" i="9"/>
  <c r="D9240" i="9"/>
  <c r="D9241" i="9"/>
  <c r="D9242" i="9"/>
  <c r="D9243" i="9"/>
  <c r="D9244" i="9"/>
  <c r="D9245" i="9"/>
  <c r="D9246" i="9"/>
  <c r="D9247" i="9"/>
  <c r="D9248" i="9"/>
  <c r="D9249" i="9"/>
  <c r="D9250" i="9"/>
  <c r="D9251" i="9"/>
  <c r="D9252" i="9"/>
  <c r="D9253" i="9"/>
  <c r="D9254" i="9"/>
  <c r="D9255" i="9"/>
  <c r="D9256" i="9"/>
  <c r="D9257" i="9"/>
  <c r="D9258" i="9"/>
  <c r="D9259" i="9"/>
  <c r="D9260" i="9"/>
  <c r="D9261" i="9"/>
  <c r="D9262" i="9"/>
  <c r="D9263" i="9"/>
  <c r="D9264" i="9"/>
  <c r="D9265" i="9"/>
  <c r="D9266" i="9"/>
  <c r="D9267" i="9"/>
  <c r="D9268" i="9"/>
  <c r="D9269" i="9"/>
  <c r="D9270" i="9"/>
  <c r="D9271" i="9"/>
  <c r="D9272" i="9"/>
  <c r="D9273" i="9"/>
  <c r="D9274" i="9"/>
  <c r="D9275" i="9"/>
  <c r="D9276" i="9"/>
  <c r="D9277" i="9"/>
  <c r="D9278" i="9"/>
  <c r="D9279" i="9"/>
  <c r="D9280" i="9"/>
  <c r="D9281" i="9"/>
  <c r="D9282" i="9"/>
  <c r="D9283" i="9"/>
  <c r="D9284" i="9"/>
  <c r="D9285" i="9"/>
  <c r="D9286" i="9"/>
  <c r="D9287" i="9"/>
  <c r="D9288" i="9"/>
  <c r="D9289" i="9"/>
  <c r="D9290" i="9"/>
  <c r="D9291" i="9"/>
  <c r="D9292" i="9"/>
  <c r="D9293" i="9"/>
  <c r="D11" i="9"/>
  <c r="AH13" i="9" l="1"/>
  <c r="AH14" i="9" s="1"/>
  <c r="AH15" i="9" s="1"/>
  <c r="I11" i="11"/>
  <c r="R11" i="11"/>
  <c r="N11" i="11"/>
  <c r="T11" i="11" s="1"/>
  <c r="G11" i="11"/>
  <c r="P12" i="11"/>
  <c r="L12" i="11"/>
  <c r="H12" i="11"/>
  <c r="N12" i="11"/>
  <c r="I12" i="11"/>
  <c r="O12" i="11"/>
  <c r="J12" i="11"/>
  <c r="Q12" i="11"/>
  <c r="K12" i="11"/>
  <c r="R12" i="11"/>
  <c r="M12" i="11"/>
  <c r="G12" i="11"/>
  <c r="F13" i="11"/>
  <c r="P11" i="11"/>
  <c r="L11" i="11"/>
  <c r="H11" i="11"/>
  <c r="K11" i="11"/>
  <c r="Q11" i="11"/>
  <c r="J11" i="11"/>
  <c r="O11" i="11"/>
  <c r="X12" i="10"/>
  <c r="J11" i="10"/>
  <c r="N11" i="10"/>
  <c r="R11" i="10"/>
  <c r="H11" i="10"/>
  <c r="I11" i="10"/>
  <c r="M11" i="10"/>
  <c r="Q11" i="10"/>
  <c r="I12" i="10"/>
  <c r="M12" i="10"/>
  <c r="Q12" i="10"/>
  <c r="J12" i="10"/>
  <c r="N12" i="10"/>
  <c r="R12" i="10"/>
  <c r="L12" i="10"/>
  <c r="K12" i="10"/>
  <c r="H12" i="10"/>
  <c r="P12" i="10"/>
  <c r="G12" i="10"/>
  <c r="O12" i="10"/>
  <c r="P11" i="10"/>
  <c r="L11" i="10"/>
  <c r="Y14" i="10"/>
  <c r="X14" i="10" s="1"/>
  <c r="F13" i="10"/>
  <c r="E13" i="10" s="1"/>
  <c r="AG13" i="9"/>
  <c r="AJ13" i="9" s="1"/>
  <c r="N13" i="9"/>
  <c r="N14" i="9" s="1"/>
  <c r="M14" i="9" s="1"/>
  <c r="AL12" i="9"/>
  <c r="AP12" i="9"/>
  <c r="AT12" i="9"/>
  <c r="AI12" i="9"/>
  <c r="AN12" i="9"/>
  <c r="AS12" i="9"/>
  <c r="AM12" i="9"/>
  <c r="AR12" i="9"/>
  <c r="AK12" i="9"/>
  <c r="AQ12" i="9"/>
  <c r="AJ12" i="9"/>
  <c r="AO12" i="9"/>
  <c r="AL13" i="9"/>
  <c r="AP13" i="9"/>
  <c r="AT13" i="9"/>
  <c r="AT11" i="9"/>
  <c r="AP11" i="9"/>
  <c r="AL11" i="9"/>
  <c r="AN13" i="9"/>
  <c r="AI13" i="9"/>
  <c r="AI11" i="9"/>
  <c r="AQ11" i="9"/>
  <c r="AM11" i="9"/>
  <c r="AO13" i="9"/>
  <c r="AR11" i="9"/>
  <c r="AN11" i="9"/>
  <c r="AJ11" i="9"/>
  <c r="AQ13" i="9"/>
  <c r="AK13" i="9"/>
  <c r="AS11" i="9"/>
  <c r="AO11" i="9"/>
  <c r="AM13" i="9"/>
  <c r="AH16" i="9"/>
  <c r="AG15" i="9"/>
  <c r="AG14" i="9"/>
  <c r="N15" i="9"/>
  <c r="H313" i="9"/>
  <c r="K316" i="9" s="1"/>
  <c r="V316" i="10" s="1"/>
  <c r="H309" i="9"/>
  <c r="K312" i="9" s="1"/>
  <c r="V312" i="10" s="1"/>
  <c r="H305" i="9"/>
  <c r="K308" i="9" s="1"/>
  <c r="V308" i="10" s="1"/>
  <c r="H301" i="9"/>
  <c r="K304" i="9" s="1"/>
  <c r="V304" i="10" s="1"/>
  <c r="H297" i="9"/>
  <c r="K300" i="9" s="1"/>
  <c r="V300" i="10" s="1"/>
  <c r="H293" i="9"/>
  <c r="K296" i="9" s="1"/>
  <c r="V296" i="10" s="1"/>
  <c r="H289" i="9"/>
  <c r="K292" i="9" s="1"/>
  <c r="V292" i="10" s="1"/>
  <c r="H285" i="9"/>
  <c r="K288" i="9" s="1"/>
  <c r="V288" i="10" s="1"/>
  <c r="H281" i="9"/>
  <c r="K284" i="9" s="1"/>
  <c r="V284" i="10" s="1"/>
  <c r="H277" i="9"/>
  <c r="K280" i="9" s="1"/>
  <c r="V280" i="10" s="1"/>
  <c r="H273" i="9"/>
  <c r="K276" i="9" s="1"/>
  <c r="V276" i="10" s="1"/>
  <c r="H269" i="9"/>
  <c r="K272" i="9" s="1"/>
  <c r="V272" i="10" s="1"/>
  <c r="H265" i="9"/>
  <c r="K268" i="9" s="1"/>
  <c r="V268" i="10" s="1"/>
  <c r="H261" i="9"/>
  <c r="K264" i="9" s="1"/>
  <c r="V264" i="10" s="1"/>
  <c r="H257" i="9"/>
  <c r="K260" i="9" s="1"/>
  <c r="V260" i="10" s="1"/>
  <c r="H253" i="9"/>
  <c r="K256" i="9" s="1"/>
  <c r="V256" i="10" s="1"/>
  <c r="H249" i="9"/>
  <c r="K252" i="9" s="1"/>
  <c r="V252" i="10" s="1"/>
  <c r="H245" i="9"/>
  <c r="K248" i="9" s="1"/>
  <c r="V248" i="10" s="1"/>
  <c r="H241" i="9"/>
  <c r="K244" i="9" s="1"/>
  <c r="V244" i="10" s="1"/>
  <c r="H237" i="9"/>
  <c r="K240" i="9" s="1"/>
  <c r="V240" i="10" s="1"/>
  <c r="H233" i="9"/>
  <c r="K236" i="9" s="1"/>
  <c r="V236" i="10" s="1"/>
  <c r="H229" i="9"/>
  <c r="K232" i="9" s="1"/>
  <c r="V232" i="10" s="1"/>
  <c r="H225" i="9"/>
  <c r="K228" i="9" s="1"/>
  <c r="V228" i="10" s="1"/>
  <c r="H221" i="9"/>
  <c r="K224" i="9" s="1"/>
  <c r="V224" i="10" s="1"/>
  <c r="H217" i="9"/>
  <c r="K220" i="9" s="1"/>
  <c r="V220" i="10" s="1"/>
  <c r="H213" i="9"/>
  <c r="K216" i="9" s="1"/>
  <c r="V216" i="10" s="1"/>
  <c r="H209" i="9"/>
  <c r="K212" i="9" s="1"/>
  <c r="V212" i="10" s="1"/>
  <c r="H205" i="9"/>
  <c r="K208" i="9" s="1"/>
  <c r="V208" i="10" s="1"/>
  <c r="H201" i="9"/>
  <c r="K204" i="9" s="1"/>
  <c r="V204" i="10" s="1"/>
  <c r="H197" i="9"/>
  <c r="K200" i="9" s="1"/>
  <c r="V200" i="10" s="1"/>
  <c r="H193" i="9"/>
  <c r="K196" i="9" s="1"/>
  <c r="V196" i="10" s="1"/>
  <c r="H189" i="9"/>
  <c r="K192" i="9" s="1"/>
  <c r="V192" i="10" s="1"/>
  <c r="H185" i="9"/>
  <c r="K188" i="9" s="1"/>
  <c r="V188" i="10" s="1"/>
  <c r="H181" i="9"/>
  <c r="K184" i="9" s="1"/>
  <c r="V184" i="10" s="1"/>
  <c r="H177" i="9"/>
  <c r="K180" i="9" s="1"/>
  <c r="V180" i="10" s="1"/>
  <c r="H173" i="9"/>
  <c r="K176" i="9" s="1"/>
  <c r="V176" i="10" s="1"/>
  <c r="H169" i="9"/>
  <c r="K172" i="9" s="1"/>
  <c r="V172" i="10" s="1"/>
  <c r="H165" i="9"/>
  <c r="K168" i="9" s="1"/>
  <c r="V168" i="10" s="1"/>
  <c r="H161" i="9"/>
  <c r="K164" i="9" s="1"/>
  <c r="V164" i="10" s="1"/>
  <c r="H157" i="9"/>
  <c r="K160" i="9" s="1"/>
  <c r="V160" i="10" s="1"/>
  <c r="H153" i="9"/>
  <c r="K156" i="9" s="1"/>
  <c r="V156" i="10" s="1"/>
  <c r="H149" i="9"/>
  <c r="K152" i="9" s="1"/>
  <c r="V152" i="10" s="1"/>
  <c r="H145" i="9"/>
  <c r="K148" i="9" s="1"/>
  <c r="V148" i="10" s="1"/>
  <c r="H141" i="9"/>
  <c r="K144" i="9" s="1"/>
  <c r="V144" i="10" s="1"/>
  <c r="H137" i="9"/>
  <c r="K140" i="9" s="1"/>
  <c r="V140" i="10" s="1"/>
  <c r="H133" i="9"/>
  <c r="K136" i="9" s="1"/>
  <c r="V136" i="10" s="1"/>
  <c r="H129" i="9"/>
  <c r="K132" i="9" s="1"/>
  <c r="V132" i="10" s="1"/>
  <c r="H125" i="9"/>
  <c r="K128" i="9" s="1"/>
  <c r="V128" i="10" s="1"/>
  <c r="H121" i="9"/>
  <c r="K124" i="9" s="1"/>
  <c r="V124" i="10" s="1"/>
  <c r="H117" i="9"/>
  <c r="K120" i="9" s="1"/>
  <c r="V120" i="10" s="1"/>
  <c r="H113" i="9"/>
  <c r="K116" i="9" s="1"/>
  <c r="V116" i="10" s="1"/>
  <c r="H109" i="9"/>
  <c r="K112" i="9" s="1"/>
  <c r="V112" i="10" s="1"/>
  <c r="H105" i="9"/>
  <c r="K108" i="9" s="1"/>
  <c r="V108" i="10" s="1"/>
  <c r="H101" i="9"/>
  <c r="K104" i="9" s="1"/>
  <c r="V104" i="10" s="1"/>
  <c r="H97" i="9"/>
  <c r="K100" i="9" s="1"/>
  <c r="V100" i="10" s="1"/>
  <c r="H93" i="9"/>
  <c r="K96" i="9" s="1"/>
  <c r="V96" i="10" s="1"/>
  <c r="H89" i="9"/>
  <c r="K92" i="9" s="1"/>
  <c r="V92" i="10" s="1"/>
  <c r="H85" i="9"/>
  <c r="K88" i="9" s="1"/>
  <c r="V88" i="10" s="1"/>
  <c r="H81" i="9"/>
  <c r="K84" i="9" s="1"/>
  <c r="V84" i="10" s="1"/>
  <c r="H77" i="9"/>
  <c r="K80" i="9" s="1"/>
  <c r="V80" i="10" s="1"/>
  <c r="H73" i="9"/>
  <c r="K76" i="9" s="1"/>
  <c r="V76" i="10" s="1"/>
  <c r="H69" i="9"/>
  <c r="K72" i="9" s="1"/>
  <c r="V72" i="10" s="1"/>
  <c r="H65" i="9"/>
  <c r="K68" i="9" s="1"/>
  <c r="V68" i="10" s="1"/>
  <c r="H61" i="9"/>
  <c r="K64" i="9" s="1"/>
  <c r="V64" i="10" s="1"/>
  <c r="H57" i="9"/>
  <c r="K60" i="9" s="1"/>
  <c r="V60" i="10" s="1"/>
  <c r="H53" i="9"/>
  <c r="K56" i="9" s="1"/>
  <c r="V56" i="10" s="1"/>
  <c r="H49" i="9"/>
  <c r="K52" i="9" s="1"/>
  <c r="V52" i="10" s="1"/>
  <c r="H45" i="9"/>
  <c r="K48" i="9" s="1"/>
  <c r="V48" i="10" s="1"/>
  <c r="H41" i="9"/>
  <c r="K44" i="9" s="1"/>
  <c r="V44" i="10" s="1"/>
  <c r="AI13" i="10" s="1"/>
  <c r="H37" i="9"/>
  <c r="K40" i="9" s="1"/>
  <c r="V40" i="10" s="1"/>
  <c r="AE13" i="10" s="1"/>
  <c r="H33" i="9"/>
  <c r="K36" i="9" s="1"/>
  <c r="V36" i="10" s="1"/>
  <c r="AA13" i="10" s="1"/>
  <c r="H29" i="9"/>
  <c r="K32" i="9" s="1"/>
  <c r="H25" i="9"/>
  <c r="K28" i="9" s="1"/>
  <c r="H21" i="9"/>
  <c r="K24" i="9" s="1"/>
  <c r="H17" i="9"/>
  <c r="K20" i="9" s="1"/>
  <c r="H13" i="9"/>
  <c r="K16" i="9" s="1"/>
  <c r="H314" i="9"/>
  <c r="K317" i="9" s="1"/>
  <c r="V317" i="10" s="1"/>
  <c r="H310" i="9"/>
  <c r="K313" i="9" s="1"/>
  <c r="V313" i="10" s="1"/>
  <c r="H306" i="9"/>
  <c r="K309" i="9" s="1"/>
  <c r="V309" i="10" s="1"/>
  <c r="H302" i="9"/>
  <c r="K305" i="9" s="1"/>
  <c r="V305" i="10" s="1"/>
  <c r="H298" i="9"/>
  <c r="K301" i="9" s="1"/>
  <c r="V301" i="10" s="1"/>
  <c r="H294" i="9"/>
  <c r="K297" i="9" s="1"/>
  <c r="V297" i="10" s="1"/>
  <c r="H290" i="9"/>
  <c r="K293" i="9" s="1"/>
  <c r="V293" i="10" s="1"/>
  <c r="H286" i="9"/>
  <c r="K289" i="9" s="1"/>
  <c r="V289" i="10" s="1"/>
  <c r="H282" i="9"/>
  <c r="K285" i="9" s="1"/>
  <c r="V285" i="10" s="1"/>
  <c r="H278" i="9"/>
  <c r="K281" i="9" s="1"/>
  <c r="V281" i="10" s="1"/>
  <c r="H274" i="9"/>
  <c r="K277" i="9" s="1"/>
  <c r="V277" i="10" s="1"/>
  <c r="H270" i="9"/>
  <c r="K273" i="9" s="1"/>
  <c r="V273" i="10" s="1"/>
  <c r="H266" i="9"/>
  <c r="K269" i="9" s="1"/>
  <c r="V269" i="10" s="1"/>
  <c r="H262" i="9"/>
  <c r="K265" i="9" s="1"/>
  <c r="V265" i="10" s="1"/>
  <c r="H258" i="9"/>
  <c r="K261" i="9" s="1"/>
  <c r="V261" i="10" s="1"/>
  <c r="H254" i="9"/>
  <c r="K257" i="9" s="1"/>
  <c r="V257" i="10" s="1"/>
  <c r="H250" i="9"/>
  <c r="K253" i="9" s="1"/>
  <c r="V253" i="10" s="1"/>
  <c r="H246" i="9"/>
  <c r="K249" i="9" s="1"/>
  <c r="V249" i="10" s="1"/>
  <c r="H242" i="9"/>
  <c r="K245" i="9" s="1"/>
  <c r="V245" i="10" s="1"/>
  <c r="H238" i="9"/>
  <c r="K241" i="9" s="1"/>
  <c r="V241" i="10" s="1"/>
  <c r="H234" i="9"/>
  <c r="K237" i="9" s="1"/>
  <c r="V237" i="10" s="1"/>
  <c r="H230" i="9"/>
  <c r="K233" i="9" s="1"/>
  <c r="V233" i="10" s="1"/>
  <c r="H226" i="9"/>
  <c r="K229" i="9" s="1"/>
  <c r="V229" i="10" s="1"/>
  <c r="H222" i="9"/>
  <c r="K225" i="9" s="1"/>
  <c r="V225" i="10" s="1"/>
  <c r="H218" i="9"/>
  <c r="K221" i="9" s="1"/>
  <c r="V221" i="10" s="1"/>
  <c r="H214" i="9"/>
  <c r="K217" i="9" s="1"/>
  <c r="V217" i="10" s="1"/>
  <c r="H210" i="9"/>
  <c r="K213" i="9" s="1"/>
  <c r="V213" i="10" s="1"/>
  <c r="H206" i="9"/>
  <c r="K209" i="9" s="1"/>
  <c r="V209" i="10" s="1"/>
  <c r="H202" i="9"/>
  <c r="K205" i="9" s="1"/>
  <c r="V205" i="10" s="1"/>
  <c r="H198" i="9"/>
  <c r="K201" i="9" s="1"/>
  <c r="V201" i="10" s="1"/>
  <c r="H194" i="9"/>
  <c r="K197" i="9" s="1"/>
  <c r="V197" i="10" s="1"/>
  <c r="H190" i="9"/>
  <c r="K193" i="9" s="1"/>
  <c r="V193" i="10" s="1"/>
  <c r="H186" i="9"/>
  <c r="K189" i="9" s="1"/>
  <c r="V189" i="10" s="1"/>
  <c r="H182" i="9"/>
  <c r="K185" i="9" s="1"/>
  <c r="V185" i="10" s="1"/>
  <c r="H178" i="9"/>
  <c r="K181" i="9" s="1"/>
  <c r="V181" i="10" s="1"/>
  <c r="H174" i="9"/>
  <c r="K177" i="9" s="1"/>
  <c r="V177" i="10" s="1"/>
  <c r="H170" i="9"/>
  <c r="K173" i="9" s="1"/>
  <c r="V173" i="10" s="1"/>
  <c r="H166" i="9"/>
  <c r="K169" i="9" s="1"/>
  <c r="V169" i="10" s="1"/>
  <c r="H162" i="9"/>
  <c r="K165" i="9" s="1"/>
  <c r="V165" i="10" s="1"/>
  <c r="H158" i="9"/>
  <c r="K161" i="9" s="1"/>
  <c r="V161" i="10" s="1"/>
  <c r="H154" i="9"/>
  <c r="K157" i="9" s="1"/>
  <c r="V157" i="10" s="1"/>
  <c r="H150" i="9"/>
  <c r="K153" i="9" s="1"/>
  <c r="V153" i="10" s="1"/>
  <c r="H146" i="9"/>
  <c r="K149" i="9" s="1"/>
  <c r="V149" i="10" s="1"/>
  <c r="H142" i="9"/>
  <c r="K145" i="9" s="1"/>
  <c r="V145" i="10" s="1"/>
  <c r="H138" i="9"/>
  <c r="K141" i="9" s="1"/>
  <c r="V141" i="10" s="1"/>
  <c r="H134" i="9"/>
  <c r="K137" i="9" s="1"/>
  <c r="V137" i="10" s="1"/>
  <c r="H130" i="9"/>
  <c r="K133" i="9" s="1"/>
  <c r="V133" i="10" s="1"/>
  <c r="H126" i="9"/>
  <c r="K129" i="9" s="1"/>
  <c r="V129" i="10" s="1"/>
  <c r="H122" i="9"/>
  <c r="K125" i="9" s="1"/>
  <c r="V125" i="10" s="1"/>
  <c r="H118" i="9"/>
  <c r="K121" i="9" s="1"/>
  <c r="V121" i="10" s="1"/>
  <c r="H114" i="9"/>
  <c r="K117" i="9" s="1"/>
  <c r="V117" i="10" s="1"/>
  <c r="H110" i="9"/>
  <c r="K113" i="9" s="1"/>
  <c r="V113" i="10" s="1"/>
  <c r="H106" i="9"/>
  <c r="K109" i="9" s="1"/>
  <c r="V109" i="10" s="1"/>
  <c r="H102" i="9"/>
  <c r="K105" i="9" s="1"/>
  <c r="V105" i="10" s="1"/>
  <c r="H98" i="9"/>
  <c r="K101" i="9" s="1"/>
  <c r="V101" i="10" s="1"/>
  <c r="H94" i="9"/>
  <c r="K97" i="9" s="1"/>
  <c r="V97" i="10" s="1"/>
  <c r="H90" i="9"/>
  <c r="K93" i="9" s="1"/>
  <c r="V93" i="10" s="1"/>
  <c r="H86" i="9"/>
  <c r="K89" i="9" s="1"/>
  <c r="V89" i="10" s="1"/>
  <c r="H82" i="9"/>
  <c r="K85" i="9" s="1"/>
  <c r="V85" i="10" s="1"/>
  <c r="H78" i="9"/>
  <c r="K81" i="9" s="1"/>
  <c r="V81" i="10" s="1"/>
  <c r="H74" i="9"/>
  <c r="K77" i="9" s="1"/>
  <c r="V77" i="10" s="1"/>
  <c r="H70" i="9"/>
  <c r="K73" i="9" s="1"/>
  <c r="V73" i="10" s="1"/>
  <c r="H66" i="9"/>
  <c r="K69" i="9" s="1"/>
  <c r="V69" i="10" s="1"/>
  <c r="H62" i="9"/>
  <c r="K65" i="9" s="1"/>
  <c r="V65" i="10" s="1"/>
  <c r="H58" i="9"/>
  <c r="K61" i="9" s="1"/>
  <c r="V61" i="10" s="1"/>
  <c r="H54" i="9"/>
  <c r="K57" i="9" s="1"/>
  <c r="V57" i="10" s="1"/>
  <c r="H50" i="9"/>
  <c r="K53" i="9" s="1"/>
  <c r="V53" i="10" s="1"/>
  <c r="H46" i="9"/>
  <c r="K49" i="9" s="1"/>
  <c r="V49" i="10" s="1"/>
  <c r="H42" i="9"/>
  <c r="K45" i="9" s="1"/>
  <c r="V45" i="10" s="1"/>
  <c r="AJ13" i="10" s="1"/>
  <c r="H38" i="9"/>
  <c r="K41" i="9" s="1"/>
  <c r="V41" i="10" s="1"/>
  <c r="AF13" i="10" s="1"/>
  <c r="H34" i="9"/>
  <c r="K37" i="9" s="1"/>
  <c r="V37" i="10" s="1"/>
  <c r="AB13" i="10" s="1"/>
  <c r="H30" i="9"/>
  <c r="K33" i="9" s="1"/>
  <c r="H26" i="9"/>
  <c r="K29" i="9" s="1"/>
  <c r="H22" i="9"/>
  <c r="K25" i="9" s="1"/>
  <c r="H18" i="9"/>
  <c r="K21" i="9" s="1"/>
  <c r="H14" i="9"/>
  <c r="K17" i="9" s="1"/>
  <c r="H16" i="9"/>
  <c r="K19" i="9" s="1"/>
  <c r="H11" i="9"/>
  <c r="H315" i="9"/>
  <c r="K318" i="9" s="1"/>
  <c r="V318" i="10" s="1"/>
  <c r="H311" i="9"/>
  <c r="K314" i="9" s="1"/>
  <c r="V314" i="10" s="1"/>
  <c r="H307" i="9"/>
  <c r="K310" i="9" s="1"/>
  <c r="V310" i="10" s="1"/>
  <c r="H303" i="9"/>
  <c r="K306" i="9" s="1"/>
  <c r="V306" i="10" s="1"/>
  <c r="H299" i="9"/>
  <c r="K302" i="9" s="1"/>
  <c r="V302" i="10" s="1"/>
  <c r="H295" i="9"/>
  <c r="K298" i="9" s="1"/>
  <c r="V298" i="10" s="1"/>
  <c r="H291" i="9"/>
  <c r="K294" i="9" s="1"/>
  <c r="V294" i="10" s="1"/>
  <c r="H287" i="9"/>
  <c r="K290" i="9" s="1"/>
  <c r="V290" i="10" s="1"/>
  <c r="H283" i="9"/>
  <c r="K286" i="9" s="1"/>
  <c r="V286" i="10" s="1"/>
  <c r="H279" i="9"/>
  <c r="K282" i="9" s="1"/>
  <c r="V282" i="10" s="1"/>
  <c r="H275" i="9"/>
  <c r="K278" i="9" s="1"/>
  <c r="V278" i="10" s="1"/>
  <c r="H271" i="9"/>
  <c r="K274" i="9" s="1"/>
  <c r="V274" i="10" s="1"/>
  <c r="H267" i="9"/>
  <c r="K270" i="9" s="1"/>
  <c r="V270" i="10" s="1"/>
  <c r="H263" i="9"/>
  <c r="K266" i="9" s="1"/>
  <c r="V266" i="10" s="1"/>
  <c r="H259" i="9"/>
  <c r="K262" i="9" s="1"/>
  <c r="V262" i="10" s="1"/>
  <c r="H255" i="9"/>
  <c r="K258" i="9" s="1"/>
  <c r="V258" i="10" s="1"/>
  <c r="H251" i="9"/>
  <c r="K254" i="9" s="1"/>
  <c r="V254" i="10" s="1"/>
  <c r="H247" i="9"/>
  <c r="K250" i="9" s="1"/>
  <c r="V250" i="10" s="1"/>
  <c r="H243" i="9"/>
  <c r="K246" i="9" s="1"/>
  <c r="V246" i="10" s="1"/>
  <c r="H239" i="9"/>
  <c r="K242" i="9" s="1"/>
  <c r="V242" i="10" s="1"/>
  <c r="H235" i="9"/>
  <c r="K238" i="9" s="1"/>
  <c r="V238" i="10" s="1"/>
  <c r="H231" i="9"/>
  <c r="K234" i="9" s="1"/>
  <c r="V234" i="10" s="1"/>
  <c r="H227" i="9"/>
  <c r="K230" i="9" s="1"/>
  <c r="V230" i="10" s="1"/>
  <c r="H223" i="9"/>
  <c r="K226" i="9" s="1"/>
  <c r="V226" i="10" s="1"/>
  <c r="H219" i="9"/>
  <c r="K222" i="9" s="1"/>
  <c r="V222" i="10" s="1"/>
  <c r="H215" i="9"/>
  <c r="K218" i="9" s="1"/>
  <c r="V218" i="10" s="1"/>
  <c r="H211" i="9"/>
  <c r="K214" i="9" s="1"/>
  <c r="V214" i="10" s="1"/>
  <c r="H207" i="9"/>
  <c r="K210" i="9" s="1"/>
  <c r="V210" i="10" s="1"/>
  <c r="H203" i="9"/>
  <c r="K206" i="9" s="1"/>
  <c r="V206" i="10" s="1"/>
  <c r="H199" i="9"/>
  <c r="K202" i="9" s="1"/>
  <c r="V202" i="10" s="1"/>
  <c r="H195" i="9"/>
  <c r="K198" i="9" s="1"/>
  <c r="V198" i="10" s="1"/>
  <c r="H191" i="9"/>
  <c r="K194" i="9" s="1"/>
  <c r="V194" i="10" s="1"/>
  <c r="H187" i="9"/>
  <c r="K190" i="9" s="1"/>
  <c r="V190" i="10" s="1"/>
  <c r="H183" i="9"/>
  <c r="K186" i="9" s="1"/>
  <c r="V186" i="10" s="1"/>
  <c r="H179" i="9"/>
  <c r="K182" i="9" s="1"/>
  <c r="V182" i="10" s="1"/>
  <c r="H175" i="9"/>
  <c r="K178" i="9" s="1"/>
  <c r="V178" i="10" s="1"/>
  <c r="H171" i="9"/>
  <c r="K174" i="9" s="1"/>
  <c r="V174" i="10" s="1"/>
  <c r="H167" i="9"/>
  <c r="K170" i="9" s="1"/>
  <c r="V170" i="10" s="1"/>
  <c r="H163" i="9"/>
  <c r="K166" i="9" s="1"/>
  <c r="V166" i="10" s="1"/>
  <c r="H159" i="9"/>
  <c r="K162" i="9" s="1"/>
  <c r="V162" i="10" s="1"/>
  <c r="H155" i="9"/>
  <c r="K158" i="9" s="1"/>
  <c r="V158" i="10" s="1"/>
  <c r="H151" i="9"/>
  <c r="K154" i="9" s="1"/>
  <c r="V154" i="10" s="1"/>
  <c r="H147" i="9"/>
  <c r="K150" i="9" s="1"/>
  <c r="V150" i="10" s="1"/>
  <c r="H143" i="9"/>
  <c r="K146" i="9" s="1"/>
  <c r="V146" i="10" s="1"/>
  <c r="H139" i="9"/>
  <c r="K142" i="9" s="1"/>
  <c r="V142" i="10" s="1"/>
  <c r="H135" i="9"/>
  <c r="K138" i="9" s="1"/>
  <c r="V138" i="10" s="1"/>
  <c r="H131" i="9"/>
  <c r="K134" i="9" s="1"/>
  <c r="V134" i="10" s="1"/>
  <c r="H127" i="9"/>
  <c r="K130" i="9" s="1"/>
  <c r="V130" i="10" s="1"/>
  <c r="H123" i="9"/>
  <c r="K126" i="9" s="1"/>
  <c r="V126" i="10" s="1"/>
  <c r="H119" i="9"/>
  <c r="K122" i="9" s="1"/>
  <c r="V122" i="10" s="1"/>
  <c r="H115" i="9"/>
  <c r="K118" i="9" s="1"/>
  <c r="V118" i="10" s="1"/>
  <c r="H111" i="9"/>
  <c r="K114" i="9" s="1"/>
  <c r="V114" i="10" s="1"/>
  <c r="H107" i="9"/>
  <c r="K110" i="9" s="1"/>
  <c r="V110" i="10" s="1"/>
  <c r="H103" i="9"/>
  <c r="K106" i="9" s="1"/>
  <c r="V106" i="10" s="1"/>
  <c r="H99" i="9"/>
  <c r="K102" i="9" s="1"/>
  <c r="V102" i="10" s="1"/>
  <c r="H95" i="9"/>
  <c r="K98" i="9" s="1"/>
  <c r="V98" i="10" s="1"/>
  <c r="H91" i="9"/>
  <c r="K94" i="9" s="1"/>
  <c r="V94" i="10" s="1"/>
  <c r="H87" i="9"/>
  <c r="K90" i="9" s="1"/>
  <c r="V90" i="10" s="1"/>
  <c r="H83" i="9"/>
  <c r="K86" i="9" s="1"/>
  <c r="V86" i="10" s="1"/>
  <c r="H79" i="9"/>
  <c r="K82" i="9" s="1"/>
  <c r="V82" i="10" s="1"/>
  <c r="H75" i="9"/>
  <c r="K78" i="9" s="1"/>
  <c r="V78" i="10" s="1"/>
  <c r="H71" i="9"/>
  <c r="K74" i="9" s="1"/>
  <c r="V74" i="10" s="1"/>
  <c r="H67" i="9"/>
  <c r="K70" i="9" s="1"/>
  <c r="V70" i="10" s="1"/>
  <c r="H63" i="9"/>
  <c r="K66" i="9" s="1"/>
  <c r="V66" i="10" s="1"/>
  <c r="H59" i="9"/>
  <c r="K62" i="9" s="1"/>
  <c r="V62" i="10" s="1"/>
  <c r="H55" i="9"/>
  <c r="K58" i="9" s="1"/>
  <c r="V58" i="10" s="1"/>
  <c r="H51" i="9"/>
  <c r="K54" i="9" s="1"/>
  <c r="V54" i="10" s="1"/>
  <c r="H47" i="9"/>
  <c r="K50" i="9" s="1"/>
  <c r="V50" i="10" s="1"/>
  <c r="H43" i="9"/>
  <c r="K46" i="9" s="1"/>
  <c r="V46" i="10" s="1"/>
  <c r="AK13" i="10" s="1"/>
  <c r="H39" i="9"/>
  <c r="K42" i="9" s="1"/>
  <c r="V42" i="10" s="1"/>
  <c r="AG13" i="10" s="1"/>
  <c r="H35" i="9"/>
  <c r="K38" i="9" s="1"/>
  <c r="V38" i="10" s="1"/>
  <c r="AC13" i="10" s="1"/>
  <c r="H31" i="9"/>
  <c r="K34" i="9" s="1"/>
  <c r="H27" i="9"/>
  <c r="K30" i="9" s="1"/>
  <c r="H23" i="9"/>
  <c r="K26" i="9" s="1"/>
  <c r="H19" i="9"/>
  <c r="K22" i="9" s="1"/>
  <c r="H15" i="9"/>
  <c r="K18" i="9" s="1"/>
  <c r="H12" i="9"/>
  <c r="K15" i="9" s="1"/>
  <c r="H312" i="9"/>
  <c r="K315" i="9" s="1"/>
  <c r="V315" i="10" s="1"/>
  <c r="H308" i="9"/>
  <c r="K311" i="9" s="1"/>
  <c r="V311" i="10" s="1"/>
  <c r="H304" i="9"/>
  <c r="K307" i="9" s="1"/>
  <c r="V307" i="10" s="1"/>
  <c r="H300" i="9"/>
  <c r="K303" i="9" s="1"/>
  <c r="V303" i="10" s="1"/>
  <c r="H296" i="9"/>
  <c r="K299" i="9" s="1"/>
  <c r="V299" i="10" s="1"/>
  <c r="H292" i="9"/>
  <c r="K295" i="9" s="1"/>
  <c r="V295" i="10" s="1"/>
  <c r="H288" i="9"/>
  <c r="K291" i="9" s="1"/>
  <c r="V291" i="10" s="1"/>
  <c r="H284" i="9"/>
  <c r="K287" i="9" s="1"/>
  <c r="V287" i="10" s="1"/>
  <c r="H280" i="9"/>
  <c r="K283" i="9" s="1"/>
  <c r="V283" i="10" s="1"/>
  <c r="H276" i="9"/>
  <c r="K279" i="9" s="1"/>
  <c r="V279" i="10" s="1"/>
  <c r="H272" i="9"/>
  <c r="K275" i="9" s="1"/>
  <c r="V275" i="10" s="1"/>
  <c r="H268" i="9"/>
  <c r="K271" i="9" s="1"/>
  <c r="V271" i="10" s="1"/>
  <c r="H264" i="9"/>
  <c r="K267" i="9" s="1"/>
  <c r="V267" i="10" s="1"/>
  <c r="H260" i="9"/>
  <c r="K263" i="9" s="1"/>
  <c r="V263" i="10" s="1"/>
  <c r="H256" i="9"/>
  <c r="K259" i="9" s="1"/>
  <c r="V259" i="10" s="1"/>
  <c r="H252" i="9"/>
  <c r="K255" i="9" s="1"/>
  <c r="V255" i="10" s="1"/>
  <c r="H248" i="9"/>
  <c r="K251" i="9" s="1"/>
  <c r="V251" i="10" s="1"/>
  <c r="H244" i="9"/>
  <c r="K247" i="9" s="1"/>
  <c r="V247" i="10" s="1"/>
  <c r="H240" i="9"/>
  <c r="K243" i="9" s="1"/>
  <c r="V243" i="10" s="1"/>
  <c r="H236" i="9"/>
  <c r="K239" i="9" s="1"/>
  <c r="V239" i="10" s="1"/>
  <c r="H232" i="9"/>
  <c r="K235" i="9" s="1"/>
  <c r="V235" i="10" s="1"/>
  <c r="H228" i="9"/>
  <c r="K231" i="9" s="1"/>
  <c r="V231" i="10" s="1"/>
  <c r="H224" i="9"/>
  <c r="K227" i="9" s="1"/>
  <c r="V227" i="10" s="1"/>
  <c r="H220" i="9"/>
  <c r="K223" i="9" s="1"/>
  <c r="V223" i="10" s="1"/>
  <c r="H216" i="9"/>
  <c r="K219" i="9" s="1"/>
  <c r="V219" i="10" s="1"/>
  <c r="H212" i="9"/>
  <c r="K215" i="9" s="1"/>
  <c r="V215" i="10" s="1"/>
  <c r="H208" i="9"/>
  <c r="K211" i="9" s="1"/>
  <c r="V211" i="10" s="1"/>
  <c r="H204" i="9"/>
  <c r="K207" i="9" s="1"/>
  <c r="V207" i="10" s="1"/>
  <c r="H200" i="9"/>
  <c r="K203" i="9" s="1"/>
  <c r="V203" i="10" s="1"/>
  <c r="H196" i="9"/>
  <c r="K199" i="9" s="1"/>
  <c r="V199" i="10" s="1"/>
  <c r="H192" i="9"/>
  <c r="K195" i="9" s="1"/>
  <c r="V195" i="10" s="1"/>
  <c r="H188" i="9"/>
  <c r="K191" i="9" s="1"/>
  <c r="V191" i="10" s="1"/>
  <c r="H184" i="9"/>
  <c r="K187" i="9" s="1"/>
  <c r="V187" i="10" s="1"/>
  <c r="H180" i="9"/>
  <c r="K183" i="9" s="1"/>
  <c r="V183" i="10" s="1"/>
  <c r="H176" i="9"/>
  <c r="K179" i="9" s="1"/>
  <c r="V179" i="10" s="1"/>
  <c r="H172" i="9"/>
  <c r="K175" i="9" s="1"/>
  <c r="V175" i="10" s="1"/>
  <c r="H168" i="9"/>
  <c r="K171" i="9" s="1"/>
  <c r="V171" i="10" s="1"/>
  <c r="H164" i="9"/>
  <c r="K167" i="9" s="1"/>
  <c r="V167" i="10" s="1"/>
  <c r="H160" i="9"/>
  <c r="K163" i="9" s="1"/>
  <c r="V163" i="10" s="1"/>
  <c r="H156" i="9"/>
  <c r="K159" i="9" s="1"/>
  <c r="V159" i="10" s="1"/>
  <c r="H152" i="9"/>
  <c r="K155" i="9" s="1"/>
  <c r="V155" i="10" s="1"/>
  <c r="H148" i="9"/>
  <c r="K151" i="9" s="1"/>
  <c r="V151" i="10" s="1"/>
  <c r="H144" i="9"/>
  <c r="K147" i="9" s="1"/>
  <c r="V147" i="10" s="1"/>
  <c r="H140" i="9"/>
  <c r="K143" i="9" s="1"/>
  <c r="V143" i="10" s="1"/>
  <c r="H136" i="9"/>
  <c r="K139" i="9" s="1"/>
  <c r="V139" i="10" s="1"/>
  <c r="H132" i="9"/>
  <c r="K135" i="9" s="1"/>
  <c r="V135" i="10" s="1"/>
  <c r="H128" i="9"/>
  <c r="K131" i="9" s="1"/>
  <c r="V131" i="10" s="1"/>
  <c r="H124" i="9"/>
  <c r="K127" i="9" s="1"/>
  <c r="V127" i="10" s="1"/>
  <c r="H120" i="9"/>
  <c r="K123" i="9" s="1"/>
  <c r="V123" i="10" s="1"/>
  <c r="H116" i="9"/>
  <c r="K119" i="9" s="1"/>
  <c r="V119" i="10" s="1"/>
  <c r="H112" i="9"/>
  <c r="K115" i="9" s="1"/>
  <c r="V115" i="10" s="1"/>
  <c r="H108" i="9"/>
  <c r="K111" i="9" s="1"/>
  <c r="V111" i="10" s="1"/>
  <c r="H104" i="9"/>
  <c r="K107" i="9" s="1"/>
  <c r="V107" i="10" s="1"/>
  <c r="H100" i="9"/>
  <c r="K103" i="9" s="1"/>
  <c r="V103" i="10" s="1"/>
  <c r="H96" i="9"/>
  <c r="K99" i="9" s="1"/>
  <c r="V99" i="10" s="1"/>
  <c r="H92" i="9"/>
  <c r="K95" i="9" s="1"/>
  <c r="V95" i="10" s="1"/>
  <c r="H88" i="9"/>
  <c r="K91" i="9" s="1"/>
  <c r="V91" i="10" s="1"/>
  <c r="H84" i="9"/>
  <c r="K87" i="9" s="1"/>
  <c r="V87" i="10" s="1"/>
  <c r="H80" i="9"/>
  <c r="K83" i="9" s="1"/>
  <c r="V83" i="10" s="1"/>
  <c r="H76" i="9"/>
  <c r="K79" i="9" s="1"/>
  <c r="V79" i="10" s="1"/>
  <c r="H72" i="9"/>
  <c r="K75" i="9" s="1"/>
  <c r="V75" i="10" s="1"/>
  <c r="H68" i="9"/>
  <c r="K71" i="9" s="1"/>
  <c r="V71" i="10" s="1"/>
  <c r="H64" i="9"/>
  <c r="K67" i="9" s="1"/>
  <c r="V67" i="10" s="1"/>
  <c r="H60" i="9"/>
  <c r="K63" i="9" s="1"/>
  <c r="V63" i="10" s="1"/>
  <c r="H56" i="9"/>
  <c r="K59" i="9" s="1"/>
  <c r="V59" i="10" s="1"/>
  <c r="H52" i="9"/>
  <c r="K55" i="9" s="1"/>
  <c r="V55" i="10" s="1"/>
  <c r="H48" i="9"/>
  <c r="K51" i="9" s="1"/>
  <c r="V51" i="10" s="1"/>
  <c r="H44" i="9"/>
  <c r="K47" i="9" s="1"/>
  <c r="V47" i="10" s="1"/>
  <c r="H40" i="9"/>
  <c r="K43" i="9" s="1"/>
  <c r="V43" i="10" s="1"/>
  <c r="AH13" i="10" s="1"/>
  <c r="H36" i="9"/>
  <c r="K39" i="9" s="1"/>
  <c r="V39" i="10" s="1"/>
  <c r="AD13" i="10" s="1"/>
  <c r="H32" i="9"/>
  <c r="K35" i="9" s="1"/>
  <c r="V35" i="10" s="1"/>
  <c r="Z13" i="10" s="1"/>
  <c r="AL13" i="10" s="1"/>
  <c r="H28" i="9"/>
  <c r="K31" i="9" s="1"/>
  <c r="H24" i="9"/>
  <c r="K27" i="9" s="1"/>
  <c r="H20" i="9"/>
  <c r="K23" i="9" s="1"/>
  <c r="S12" i="9" l="1"/>
  <c r="V27" i="10"/>
  <c r="AD12" i="10" s="1"/>
  <c r="U11" i="9"/>
  <c r="V17" i="10"/>
  <c r="AF11" i="10" s="1"/>
  <c r="X12" i="9"/>
  <c r="V32" i="10"/>
  <c r="AI12" i="10" s="1"/>
  <c r="W12" i="9"/>
  <c r="V31" i="10"/>
  <c r="S11" i="9"/>
  <c r="V15" i="10"/>
  <c r="AD11" i="10" s="1"/>
  <c r="Y11" i="9"/>
  <c r="V21" i="10"/>
  <c r="AJ11" i="10" s="1"/>
  <c r="O12" i="9"/>
  <c r="V23" i="10"/>
  <c r="V11" i="9"/>
  <c r="V18" i="10"/>
  <c r="AG11" i="10" s="1"/>
  <c r="Q12" i="9"/>
  <c r="AA12" i="9" s="1"/>
  <c r="AY11" i="9" s="1"/>
  <c r="V25" i="10"/>
  <c r="AB12" i="10" s="1"/>
  <c r="AH14" i="10"/>
  <c r="U11" i="11"/>
  <c r="S12" i="11"/>
  <c r="Z11" i="9"/>
  <c r="V22" i="10"/>
  <c r="AK11" i="10" s="1"/>
  <c r="U12" i="9"/>
  <c r="V29" i="10"/>
  <c r="AF12" i="10" s="1"/>
  <c r="T12" i="11"/>
  <c r="B7" i="5" s="1"/>
  <c r="D7" i="5" s="1"/>
  <c r="R12" i="9"/>
  <c r="V26" i="10"/>
  <c r="AC12" i="10" s="1"/>
  <c r="Y12" i="9"/>
  <c r="V33" i="10"/>
  <c r="AJ12" i="10" s="1"/>
  <c r="T11" i="9"/>
  <c r="V16" i="10"/>
  <c r="AE11" i="10" s="1"/>
  <c r="AS13" i="9"/>
  <c r="AH12" i="10"/>
  <c r="V12" i="9"/>
  <c r="V30" i="10"/>
  <c r="AG12" i="10" s="1"/>
  <c r="X11" i="9"/>
  <c r="V20" i="10"/>
  <c r="AI11" i="10" s="1"/>
  <c r="AR13" i="9"/>
  <c r="AU12" i="9"/>
  <c r="Z12" i="10"/>
  <c r="Z12" i="9"/>
  <c r="V34" i="10"/>
  <c r="AK12" i="10" s="1"/>
  <c r="K14" i="9"/>
  <c r="V14" i="10" s="1"/>
  <c r="AC11" i="10" s="1"/>
  <c r="P12" i="9"/>
  <c r="V24" i="10"/>
  <c r="AA12" i="10" s="1"/>
  <c r="S11" i="11"/>
  <c r="W11" i="9"/>
  <c r="V19" i="10"/>
  <c r="AH11" i="10" s="1"/>
  <c r="T12" i="9"/>
  <c r="V28" i="10"/>
  <c r="AE12" i="10" s="1"/>
  <c r="M13" i="9"/>
  <c r="V13" i="9" s="1"/>
  <c r="U12" i="11"/>
  <c r="F14" i="11"/>
  <c r="E13" i="11"/>
  <c r="AE14" i="10"/>
  <c r="Z14" i="10"/>
  <c r="AL11" i="10"/>
  <c r="AF14" i="10"/>
  <c r="AI14" i="10"/>
  <c r="AD14" i="10"/>
  <c r="AK14" i="10"/>
  <c r="AJ14" i="10"/>
  <c r="S11" i="10"/>
  <c r="AG14" i="10"/>
  <c r="I13" i="10"/>
  <c r="M13" i="10"/>
  <c r="Q13" i="10"/>
  <c r="J13" i="10"/>
  <c r="N13" i="10"/>
  <c r="R13" i="10"/>
  <c r="H13" i="10"/>
  <c r="P13" i="10"/>
  <c r="G13" i="10"/>
  <c r="O13" i="10"/>
  <c r="L13" i="10"/>
  <c r="K13" i="10"/>
  <c r="AB14" i="10"/>
  <c r="AA14" i="10"/>
  <c r="AC14" i="10"/>
  <c r="S12" i="10"/>
  <c r="Y15" i="10"/>
  <c r="X15" i="10" s="1"/>
  <c r="F14" i="10"/>
  <c r="AU11" i="9"/>
  <c r="AJ15" i="9"/>
  <c r="AN15" i="9"/>
  <c r="AR15" i="9"/>
  <c r="AI15" i="9"/>
  <c r="AM15" i="9"/>
  <c r="AQ15" i="9"/>
  <c r="AL15" i="9"/>
  <c r="AP15" i="9"/>
  <c r="AT15" i="9"/>
  <c r="AK15" i="9"/>
  <c r="AO15" i="9"/>
  <c r="AS15" i="9"/>
  <c r="AL14" i="9"/>
  <c r="AP14" i="9"/>
  <c r="AT14" i="9"/>
  <c r="AK14" i="9"/>
  <c r="AQ14" i="9"/>
  <c r="AJ14" i="9"/>
  <c r="AO14" i="9"/>
  <c r="AI14" i="9"/>
  <c r="AN14" i="9"/>
  <c r="AS14" i="9"/>
  <c r="AM14" i="9"/>
  <c r="AR14" i="9"/>
  <c r="AH17" i="9"/>
  <c r="AG16" i="9"/>
  <c r="AU13" i="9"/>
  <c r="S13" i="9"/>
  <c r="N16" i="9"/>
  <c r="M15" i="9"/>
  <c r="R14" i="9"/>
  <c r="V14" i="9"/>
  <c r="Z14" i="9"/>
  <c r="Q14" i="9"/>
  <c r="U14" i="9"/>
  <c r="Y14" i="9"/>
  <c r="P14" i="9"/>
  <c r="T14" i="9"/>
  <c r="X14" i="9"/>
  <c r="O14" i="9"/>
  <c r="S14" i="9"/>
  <c r="W14" i="9"/>
  <c r="G7" i="5" l="1"/>
  <c r="F7" i="5"/>
  <c r="P13" i="9"/>
  <c r="Z13" i="9"/>
  <c r="R11" i="9"/>
  <c r="AA11" i="9" s="1"/>
  <c r="W13" i="9"/>
  <c r="T13" i="9"/>
  <c r="Q13" i="9"/>
  <c r="X13" i="9"/>
  <c r="U13" i="9"/>
  <c r="R13" i="9"/>
  <c r="O13" i="9"/>
  <c r="AA13" i="9" s="1"/>
  <c r="Y13" i="9"/>
  <c r="AL12" i="10"/>
  <c r="F15" i="11"/>
  <c r="E14" i="11"/>
  <c r="P13" i="11"/>
  <c r="L13" i="11"/>
  <c r="H13" i="11"/>
  <c r="R13" i="11"/>
  <c r="M13" i="11"/>
  <c r="G13" i="11"/>
  <c r="N13" i="11"/>
  <c r="I13" i="11"/>
  <c r="O13" i="11"/>
  <c r="J13" i="11"/>
  <c r="Q13" i="11"/>
  <c r="K13" i="11"/>
  <c r="AM12" i="10"/>
  <c r="AQ80" i="10" s="1"/>
  <c r="E14" i="10"/>
  <c r="AA15" i="10"/>
  <c r="AE15" i="10"/>
  <c r="AG15" i="10"/>
  <c r="AB15" i="10"/>
  <c r="Z15" i="10"/>
  <c r="AI15" i="10"/>
  <c r="AK15" i="10"/>
  <c r="AF15" i="10"/>
  <c r="AD15" i="10"/>
  <c r="AH15" i="10"/>
  <c r="AJ15" i="10"/>
  <c r="AC15" i="10"/>
  <c r="S13" i="10"/>
  <c r="AL14" i="10"/>
  <c r="Y16" i="10"/>
  <c r="X16" i="10" s="1"/>
  <c r="F15" i="10"/>
  <c r="E15" i="10" s="1"/>
  <c r="AJ16" i="9"/>
  <c r="AN16" i="9"/>
  <c r="AR16" i="9"/>
  <c r="AI16" i="9"/>
  <c r="AM16" i="9"/>
  <c r="AQ16" i="9"/>
  <c r="AL16" i="9"/>
  <c r="AP16" i="9"/>
  <c r="AT16" i="9"/>
  <c r="AK16" i="9"/>
  <c r="AO16" i="9"/>
  <c r="AS16" i="9"/>
  <c r="AH18" i="9"/>
  <c r="AG17" i="9"/>
  <c r="AU14" i="9"/>
  <c r="AA14" i="9"/>
  <c r="AY12" i="9" s="1"/>
  <c r="N17" i="9"/>
  <c r="M16" i="9"/>
  <c r="R15" i="9"/>
  <c r="V15" i="9"/>
  <c r="Z15" i="9"/>
  <c r="Q15" i="9"/>
  <c r="U15" i="9"/>
  <c r="Y15" i="9"/>
  <c r="P15" i="9"/>
  <c r="T15" i="9"/>
  <c r="X15" i="9"/>
  <c r="O15" i="9"/>
  <c r="S15" i="9"/>
  <c r="W15" i="9"/>
  <c r="S13" i="11" l="1"/>
  <c r="T13" i="11"/>
  <c r="B8" i="5" s="1"/>
  <c r="D8" i="5" s="1"/>
  <c r="P14" i="11"/>
  <c r="L14" i="11"/>
  <c r="H14" i="11"/>
  <c r="Q14" i="11"/>
  <c r="K14" i="11"/>
  <c r="R14" i="11"/>
  <c r="M14" i="11"/>
  <c r="G14" i="11"/>
  <c r="N14" i="11"/>
  <c r="I14" i="11"/>
  <c r="O14" i="11"/>
  <c r="J14" i="11"/>
  <c r="E15" i="11"/>
  <c r="F16" i="11"/>
  <c r="AM14" i="10"/>
  <c r="AQ82" i="10" s="1"/>
  <c r="AE16" i="10"/>
  <c r="Z16" i="10"/>
  <c r="AK16" i="10"/>
  <c r="AF16" i="10"/>
  <c r="AD16" i="10"/>
  <c r="AJ16" i="10"/>
  <c r="AH16" i="10"/>
  <c r="AC16" i="10"/>
  <c r="AG16" i="10"/>
  <c r="AB16" i="10"/>
  <c r="AA16" i="10"/>
  <c r="AI16" i="10"/>
  <c r="I14" i="10"/>
  <c r="M14" i="10"/>
  <c r="Q14" i="10"/>
  <c r="J14" i="10"/>
  <c r="N14" i="10"/>
  <c r="R14" i="10"/>
  <c r="L14" i="10"/>
  <c r="K14" i="10"/>
  <c r="H14" i="10"/>
  <c r="P14" i="10"/>
  <c r="G14" i="10"/>
  <c r="O14" i="10"/>
  <c r="I15" i="10"/>
  <c r="M15" i="10"/>
  <c r="Q15" i="10"/>
  <c r="J15" i="10"/>
  <c r="N15" i="10"/>
  <c r="R15" i="10"/>
  <c r="H15" i="10"/>
  <c r="P15" i="10"/>
  <c r="G15" i="10"/>
  <c r="O15" i="10"/>
  <c r="L15" i="10"/>
  <c r="K15" i="10"/>
  <c r="AL15" i="10"/>
  <c r="Y17" i="10"/>
  <c r="X17" i="10" s="1"/>
  <c r="F16" i="10"/>
  <c r="E16" i="10" s="1"/>
  <c r="AJ17" i="9"/>
  <c r="AN17" i="9"/>
  <c r="AR17" i="9"/>
  <c r="AI17" i="9"/>
  <c r="AM17" i="9"/>
  <c r="AQ17" i="9"/>
  <c r="AL17" i="9"/>
  <c r="AP17" i="9"/>
  <c r="AT17" i="9"/>
  <c r="AK17" i="9"/>
  <c r="AO17" i="9"/>
  <c r="AS17" i="9"/>
  <c r="AH19" i="9"/>
  <c r="AG18" i="9"/>
  <c r="AA15" i="9"/>
  <c r="AY13" i="9" s="1"/>
  <c r="AU15" i="9"/>
  <c r="N18" i="9"/>
  <c r="M17" i="9"/>
  <c r="R16" i="9"/>
  <c r="V16" i="9"/>
  <c r="Z16" i="9"/>
  <c r="Q16" i="9"/>
  <c r="U16" i="9"/>
  <c r="Y16" i="9"/>
  <c r="P16" i="9"/>
  <c r="T16" i="9"/>
  <c r="X16" i="9"/>
  <c r="O16" i="9"/>
  <c r="S16" i="9"/>
  <c r="W16" i="9"/>
  <c r="C1102" i="7"/>
  <c r="C1103" i="7"/>
  <c r="C1104" i="7"/>
  <c r="C1105" i="7"/>
  <c r="C1106" i="7"/>
  <c r="C1107" i="7"/>
  <c r="C1108" i="7"/>
  <c r="C1109"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A8" i="5"/>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O101" i="1"/>
  <c r="E103" i="1"/>
  <c r="L101" i="1"/>
  <c r="H100" i="1"/>
  <c r="O100" i="1"/>
  <c r="L102" i="1"/>
  <c r="H103" i="1"/>
  <c r="N103" i="1"/>
  <c r="G104" i="1"/>
  <c r="G99" i="8"/>
  <c r="O99" i="8"/>
  <c r="P101" i="1"/>
  <c r="L99" i="8"/>
  <c r="E101" i="1"/>
  <c r="E100" i="1"/>
  <c r="P100" i="1"/>
  <c r="I101" i="1"/>
  <c r="G102" i="1"/>
  <c r="P103" i="1"/>
  <c r="I103" i="1"/>
  <c r="J104" i="1"/>
  <c r="K99" i="8"/>
  <c r="F99" i="8"/>
  <c r="N101" i="1"/>
  <c r="O103" i="1"/>
  <c r="P99" i="8"/>
  <c r="K104" i="1"/>
  <c r="P102" i="1"/>
  <c r="I100" i="1"/>
  <c r="F101" i="1"/>
  <c r="M101" i="1"/>
  <c r="K102" i="1"/>
  <c r="G103" i="1"/>
  <c r="M103" i="1"/>
  <c r="N104" i="1"/>
  <c r="E99" i="8"/>
  <c r="N99" i="8"/>
  <c r="G101" i="1"/>
  <c r="F102" i="1"/>
  <c r="I104" i="1"/>
  <c r="J103" i="1"/>
  <c r="I99" i="8"/>
  <c r="F100" i="1"/>
  <c r="M100" i="1"/>
  <c r="J101" i="1"/>
  <c r="E102" i="1"/>
  <c r="O102" i="1"/>
  <c r="K103" i="1"/>
  <c r="H104" i="1"/>
  <c r="E104" i="1"/>
  <c r="J99" i="8"/>
  <c r="I102" i="1"/>
  <c r="L104" i="1"/>
  <c r="H102" i="1"/>
  <c r="O104" i="1"/>
  <c r="L103" i="1"/>
  <c r="J100" i="1"/>
  <c r="F104" i="1"/>
  <c r="N100" i="1"/>
  <c r="K101" i="1"/>
  <c r="G100" i="1"/>
  <c r="M102" i="1"/>
  <c r="J102" i="1"/>
  <c r="F103" i="1"/>
  <c r="P104" i="1"/>
  <c r="M104" i="1"/>
  <c r="H99" i="8"/>
  <c r="H101" i="1"/>
  <c r="K100" i="1"/>
  <c r="N102" i="1"/>
  <c r="M99" i="8"/>
  <c r="L100" i="1"/>
  <c r="F8" i="5" l="1"/>
  <c r="G8" i="5"/>
  <c r="S14" i="11"/>
  <c r="U13" i="11"/>
  <c r="T14" i="11"/>
  <c r="B9" i="5" s="1"/>
  <c r="D9" i="5" s="1"/>
  <c r="W11" i="11"/>
  <c r="P15" i="11"/>
  <c r="L15" i="11"/>
  <c r="H15" i="11"/>
  <c r="O15" i="11"/>
  <c r="J15" i="11"/>
  <c r="Q15" i="11"/>
  <c r="K15" i="11"/>
  <c r="R15" i="11"/>
  <c r="M15" i="11"/>
  <c r="G15" i="11"/>
  <c r="N15" i="11"/>
  <c r="I15" i="11"/>
  <c r="E16" i="11"/>
  <c r="F17" i="11"/>
  <c r="AM15" i="10"/>
  <c r="AQ83" i="10" s="1"/>
  <c r="S15" i="10"/>
  <c r="AI17" i="10"/>
  <c r="AD17" i="10"/>
  <c r="AA17" i="10"/>
  <c r="AJ17" i="10"/>
  <c r="AH17" i="10"/>
  <c r="AE17" i="10"/>
  <c r="AC17" i="10"/>
  <c r="AB17" i="10"/>
  <c r="Z17" i="10"/>
  <c r="AG17" i="10"/>
  <c r="AK17" i="10"/>
  <c r="AF17" i="10"/>
  <c r="S14" i="10"/>
  <c r="I16" i="10"/>
  <c r="M16" i="10"/>
  <c r="Q16" i="10"/>
  <c r="J16" i="10"/>
  <c r="N16" i="10"/>
  <c r="R16" i="10"/>
  <c r="L16" i="10"/>
  <c r="K16" i="10"/>
  <c r="H16" i="10"/>
  <c r="P16" i="10"/>
  <c r="G16" i="10"/>
  <c r="O16" i="10"/>
  <c r="AL16" i="10"/>
  <c r="Y18" i="10"/>
  <c r="X18" i="10" s="1"/>
  <c r="F17" i="10"/>
  <c r="AJ18" i="9"/>
  <c r="AN18" i="9"/>
  <c r="AR18" i="9"/>
  <c r="AI18" i="9"/>
  <c r="AM18" i="9"/>
  <c r="AQ18" i="9"/>
  <c r="AL18" i="9"/>
  <c r="AP18" i="9"/>
  <c r="AT18" i="9"/>
  <c r="AK18" i="9"/>
  <c r="AO18" i="9"/>
  <c r="AS18" i="9"/>
  <c r="AH20" i="9"/>
  <c r="AG19" i="9"/>
  <c r="AU16" i="9"/>
  <c r="N19" i="9"/>
  <c r="M18" i="9"/>
  <c r="R17" i="9"/>
  <c r="V17" i="9"/>
  <c r="Z17" i="9"/>
  <c r="Q17" i="9"/>
  <c r="U17" i="9"/>
  <c r="Y17" i="9"/>
  <c r="P17" i="9"/>
  <c r="T17" i="9"/>
  <c r="X17" i="9"/>
  <c r="O17" i="9"/>
  <c r="S17" i="9"/>
  <c r="W17" i="9"/>
  <c r="AA16" i="9"/>
  <c r="AY14" i="9" s="1"/>
  <c r="Q104" i="1"/>
  <c r="R104" i="1"/>
  <c r="U104" i="1" s="1"/>
  <c r="Q103" i="1"/>
  <c r="R103" i="1"/>
  <c r="U103" i="1" s="1"/>
  <c r="R102" i="1"/>
  <c r="U102" i="1" s="1"/>
  <c r="Q102" i="1"/>
  <c r="Q101" i="1"/>
  <c r="R100" i="1"/>
  <c r="U100" i="1" s="1"/>
  <c r="R101" i="1"/>
  <c r="U101" i="1" s="1"/>
  <c r="Q100" i="1"/>
  <c r="Q99" i="8"/>
  <c r="S99" i="8" s="1"/>
  <c r="I98" i="8"/>
  <c r="J98" i="8"/>
  <c r="K98" i="8"/>
  <c r="E98" i="8"/>
  <c r="G98" i="8"/>
  <c r="P98" i="8"/>
  <c r="N98" i="8"/>
  <c r="M98" i="8"/>
  <c r="H98" i="8"/>
  <c r="L98" i="8"/>
  <c r="O98" i="8"/>
  <c r="F98" i="8"/>
  <c r="T15" i="11" l="1"/>
  <c r="B10" i="5" s="1"/>
  <c r="D10" i="5" s="1"/>
  <c r="G9" i="5"/>
  <c r="F9" i="5"/>
  <c r="U14" i="11"/>
  <c r="S15" i="11"/>
  <c r="U15" i="11"/>
  <c r="W12" i="11"/>
  <c r="P16" i="11"/>
  <c r="L16" i="11"/>
  <c r="H16" i="11"/>
  <c r="N16" i="11"/>
  <c r="I16" i="11"/>
  <c r="O16" i="11"/>
  <c r="J16" i="11"/>
  <c r="Q16" i="11"/>
  <c r="K16" i="11"/>
  <c r="R16" i="11"/>
  <c r="M16" i="11"/>
  <c r="G16" i="11"/>
  <c r="E17" i="11"/>
  <c r="F18" i="11"/>
  <c r="AM16" i="10"/>
  <c r="AQ84" i="10" s="1"/>
  <c r="AL17" i="10"/>
  <c r="AH18" i="10"/>
  <c r="AI18" i="10"/>
  <c r="AC18" i="10"/>
  <c r="AG18" i="10"/>
  <c r="AB18" i="10"/>
  <c r="Z18" i="10"/>
  <c r="AA18" i="10"/>
  <c r="AK18" i="10"/>
  <c r="AD18" i="10"/>
  <c r="AE18" i="10"/>
  <c r="AJ18" i="10"/>
  <c r="AF18" i="10"/>
  <c r="E17" i="10"/>
  <c r="S16" i="10"/>
  <c r="Y19" i="10"/>
  <c r="X19" i="10" s="1"/>
  <c r="F18" i="10"/>
  <c r="E18" i="10" s="1"/>
  <c r="AJ19" i="9"/>
  <c r="AN19" i="9"/>
  <c r="AR19" i="9"/>
  <c r="AI19" i="9"/>
  <c r="AM19" i="9"/>
  <c r="AQ19" i="9"/>
  <c r="AL19" i="9"/>
  <c r="AP19" i="9"/>
  <c r="AT19" i="9"/>
  <c r="AK19" i="9"/>
  <c r="AO19" i="9"/>
  <c r="AS19" i="9"/>
  <c r="AH21" i="9"/>
  <c r="AG20" i="9"/>
  <c r="AU17" i="9"/>
  <c r="N20" i="9"/>
  <c r="M19" i="9"/>
  <c r="R18" i="9"/>
  <c r="V18" i="9"/>
  <c r="Z18" i="9"/>
  <c r="Q18" i="9"/>
  <c r="U18" i="9"/>
  <c r="Y18" i="9"/>
  <c r="P18" i="9"/>
  <c r="T18" i="9"/>
  <c r="X18" i="9"/>
  <c r="O18" i="9"/>
  <c r="S18" i="9"/>
  <c r="W18" i="9"/>
  <c r="AA17" i="9"/>
  <c r="V101" i="1"/>
  <c r="W101" i="1" s="1"/>
  <c r="X101" i="1" s="1"/>
  <c r="Y101" i="1" s="1"/>
  <c r="V104" i="1"/>
  <c r="W104" i="1" s="1"/>
  <c r="X104" i="1" s="1"/>
  <c r="Y104" i="1" s="1"/>
  <c r="V103" i="1"/>
  <c r="W103" i="1" s="1"/>
  <c r="X103" i="1" s="1"/>
  <c r="Y103" i="1" s="1"/>
  <c r="V102" i="1"/>
  <c r="W102" i="1" s="1"/>
  <c r="X102" i="1" s="1"/>
  <c r="Y102" i="1" s="1"/>
  <c r="Q98" i="8"/>
  <c r="H97" i="8"/>
  <c r="E97" i="8"/>
  <c r="J97" i="8"/>
  <c r="I97" i="8"/>
  <c r="F97" i="8"/>
  <c r="L97" i="8"/>
  <c r="M97" i="8"/>
  <c r="G97" i="8"/>
  <c r="P97" i="8"/>
  <c r="N97" i="8"/>
  <c r="K97" i="8"/>
  <c r="O97" i="8"/>
  <c r="S16" i="11" l="1"/>
  <c r="U16" i="11"/>
  <c r="T16" i="11"/>
  <c r="B11" i="5" s="1"/>
  <c r="D11" i="5" s="1"/>
  <c r="G10" i="5"/>
  <c r="F10" i="5"/>
  <c r="W13" i="11"/>
  <c r="P17" i="11"/>
  <c r="L17" i="11"/>
  <c r="H17" i="11"/>
  <c r="O17" i="11"/>
  <c r="K17" i="11"/>
  <c r="G17" i="11"/>
  <c r="R17" i="11"/>
  <c r="J17" i="11"/>
  <c r="M17" i="11"/>
  <c r="N17" i="11"/>
  <c r="Q17" i="11"/>
  <c r="I17" i="11"/>
  <c r="F19" i="11"/>
  <c r="E18" i="11"/>
  <c r="AA19" i="10"/>
  <c r="AG19" i="10"/>
  <c r="AB19" i="10"/>
  <c r="Z19" i="10"/>
  <c r="AE19" i="10"/>
  <c r="AK19" i="10"/>
  <c r="AF19" i="10"/>
  <c r="AD19" i="10"/>
  <c r="AI19" i="10"/>
  <c r="AJ19" i="10"/>
  <c r="AH19" i="10"/>
  <c r="AC19" i="10"/>
  <c r="I17" i="10"/>
  <c r="M17" i="10"/>
  <c r="Q17" i="10"/>
  <c r="J17" i="10"/>
  <c r="N17" i="10"/>
  <c r="R17" i="10"/>
  <c r="H17" i="10"/>
  <c r="P17" i="10"/>
  <c r="G17" i="10"/>
  <c r="O17" i="10"/>
  <c r="L17" i="10"/>
  <c r="K17" i="10"/>
  <c r="I18" i="10"/>
  <c r="M18" i="10"/>
  <c r="Q18" i="10"/>
  <c r="J18" i="10"/>
  <c r="N18" i="10"/>
  <c r="R18" i="10"/>
  <c r="L18" i="10"/>
  <c r="K18" i="10"/>
  <c r="H18" i="10"/>
  <c r="P18" i="10"/>
  <c r="G18" i="10"/>
  <c r="O18" i="10"/>
  <c r="AL18" i="10"/>
  <c r="Y20" i="10"/>
  <c r="X20" i="10" s="1"/>
  <c r="F19" i="10"/>
  <c r="E19" i="10" s="1"/>
  <c r="AJ20" i="9"/>
  <c r="AN20" i="9"/>
  <c r="AR20" i="9"/>
  <c r="AI20" i="9"/>
  <c r="AM20" i="9"/>
  <c r="AQ20" i="9"/>
  <c r="AL20" i="9"/>
  <c r="AP20" i="9"/>
  <c r="AT20" i="9"/>
  <c r="AK20" i="9"/>
  <c r="AO20" i="9"/>
  <c r="AS20" i="9"/>
  <c r="AH22" i="9"/>
  <c r="AG21" i="9"/>
  <c r="AU18" i="9"/>
  <c r="N21" i="9"/>
  <c r="M20" i="9"/>
  <c r="R19" i="9"/>
  <c r="V19" i="9"/>
  <c r="Z19" i="9"/>
  <c r="Q19" i="9"/>
  <c r="U19" i="9"/>
  <c r="Y19" i="9"/>
  <c r="P19" i="9"/>
  <c r="T19" i="9"/>
  <c r="X19" i="9"/>
  <c r="O19" i="9"/>
  <c r="S19" i="9"/>
  <c r="W19" i="9"/>
  <c r="AA18" i="9"/>
  <c r="Q97" i="8"/>
  <c r="T99" i="8"/>
  <c r="U99" i="8" s="1"/>
  <c r="V99" i="8" s="1"/>
  <c r="S98" i="8"/>
  <c r="J96" i="8"/>
  <c r="F96" i="8"/>
  <c r="N96" i="8"/>
  <c r="H96" i="8"/>
  <c r="K96" i="8"/>
  <c r="G96" i="8"/>
  <c r="O96" i="8"/>
  <c r="P96" i="8"/>
  <c r="I96" i="8"/>
  <c r="L96" i="8"/>
  <c r="E96" i="8"/>
  <c r="M96" i="8"/>
  <c r="T17" i="11" l="1"/>
  <c r="B12" i="5" s="1"/>
  <c r="D12" i="5" s="1"/>
  <c r="S17" i="11"/>
  <c r="F11" i="5"/>
  <c r="G11" i="5"/>
  <c r="S17" i="10"/>
  <c r="W14" i="11"/>
  <c r="F20" i="11"/>
  <c r="E19" i="11"/>
  <c r="P18" i="11"/>
  <c r="L18" i="11"/>
  <c r="H18" i="11"/>
  <c r="O18" i="11"/>
  <c r="K18" i="11"/>
  <c r="G18" i="11"/>
  <c r="Q18" i="11"/>
  <c r="I18" i="11"/>
  <c r="R18" i="11"/>
  <c r="J18" i="11"/>
  <c r="M18" i="11"/>
  <c r="N18" i="11"/>
  <c r="AM18" i="10"/>
  <c r="AQ86" i="10" s="1"/>
  <c r="AE20" i="10"/>
  <c r="Z20" i="10"/>
  <c r="AI20" i="10"/>
  <c r="AK20" i="10"/>
  <c r="AF20" i="10"/>
  <c r="AD20" i="10"/>
  <c r="AJ20" i="10"/>
  <c r="AH20" i="10"/>
  <c r="AC20" i="10"/>
  <c r="AA20" i="10"/>
  <c r="AG20" i="10"/>
  <c r="AB20" i="10"/>
  <c r="I19" i="10"/>
  <c r="M19" i="10"/>
  <c r="Q19" i="10"/>
  <c r="J19" i="10"/>
  <c r="N19" i="10"/>
  <c r="R19" i="10"/>
  <c r="H19" i="10"/>
  <c r="P19" i="10"/>
  <c r="G19" i="10"/>
  <c r="O19" i="10"/>
  <c r="L19" i="10"/>
  <c r="K19" i="10"/>
  <c r="S18" i="10"/>
  <c r="AL19" i="10"/>
  <c r="Y21" i="10"/>
  <c r="X21" i="10" s="1"/>
  <c r="F20" i="10"/>
  <c r="AJ21" i="9"/>
  <c r="AN21" i="9"/>
  <c r="AR21" i="9"/>
  <c r="AI21" i="9"/>
  <c r="AM21" i="9"/>
  <c r="AQ21" i="9"/>
  <c r="AL21" i="9"/>
  <c r="AP21" i="9"/>
  <c r="AT21" i="9"/>
  <c r="AK21" i="9"/>
  <c r="AO21" i="9"/>
  <c r="AS21" i="9"/>
  <c r="AH23" i="9"/>
  <c r="AG22" i="9"/>
  <c r="AU19" i="9"/>
  <c r="N22" i="9"/>
  <c r="M21" i="9"/>
  <c r="R20" i="9"/>
  <c r="V20" i="9"/>
  <c r="Z20" i="9"/>
  <c r="Q20" i="9"/>
  <c r="U20" i="9"/>
  <c r="Y20" i="9"/>
  <c r="P20" i="9"/>
  <c r="T20" i="9"/>
  <c r="X20" i="9"/>
  <c r="O20" i="9"/>
  <c r="S20" i="9"/>
  <c r="W20" i="9"/>
  <c r="AA19" i="9"/>
  <c r="Q96" i="8"/>
  <c r="T98" i="8"/>
  <c r="U98" i="8" s="1"/>
  <c r="V98" i="8" s="1"/>
  <c r="S97" i="8"/>
  <c r="M95" i="8"/>
  <c r="N95" i="8"/>
  <c r="P95" i="8"/>
  <c r="K95" i="8"/>
  <c r="J95" i="8"/>
  <c r="G95" i="8"/>
  <c r="F95" i="8"/>
  <c r="L95" i="8"/>
  <c r="I95" i="8"/>
  <c r="E95" i="8"/>
  <c r="H95" i="8"/>
  <c r="O95" i="8"/>
  <c r="F12" i="5" l="1"/>
  <c r="G12" i="5"/>
  <c r="S18" i="11"/>
  <c r="U17" i="11"/>
  <c r="T18" i="11"/>
  <c r="B13" i="5" s="1"/>
  <c r="D13" i="5" s="1"/>
  <c r="U18" i="11"/>
  <c r="W15" i="11"/>
  <c r="E20" i="11"/>
  <c r="F21" i="11"/>
  <c r="P19" i="11"/>
  <c r="L19" i="11"/>
  <c r="H19" i="11"/>
  <c r="O19" i="11"/>
  <c r="K19" i="11"/>
  <c r="G19" i="11"/>
  <c r="N19" i="11"/>
  <c r="Q19" i="11"/>
  <c r="I19" i="11"/>
  <c r="R19" i="11"/>
  <c r="J19" i="11"/>
  <c r="M19" i="11"/>
  <c r="S19" i="10"/>
  <c r="AR11" i="10" s="1"/>
  <c r="AI21" i="10"/>
  <c r="AJ21" i="10"/>
  <c r="AH21" i="10"/>
  <c r="AA21" i="10"/>
  <c r="AC21" i="10"/>
  <c r="AG21" i="10"/>
  <c r="Z21" i="10"/>
  <c r="AK21" i="10"/>
  <c r="AF21" i="10"/>
  <c r="AE21" i="10"/>
  <c r="AB21" i="10"/>
  <c r="AD21" i="10"/>
  <c r="E20" i="10"/>
  <c r="AL20" i="10"/>
  <c r="Y22" i="10"/>
  <c r="X22" i="10" s="1"/>
  <c r="F21" i="10"/>
  <c r="E21" i="10" s="1"/>
  <c r="AJ22" i="9"/>
  <c r="AN22" i="9"/>
  <c r="AR22" i="9"/>
  <c r="AI22" i="9"/>
  <c r="AM22" i="9"/>
  <c r="AQ22" i="9"/>
  <c r="AL22" i="9"/>
  <c r="AP22" i="9"/>
  <c r="AT22" i="9"/>
  <c r="AK22" i="9"/>
  <c r="AO22" i="9"/>
  <c r="AS22" i="9"/>
  <c r="AU20" i="9"/>
  <c r="AH24" i="9"/>
  <c r="AG23" i="9"/>
  <c r="N23" i="9"/>
  <c r="M22" i="9"/>
  <c r="R21" i="9"/>
  <c r="V21" i="9"/>
  <c r="Z21" i="9"/>
  <c r="Q21" i="9"/>
  <c r="U21" i="9"/>
  <c r="Y21" i="9"/>
  <c r="P21" i="9"/>
  <c r="T21" i="9"/>
  <c r="X21" i="9"/>
  <c r="O21" i="9"/>
  <c r="S21" i="9"/>
  <c r="W21" i="9"/>
  <c r="AA20" i="9"/>
  <c r="Q95" i="8"/>
  <c r="T97" i="8"/>
  <c r="U97" i="8" s="1"/>
  <c r="V97" i="8" s="1"/>
  <c r="S96" i="8"/>
  <c r="M94" i="8"/>
  <c r="K94" i="8"/>
  <c r="E94" i="8"/>
  <c r="I94" i="8"/>
  <c r="L94" i="8"/>
  <c r="O94" i="8"/>
  <c r="H94" i="8"/>
  <c r="J94" i="8"/>
  <c r="F94" i="8"/>
  <c r="P94" i="8"/>
  <c r="G94" i="8"/>
  <c r="N94" i="8"/>
  <c r="S19" i="11" l="1"/>
  <c r="T19" i="11"/>
  <c r="B14" i="5" s="1"/>
  <c r="D14" i="5" s="1"/>
  <c r="G13" i="5"/>
  <c r="F13" i="5"/>
  <c r="W16" i="11"/>
  <c r="U19" i="11"/>
  <c r="P20" i="11"/>
  <c r="L20" i="11"/>
  <c r="H20" i="11"/>
  <c r="O20" i="11"/>
  <c r="K20" i="11"/>
  <c r="G20" i="11"/>
  <c r="M20" i="11"/>
  <c r="N20" i="11"/>
  <c r="Q20" i="11"/>
  <c r="I20" i="11"/>
  <c r="R20" i="11"/>
  <c r="J20" i="11"/>
  <c r="E21" i="11"/>
  <c r="F22" i="11"/>
  <c r="AM20" i="10"/>
  <c r="AQ88" i="10" s="1"/>
  <c r="AE22" i="10"/>
  <c r="AC22" i="10"/>
  <c r="AI22" i="10"/>
  <c r="AB22" i="10"/>
  <c r="Z22" i="10"/>
  <c r="AF22" i="10"/>
  <c r="AA22" i="10"/>
  <c r="AH22" i="10"/>
  <c r="AG22" i="10"/>
  <c r="AK22" i="10"/>
  <c r="AD22" i="10"/>
  <c r="AJ22" i="10"/>
  <c r="I20" i="10"/>
  <c r="M20" i="10"/>
  <c r="Q20" i="10"/>
  <c r="J20" i="10"/>
  <c r="N20" i="10"/>
  <c r="R20" i="10"/>
  <c r="L20" i="10"/>
  <c r="K20" i="10"/>
  <c r="H20" i="10"/>
  <c r="P20" i="10"/>
  <c r="G20" i="10"/>
  <c r="O20" i="10"/>
  <c r="I21" i="10"/>
  <c r="M21" i="10"/>
  <c r="Q21" i="10"/>
  <c r="J21" i="10"/>
  <c r="N21" i="10"/>
  <c r="R21" i="10"/>
  <c r="H21" i="10"/>
  <c r="P21" i="10"/>
  <c r="G21" i="10"/>
  <c r="O21" i="10"/>
  <c r="L21" i="10"/>
  <c r="K21" i="10"/>
  <c r="AL21" i="10"/>
  <c r="Y23" i="10"/>
  <c r="X23" i="10" s="1"/>
  <c r="F22" i="10"/>
  <c r="E22" i="10" s="1"/>
  <c r="AJ23" i="9"/>
  <c r="AN23" i="9"/>
  <c r="AR23" i="9"/>
  <c r="AI23" i="9"/>
  <c r="AM23" i="9"/>
  <c r="AQ23" i="9"/>
  <c r="AL23" i="9"/>
  <c r="AP23" i="9"/>
  <c r="AT23" i="9"/>
  <c r="AK23" i="9"/>
  <c r="AO23" i="9"/>
  <c r="AS23" i="9"/>
  <c r="AH25" i="9"/>
  <c r="AG24" i="9"/>
  <c r="AU21" i="9"/>
  <c r="N24" i="9"/>
  <c r="M23" i="9"/>
  <c r="R22" i="9"/>
  <c r="V22" i="9"/>
  <c r="Z22" i="9"/>
  <c r="Q22" i="9"/>
  <c r="U22" i="9"/>
  <c r="Y22" i="9"/>
  <c r="P22" i="9"/>
  <c r="T22" i="9"/>
  <c r="X22" i="9"/>
  <c r="O22" i="9"/>
  <c r="S22" i="9"/>
  <c r="W22" i="9"/>
  <c r="AA21" i="9"/>
  <c r="Q94" i="8"/>
  <c r="T96" i="8"/>
  <c r="U96" i="8" s="1"/>
  <c r="V96" i="8" s="1"/>
  <c r="S95" i="8"/>
  <c r="N93" i="8"/>
  <c r="I93" i="8"/>
  <c r="M93" i="8"/>
  <c r="L93" i="8"/>
  <c r="E93" i="8"/>
  <c r="O93" i="8"/>
  <c r="K93" i="8"/>
  <c r="F93" i="8"/>
  <c r="G93" i="8"/>
  <c r="P93" i="8"/>
  <c r="J93" i="8"/>
  <c r="H93" i="8"/>
  <c r="T20" i="11" l="1"/>
  <c r="B15" i="5" s="1"/>
  <c r="D15" i="5" s="1"/>
  <c r="S20" i="11"/>
  <c r="G14" i="5"/>
  <c r="F14" i="5"/>
  <c r="U20" i="11"/>
  <c r="W17" i="11"/>
  <c r="P21" i="11"/>
  <c r="L21" i="11"/>
  <c r="H21" i="11"/>
  <c r="O21" i="11"/>
  <c r="K21" i="11"/>
  <c r="G21" i="11"/>
  <c r="R21" i="11"/>
  <c r="J21" i="11"/>
  <c r="M21" i="11"/>
  <c r="T21" i="11" s="1"/>
  <c r="B16" i="5" s="1"/>
  <c r="D16" i="5" s="1"/>
  <c r="N21" i="11"/>
  <c r="Q21" i="11"/>
  <c r="I21" i="11"/>
  <c r="E22" i="11"/>
  <c r="F23" i="11"/>
  <c r="S21" i="10"/>
  <c r="AR13" i="10" s="1"/>
  <c r="I22" i="10"/>
  <c r="M22" i="10"/>
  <c r="Q22" i="10"/>
  <c r="J22" i="10"/>
  <c r="N22" i="10"/>
  <c r="R22" i="10"/>
  <c r="L22" i="10"/>
  <c r="K22" i="10"/>
  <c r="H22" i="10"/>
  <c r="G22" i="10"/>
  <c r="O22" i="10"/>
  <c r="P22" i="10"/>
  <c r="AA23" i="10"/>
  <c r="AK23" i="10"/>
  <c r="AB23" i="10"/>
  <c r="Z23" i="10"/>
  <c r="AF23" i="10"/>
  <c r="AD23" i="10"/>
  <c r="AE23" i="10"/>
  <c r="AH23" i="10"/>
  <c r="AI23" i="10"/>
  <c r="AG23" i="10"/>
  <c r="AJ23" i="10"/>
  <c r="AC23" i="10"/>
  <c r="S20" i="10"/>
  <c r="AR12" i="10" s="1"/>
  <c r="AL22" i="10"/>
  <c r="Y24" i="10"/>
  <c r="X24" i="10" s="1"/>
  <c r="F23" i="10"/>
  <c r="E23" i="10" s="1"/>
  <c r="AJ24" i="9"/>
  <c r="AN24" i="9"/>
  <c r="AR24" i="9"/>
  <c r="AI24" i="9"/>
  <c r="AM24" i="9"/>
  <c r="AQ24" i="9"/>
  <c r="AL24" i="9"/>
  <c r="AP24" i="9"/>
  <c r="AT24" i="9"/>
  <c r="AK24" i="9"/>
  <c r="AO24" i="9"/>
  <c r="AS24" i="9"/>
  <c r="AH26" i="9"/>
  <c r="AG25" i="9"/>
  <c r="AU22" i="9"/>
  <c r="N25" i="9"/>
  <c r="M24" i="9"/>
  <c r="R23" i="9"/>
  <c r="V23" i="9"/>
  <c r="Z23" i="9"/>
  <c r="Q23" i="9"/>
  <c r="U23" i="9"/>
  <c r="Y23" i="9"/>
  <c r="P23" i="9"/>
  <c r="T23" i="9"/>
  <c r="X23" i="9"/>
  <c r="O23" i="9"/>
  <c r="S23" i="9"/>
  <c r="W23" i="9"/>
  <c r="AA22" i="9"/>
  <c r="Q93" i="8"/>
  <c r="T95" i="8"/>
  <c r="U95" i="8" s="1"/>
  <c r="V95" i="8" s="1"/>
  <c r="S94" i="8"/>
  <c r="I92" i="8"/>
  <c r="M92" i="8"/>
  <c r="O92" i="8"/>
  <c r="J92" i="8"/>
  <c r="P92" i="8"/>
  <c r="G92" i="8"/>
  <c r="E92" i="8"/>
  <c r="N92" i="8"/>
  <c r="K92" i="8"/>
  <c r="L92" i="8"/>
  <c r="F92" i="8"/>
  <c r="H92" i="8"/>
  <c r="F16" i="5" l="1"/>
  <c r="G16" i="5"/>
  <c r="S21" i="11"/>
  <c r="F15" i="5"/>
  <c r="G15" i="5"/>
  <c r="U21" i="11"/>
  <c r="W18" i="11"/>
  <c r="P22" i="11"/>
  <c r="L22" i="11"/>
  <c r="H22" i="11"/>
  <c r="Q22" i="11"/>
  <c r="M22" i="11"/>
  <c r="I22" i="11"/>
  <c r="O22" i="11"/>
  <c r="K22" i="11"/>
  <c r="G22" i="11"/>
  <c r="S22" i="11" s="1"/>
  <c r="N22" i="11"/>
  <c r="R22" i="11"/>
  <c r="J22" i="11"/>
  <c r="E23" i="11"/>
  <c r="F24" i="11"/>
  <c r="AM22" i="10"/>
  <c r="AQ90" i="10" s="1"/>
  <c r="AE24" i="10"/>
  <c r="AA24" i="10"/>
  <c r="AF24" i="10"/>
  <c r="AD24" i="10"/>
  <c r="AK24" i="10"/>
  <c r="AI24" i="10"/>
  <c r="AC24" i="10"/>
  <c r="AJ24" i="10"/>
  <c r="AH24" i="10"/>
  <c r="AG24" i="10"/>
  <c r="AB24" i="10"/>
  <c r="Z24" i="10"/>
  <c r="I23" i="10"/>
  <c r="M23" i="10"/>
  <c r="Q23" i="10"/>
  <c r="J23" i="10"/>
  <c r="N23" i="10"/>
  <c r="R23" i="10"/>
  <c r="H23" i="10"/>
  <c r="P23" i="10"/>
  <c r="G23" i="10"/>
  <c r="O23" i="10"/>
  <c r="K23" i="10"/>
  <c r="L23" i="10"/>
  <c r="S22" i="10"/>
  <c r="AR14" i="10" s="1"/>
  <c r="AL23" i="10"/>
  <c r="Y25" i="10"/>
  <c r="X25" i="10" s="1"/>
  <c r="F24" i="10"/>
  <c r="AJ25" i="9"/>
  <c r="AN25" i="9"/>
  <c r="AR25" i="9"/>
  <c r="AI25" i="9"/>
  <c r="AM25" i="9"/>
  <c r="AQ25" i="9"/>
  <c r="AL25" i="9"/>
  <c r="AP25" i="9"/>
  <c r="AT25" i="9"/>
  <c r="AK25" i="9"/>
  <c r="AO25" i="9"/>
  <c r="AS25" i="9"/>
  <c r="AH27" i="9"/>
  <c r="AG26" i="9"/>
  <c r="AU23" i="9"/>
  <c r="N26" i="9"/>
  <c r="M25" i="9"/>
  <c r="R24" i="9"/>
  <c r="V24" i="9"/>
  <c r="Z24" i="9"/>
  <c r="Q24" i="9"/>
  <c r="U24" i="9"/>
  <c r="Y24" i="9"/>
  <c r="P24" i="9"/>
  <c r="T24" i="9"/>
  <c r="X24" i="9"/>
  <c r="O24" i="9"/>
  <c r="S24" i="9"/>
  <c r="W24" i="9"/>
  <c r="AA23" i="9"/>
  <c r="Q92" i="8"/>
  <c r="T94" i="8"/>
  <c r="U94" i="8" s="1"/>
  <c r="V94" i="8" s="1"/>
  <c r="S93" i="8"/>
  <c r="G91" i="8"/>
  <c r="K91" i="8"/>
  <c r="L91" i="8"/>
  <c r="M91" i="8"/>
  <c r="F91" i="8"/>
  <c r="I91" i="8"/>
  <c r="P91" i="8"/>
  <c r="H91" i="8"/>
  <c r="E91" i="8"/>
  <c r="O91" i="8"/>
  <c r="N91" i="8"/>
  <c r="J91" i="8"/>
  <c r="T22" i="11" l="1"/>
  <c r="B17" i="5" s="1"/>
  <c r="D17" i="5" s="1"/>
  <c r="U22" i="11"/>
  <c r="W19" i="11"/>
  <c r="P23" i="11"/>
  <c r="L23" i="11"/>
  <c r="H23" i="11"/>
  <c r="Q23" i="11"/>
  <c r="M23" i="11"/>
  <c r="T23" i="11" s="1"/>
  <c r="B18" i="5" s="1"/>
  <c r="D18" i="5" s="1"/>
  <c r="I23" i="11"/>
  <c r="O23" i="11"/>
  <c r="K23" i="11"/>
  <c r="G23" i="11"/>
  <c r="J23" i="11"/>
  <c r="N23" i="11"/>
  <c r="R23" i="11"/>
  <c r="E24" i="11"/>
  <c r="F25" i="11"/>
  <c r="S23" i="10"/>
  <c r="AR15" i="10" s="1"/>
  <c r="AM23" i="10"/>
  <c r="AQ91" i="10" s="1"/>
  <c r="E24" i="10"/>
  <c r="AI25" i="10"/>
  <c r="AG25" i="10"/>
  <c r="AH25" i="10"/>
  <c r="AJ25" i="10"/>
  <c r="AK25" i="10"/>
  <c r="AC25" i="10"/>
  <c r="AD25" i="10"/>
  <c r="AA25" i="10"/>
  <c r="AB25" i="10"/>
  <c r="Z25" i="10"/>
  <c r="AE25" i="10"/>
  <c r="AF25" i="10"/>
  <c r="AL24" i="10"/>
  <c r="Y26" i="10"/>
  <c r="X26" i="10" s="1"/>
  <c r="F25" i="10"/>
  <c r="E25" i="10" s="1"/>
  <c r="AJ26" i="9"/>
  <c r="AN26" i="9"/>
  <c r="AR26" i="9"/>
  <c r="AI26" i="9"/>
  <c r="AM26" i="9"/>
  <c r="AQ26" i="9"/>
  <c r="AL26" i="9"/>
  <c r="AP26" i="9"/>
  <c r="AT26" i="9"/>
  <c r="AK26" i="9"/>
  <c r="AO26" i="9"/>
  <c r="AS26" i="9"/>
  <c r="AU24" i="9"/>
  <c r="AH28" i="9"/>
  <c r="AG27" i="9"/>
  <c r="N27" i="9"/>
  <c r="M26" i="9"/>
  <c r="R25" i="9"/>
  <c r="V25" i="9"/>
  <c r="Z25" i="9"/>
  <c r="Q25" i="9"/>
  <c r="U25" i="9"/>
  <c r="Y25" i="9"/>
  <c r="P25" i="9"/>
  <c r="T25" i="9"/>
  <c r="X25" i="9"/>
  <c r="O25" i="9"/>
  <c r="S25" i="9"/>
  <c r="W25" i="9"/>
  <c r="AA24" i="9"/>
  <c r="Q91" i="8"/>
  <c r="T93" i="8"/>
  <c r="U93" i="8" s="1"/>
  <c r="V93" i="8" s="1"/>
  <c r="S92" i="8"/>
  <c r="J90" i="8"/>
  <c r="I90" i="8"/>
  <c r="E90" i="8"/>
  <c r="N90" i="8"/>
  <c r="M90" i="8"/>
  <c r="H90" i="8"/>
  <c r="O90" i="8"/>
  <c r="P90" i="8"/>
  <c r="K90" i="8"/>
  <c r="L90" i="8"/>
  <c r="G90" i="8"/>
  <c r="F90" i="8"/>
  <c r="G18" i="5" l="1"/>
  <c r="F18" i="5"/>
  <c r="S23" i="11"/>
  <c r="G17" i="5"/>
  <c r="F17" i="5"/>
  <c r="U23" i="11"/>
  <c r="W20" i="11"/>
  <c r="P24" i="11"/>
  <c r="L24" i="11"/>
  <c r="H24" i="11"/>
  <c r="Q24" i="11"/>
  <c r="M24" i="11"/>
  <c r="I24" i="11"/>
  <c r="O24" i="11"/>
  <c r="K24" i="11"/>
  <c r="G24" i="11"/>
  <c r="S24" i="11" s="1"/>
  <c r="J24" i="11"/>
  <c r="N24" i="11"/>
  <c r="R24" i="11"/>
  <c r="E25" i="11"/>
  <c r="F26" i="11"/>
  <c r="AM24" i="10"/>
  <c r="AQ92" i="10" s="1"/>
  <c r="I25" i="10"/>
  <c r="M25" i="10"/>
  <c r="Q25" i="10"/>
  <c r="J25" i="10"/>
  <c r="N25" i="10"/>
  <c r="R25" i="10"/>
  <c r="H25" i="10"/>
  <c r="P25" i="10"/>
  <c r="G25" i="10"/>
  <c r="O25" i="10"/>
  <c r="K25" i="10"/>
  <c r="L25" i="10"/>
  <c r="AA26" i="10"/>
  <c r="AE26" i="10"/>
  <c r="AC26" i="10"/>
  <c r="AB26" i="10"/>
  <c r="AI26" i="10"/>
  <c r="AD26" i="10"/>
  <c r="AF26" i="10"/>
  <c r="AG26" i="10"/>
  <c r="AJ26" i="10"/>
  <c r="Z26" i="10"/>
  <c r="AK26" i="10"/>
  <c r="AH26" i="10"/>
  <c r="I24" i="10"/>
  <c r="M24" i="10"/>
  <c r="Q24" i="10"/>
  <c r="J24" i="10"/>
  <c r="N24" i="10"/>
  <c r="R24" i="10"/>
  <c r="L24" i="10"/>
  <c r="K24" i="10"/>
  <c r="G24" i="10"/>
  <c r="O24" i="10"/>
  <c r="P24" i="10"/>
  <c r="H24" i="10"/>
  <c r="AL25" i="10"/>
  <c r="Y27" i="10"/>
  <c r="X27" i="10" s="1"/>
  <c r="F26" i="10"/>
  <c r="AJ27" i="9"/>
  <c r="AN27" i="9"/>
  <c r="AR27" i="9"/>
  <c r="AI27" i="9"/>
  <c r="AM27" i="9"/>
  <c r="AQ27" i="9"/>
  <c r="AL27" i="9"/>
  <c r="AP27" i="9"/>
  <c r="AT27" i="9"/>
  <c r="AK27" i="9"/>
  <c r="AO27" i="9"/>
  <c r="AS27" i="9"/>
  <c r="AH29" i="9"/>
  <c r="AG28" i="9"/>
  <c r="AU25" i="9"/>
  <c r="N28" i="9"/>
  <c r="M27" i="9"/>
  <c r="R26" i="9"/>
  <c r="V26" i="9"/>
  <c r="Z26" i="9"/>
  <c r="Q26" i="9"/>
  <c r="U26" i="9"/>
  <c r="Y26" i="9"/>
  <c r="P26" i="9"/>
  <c r="T26" i="9"/>
  <c r="X26" i="9"/>
  <c r="O26" i="9"/>
  <c r="S26" i="9"/>
  <c r="W26" i="9"/>
  <c r="AA25" i="9"/>
  <c r="Q90" i="8"/>
  <c r="T92" i="8"/>
  <c r="U92" i="8" s="1"/>
  <c r="V92" i="8" s="1"/>
  <c r="S91" i="8"/>
  <c r="E89" i="8"/>
  <c r="L89" i="8"/>
  <c r="H89" i="8"/>
  <c r="G89" i="8"/>
  <c r="F89" i="8"/>
  <c r="O89" i="8"/>
  <c r="M89" i="8"/>
  <c r="I89" i="8"/>
  <c r="N89" i="8"/>
  <c r="J89" i="8"/>
  <c r="K89" i="8"/>
  <c r="P89" i="8"/>
  <c r="T24" i="11" l="1"/>
  <c r="B19" i="5" s="1"/>
  <c r="D19" i="5" s="1"/>
  <c r="U24" i="11"/>
  <c r="W21" i="11"/>
  <c r="P25" i="11"/>
  <c r="L25" i="11"/>
  <c r="H25" i="11"/>
  <c r="Q25" i="11"/>
  <c r="M25" i="11"/>
  <c r="I25" i="11"/>
  <c r="O25" i="11"/>
  <c r="K25" i="11"/>
  <c r="G25" i="11"/>
  <c r="R25" i="11"/>
  <c r="J25" i="11"/>
  <c r="N25" i="11"/>
  <c r="E26" i="11"/>
  <c r="F27" i="11"/>
  <c r="S24" i="10"/>
  <c r="AR16" i="10" s="1"/>
  <c r="S25" i="10"/>
  <c r="AR17" i="10" s="1"/>
  <c r="AM25" i="10"/>
  <c r="AQ93" i="10" s="1"/>
  <c r="AA27" i="10"/>
  <c r="AI27" i="10"/>
  <c r="Z27" i="10"/>
  <c r="AB27" i="10"/>
  <c r="AK27" i="10"/>
  <c r="AD27" i="10"/>
  <c r="AF27" i="10"/>
  <c r="AJ27" i="10"/>
  <c r="AE27" i="10"/>
  <c r="AH27" i="10"/>
  <c r="AG27" i="10"/>
  <c r="AC27" i="10"/>
  <c r="E26" i="10"/>
  <c r="AL26" i="10"/>
  <c r="Y28" i="10"/>
  <c r="X28" i="10" s="1"/>
  <c r="F27" i="10"/>
  <c r="E27" i="10" s="1"/>
  <c r="AJ28" i="9"/>
  <c r="AN28" i="9"/>
  <c r="AR28" i="9"/>
  <c r="AI28" i="9"/>
  <c r="AM28" i="9"/>
  <c r="AQ28" i="9"/>
  <c r="AL28" i="9"/>
  <c r="AP28" i="9"/>
  <c r="AT28" i="9"/>
  <c r="AK28" i="9"/>
  <c r="AO28" i="9"/>
  <c r="AS28" i="9"/>
  <c r="AH30" i="9"/>
  <c r="AG29" i="9"/>
  <c r="AU26" i="9"/>
  <c r="N29" i="9"/>
  <c r="M28" i="9"/>
  <c r="R27" i="9"/>
  <c r="V27" i="9"/>
  <c r="Z27" i="9"/>
  <c r="Q27" i="9"/>
  <c r="U27" i="9"/>
  <c r="Y27" i="9"/>
  <c r="P27" i="9"/>
  <c r="T27" i="9"/>
  <c r="X27" i="9"/>
  <c r="O27" i="9"/>
  <c r="S27" i="9"/>
  <c r="W27" i="9"/>
  <c r="AA26" i="9"/>
  <c r="Q89" i="8"/>
  <c r="T91" i="8"/>
  <c r="U91" i="8" s="1"/>
  <c r="V91" i="8" s="1"/>
  <c r="S90" i="8"/>
  <c r="L88" i="8"/>
  <c r="I88" i="8"/>
  <c r="K88" i="8"/>
  <c r="J88" i="8"/>
  <c r="O88" i="8"/>
  <c r="N88" i="8"/>
  <c r="F88" i="8"/>
  <c r="H88" i="8"/>
  <c r="E88" i="8"/>
  <c r="M88" i="8"/>
  <c r="P88" i="8"/>
  <c r="G88" i="8"/>
  <c r="T25" i="11" l="1"/>
  <c r="B20" i="5" s="1"/>
  <c r="D20" i="5" s="1"/>
  <c r="S25" i="11"/>
  <c r="F19" i="5"/>
  <c r="G19" i="5"/>
  <c r="U25" i="11"/>
  <c r="W22" i="11"/>
  <c r="P26" i="11"/>
  <c r="L26" i="11"/>
  <c r="H26" i="11"/>
  <c r="Q26" i="11"/>
  <c r="M26" i="11"/>
  <c r="I26" i="11"/>
  <c r="O26" i="11"/>
  <c r="K26" i="11"/>
  <c r="G26" i="11"/>
  <c r="S26" i="11" s="1"/>
  <c r="N26" i="11"/>
  <c r="R26" i="11"/>
  <c r="J26" i="11"/>
  <c r="E27" i="11"/>
  <c r="F28" i="11"/>
  <c r="AM26" i="10"/>
  <c r="AQ94" i="10" s="1"/>
  <c r="I27" i="10"/>
  <c r="M27" i="10"/>
  <c r="Q27" i="10"/>
  <c r="J27" i="10"/>
  <c r="N27" i="10"/>
  <c r="R27" i="10"/>
  <c r="H27" i="10"/>
  <c r="P27" i="10"/>
  <c r="G27" i="10"/>
  <c r="O27" i="10"/>
  <c r="K27" i="10"/>
  <c r="L27" i="10"/>
  <c r="I26" i="10"/>
  <c r="M26" i="10"/>
  <c r="Q26" i="10"/>
  <c r="J26" i="10"/>
  <c r="N26" i="10"/>
  <c r="R26" i="10"/>
  <c r="L26" i="10"/>
  <c r="K26" i="10"/>
  <c r="G26" i="10"/>
  <c r="O26" i="10"/>
  <c r="P26" i="10"/>
  <c r="H26" i="10"/>
  <c r="AE28" i="10"/>
  <c r="AH28" i="10"/>
  <c r="AK28" i="10"/>
  <c r="AD28" i="10"/>
  <c r="AF28" i="10"/>
  <c r="AA28" i="10"/>
  <c r="Z28" i="10"/>
  <c r="AJ28" i="10"/>
  <c r="AC28" i="10"/>
  <c r="AI28" i="10"/>
  <c r="AG28" i="10"/>
  <c r="AB28" i="10"/>
  <c r="AL27" i="10"/>
  <c r="Y29" i="10"/>
  <c r="X29" i="10" s="1"/>
  <c r="F28" i="10"/>
  <c r="E28" i="10" s="1"/>
  <c r="AJ29" i="9"/>
  <c r="AN29" i="9"/>
  <c r="AR29" i="9"/>
  <c r="AI29" i="9"/>
  <c r="AM29" i="9"/>
  <c r="AQ29" i="9"/>
  <c r="AL29" i="9"/>
  <c r="AP29" i="9"/>
  <c r="AT29" i="9"/>
  <c r="AK29" i="9"/>
  <c r="AO29" i="9"/>
  <c r="AS29" i="9"/>
  <c r="AH31" i="9"/>
  <c r="AG30" i="9"/>
  <c r="AU27" i="9"/>
  <c r="N30" i="9"/>
  <c r="M29" i="9"/>
  <c r="R28" i="9"/>
  <c r="V28" i="9"/>
  <c r="Z28" i="9"/>
  <c r="Q28" i="9"/>
  <c r="U28" i="9"/>
  <c r="Y28" i="9"/>
  <c r="P28" i="9"/>
  <c r="T28" i="9"/>
  <c r="X28" i="9"/>
  <c r="O28" i="9"/>
  <c r="S28" i="9"/>
  <c r="W28" i="9"/>
  <c r="AA27" i="9"/>
  <c r="Q88" i="8"/>
  <c r="T90" i="8"/>
  <c r="U90" i="8" s="1"/>
  <c r="V90" i="8" s="1"/>
  <c r="S89" i="8"/>
  <c r="H87" i="8"/>
  <c r="O87" i="8"/>
  <c r="L87" i="8"/>
  <c r="K87" i="8"/>
  <c r="I87" i="8"/>
  <c r="F87" i="8"/>
  <c r="E87" i="8"/>
  <c r="M87" i="8"/>
  <c r="N87" i="8"/>
  <c r="J87" i="8"/>
  <c r="G87" i="8"/>
  <c r="P87" i="8"/>
  <c r="T26" i="11" l="1"/>
  <c r="B21" i="5" s="1"/>
  <c r="D21" i="5" s="1"/>
  <c r="F20" i="5"/>
  <c r="G20" i="5"/>
  <c r="U26" i="11"/>
  <c r="W23" i="11"/>
  <c r="P27" i="11"/>
  <c r="L27" i="11"/>
  <c r="H27" i="11"/>
  <c r="Q27" i="11"/>
  <c r="M27" i="11"/>
  <c r="I27" i="11"/>
  <c r="O27" i="11"/>
  <c r="K27" i="11"/>
  <c r="G27" i="11"/>
  <c r="J27" i="11"/>
  <c r="N27" i="11"/>
  <c r="R27" i="11"/>
  <c r="E28" i="11"/>
  <c r="F29" i="11"/>
  <c r="S26" i="10"/>
  <c r="AR18" i="10" s="1"/>
  <c r="S27" i="10"/>
  <c r="AR19" i="10" s="1"/>
  <c r="AM27" i="10"/>
  <c r="AQ95" i="10" s="1"/>
  <c r="AS95" i="10" s="1"/>
  <c r="AI29" i="10"/>
  <c r="AE29" i="10"/>
  <c r="AJ29" i="10"/>
  <c r="AG29" i="10"/>
  <c r="Z29" i="10"/>
  <c r="AL29" i="10" s="1"/>
  <c r="AK29" i="10"/>
  <c r="AD29" i="10"/>
  <c r="AF29" i="10"/>
  <c r="AC29" i="10"/>
  <c r="AB29" i="10"/>
  <c r="AA29" i="10"/>
  <c r="AH29" i="10"/>
  <c r="I28" i="10"/>
  <c r="M28" i="10"/>
  <c r="Q28" i="10"/>
  <c r="J28" i="10"/>
  <c r="N28" i="10"/>
  <c r="R28" i="10"/>
  <c r="L28" i="10"/>
  <c r="K28" i="10"/>
  <c r="G28" i="10"/>
  <c r="O28" i="10"/>
  <c r="P28" i="10"/>
  <c r="H28" i="10"/>
  <c r="AL28" i="10"/>
  <c r="Y30" i="10"/>
  <c r="X30" i="10" s="1"/>
  <c r="F29" i="10"/>
  <c r="E29" i="10" s="1"/>
  <c r="AJ30" i="9"/>
  <c r="AN30" i="9"/>
  <c r="AR30" i="9"/>
  <c r="AI30" i="9"/>
  <c r="AM30" i="9"/>
  <c r="AQ30" i="9"/>
  <c r="AL30" i="9"/>
  <c r="AP30" i="9"/>
  <c r="AT30" i="9"/>
  <c r="AK30" i="9"/>
  <c r="AO30" i="9"/>
  <c r="AS30" i="9"/>
  <c r="AU28" i="9"/>
  <c r="AH32" i="9"/>
  <c r="AG31" i="9"/>
  <c r="AU29" i="9"/>
  <c r="N31" i="9"/>
  <c r="M30" i="9"/>
  <c r="R29" i="9"/>
  <c r="V29" i="9"/>
  <c r="Z29" i="9"/>
  <c r="Q29" i="9"/>
  <c r="U29" i="9"/>
  <c r="Y29" i="9"/>
  <c r="P29" i="9"/>
  <c r="T29" i="9"/>
  <c r="X29" i="9"/>
  <c r="O29" i="9"/>
  <c r="AA29" i="9" s="1"/>
  <c r="S29" i="9"/>
  <c r="W29" i="9"/>
  <c r="AA28" i="9"/>
  <c r="Q87" i="8"/>
  <c r="T89" i="8"/>
  <c r="U89" i="8" s="1"/>
  <c r="V89" i="8" s="1"/>
  <c r="S88" i="8"/>
  <c r="M86" i="8"/>
  <c r="K86" i="8"/>
  <c r="J86" i="8"/>
  <c r="P86" i="8"/>
  <c r="F86" i="8"/>
  <c r="H86" i="8"/>
  <c r="O86" i="8"/>
  <c r="E86" i="8"/>
  <c r="L86" i="8"/>
  <c r="G86" i="8"/>
  <c r="I86" i="8"/>
  <c r="N86" i="8"/>
  <c r="S27" i="11" l="1"/>
  <c r="T27" i="11"/>
  <c r="B22" i="5" s="1"/>
  <c r="D22" i="5" s="1"/>
  <c r="F21" i="5"/>
  <c r="G21" i="5"/>
  <c r="U27" i="11"/>
  <c r="W24" i="11"/>
  <c r="P28" i="11"/>
  <c r="L28" i="11"/>
  <c r="H28" i="11"/>
  <c r="Q28" i="11"/>
  <c r="M28" i="11"/>
  <c r="I28" i="11"/>
  <c r="O28" i="11"/>
  <c r="K28" i="11"/>
  <c r="G28" i="11"/>
  <c r="S28" i="11" s="1"/>
  <c r="J28" i="11"/>
  <c r="N28" i="11"/>
  <c r="R28" i="11"/>
  <c r="E29" i="11"/>
  <c r="F30" i="11"/>
  <c r="S28" i="10"/>
  <c r="AR20" i="10" s="1"/>
  <c r="AM28" i="10"/>
  <c r="AQ96" i="10" s="1"/>
  <c r="AS96" i="10" s="1"/>
  <c r="Z30" i="10"/>
  <c r="AC30" i="10"/>
  <c r="AD30" i="10"/>
  <c r="AB30" i="10"/>
  <c r="AE30" i="10"/>
  <c r="AF30" i="10"/>
  <c r="AG30" i="10"/>
  <c r="AI30" i="10"/>
  <c r="AK30" i="10"/>
  <c r="AA30" i="10"/>
  <c r="AH30" i="10"/>
  <c r="AJ30" i="10"/>
  <c r="I29" i="10"/>
  <c r="M29" i="10"/>
  <c r="Q29" i="10"/>
  <c r="J29" i="10"/>
  <c r="N29" i="10"/>
  <c r="R29" i="10"/>
  <c r="H29" i="10"/>
  <c r="P29" i="10"/>
  <c r="G29" i="10"/>
  <c r="O29" i="10"/>
  <c r="K29" i="10"/>
  <c r="L29" i="10"/>
  <c r="Y31" i="10"/>
  <c r="X31" i="10" s="1"/>
  <c r="F30" i="10"/>
  <c r="E30" i="10" s="1"/>
  <c r="AJ31" i="9"/>
  <c r="AN31" i="9"/>
  <c r="AR31" i="9"/>
  <c r="AI31" i="9"/>
  <c r="AM31" i="9"/>
  <c r="AQ31" i="9"/>
  <c r="AL31" i="9"/>
  <c r="AP31" i="9"/>
  <c r="AT31" i="9"/>
  <c r="AK31" i="9"/>
  <c r="AO31" i="9"/>
  <c r="AS31" i="9"/>
  <c r="AH33" i="9"/>
  <c r="AG32" i="9"/>
  <c r="N32" i="9"/>
  <c r="M31" i="9"/>
  <c r="R30" i="9"/>
  <c r="V30" i="9"/>
  <c r="Z30" i="9"/>
  <c r="Q30" i="9"/>
  <c r="U30" i="9"/>
  <c r="Y30" i="9"/>
  <c r="P30" i="9"/>
  <c r="T30" i="9"/>
  <c r="X30" i="9"/>
  <c r="O30" i="9"/>
  <c r="S30" i="9"/>
  <c r="W30" i="9"/>
  <c r="Q86" i="8"/>
  <c r="T88" i="8"/>
  <c r="U88" i="8" s="1"/>
  <c r="V88" i="8" s="1"/>
  <c r="S87" i="8"/>
  <c r="E85" i="8"/>
  <c r="L85" i="8"/>
  <c r="H85" i="8"/>
  <c r="M85" i="8"/>
  <c r="F85" i="8"/>
  <c r="I85" i="8"/>
  <c r="K85" i="8"/>
  <c r="G85" i="8"/>
  <c r="N85" i="8"/>
  <c r="J85" i="8"/>
  <c r="O85" i="8"/>
  <c r="P85" i="8"/>
  <c r="T28" i="11" l="1"/>
  <c r="B23" i="5" s="1"/>
  <c r="D23" i="5" s="1"/>
  <c r="F22" i="5"/>
  <c r="G22" i="5"/>
  <c r="U28" i="11"/>
  <c r="W25" i="11"/>
  <c r="P29" i="11"/>
  <c r="L29" i="11"/>
  <c r="H29" i="11"/>
  <c r="Q29" i="11"/>
  <c r="M29" i="11"/>
  <c r="I29" i="11"/>
  <c r="O29" i="11"/>
  <c r="K29" i="11"/>
  <c r="G29" i="11"/>
  <c r="R29" i="11"/>
  <c r="J29" i="11"/>
  <c r="N29" i="11"/>
  <c r="E30" i="11"/>
  <c r="F31" i="11"/>
  <c r="S29" i="10"/>
  <c r="AR21" i="10" s="1"/>
  <c r="AA31" i="10"/>
  <c r="AE31" i="10"/>
  <c r="AH31" i="10"/>
  <c r="AB31" i="10"/>
  <c r="AC31" i="10"/>
  <c r="AD31" i="10"/>
  <c r="AI31" i="10"/>
  <c r="AG31" i="10"/>
  <c r="Z31" i="10"/>
  <c r="AL31" i="10" s="1"/>
  <c r="AF31" i="10"/>
  <c r="AK31" i="10"/>
  <c r="AJ31" i="10"/>
  <c r="I30" i="10"/>
  <c r="M30" i="10"/>
  <c r="Q30" i="10"/>
  <c r="J30" i="10"/>
  <c r="N30" i="10"/>
  <c r="R30" i="10"/>
  <c r="L30" i="10"/>
  <c r="K30" i="10"/>
  <c r="G30" i="10"/>
  <c r="H30" i="10"/>
  <c r="P30" i="10"/>
  <c r="O30" i="10"/>
  <c r="AL30" i="10"/>
  <c r="Y32" i="10"/>
  <c r="X32" i="10" s="1"/>
  <c r="F31" i="10"/>
  <c r="AJ32" i="9"/>
  <c r="AN32" i="9"/>
  <c r="AR32" i="9"/>
  <c r="AI32" i="9"/>
  <c r="AM32" i="9"/>
  <c r="AQ32" i="9"/>
  <c r="AL32" i="9"/>
  <c r="AP32" i="9"/>
  <c r="AT32" i="9"/>
  <c r="AK32" i="9"/>
  <c r="AO32" i="9"/>
  <c r="AS32" i="9"/>
  <c r="AH34" i="9"/>
  <c r="AG33" i="9"/>
  <c r="AU31" i="9"/>
  <c r="AU30" i="9"/>
  <c r="N33" i="9"/>
  <c r="M32" i="9"/>
  <c r="R31" i="9"/>
  <c r="V31" i="9"/>
  <c r="Z31" i="9"/>
  <c r="Q31" i="9"/>
  <c r="U31" i="9"/>
  <c r="Y31" i="9"/>
  <c r="P31" i="9"/>
  <c r="T31" i="9"/>
  <c r="X31" i="9"/>
  <c r="O31" i="9"/>
  <c r="AA31" i="9" s="1"/>
  <c r="S31" i="9"/>
  <c r="W31" i="9"/>
  <c r="AA30" i="9"/>
  <c r="Q85" i="8"/>
  <c r="T87" i="8"/>
  <c r="U87" i="8" s="1"/>
  <c r="V87" i="8" s="1"/>
  <c r="X87" i="8" s="1"/>
  <c r="S86" i="8"/>
  <c r="H84" i="8"/>
  <c r="G84" i="8"/>
  <c r="E84" i="8"/>
  <c r="P84" i="8"/>
  <c r="M84" i="8"/>
  <c r="L84" i="8"/>
  <c r="I84" i="8"/>
  <c r="K84" i="8"/>
  <c r="F84" i="8"/>
  <c r="N84" i="8"/>
  <c r="J84" i="8"/>
  <c r="O84" i="8"/>
  <c r="S29" i="11" l="1"/>
  <c r="T29" i="11"/>
  <c r="B24" i="5" s="1"/>
  <c r="D24" i="5" s="1"/>
  <c r="F23" i="5"/>
  <c r="G23" i="5"/>
  <c r="U29" i="11"/>
  <c r="W26" i="11"/>
  <c r="P30" i="11"/>
  <c r="L30" i="11"/>
  <c r="H30" i="11"/>
  <c r="Q30" i="11"/>
  <c r="M30" i="11"/>
  <c r="I30" i="11"/>
  <c r="O30" i="11"/>
  <c r="K30" i="11"/>
  <c r="G30" i="11"/>
  <c r="N30" i="11"/>
  <c r="R30" i="11"/>
  <c r="J30" i="11"/>
  <c r="E31" i="11"/>
  <c r="F32" i="11"/>
  <c r="AM30" i="10"/>
  <c r="AQ98" i="10" s="1"/>
  <c r="AS98" i="10" s="1"/>
  <c r="S30" i="10"/>
  <c r="AR22" i="10" s="1"/>
  <c r="AE32" i="10"/>
  <c r="AF32" i="10"/>
  <c r="Z32" i="10"/>
  <c r="AJ32" i="10"/>
  <c r="AD32" i="10"/>
  <c r="AI32" i="10"/>
  <c r="AK32" i="10"/>
  <c r="AH32" i="10"/>
  <c r="AB32" i="10"/>
  <c r="AA32" i="10"/>
  <c r="AC32" i="10"/>
  <c r="AG32" i="10"/>
  <c r="E31" i="10"/>
  <c r="Y33" i="10"/>
  <c r="X33" i="10" s="1"/>
  <c r="F32" i="10"/>
  <c r="E32" i="10" s="1"/>
  <c r="AJ33" i="9"/>
  <c r="AN33" i="9"/>
  <c r="AR33" i="9"/>
  <c r="AI33" i="9"/>
  <c r="AM33" i="9"/>
  <c r="AQ33" i="9"/>
  <c r="AL33" i="9"/>
  <c r="AP33" i="9"/>
  <c r="AT33" i="9"/>
  <c r="AK33" i="9"/>
  <c r="AO33" i="9"/>
  <c r="AS33" i="9"/>
  <c r="AH35" i="9"/>
  <c r="AG34" i="9"/>
  <c r="N34" i="9"/>
  <c r="M33" i="9"/>
  <c r="R32" i="9"/>
  <c r="V32" i="9"/>
  <c r="Z32" i="9"/>
  <c r="Q32" i="9"/>
  <c r="U32" i="9"/>
  <c r="Y32" i="9"/>
  <c r="P32" i="9"/>
  <c r="T32" i="9"/>
  <c r="X32" i="9"/>
  <c r="O32" i="9"/>
  <c r="S32" i="9"/>
  <c r="W32" i="9"/>
  <c r="Q84" i="8"/>
  <c r="T86" i="8"/>
  <c r="U86" i="8" s="1"/>
  <c r="V86" i="8" s="1"/>
  <c r="X86" i="8" s="1"/>
  <c r="S85" i="8"/>
  <c r="I83" i="8"/>
  <c r="L83" i="8"/>
  <c r="H83" i="8"/>
  <c r="K83" i="8"/>
  <c r="M83" i="8"/>
  <c r="J83" i="8"/>
  <c r="P83" i="8"/>
  <c r="G83" i="8"/>
  <c r="N83" i="8"/>
  <c r="F83" i="8"/>
  <c r="O83" i="8"/>
  <c r="E83" i="8"/>
  <c r="S30" i="11" l="1"/>
  <c r="T30" i="11"/>
  <c r="B25" i="5" s="1"/>
  <c r="D25" i="5" s="1"/>
  <c r="F24" i="5"/>
  <c r="G24" i="5"/>
  <c r="U30" i="11"/>
  <c r="W27" i="11"/>
  <c r="P31" i="11"/>
  <c r="L31" i="11"/>
  <c r="H31" i="11"/>
  <c r="Q31" i="11"/>
  <c r="M31" i="11"/>
  <c r="I31" i="11"/>
  <c r="O31" i="11"/>
  <c r="K31" i="11"/>
  <c r="G31" i="11"/>
  <c r="S31" i="11" s="1"/>
  <c r="J31" i="11"/>
  <c r="N31" i="11"/>
  <c r="R31" i="11"/>
  <c r="E32" i="11"/>
  <c r="F33" i="11"/>
  <c r="I32" i="10"/>
  <c r="M32" i="10"/>
  <c r="Q32" i="10"/>
  <c r="J32" i="10"/>
  <c r="N32" i="10"/>
  <c r="R32" i="10"/>
  <c r="L32" i="10"/>
  <c r="K32" i="10"/>
  <c r="P32" i="10"/>
  <c r="O32" i="10"/>
  <c r="H32" i="10"/>
  <c r="G32" i="10"/>
  <c r="I31" i="10"/>
  <c r="M31" i="10"/>
  <c r="Q31" i="10"/>
  <c r="J31" i="10"/>
  <c r="N31" i="10"/>
  <c r="R31" i="10"/>
  <c r="H31" i="10"/>
  <c r="P31" i="10"/>
  <c r="G31" i="10"/>
  <c r="O31" i="10"/>
  <c r="L31" i="10"/>
  <c r="K31" i="10"/>
  <c r="AI33" i="10"/>
  <c r="AA33" i="10"/>
  <c r="Z33" i="10"/>
  <c r="AJ33" i="10"/>
  <c r="AC33" i="10"/>
  <c r="AE33" i="10"/>
  <c r="AD33" i="10"/>
  <c r="AG33" i="10"/>
  <c r="AB33" i="10"/>
  <c r="AK33" i="10"/>
  <c r="AH33" i="10"/>
  <c r="AF33" i="10"/>
  <c r="AL32" i="10"/>
  <c r="Y34" i="10"/>
  <c r="X34" i="10" s="1"/>
  <c r="F33" i="10"/>
  <c r="E33" i="10" s="1"/>
  <c r="AJ34" i="9"/>
  <c r="AN34" i="9"/>
  <c r="AR34" i="9"/>
  <c r="AI34" i="9"/>
  <c r="AM34" i="9"/>
  <c r="AQ34" i="9"/>
  <c r="AL34" i="9"/>
  <c r="AP34" i="9"/>
  <c r="AT34" i="9"/>
  <c r="AK34" i="9"/>
  <c r="AO34" i="9"/>
  <c r="AS34" i="9"/>
  <c r="AU32" i="9"/>
  <c r="AH36" i="9"/>
  <c r="AG35" i="9"/>
  <c r="AA32" i="9"/>
  <c r="N35" i="9"/>
  <c r="M35" i="9" s="1"/>
  <c r="M34" i="9"/>
  <c r="R33" i="9"/>
  <c r="V33" i="9"/>
  <c r="Z33" i="9"/>
  <c r="Q33" i="9"/>
  <c r="U33" i="9"/>
  <c r="Y33" i="9"/>
  <c r="P33" i="9"/>
  <c r="T33" i="9"/>
  <c r="X33" i="9"/>
  <c r="O33" i="9"/>
  <c r="S33" i="9"/>
  <c r="W33" i="9"/>
  <c r="Q83" i="8"/>
  <c r="T85" i="8"/>
  <c r="U85" i="8" s="1"/>
  <c r="V85" i="8" s="1"/>
  <c r="X85" i="8" s="1"/>
  <c r="S84" i="8"/>
  <c r="G82" i="8"/>
  <c r="K82" i="8"/>
  <c r="I82" i="8"/>
  <c r="O82" i="8"/>
  <c r="P82" i="8"/>
  <c r="N82" i="8"/>
  <c r="J82" i="8"/>
  <c r="M82" i="8"/>
  <c r="L82" i="8"/>
  <c r="F82" i="8"/>
  <c r="H82" i="8"/>
  <c r="E82" i="8"/>
  <c r="T31" i="11" l="1"/>
  <c r="B26" i="5" s="1"/>
  <c r="D26" i="5" s="1"/>
  <c r="G25" i="5"/>
  <c r="F25" i="5"/>
  <c r="S31" i="10"/>
  <c r="AR23" i="10" s="1"/>
  <c r="U31" i="11"/>
  <c r="W28" i="11"/>
  <c r="P32" i="11"/>
  <c r="L32" i="11"/>
  <c r="H32" i="11"/>
  <c r="Q32" i="11"/>
  <c r="M32" i="11"/>
  <c r="I32" i="11"/>
  <c r="O32" i="11"/>
  <c r="K32" i="11"/>
  <c r="G32" i="11"/>
  <c r="S32" i="11" s="1"/>
  <c r="J32" i="11"/>
  <c r="N32" i="11"/>
  <c r="R32" i="11"/>
  <c r="E33" i="11"/>
  <c r="F34" i="11"/>
  <c r="AM32" i="10"/>
  <c r="AQ100" i="10" s="1"/>
  <c r="AS100" i="10" s="1"/>
  <c r="I33" i="10"/>
  <c r="M33" i="10"/>
  <c r="Q33" i="10"/>
  <c r="J33" i="10"/>
  <c r="N33" i="10"/>
  <c r="R33" i="10"/>
  <c r="H33" i="10"/>
  <c r="P33" i="10"/>
  <c r="G33" i="10"/>
  <c r="O33" i="10"/>
  <c r="L33" i="10"/>
  <c r="K33" i="10"/>
  <c r="AI34" i="10"/>
  <c r="AC34" i="10"/>
  <c r="AH34" i="10"/>
  <c r="AK34" i="10"/>
  <c r="AB34" i="10"/>
  <c r="Z34" i="10"/>
  <c r="AA34" i="10"/>
  <c r="AJ34" i="10"/>
  <c r="AG34" i="10"/>
  <c r="AF34" i="10"/>
  <c r="AE34" i="10"/>
  <c r="AD34" i="10"/>
  <c r="AL33" i="10"/>
  <c r="S32" i="10"/>
  <c r="AR24" i="10" s="1"/>
  <c r="Y35" i="10"/>
  <c r="X35" i="10" s="1"/>
  <c r="F34" i="10"/>
  <c r="E34" i="10" s="1"/>
  <c r="AH37" i="9"/>
  <c r="AG36" i="9"/>
  <c r="AJ35" i="9"/>
  <c r="AN35" i="9"/>
  <c r="AR35" i="9"/>
  <c r="AI35" i="9"/>
  <c r="AM35" i="9"/>
  <c r="AQ35" i="9"/>
  <c r="AL35" i="9"/>
  <c r="AP35" i="9"/>
  <c r="AT35" i="9"/>
  <c r="AK35" i="9"/>
  <c r="AO35" i="9"/>
  <c r="AS35" i="9"/>
  <c r="AU33" i="9"/>
  <c r="R35" i="9"/>
  <c r="V35" i="9"/>
  <c r="Z35" i="9"/>
  <c r="Q35" i="9"/>
  <c r="U35" i="9"/>
  <c r="Y35" i="9"/>
  <c r="P35" i="9"/>
  <c r="T35" i="9"/>
  <c r="X35" i="9"/>
  <c r="O35" i="9"/>
  <c r="S35" i="9"/>
  <c r="W35" i="9"/>
  <c r="R34" i="9"/>
  <c r="V34" i="9"/>
  <c r="Z34" i="9"/>
  <c r="Q34" i="9"/>
  <c r="U34" i="9"/>
  <c r="Y34" i="9"/>
  <c r="P34" i="9"/>
  <c r="T34" i="9"/>
  <c r="X34" i="9"/>
  <c r="O34" i="9"/>
  <c r="S34" i="9"/>
  <c r="W34" i="9"/>
  <c r="AA33" i="9"/>
  <c r="Q82" i="8"/>
  <c r="T84" i="8"/>
  <c r="U84" i="8" s="1"/>
  <c r="V84" i="8" s="1"/>
  <c r="X84" i="8" s="1"/>
  <c r="S83" i="8"/>
  <c r="J81" i="8"/>
  <c r="F81" i="8"/>
  <c r="M81" i="8"/>
  <c r="G81" i="8"/>
  <c r="E81" i="8"/>
  <c r="N81" i="8"/>
  <c r="H81" i="8"/>
  <c r="L81" i="8"/>
  <c r="P81" i="8"/>
  <c r="O81" i="8"/>
  <c r="I81" i="8"/>
  <c r="K81" i="8"/>
  <c r="T32" i="11" l="1"/>
  <c r="B27" i="5" s="1"/>
  <c r="D27" i="5" s="1"/>
  <c r="G26" i="5"/>
  <c r="F26" i="5"/>
  <c r="U32" i="11"/>
  <c r="W29" i="11"/>
  <c r="P33" i="11"/>
  <c r="L33" i="11"/>
  <c r="H33" i="11"/>
  <c r="Q33" i="11"/>
  <c r="M33" i="11"/>
  <c r="I33" i="11"/>
  <c r="O33" i="11"/>
  <c r="K33" i="11"/>
  <c r="G33" i="11"/>
  <c r="R33" i="11"/>
  <c r="J33" i="11"/>
  <c r="N33" i="11"/>
  <c r="E34" i="11"/>
  <c r="F35" i="11"/>
  <c r="S33" i="10"/>
  <c r="AR25" i="10" s="1"/>
  <c r="AM33" i="10"/>
  <c r="AQ101" i="10" s="1"/>
  <c r="AS101" i="10" s="1"/>
  <c r="AA35" i="10"/>
  <c r="AB35" i="10"/>
  <c r="AE35" i="10"/>
  <c r="AG35" i="10"/>
  <c r="Z35" i="10"/>
  <c r="AD35" i="10"/>
  <c r="AJ35" i="10"/>
  <c r="AH35" i="10"/>
  <c r="AF35" i="10"/>
  <c r="AC35" i="10"/>
  <c r="AI35" i="10"/>
  <c r="AK35" i="10"/>
  <c r="I34" i="10"/>
  <c r="M34" i="10"/>
  <c r="Q34" i="10"/>
  <c r="J34" i="10"/>
  <c r="N34" i="10"/>
  <c r="R34" i="10"/>
  <c r="L34" i="10"/>
  <c r="K34" i="10"/>
  <c r="H34" i="10"/>
  <c r="G34" i="10"/>
  <c r="P34" i="10"/>
  <c r="O34" i="10"/>
  <c r="AL34" i="10"/>
  <c r="F35" i="10"/>
  <c r="E35" i="10" s="1"/>
  <c r="AH38" i="9"/>
  <c r="AG37" i="9"/>
  <c r="AL36" i="9"/>
  <c r="AP36" i="9"/>
  <c r="AT36" i="9"/>
  <c r="AK36" i="9"/>
  <c r="AO36" i="9"/>
  <c r="AS36" i="9"/>
  <c r="AJ36" i="9"/>
  <c r="AR36" i="9"/>
  <c r="AI36" i="9"/>
  <c r="AQ36" i="9"/>
  <c r="AN36" i="9"/>
  <c r="AM36" i="9"/>
  <c r="AU35" i="9"/>
  <c r="AU34" i="9"/>
  <c r="AA34" i="9"/>
  <c r="AA35" i="9"/>
  <c r="Q81" i="8"/>
  <c r="T83" i="8"/>
  <c r="U83" i="8" s="1"/>
  <c r="V83" i="8" s="1"/>
  <c r="X83" i="8" s="1"/>
  <c r="S82" i="8"/>
  <c r="I80" i="8"/>
  <c r="K80" i="8"/>
  <c r="H80" i="8"/>
  <c r="E80" i="8"/>
  <c r="G80" i="8"/>
  <c r="M80" i="8"/>
  <c r="L80" i="8"/>
  <c r="J80" i="8"/>
  <c r="P80" i="8"/>
  <c r="O80" i="8"/>
  <c r="N80" i="8"/>
  <c r="F80" i="8"/>
  <c r="S33" i="11" l="1"/>
  <c r="T33" i="11"/>
  <c r="B28" i="5" s="1"/>
  <c r="D28" i="5" s="1"/>
  <c r="F27" i="5"/>
  <c r="G27" i="5"/>
  <c r="AY25" i="9"/>
  <c r="AY21" i="9"/>
  <c r="AY15" i="9"/>
  <c r="AY20" i="9"/>
  <c r="AY27" i="9"/>
  <c r="AY18" i="9"/>
  <c r="AY24" i="9"/>
  <c r="AY22" i="9"/>
  <c r="AY23" i="9"/>
  <c r="AY26" i="9"/>
  <c r="AY17" i="9"/>
  <c r="AY16" i="9"/>
  <c r="AY19" i="9"/>
  <c r="AY28" i="9"/>
  <c r="U33" i="11"/>
  <c r="W30" i="11"/>
  <c r="P34" i="11"/>
  <c r="L34" i="11"/>
  <c r="H34" i="11"/>
  <c r="Q34" i="11"/>
  <c r="M34" i="11"/>
  <c r="I34" i="11"/>
  <c r="O34" i="11"/>
  <c r="K34" i="11"/>
  <c r="G34" i="11"/>
  <c r="N34" i="11"/>
  <c r="R34" i="11"/>
  <c r="J34" i="11"/>
  <c r="E35" i="11"/>
  <c r="F36" i="11"/>
  <c r="AM34" i="10"/>
  <c r="AQ102" i="10" s="1"/>
  <c r="AS102" i="10" s="1"/>
  <c r="I35" i="10"/>
  <c r="M35" i="10"/>
  <c r="Q35" i="10"/>
  <c r="J35" i="10"/>
  <c r="N35" i="10"/>
  <c r="R35" i="10"/>
  <c r="H35" i="10"/>
  <c r="P35" i="10"/>
  <c r="G35" i="10"/>
  <c r="O35" i="10"/>
  <c r="L35" i="10"/>
  <c r="K35" i="10"/>
  <c r="AL35" i="10"/>
  <c r="S34" i="10"/>
  <c r="AR26" i="10" s="1"/>
  <c r="F36" i="10"/>
  <c r="E36" i="10" s="1"/>
  <c r="AH39" i="9"/>
  <c r="AG38" i="9"/>
  <c r="AL37" i="9"/>
  <c r="AP37" i="9"/>
  <c r="AT37" i="9"/>
  <c r="AK37" i="9"/>
  <c r="AO37" i="9"/>
  <c r="AS37" i="9"/>
  <c r="AN37" i="9"/>
  <c r="AM37" i="9"/>
  <c r="AJ37" i="9"/>
  <c r="AR37" i="9"/>
  <c r="AI37" i="9"/>
  <c r="AU37" i="9" s="1"/>
  <c r="AQ37" i="9"/>
  <c r="AU36" i="9"/>
  <c r="Q80" i="8"/>
  <c r="T82" i="8"/>
  <c r="U82" i="8" s="1"/>
  <c r="V82" i="8" s="1"/>
  <c r="X82" i="8" s="1"/>
  <c r="S81" i="8"/>
  <c r="N79" i="8"/>
  <c r="G79" i="8"/>
  <c r="F79" i="8"/>
  <c r="L79" i="8"/>
  <c r="K79" i="8"/>
  <c r="M79" i="8"/>
  <c r="E79" i="8"/>
  <c r="J79" i="8"/>
  <c r="P79" i="8"/>
  <c r="H79" i="8"/>
  <c r="I79" i="8"/>
  <c r="O79" i="8"/>
  <c r="S34" i="11" l="1"/>
  <c r="F28" i="5"/>
  <c r="G28" i="5"/>
  <c r="T34" i="11"/>
  <c r="B29" i="5" s="1"/>
  <c r="D29" i="5" s="1"/>
  <c r="U34" i="11"/>
  <c r="W31" i="11"/>
  <c r="P35" i="11"/>
  <c r="L35" i="11"/>
  <c r="H35" i="11"/>
  <c r="Q35" i="11"/>
  <c r="M35" i="11"/>
  <c r="I35" i="11"/>
  <c r="O35" i="11"/>
  <c r="K35" i="11"/>
  <c r="G35" i="11"/>
  <c r="J35" i="11"/>
  <c r="N35" i="11"/>
  <c r="R35" i="11"/>
  <c r="E36" i="11"/>
  <c r="F37" i="11"/>
  <c r="S35" i="10"/>
  <c r="AR27" i="10" s="1"/>
  <c r="AM35" i="10"/>
  <c r="AQ103" i="10" s="1"/>
  <c r="AS103" i="10" s="1"/>
  <c r="I36" i="10"/>
  <c r="M36" i="10"/>
  <c r="Q36" i="10"/>
  <c r="J36" i="10"/>
  <c r="N36" i="10"/>
  <c r="R36" i="10"/>
  <c r="L36" i="10"/>
  <c r="K36" i="10"/>
  <c r="P36" i="10"/>
  <c r="O36" i="10"/>
  <c r="H36" i="10"/>
  <c r="G36" i="10"/>
  <c r="F37" i="10"/>
  <c r="E37" i="10" s="1"/>
  <c r="AH40" i="9"/>
  <c r="AG39" i="9"/>
  <c r="AL38" i="9"/>
  <c r="AP38" i="9"/>
  <c r="AT38" i="9"/>
  <c r="AK38" i="9"/>
  <c r="AO38" i="9"/>
  <c r="AS38" i="9"/>
  <c r="AJ38" i="9"/>
  <c r="AR38" i="9"/>
  <c r="AI38" i="9"/>
  <c r="AQ38" i="9"/>
  <c r="AN38" i="9"/>
  <c r="AM38" i="9"/>
  <c r="Q79" i="8"/>
  <c r="T81" i="8"/>
  <c r="U81" i="8" s="1"/>
  <c r="V81" i="8" s="1"/>
  <c r="X81" i="8" s="1"/>
  <c r="S80" i="8"/>
  <c r="E78" i="8"/>
  <c r="N78" i="8"/>
  <c r="P78" i="8"/>
  <c r="M78" i="8"/>
  <c r="K78" i="8"/>
  <c r="I78" i="8"/>
  <c r="H78" i="8"/>
  <c r="L78" i="8"/>
  <c r="J78" i="8"/>
  <c r="F78" i="8"/>
  <c r="G78" i="8"/>
  <c r="O78" i="8"/>
  <c r="S35" i="11" l="1"/>
  <c r="G29" i="5"/>
  <c r="F29" i="5"/>
  <c r="T35" i="11"/>
  <c r="B30" i="5" s="1"/>
  <c r="D30" i="5" s="1"/>
  <c r="U35" i="11"/>
  <c r="W32" i="11"/>
  <c r="P36" i="11"/>
  <c r="L36" i="11"/>
  <c r="H36" i="11"/>
  <c r="Q36" i="11"/>
  <c r="M36" i="11"/>
  <c r="I36" i="11"/>
  <c r="O36" i="11"/>
  <c r="K36" i="11"/>
  <c r="G36" i="11"/>
  <c r="S36" i="11" s="1"/>
  <c r="J36" i="11"/>
  <c r="N36" i="11"/>
  <c r="R36" i="11"/>
  <c r="E37" i="11"/>
  <c r="F38" i="11"/>
  <c r="I37" i="10"/>
  <c r="M37" i="10"/>
  <c r="Q37" i="10"/>
  <c r="J37" i="10"/>
  <c r="N37" i="10"/>
  <c r="R37" i="10"/>
  <c r="H37" i="10"/>
  <c r="P37" i="10"/>
  <c r="G37" i="10"/>
  <c r="O37" i="10"/>
  <c r="L37" i="10"/>
  <c r="K37" i="10"/>
  <c r="S36" i="10"/>
  <c r="AR28" i="10" s="1"/>
  <c r="F38" i="10"/>
  <c r="E38" i="10" s="1"/>
  <c r="AH41" i="9"/>
  <c r="AG40" i="9"/>
  <c r="AL39" i="9"/>
  <c r="AP39" i="9"/>
  <c r="AT39" i="9"/>
  <c r="AK39" i="9"/>
  <c r="AO39" i="9"/>
  <c r="AS39" i="9"/>
  <c r="AN39" i="9"/>
  <c r="AM39" i="9"/>
  <c r="AJ39" i="9"/>
  <c r="AR39" i="9"/>
  <c r="AI39" i="9"/>
  <c r="AU39" i="9" s="1"/>
  <c r="AQ39" i="9"/>
  <c r="AU38" i="9"/>
  <c r="Q78" i="8"/>
  <c r="T80" i="8"/>
  <c r="U80" i="8" s="1"/>
  <c r="V80" i="8" s="1"/>
  <c r="X80" i="8" s="1"/>
  <c r="S79" i="8"/>
  <c r="E77" i="8"/>
  <c r="J77" i="8"/>
  <c r="P77" i="8"/>
  <c r="I77" i="8"/>
  <c r="H77" i="8"/>
  <c r="M77" i="8"/>
  <c r="O77" i="8"/>
  <c r="G77" i="8"/>
  <c r="F77" i="8"/>
  <c r="N77" i="8"/>
  <c r="K77" i="8"/>
  <c r="L77" i="8"/>
  <c r="S37" i="10" l="1"/>
  <c r="AR29" i="10" s="1"/>
  <c r="G30" i="5"/>
  <c r="F30" i="5"/>
  <c r="T36" i="11"/>
  <c r="B31" i="5" s="1"/>
  <c r="D31" i="5" s="1"/>
  <c r="U36" i="11"/>
  <c r="W33" i="11"/>
  <c r="E38" i="11"/>
  <c r="F39" i="11"/>
  <c r="P37" i="11"/>
  <c r="L37" i="11"/>
  <c r="H37" i="11"/>
  <c r="Q37" i="11"/>
  <c r="M37" i="11"/>
  <c r="I37" i="11"/>
  <c r="O37" i="11"/>
  <c r="K37" i="11"/>
  <c r="G37" i="11"/>
  <c r="R37" i="11"/>
  <c r="J37" i="11"/>
  <c r="N37" i="11"/>
  <c r="I38" i="10"/>
  <c r="M38" i="10"/>
  <c r="Q38" i="10"/>
  <c r="J38" i="10"/>
  <c r="N38" i="10"/>
  <c r="R38" i="10"/>
  <c r="L38" i="10"/>
  <c r="K38" i="10"/>
  <c r="H38" i="10"/>
  <c r="G38" i="10"/>
  <c r="P38" i="10"/>
  <c r="O38" i="10"/>
  <c r="F39" i="10"/>
  <c r="E39" i="10" s="1"/>
  <c r="AH42" i="9"/>
  <c r="AG41" i="9"/>
  <c r="AL40" i="9"/>
  <c r="AP40" i="9"/>
  <c r="AT40" i="9"/>
  <c r="AK40" i="9"/>
  <c r="AO40" i="9"/>
  <c r="AS40" i="9"/>
  <c r="AJ40" i="9"/>
  <c r="AR40" i="9"/>
  <c r="AI40" i="9"/>
  <c r="AQ40" i="9"/>
  <c r="AN40" i="9"/>
  <c r="AM40" i="9"/>
  <c r="Q77" i="8"/>
  <c r="T79" i="8"/>
  <c r="U79" i="8" s="1"/>
  <c r="V79" i="8" s="1"/>
  <c r="X79" i="8" s="1"/>
  <c r="S78" i="8"/>
  <c r="K76" i="8"/>
  <c r="N76" i="8"/>
  <c r="L76" i="8"/>
  <c r="O76" i="8"/>
  <c r="P76" i="8"/>
  <c r="I76" i="8"/>
  <c r="F76" i="8"/>
  <c r="M76" i="8"/>
  <c r="E76" i="8"/>
  <c r="H76" i="8"/>
  <c r="G76" i="8"/>
  <c r="J76" i="8"/>
  <c r="T37" i="11" l="1"/>
  <c r="B32" i="5" s="1"/>
  <c r="D32" i="5" s="1"/>
  <c r="F31" i="5"/>
  <c r="G31" i="5"/>
  <c r="S37" i="11"/>
  <c r="U37" i="11"/>
  <c r="W34" i="11"/>
  <c r="O38" i="11"/>
  <c r="K38" i="11"/>
  <c r="G38" i="11"/>
  <c r="N38" i="11"/>
  <c r="I38" i="11"/>
  <c r="P38" i="11"/>
  <c r="J38" i="11"/>
  <c r="R38" i="11"/>
  <c r="M38" i="11"/>
  <c r="T38" i="11" s="1"/>
  <c r="B33" i="5" s="1"/>
  <c r="D33" i="5" s="1"/>
  <c r="H38" i="11"/>
  <c r="Q38" i="11"/>
  <c r="L38" i="11"/>
  <c r="E39" i="11"/>
  <c r="F40" i="11"/>
  <c r="I39" i="10"/>
  <c r="M39" i="10"/>
  <c r="Q39" i="10"/>
  <c r="J39" i="10"/>
  <c r="N39" i="10"/>
  <c r="R39" i="10"/>
  <c r="H39" i="10"/>
  <c r="P39" i="10"/>
  <c r="G39" i="10"/>
  <c r="O39" i="10"/>
  <c r="L39" i="10"/>
  <c r="K39" i="10"/>
  <c r="S38" i="10"/>
  <c r="AR30" i="10" s="1"/>
  <c r="F40" i="10"/>
  <c r="E40" i="10" s="1"/>
  <c r="AH43" i="9"/>
  <c r="AG42" i="9"/>
  <c r="AL41" i="9"/>
  <c r="AP41" i="9"/>
  <c r="AT41" i="9"/>
  <c r="AK41" i="9"/>
  <c r="AO41" i="9"/>
  <c r="AS41" i="9"/>
  <c r="AN41" i="9"/>
  <c r="AM41" i="9"/>
  <c r="AJ41" i="9"/>
  <c r="AR41" i="9"/>
  <c r="AI41" i="9"/>
  <c r="AU41" i="9" s="1"/>
  <c r="AQ41" i="9"/>
  <c r="AU40" i="9"/>
  <c r="Q76" i="8"/>
  <c r="T78" i="8"/>
  <c r="U78" i="8" s="1"/>
  <c r="V78" i="8" s="1"/>
  <c r="X78" i="8" s="1"/>
  <c r="S77" i="8"/>
  <c r="H75" i="8"/>
  <c r="G75" i="8"/>
  <c r="O75" i="8"/>
  <c r="P75" i="8"/>
  <c r="E75" i="8"/>
  <c r="F75" i="8"/>
  <c r="J75" i="8"/>
  <c r="K75" i="8"/>
  <c r="N75" i="8"/>
  <c r="L75" i="8"/>
  <c r="I75" i="8"/>
  <c r="M75" i="8"/>
  <c r="G33" i="5" l="1"/>
  <c r="F33" i="5"/>
  <c r="S39" i="10"/>
  <c r="AR31" i="10" s="1"/>
  <c r="S38" i="11"/>
  <c r="F32" i="5"/>
  <c r="G32" i="5"/>
  <c r="U38" i="11"/>
  <c r="W35" i="11"/>
  <c r="O39" i="11"/>
  <c r="K39" i="11"/>
  <c r="G39" i="11"/>
  <c r="N39" i="11"/>
  <c r="I39" i="11"/>
  <c r="P39" i="11"/>
  <c r="J39" i="11"/>
  <c r="R39" i="11"/>
  <c r="M39" i="11"/>
  <c r="H39" i="11"/>
  <c r="Q39" i="11"/>
  <c r="L39" i="11"/>
  <c r="E40" i="11"/>
  <c r="F41" i="11"/>
  <c r="I40" i="10"/>
  <c r="M40" i="10"/>
  <c r="Q40" i="10"/>
  <c r="J40" i="10"/>
  <c r="N40" i="10"/>
  <c r="R40" i="10"/>
  <c r="L40" i="10"/>
  <c r="K40" i="10"/>
  <c r="P40" i="10"/>
  <c r="O40" i="10"/>
  <c r="H40" i="10"/>
  <c r="G40" i="10"/>
  <c r="F41" i="10"/>
  <c r="E41" i="10" s="1"/>
  <c r="AH44" i="9"/>
  <c r="AG43" i="9"/>
  <c r="AL42" i="9"/>
  <c r="AP42" i="9"/>
  <c r="AT42" i="9"/>
  <c r="AK42" i="9"/>
  <c r="AO42" i="9"/>
  <c r="AS42" i="9"/>
  <c r="AJ42" i="9"/>
  <c r="AR42" i="9"/>
  <c r="AI42" i="9"/>
  <c r="AQ42" i="9"/>
  <c r="AN42" i="9"/>
  <c r="AM42" i="9"/>
  <c r="Q75" i="8"/>
  <c r="T77" i="8"/>
  <c r="U77" i="8" s="1"/>
  <c r="V77" i="8" s="1"/>
  <c r="X77" i="8" s="1"/>
  <c r="S76" i="8"/>
  <c r="G74" i="8"/>
  <c r="I74" i="8"/>
  <c r="E74" i="8"/>
  <c r="J74" i="8"/>
  <c r="L74" i="8"/>
  <c r="K74" i="8"/>
  <c r="F74" i="8"/>
  <c r="O74" i="8"/>
  <c r="P74" i="8"/>
  <c r="H74" i="8"/>
  <c r="N74" i="8"/>
  <c r="M74" i="8"/>
  <c r="S39" i="11" l="1"/>
  <c r="T39" i="11"/>
  <c r="B34" i="5" s="1"/>
  <c r="D34" i="5" s="1"/>
  <c r="U39" i="11"/>
  <c r="W36" i="11"/>
  <c r="O40" i="11"/>
  <c r="K40" i="11"/>
  <c r="G40" i="11"/>
  <c r="N40" i="11"/>
  <c r="I40" i="11"/>
  <c r="P40" i="11"/>
  <c r="J40" i="11"/>
  <c r="R40" i="11"/>
  <c r="M40" i="11"/>
  <c r="H40" i="11"/>
  <c r="Q40" i="11"/>
  <c r="L40" i="11"/>
  <c r="E41" i="11"/>
  <c r="F42" i="11"/>
  <c r="I41" i="10"/>
  <c r="M41" i="10"/>
  <c r="Q41" i="10"/>
  <c r="J41" i="10"/>
  <c r="N41" i="10"/>
  <c r="R41" i="10"/>
  <c r="H41" i="10"/>
  <c r="P41" i="10"/>
  <c r="G41" i="10"/>
  <c r="O41" i="10"/>
  <c r="L41" i="10"/>
  <c r="K41" i="10"/>
  <c r="S40" i="10"/>
  <c r="AR32" i="10" s="1"/>
  <c r="F42" i="10"/>
  <c r="E42" i="10" s="1"/>
  <c r="AH45" i="9"/>
  <c r="AG44" i="9"/>
  <c r="AL43" i="9"/>
  <c r="AP43" i="9"/>
  <c r="AT43" i="9"/>
  <c r="AK43" i="9"/>
  <c r="AO43" i="9"/>
  <c r="AS43" i="9"/>
  <c r="AN43" i="9"/>
  <c r="AM43" i="9"/>
  <c r="AJ43" i="9"/>
  <c r="AR43" i="9"/>
  <c r="AI43" i="9"/>
  <c r="AQ43" i="9"/>
  <c r="AU42" i="9"/>
  <c r="Q74" i="8"/>
  <c r="T76" i="8"/>
  <c r="U76" i="8" s="1"/>
  <c r="V76" i="8" s="1"/>
  <c r="X76" i="8" s="1"/>
  <c r="S75" i="8"/>
  <c r="H73" i="8"/>
  <c r="I73" i="8"/>
  <c r="M73" i="8"/>
  <c r="F73" i="8"/>
  <c r="P73" i="8"/>
  <c r="N73" i="8"/>
  <c r="O73" i="8"/>
  <c r="L73" i="8"/>
  <c r="G73" i="8"/>
  <c r="E73" i="8"/>
  <c r="J73" i="8"/>
  <c r="K73" i="8"/>
  <c r="S40" i="11" l="1"/>
  <c r="T40" i="11"/>
  <c r="B35" i="5" s="1"/>
  <c r="D35" i="5" s="1"/>
  <c r="S41" i="10"/>
  <c r="AR33" i="10" s="1"/>
  <c r="G34" i="5"/>
  <c r="F34" i="5"/>
  <c r="U40" i="11"/>
  <c r="W37" i="11"/>
  <c r="O41" i="11"/>
  <c r="K41" i="11"/>
  <c r="G41" i="11"/>
  <c r="N41" i="11"/>
  <c r="I41" i="11"/>
  <c r="P41" i="11"/>
  <c r="J41" i="11"/>
  <c r="R41" i="11"/>
  <c r="M41" i="11"/>
  <c r="T41" i="11" s="1"/>
  <c r="B36" i="5" s="1"/>
  <c r="D36" i="5" s="1"/>
  <c r="H41" i="11"/>
  <c r="Q41" i="11"/>
  <c r="L41" i="11"/>
  <c r="E42" i="11"/>
  <c r="F43" i="11"/>
  <c r="I42" i="10"/>
  <c r="M42" i="10"/>
  <c r="Q42" i="10"/>
  <c r="J42" i="10"/>
  <c r="N42" i="10"/>
  <c r="R42" i="10"/>
  <c r="L42" i="10"/>
  <c r="K42" i="10"/>
  <c r="H42" i="10"/>
  <c r="G42" i="10"/>
  <c r="P42" i="10"/>
  <c r="O42" i="10"/>
  <c r="F43" i="10"/>
  <c r="E43" i="10" s="1"/>
  <c r="AU43" i="9"/>
  <c r="AH46" i="9"/>
  <c r="AG45" i="9"/>
  <c r="AL44" i="9"/>
  <c r="AP44" i="9"/>
  <c r="AT44" i="9"/>
  <c r="AK44" i="9"/>
  <c r="AO44" i="9"/>
  <c r="AS44" i="9"/>
  <c r="AJ44" i="9"/>
  <c r="AR44" i="9"/>
  <c r="AI44" i="9"/>
  <c r="AQ44" i="9"/>
  <c r="AN44" i="9"/>
  <c r="AM44" i="9"/>
  <c r="Q73" i="8"/>
  <c r="T75" i="8"/>
  <c r="U75" i="8" s="1"/>
  <c r="V75" i="8" s="1"/>
  <c r="X75" i="8" s="1"/>
  <c r="S74" i="8"/>
  <c r="E72" i="8"/>
  <c r="N72" i="8"/>
  <c r="K72" i="8"/>
  <c r="I72" i="8"/>
  <c r="M72" i="8"/>
  <c r="H72" i="8"/>
  <c r="L72" i="8"/>
  <c r="G72" i="8"/>
  <c r="P72" i="8"/>
  <c r="F72" i="8"/>
  <c r="J72" i="8"/>
  <c r="O72" i="8"/>
  <c r="F36" i="5" l="1"/>
  <c r="G36" i="5"/>
  <c r="S41" i="11"/>
  <c r="F35" i="5"/>
  <c r="G35" i="5"/>
  <c r="U41" i="11"/>
  <c r="W38" i="11"/>
  <c r="O42" i="11"/>
  <c r="K42" i="11"/>
  <c r="G42" i="11"/>
  <c r="N42" i="11"/>
  <c r="I42" i="11"/>
  <c r="P42" i="11"/>
  <c r="J42" i="11"/>
  <c r="R42" i="11"/>
  <c r="M42" i="11"/>
  <c r="T42" i="11" s="1"/>
  <c r="B37" i="5" s="1"/>
  <c r="D37" i="5" s="1"/>
  <c r="H42" i="11"/>
  <c r="Q42" i="11"/>
  <c r="L42" i="11"/>
  <c r="E43" i="11"/>
  <c r="F44" i="11"/>
  <c r="I43" i="10"/>
  <c r="M43" i="10"/>
  <c r="Q43" i="10"/>
  <c r="J43" i="10"/>
  <c r="N43" i="10"/>
  <c r="R43" i="10"/>
  <c r="H43" i="10"/>
  <c r="P43" i="10"/>
  <c r="G43" i="10"/>
  <c r="O43" i="10"/>
  <c r="L43" i="10"/>
  <c r="K43" i="10"/>
  <c r="S42" i="10"/>
  <c r="AR34" i="10" s="1"/>
  <c r="F44" i="10"/>
  <c r="E44" i="10" s="1"/>
  <c r="AH47" i="9"/>
  <c r="AG46" i="9"/>
  <c r="AL45" i="9"/>
  <c r="AP45" i="9"/>
  <c r="AT45" i="9"/>
  <c r="AK45" i="9"/>
  <c r="AO45" i="9"/>
  <c r="AS45" i="9"/>
  <c r="AN45" i="9"/>
  <c r="AM45" i="9"/>
  <c r="AJ45" i="9"/>
  <c r="AR45" i="9"/>
  <c r="AI45" i="9"/>
  <c r="AU45" i="9" s="1"/>
  <c r="AQ45" i="9"/>
  <c r="AU44" i="9"/>
  <c r="Q72" i="8"/>
  <c r="T74" i="8"/>
  <c r="U74" i="8" s="1"/>
  <c r="V74" i="8" s="1"/>
  <c r="X74" i="8" s="1"/>
  <c r="S73" i="8"/>
  <c r="H71" i="8"/>
  <c r="I71" i="8"/>
  <c r="O71" i="8"/>
  <c r="N71" i="8"/>
  <c r="F71" i="8"/>
  <c r="E71" i="8"/>
  <c r="P71" i="8"/>
  <c r="K71" i="8"/>
  <c r="J71" i="8"/>
  <c r="G71" i="8"/>
  <c r="L71" i="8"/>
  <c r="M71" i="8"/>
  <c r="F37" i="5" l="1"/>
  <c r="G37" i="5"/>
  <c r="S43" i="10"/>
  <c r="AR35" i="10" s="1"/>
  <c r="S42" i="11"/>
  <c r="U42" i="11"/>
  <c r="W39" i="11"/>
  <c r="O43" i="11"/>
  <c r="K43" i="11"/>
  <c r="G43" i="11"/>
  <c r="N43" i="11"/>
  <c r="I43" i="11"/>
  <c r="P43" i="11"/>
  <c r="J43" i="11"/>
  <c r="R43" i="11"/>
  <c r="M43" i="11"/>
  <c r="T43" i="11" s="1"/>
  <c r="B38" i="5" s="1"/>
  <c r="D38" i="5" s="1"/>
  <c r="H43" i="11"/>
  <c r="Q43" i="11"/>
  <c r="L43" i="11"/>
  <c r="E44" i="11"/>
  <c r="F45" i="11"/>
  <c r="I44" i="10"/>
  <c r="M44" i="10"/>
  <c r="Q44" i="10"/>
  <c r="J44" i="10"/>
  <c r="N44" i="10"/>
  <c r="R44" i="10"/>
  <c r="L44" i="10"/>
  <c r="K44" i="10"/>
  <c r="P44" i="10"/>
  <c r="O44" i="10"/>
  <c r="H44" i="10"/>
  <c r="G44" i="10"/>
  <c r="F45" i="10"/>
  <c r="E45" i="10" s="1"/>
  <c r="AH48" i="9"/>
  <c r="AG47" i="9"/>
  <c r="AL46" i="9"/>
  <c r="AP46" i="9"/>
  <c r="AT46" i="9"/>
  <c r="AK46" i="9"/>
  <c r="AO46" i="9"/>
  <c r="AS46" i="9"/>
  <c r="AJ46" i="9"/>
  <c r="AR46" i="9"/>
  <c r="AI46" i="9"/>
  <c r="AQ46" i="9"/>
  <c r="AN46" i="9"/>
  <c r="AM46" i="9"/>
  <c r="Q71" i="8"/>
  <c r="T73" i="8"/>
  <c r="U73" i="8" s="1"/>
  <c r="V73" i="8" s="1"/>
  <c r="X73" i="8" s="1"/>
  <c r="S72" i="8"/>
  <c r="L70" i="8"/>
  <c r="N70" i="8"/>
  <c r="E70" i="8"/>
  <c r="P70" i="8"/>
  <c r="G70" i="8"/>
  <c r="I70" i="8"/>
  <c r="O70" i="8"/>
  <c r="H70" i="8"/>
  <c r="M70" i="8"/>
  <c r="J70" i="8"/>
  <c r="K70" i="8"/>
  <c r="F70" i="8"/>
  <c r="F38" i="5" l="1"/>
  <c r="G38" i="5"/>
  <c r="S43" i="11"/>
  <c r="U43" i="11"/>
  <c r="W40" i="11"/>
  <c r="O44" i="11"/>
  <c r="K44" i="11"/>
  <c r="G44" i="11"/>
  <c r="N44" i="11"/>
  <c r="I44" i="11"/>
  <c r="P44" i="11"/>
  <c r="J44" i="11"/>
  <c r="R44" i="11"/>
  <c r="M44" i="11"/>
  <c r="H44" i="11"/>
  <c r="Q44" i="11"/>
  <c r="L44" i="11"/>
  <c r="E45" i="11"/>
  <c r="F46" i="11"/>
  <c r="I45" i="10"/>
  <c r="M45" i="10"/>
  <c r="Q45" i="10"/>
  <c r="J45" i="10"/>
  <c r="N45" i="10"/>
  <c r="R45" i="10"/>
  <c r="H45" i="10"/>
  <c r="P45" i="10"/>
  <c r="G45" i="10"/>
  <c r="O45" i="10"/>
  <c r="L45" i="10"/>
  <c r="K45" i="10"/>
  <c r="S44" i="10"/>
  <c r="AR36" i="10" s="1"/>
  <c r="F46" i="10"/>
  <c r="E46" i="10" s="1"/>
  <c r="AH49" i="9"/>
  <c r="AG48" i="9"/>
  <c r="AL47" i="9"/>
  <c r="AP47" i="9"/>
  <c r="AT47" i="9"/>
  <c r="AK47" i="9"/>
  <c r="AO47" i="9"/>
  <c r="AS47" i="9"/>
  <c r="AN47" i="9"/>
  <c r="AM47" i="9"/>
  <c r="AJ47" i="9"/>
  <c r="AR47" i="9"/>
  <c r="AI47" i="9"/>
  <c r="AQ47" i="9"/>
  <c r="AU46" i="9"/>
  <c r="Q70" i="8"/>
  <c r="T72" i="8"/>
  <c r="U72" i="8" s="1"/>
  <c r="V72" i="8" s="1"/>
  <c r="X72" i="8" s="1"/>
  <c r="S71" i="8"/>
  <c r="I69" i="8"/>
  <c r="J69" i="8"/>
  <c r="M69" i="8"/>
  <c r="O69" i="8"/>
  <c r="G69" i="8"/>
  <c r="N69" i="8"/>
  <c r="K69" i="8"/>
  <c r="E69" i="8"/>
  <c r="P69" i="8"/>
  <c r="L69" i="8"/>
  <c r="F69" i="8"/>
  <c r="H69" i="8"/>
  <c r="S44" i="11" l="1"/>
  <c r="AU47" i="9"/>
  <c r="T44" i="11"/>
  <c r="B39" i="5" s="1"/>
  <c r="D39" i="5" s="1"/>
  <c r="S45" i="10"/>
  <c r="AR37" i="10" s="1"/>
  <c r="U44" i="11"/>
  <c r="W41" i="11"/>
  <c r="O45" i="11"/>
  <c r="K45" i="11"/>
  <c r="G45" i="11"/>
  <c r="N45" i="11"/>
  <c r="I45" i="11"/>
  <c r="P45" i="11"/>
  <c r="J45" i="11"/>
  <c r="R45" i="11"/>
  <c r="M45" i="11"/>
  <c r="T45" i="11" s="1"/>
  <c r="B40" i="5" s="1"/>
  <c r="D40" i="5" s="1"/>
  <c r="H45" i="11"/>
  <c r="Q45" i="11"/>
  <c r="L45" i="11"/>
  <c r="E46" i="11"/>
  <c r="F47" i="11"/>
  <c r="I46" i="10"/>
  <c r="M46" i="10"/>
  <c r="Q46" i="10"/>
  <c r="J46" i="10"/>
  <c r="N46" i="10"/>
  <c r="R46" i="10"/>
  <c r="L46" i="10"/>
  <c r="K46" i="10"/>
  <c r="H46" i="10"/>
  <c r="G46" i="10"/>
  <c r="P46" i="10"/>
  <c r="O46" i="10"/>
  <c r="F47" i="10"/>
  <c r="E47" i="10" s="1"/>
  <c r="AH50" i="9"/>
  <c r="AG49" i="9"/>
  <c r="AL48" i="9"/>
  <c r="AP48" i="9"/>
  <c r="AT48" i="9"/>
  <c r="AK48" i="9"/>
  <c r="AO48" i="9"/>
  <c r="AS48" i="9"/>
  <c r="AJ48" i="9"/>
  <c r="AR48" i="9"/>
  <c r="AI48" i="9"/>
  <c r="AQ48" i="9"/>
  <c r="AN48" i="9"/>
  <c r="AM48" i="9"/>
  <c r="Q69" i="8"/>
  <c r="T71" i="8"/>
  <c r="U71" i="8" s="1"/>
  <c r="V71" i="8" s="1"/>
  <c r="X71" i="8" s="1"/>
  <c r="S70" i="8"/>
  <c r="K68" i="8"/>
  <c r="E68" i="8"/>
  <c r="L68" i="8"/>
  <c r="P68" i="8"/>
  <c r="I68" i="8"/>
  <c r="H68" i="8"/>
  <c r="N68" i="8"/>
  <c r="M68" i="8"/>
  <c r="F68" i="8"/>
  <c r="J68" i="8"/>
  <c r="O68" i="8"/>
  <c r="G68" i="8"/>
  <c r="F40" i="5" l="1"/>
  <c r="G40" i="5"/>
  <c r="F39" i="5"/>
  <c r="G39" i="5"/>
  <c r="S45" i="11"/>
  <c r="U45" i="11"/>
  <c r="W42" i="11"/>
  <c r="E47" i="11"/>
  <c r="F48" i="11"/>
  <c r="O46" i="11"/>
  <c r="K46" i="11"/>
  <c r="G46" i="11"/>
  <c r="N46" i="11"/>
  <c r="I46" i="11"/>
  <c r="P46" i="11"/>
  <c r="J46" i="11"/>
  <c r="R46" i="11"/>
  <c r="M46" i="11"/>
  <c r="H46" i="11"/>
  <c r="Q46" i="11"/>
  <c r="L46" i="11"/>
  <c r="I47" i="10"/>
  <c r="M47" i="10"/>
  <c r="Q47" i="10"/>
  <c r="J47" i="10"/>
  <c r="N47" i="10"/>
  <c r="R47" i="10"/>
  <c r="H47" i="10"/>
  <c r="P47" i="10"/>
  <c r="G47" i="10"/>
  <c r="O47" i="10"/>
  <c r="L47" i="10"/>
  <c r="K47" i="10"/>
  <c r="S46" i="10"/>
  <c r="AR38" i="10" s="1"/>
  <c r="F48" i="10"/>
  <c r="E48" i="10" s="1"/>
  <c r="AH51" i="9"/>
  <c r="AG50" i="9"/>
  <c r="AL49" i="9"/>
  <c r="AP49" i="9"/>
  <c r="AT49" i="9"/>
  <c r="AK49" i="9"/>
  <c r="AO49" i="9"/>
  <c r="AS49" i="9"/>
  <c r="AN49" i="9"/>
  <c r="AM49" i="9"/>
  <c r="AJ49" i="9"/>
  <c r="AR49" i="9"/>
  <c r="AI49" i="9"/>
  <c r="AU49" i="9" s="1"/>
  <c r="AQ49" i="9"/>
  <c r="AU48" i="9"/>
  <c r="Q68" i="8"/>
  <c r="T70" i="8"/>
  <c r="U70" i="8" s="1"/>
  <c r="V70" i="8" s="1"/>
  <c r="X70" i="8" s="1"/>
  <c r="S69" i="8"/>
  <c r="O67" i="8"/>
  <c r="G67" i="8"/>
  <c r="M67" i="8"/>
  <c r="P67" i="8"/>
  <c r="F67" i="8"/>
  <c r="H67" i="8"/>
  <c r="E67" i="8"/>
  <c r="N67" i="8"/>
  <c r="L67" i="8"/>
  <c r="J67" i="8"/>
  <c r="I67" i="8"/>
  <c r="K67" i="8"/>
  <c r="S46" i="11" l="1"/>
  <c r="T46" i="11"/>
  <c r="B41" i="5" s="1"/>
  <c r="D41" i="5" s="1"/>
  <c r="U46" i="11"/>
  <c r="W43" i="11"/>
  <c r="O47" i="11"/>
  <c r="K47" i="11"/>
  <c r="G47" i="11"/>
  <c r="N47" i="11"/>
  <c r="I47" i="11"/>
  <c r="P47" i="11"/>
  <c r="J47" i="11"/>
  <c r="R47" i="11"/>
  <c r="M47" i="11"/>
  <c r="H47" i="11"/>
  <c r="Q47" i="11"/>
  <c r="L47" i="11"/>
  <c r="E48" i="11"/>
  <c r="F49" i="11"/>
  <c r="S47" i="10"/>
  <c r="AR39" i="10" s="1"/>
  <c r="I48" i="10"/>
  <c r="M48" i="10"/>
  <c r="Q48" i="10"/>
  <c r="J48" i="10"/>
  <c r="N48" i="10"/>
  <c r="R48" i="10"/>
  <c r="L48" i="10"/>
  <c r="K48" i="10"/>
  <c r="P48" i="10"/>
  <c r="O48" i="10"/>
  <c r="H48" i="10"/>
  <c r="G48" i="10"/>
  <c r="S48" i="10" s="1"/>
  <c r="AR40" i="10" s="1"/>
  <c r="F49" i="10"/>
  <c r="E49" i="10" s="1"/>
  <c r="AH52" i="9"/>
  <c r="AG51" i="9"/>
  <c r="AL50" i="9"/>
  <c r="AP50" i="9"/>
  <c r="AT50" i="9"/>
  <c r="AK50" i="9"/>
  <c r="AO50" i="9"/>
  <c r="AS50" i="9"/>
  <c r="AJ50" i="9"/>
  <c r="AR50" i="9"/>
  <c r="AI50" i="9"/>
  <c r="AQ50" i="9"/>
  <c r="AN50" i="9"/>
  <c r="AM50" i="9"/>
  <c r="Q67" i="8"/>
  <c r="T69" i="8"/>
  <c r="U69" i="8" s="1"/>
  <c r="V69" i="8" s="1"/>
  <c r="X69" i="8" s="1"/>
  <c r="S68" i="8"/>
  <c r="F66" i="8"/>
  <c r="K66" i="8"/>
  <c r="N66" i="8"/>
  <c r="M66" i="8"/>
  <c r="E66" i="8"/>
  <c r="P66" i="8"/>
  <c r="L66" i="8"/>
  <c r="H66" i="8"/>
  <c r="J66" i="8"/>
  <c r="O66" i="8"/>
  <c r="G66" i="8"/>
  <c r="I66" i="8"/>
  <c r="S47" i="11" l="1"/>
  <c r="T47" i="11"/>
  <c r="B42" i="5" s="1"/>
  <c r="D42" i="5" s="1"/>
  <c r="G41" i="5"/>
  <c r="F41" i="5"/>
  <c r="U47" i="11"/>
  <c r="W44" i="11"/>
  <c r="E49" i="11"/>
  <c r="F50" i="11"/>
  <c r="O48" i="11"/>
  <c r="K48" i="11"/>
  <c r="G48" i="11"/>
  <c r="N48" i="11"/>
  <c r="I48" i="11"/>
  <c r="P48" i="11"/>
  <c r="J48" i="11"/>
  <c r="R48" i="11"/>
  <c r="M48" i="11"/>
  <c r="H48" i="11"/>
  <c r="Q48" i="11"/>
  <c r="L48" i="11"/>
  <c r="I49" i="10"/>
  <c r="M49" i="10"/>
  <c r="Q49" i="10"/>
  <c r="J49" i="10"/>
  <c r="N49" i="10"/>
  <c r="R49" i="10"/>
  <c r="H49" i="10"/>
  <c r="P49" i="10"/>
  <c r="G49" i="10"/>
  <c r="O49" i="10"/>
  <c r="L49" i="10"/>
  <c r="K49" i="10"/>
  <c r="F50" i="10"/>
  <c r="E50" i="10" s="1"/>
  <c r="AH53" i="9"/>
  <c r="AG52" i="9"/>
  <c r="AL51" i="9"/>
  <c r="AP51" i="9"/>
  <c r="AT51" i="9"/>
  <c r="AK51" i="9"/>
  <c r="AO51" i="9"/>
  <c r="AS51" i="9"/>
  <c r="AN51" i="9"/>
  <c r="AM51" i="9"/>
  <c r="AJ51" i="9"/>
  <c r="AR51" i="9"/>
  <c r="AI51" i="9"/>
  <c r="AQ51" i="9"/>
  <c r="AU50" i="9"/>
  <c r="Q66" i="8"/>
  <c r="T68" i="8"/>
  <c r="U68" i="8" s="1"/>
  <c r="V68" i="8" s="1"/>
  <c r="X68" i="8" s="1"/>
  <c r="S67" i="8"/>
  <c r="J65" i="8"/>
  <c r="E65" i="8"/>
  <c r="M65" i="8"/>
  <c r="K65" i="8"/>
  <c r="H65" i="8"/>
  <c r="O65" i="8"/>
  <c r="P65" i="8"/>
  <c r="L65" i="8"/>
  <c r="N65" i="8"/>
  <c r="G65" i="8"/>
  <c r="I65" i="8"/>
  <c r="F65" i="8"/>
  <c r="AU51" i="9" l="1"/>
  <c r="S49" i="10"/>
  <c r="AR41" i="10" s="1"/>
  <c r="S48" i="11"/>
  <c r="G42" i="5"/>
  <c r="F42" i="5"/>
  <c r="T48" i="11"/>
  <c r="B43" i="5" s="1"/>
  <c r="D43" i="5" s="1"/>
  <c r="W45" i="11"/>
  <c r="O49" i="11"/>
  <c r="K49" i="11"/>
  <c r="G49" i="11"/>
  <c r="N49" i="11"/>
  <c r="I49" i="11"/>
  <c r="P49" i="11"/>
  <c r="J49" i="11"/>
  <c r="Q49" i="11"/>
  <c r="R49" i="11"/>
  <c r="M49" i="11"/>
  <c r="H49" i="11"/>
  <c r="L49" i="11"/>
  <c r="E50" i="11"/>
  <c r="F51" i="11"/>
  <c r="I50" i="10"/>
  <c r="M50" i="10"/>
  <c r="Q50" i="10"/>
  <c r="J50" i="10"/>
  <c r="N50" i="10"/>
  <c r="R50" i="10"/>
  <c r="L50" i="10"/>
  <c r="K50" i="10"/>
  <c r="H50" i="10"/>
  <c r="G50" i="10"/>
  <c r="P50" i="10"/>
  <c r="O50" i="10"/>
  <c r="F51" i="10"/>
  <c r="E51" i="10" s="1"/>
  <c r="AH54" i="9"/>
  <c r="AG53" i="9"/>
  <c r="AL52" i="9"/>
  <c r="AP52" i="9"/>
  <c r="AT52" i="9"/>
  <c r="AK52" i="9"/>
  <c r="AO52" i="9"/>
  <c r="AS52" i="9"/>
  <c r="AJ52" i="9"/>
  <c r="AR52" i="9"/>
  <c r="AI52" i="9"/>
  <c r="AQ52" i="9"/>
  <c r="AN52" i="9"/>
  <c r="AM52" i="9"/>
  <c r="Q65" i="8"/>
  <c r="T67" i="8"/>
  <c r="U67" i="8" s="1"/>
  <c r="V67" i="8" s="1"/>
  <c r="X67" i="8" s="1"/>
  <c r="S66" i="8"/>
  <c r="F64" i="8"/>
  <c r="I64" i="8"/>
  <c r="O64" i="8"/>
  <c r="M64" i="8"/>
  <c r="K64" i="8"/>
  <c r="N64" i="8"/>
  <c r="G64" i="8"/>
  <c r="P64" i="8"/>
  <c r="H64" i="8"/>
  <c r="L64" i="8"/>
  <c r="E64" i="8"/>
  <c r="J64" i="8"/>
  <c r="F43" i="5" l="1"/>
  <c r="G43" i="5"/>
  <c r="U48" i="11"/>
  <c r="S49" i="11"/>
  <c r="T49" i="11"/>
  <c r="B44" i="5" s="1"/>
  <c r="D44" i="5" s="1"/>
  <c r="U49" i="11"/>
  <c r="W46" i="11"/>
  <c r="O50" i="11"/>
  <c r="K50" i="11"/>
  <c r="G50" i="11"/>
  <c r="N50" i="11"/>
  <c r="I50" i="11"/>
  <c r="P50" i="11"/>
  <c r="J50" i="11"/>
  <c r="Q50" i="11"/>
  <c r="L50" i="11"/>
  <c r="R50" i="11"/>
  <c r="M50" i="11"/>
  <c r="H50" i="11"/>
  <c r="E51" i="11"/>
  <c r="F52" i="11"/>
  <c r="S50" i="10"/>
  <c r="AR42" i="10" s="1"/>
  <c r="I51" i="10"/>
  <c r="M51" i="10"/>
  <c r="Q51" i="10"/>
  <c r="J51" i="10"/>
  <c r="N51" i="10"/>
  <c r="R51" i="10"/>
  <c r="H51" i="10"/>
  <c r="P51" i="10"/>
  <c r="G51" i="10"/>
  <c r="O51" i="10"/>
  <c r="L51" i="10"/>
  <c r="K51" i="10"/>
  <c r="F52" i="10"/>
  <c r="E52" i="10" s="1"/>
  <c r="AH55" i="9"/>
  <c r="AG54" i="9"/>
  <c r="AL53" i="9"/>
  <c r="AP53" i="9"/>
  <c r="AT53" i="9"/>
  <c r="AK53" i="9"/>
  <c r="AO53" i="9"/>
  <c r="AS53" i="9"/>
  <c r="AN53" i="9"/>
  <c r="AM53" i="9"/>
  <c r="AJ53" i="9"/>
  <c r="AR53" i="9"/>
  <c r="AI53" i="9"/>
  <c r="AU53" i="9" s="1"/>
  <c r="AQ53" i="9"/>
  <c r="AU52" i="9"/>
  <c r="Q64" i="8"/>
  <c r="T66" i="8"/>
  <c r="U66" i="8" s="1"/>
  <c r="V66" i="8" s="1"/>
  <c r="X66" i="8" s="1"/>
  <c r="S65" i="8"/>
  <c r="H63" i="8"/>
  <c r="O63" i="8"/>
  <c r="G63" i="8"/>
  <c r="L63" i="8"/>
  <c r="J63" i="8"/>
  <c r="I63" i="8"/>
  <c r="K63" i="8"/>
  <c r="P63" i="8"/>
  <c r="F63" i="8"/>
  <c r="M63" i="8"/>
  <c r="E63" i="8"/>
  <c r="N63" i="8"/>
  <c r="F44" i="5" l="1"/>
  <c r="G44" i="5"/>
  <c r="T50" i="11"/>
  <c r="B45" i="5" s="1"/>
  <c r="D45" i="5" s="1"/>
  <c r="S50" i="11"/>
  <c r="W47" i="11"/>
  <c r="O51" i="11"/>
  <c r="K51" i="11"/>
  <c r="G51" i="11"/>
  <c r="N51" i="11"/>
  <c r="I51" i="11"/>
  <c r="P51" i="11"/>
  <c r="J51" i="11"/>
  <c r="Q51" i="11"/>
  <c r="L51" i="11"/>
  <c r="R51" i="11"/>
  <c r="M51" i="11"/>
  <c r="H51" i="11"/>
  <c r="E52" i="11"/>
  <c r="F53" i="11"/>
  <c r="S51" i="10"/>
  <c r="AR43" i="10" s="1"/>
  <c r="I52" i="10"/>
  <c r="M52" i="10"/>
  <c r="Q52" i="10"/>
  <c r="J52" i="10"/>
  <c r="N52" i="10"/>
  <c r="R52" i="10"/>
  <c r="L52" i="10"/>
  <c r="K52" i="10"/>
  <c r="P52" i="10"/>
  <c r="O52" i="10"/>
  <c r="H52" i="10"/>
  <c r="G52" i="10"/>
  <c r="F53" i="10"/>
  <c r="E53" i="10" s="1"/>
  <c r="AH56" i="9"/>
  <c r="AG55" i="9"/>
  <c r="AL54" i="9"/>
  <c r="AP54" i="9"/>
  <c r="AT54" i="9"/>
  <c r="AK54" i="9"/>
  <c r="AO54" i="9"/>
  <c r="AS54" i="9"/>
  <c r="AJ54" i="9"/>
  <c r="AR54" i="9"/>
  <c r="AI54" i="9"/>
  <c r="AQ54" i="9"/>
  <c r="AN54" i="9"/>
  <c r="AM54" i="9"/>
  <c r="Q63" i="8"/>
  <c r="T65" i="8"/>
  <c r="U65" i="8" s="1"/>
  <c r="V65" i="8" s="1"/>
  <c r="X65" i="8" s="1"/>
  <c r="S64" i="8"/>
  <c r="H62" i="8"/>
  <c r="E62" i="8"/>
  <c r="N62" i="8"/>
  <c r="L62" i="8"/>
  <c r="O62" i="8"/>
  <c r="G62" i="8"/>
  <c r="F62" i="8"/>
  <c r="K62" i="8"/>
  <c r="P62" i="8"/>
  <c r="J62" i="8"/>
  <c r="M62" i="8"/>
  <c r="I62" i="8"/>
  <c r="G45" i="5" l="1"/>
  <c r="F45" i="5"/>
  <c r="U50" i="11"/>
  <c r="T51" i="11"/>
  <c r="B46" i="5" s="1"/>
  <c r="D46" i="5" s="1"/>
  <c r="S51" i="11"/>
  <c r="W48" i="11"/>
  <c r="O52" i="11"/>
  <c r="K52" i="11"/>
  <c r="G52" i="11"/>
  <c r="N52" i="11"/>
  <c r="I52" i="11"/>
  <c r="P52" i="11"/>
  <c r="J52" i="11"/>
  <c r="Q52" i="11"/>
  <c r="L52" i="11"/>
  <c r="R52" i="11"/>
  <c r="M52" i="11"/>
  <c r="H52" i="11"/>
  <c r="E53" i="11"/>
  <c r="F54" i="11"/>
  <c r="I53" i="10"/>
  <c r="M53" i="10"/>
  <c r="Q53" i="10"/>
  <c r="J53" i="10"/>
  <c r="N53" i="10"/>
  <c r="R53" i="10"/>
  <c r="H53" i="10"/>
  <c r="P53" i="10"/>
  <c r="G53" i="10"/>
  <c r="O53" i="10"/>
  <c r="L53" i="10"/>
  <c r="K53" i="10"/>
  <c r="S52" i="10"/>
  <c r="AR44" i="10" s="1"/>
  <c r="F54" i="10"/>
  <c r="E54" i="10" s="1"/>
  <c r="AH57" i="9"/>
  <c r="AG56" i="9"/>
  <c r="AL55" i="9"/>
  <c r="AP55" i="9"/>
  <c r="AT55" i="9"/>
  <c r="AK55" i="9"/>
  <c r="AO55" i="9"/>
  <c r="AS55" i="9"/>
  <c r="AN55" i="9"/>
  <c r="AM55" i="9"/>
  <c r="AJ55" i="9"/>
  <c r="AR55" i="9"/>
  <c r="AI55" i="9"/>
  <c r="AU55" i="9" s="1"/>
  <c r="AQ55" i="9"/>
  <c r="AU54" i="9"/>
  <c r="Q62" i="8"/>
  <c r="T64" i="8"/>
  <c r="U64" i="8" s="1"/>
  <c r="V64" i="8" s="1"/>
  <c r="X64" i="8" s="1"/>
  <c r="S63" i="8"/>
  <c r="O61" i="8"/>
  <c r="N61" i="8"/>
  <c r="L61" i="8"/>
  <c r="P61" i="8"/>
  <c r="M61" i="8"/>
  <c r="H61" i="8"/>
  <c r="E61" i="8"/>
  <c r="I61" i="8"/>
  <c r="G61" i="8"/>
  <c r="K61" i="8"/>
  <c r="F61" i="8"/>
  <c r="J61" i="8"/>
  <c r="S53" i="10" l="1"/>
  <c r="AR45" i="10" s="1"/>
  <c r="G46" i="5"/>
  <c r="F46" i="5"/>
  <c r="U51" i="11"/>
  <c r="T52" i="11"/>
  <c r="B47" i="5" s="1"/>
  <c r="D47" i="5" s="1"/>
  <c r="S52" i="11"/>
  <c r="W49" i="11"/>
  <c r="U52" i="11"/>
  <c r="O53" i="11"/>
  <c r="K53" i="11"/>
  <c r="G53" i="11"/>
  <c r="N53" i="11"/>
  <c r="I53" i="11"/>
  <c r="P53" i="11"/>
  <c r="J53" i="11"/>
  <c r="Q53" i="11"/>
  <c r="L53" i="11"/>
  <c r="R53" i="11"/>
  <c r="M53" i="11"/>
  <c r="H53" i="11"/>
  <c r="E54" i="11"/>
  <c r="F55" i="11"/>
  <c r="I54" i="10"/>
  <c r="M54" i="10"/>
  <c r="Q54" i="10"/>
  <c r="J54" i="10"/>
  <c r="N54" i="10"/>
  <c r="R54" i="10"/>
  <c r="L54" i="10"/>
  <c r="K54" i="10"/>
  <c r="H54" i="10"/>
  <c r="G54" i="10"/>
  <c r="P54" i="10"/>
  <c r="O54" i="10"/>
  <c r="F55" i="10"/>
  <c r="E55" i="10" s="1"/>
  <c r="AH58" i="9"/>
  <c r="AG57" i="9"/>
  <c r="AL56" i="9"/>
  <c r="AP56" i="9"/>
  <c r="AT56" i="9"/>
  <c r="AK56" i="9"/>
  <c r="AO56" i="9"/>
  <c r="AS56" i="9"/>
  <c r="AJ56" i="9"/>
  <c r="AR56" i="9"/>
  <c r="AI56" i="9"/>
  <c r="AQ56" i="9"/>
  <c r="AN56" i="9"/>
  <c r="AM56" i="9"/>
  <c r="Q61" i="8"/>
  <c r="T63" i="8"/>
  <c r="U63" i="8" s="1"/>
  <c r="V63" i="8" s="1"/>
  <c r="X63" i="8" s="1"/>
  <c r="S62" i="8"/>
  <c r="M60" i="8"/>
  <c r="K60" i="8"/>
  <c r="I60" i="8"/>
  <c r="H60" i="8"/>
  <c r="L60" i="8"/>
  <c r="J60" i="8"/>
  <c r="E60" i="8"/>
  <c r="N60" i="8"/>
  <c r="P60" i="8"/>
  <c r="G60" i="8"/>
  <c r="O60" i="8"/>
  <c r="F60" i="8"/>
  <c r="F47" i="5" l="1"/>
  <c r="G47" i="5"/>
  <c r="T53" i="11"/>
  <c r="B48" i="5" s="1"/>
  <c r="D48" i="5" s="1"/>
  <c r="S53" i="11"/>
  <c r="W50" i="11"/>
  <c r="U53" i="11"/>
  <c r="O54" i="11"/>
  <c r="K54" i="11"/>
  <c r="G54" i="11"/>
  <c r="N54" i="11"/>
  <c r="I54" i="11"/>
  <c r="P54" i="11"/>
  <c r="J54" i="11"/>
  <c r="Q54" i="11"/>
  <c r="L54" i="11"/>
  <c r="R54" i="11"/>
  <c r="M54" i="11"/>
  <c r="H54" i="11"/>
  <c r="E55" i="11"/>
  <c r="F56" i="11"/>
  <c r="S54" i="10"/>
  <c r="AR46" i="10" s="1"/>
  <c r="I55" i="10"/>
  <c r="M55" i="10"/>
  <c r="Q55" i="10"/>
  <c r="J55" i="10"/>
  <c r="N55" i="10"/>
  <c r="R55" i="10"/>
  <c r="H55" i="10"/>
  <c r="P55" i="10"/>
  <c r="G55" i="10"/>
  <c r="O55" i="10"/>
  <c r="L55" i="10"/>
  <c r="K55" i="10"/>
  <c r="F56" i="10"/>
  <c r="E56" i="10" s="1"/>
  <c r="AH59" i="9"/>
  <c r="AG58" i="9"/>
  <c r="AL57" i="9"/>
  <c r="AP57" i="9"/>
  <c r="AT57" i="9"/>
  <c r="AK57" i="9"/>
  <c r="AO57" i="9"/>
  <c r="AS57" i="9"/>
  <c r="AN57" i="9"/>
  <c r="AM57" i="9"/>
  <c r="AJ57" i="9"/>
  <c r="AR57" i="9"/>
  <c r="AI57" i="9"/>
  <c r="AQ57" i="9"/>
  <c r="AU56" i="9"/>
  <c r="Q60" i="8"/>
  <c r="T62" i="8"/>
  <c r="U62" i="8" s="1"/>
  <c r="V62" i="8" s="1"/>
  <c r="X62" i="8" s="1"/>
  <c r="S61" i="8"/>
  <c r="H59" i="8"/>
  <c r="J59" i="8"/>
  <c r="E59" i="8"/>
  <c r="N59" i="8"/>
  <c r="F59" i="8"/>
  <c r="M59" i="8"/>
  <c r="K59" i="8"/>
  <c r="O59" i="8"/>
  <c r="P59" i="8"/>
  <c r="L59" i="8"/>
  <c r="I59" i="8"/>
  <c r="G59" i="8"/>
  <c r="F48" i="5" l="1"/>
  <c r="G48" i="5"/>
  <c r="AU57" i="9"/>
  <c r="T54" i="11"/>
  <c r="B49" i="5" s="1"/>
  <c r="D49" i="5" s="1"/>
  <c r="S54" i="11"/>
  <c r="W51" i="11"/>
  <c r="O55" i="11"/>
  <c r="K55" i="11"/>
  <c r="G55" i="11"/>
  <c r="N55" i="11"/>
  <c r="I55" i="11"/>
  <c r="P55" i="11"/>
  <c r="J55" i="11"/>
  <c r="Q55" i="11"/>
  <c r="L55" i="11"/>
  <c r="R55" i="11"/>
  <c r="M55" i="11"/>
  <c r="H55" i="11"/>
  <c r="E56" i="11"/>
  <c r="F57" i="11"/>
  <c r="S55" i="10"/>
  <c r="AR47" i="10" s="1"/>
  <c r="I56" i="10"/>
  <c r="M56" i="10"/>
  <c r="Q56" i="10"/>
  <c r="J56" i="10"/>
  <c r="N56" i="10"/>
  <c r="R56" i="10"/>
  <c r="L56" i="10"/>
  <c r="K56" i="10"/>
  <c r="P56" i="10"/>
  <c r="O56" i="10"/>
  <c r="H56" i="10"/>
  <c r="G56" i="10"/>
  <c r="F57" i="10"/>
  <c r="E57" i="10" s="1"/>
  <c r="AH60" i="9"/>
  <c r="AG59" i="9"/>
  <c r="AL58" i="9"/>
  <c r="AP58" i="9"/>
  <c r="AT58" i="9"/>
  <c r="AK58" i="9"/>
  <c r="AO58" i="9"/>
  <c r="AS58" i="9"/>
  <c r="AJ58" i="9"/>
  <c r="AR58" i="9"/>
  <c r="AI58" i="9"/>
  <c r="AQ58" i="9"/>
  <c r="AN58" i="9"/>
  <c r="AM58" i="9"/>
  <c r="Q59" i="8"/>
  <c r="T61" i="8"/>
  <c r="U61" i="8" s="1"/>
  <c r="V61" i="8" s="1"/>
  <c r="X61" i="8" s="1"/>
  <c r="S60" i="8"/>
  <c r="M58" i="8"/>
  <c r="N58" i="8"/>
  <c r="P58" i="8"/>
  <c r="I58" i="8"/>
  <c r="J58" i="8"/>
  <c r="O58" i="8"/>
  <c r="K58" i="8"/>
  <c r="L58" i="8"/>
  <c r="F58" i="8"/>
  <c r="E58" i="8"/>
  <c r="G58" i="8"/>
  <c r="H58" i="8"/>
  <c r="G49" i="5" l="1"/>
  <c r="F49" i="5"/>
  <c r="U54" i="11"/>
  <c r="T55" i="11"/>
  <c r="B50" i="5" s="1"/>
  <c r="D50" i="5" s="1"/>
  <c r="S55" i="11"/>
  <c r="U55" i="11"/>
  <c r="W52" i="11"/>
  <c r="E57" i="11"/>
  <c r="F58" i="11"/>
  <c r="O56" i="11"/>
  <c r="K56" i="11"/>
  <c r="G56" i="11"/>
  <c r="N56" i="11"/>
  <c r="I56" i="11"/>
  <c r="P56" i="11"/>
  <c r="J56" i="11"/>
  <c r="Q56" i="11"/>
  <c r="L56" i="11"/>
  <c r="R56" i="11"/>
  <c r="M56" i="11"/>
  <c r="H56" i="11"/>
  <c r="I57" i="10"/>
  <c r="M57" i="10"/>
  <c r="Q57" i="10"/>
  <c r="J57" i="10"/>
  <c r="N57" i="10"/>
  <c r="R57" i="10"/>
  <c r="H57" i="10"/>
  <c r="P57" i="10"/>
  <c r="G57" i="10"/>
  <c r="O57" i="10"/>
  <c r="L57" i="10"/>
  <c r="K57" i="10"/>
  <c r="S56" i="10"/>
  <c r="AR48" i="10" s="1"/>
  <c r="F58" i="10"/>
  <c r="E58" i="10" s="1"/>
  <c r="AH61" i="9"/>
  <c r="AG60" i="9"/>
  <c r="AL59" i="9"/>
  <c r="AP59" i="9"/>
  <c r="AT59" i="9"/>
  <c r="AK59" i="9"/>
  <c r="AO59" i="9"/>
  <c r="AS59" i="9"/>
  <c r="AN59" i="9"/>
  <c r="AM59" i="9"/>
  <c r="AJ59" i="9"/>
  <c r="AR59" i="9"/>
  <c r="AI59" i="9"/>
  <c r="AU59" i="9" s="1"/>
  <c r="AQ59" i="9"/>
  <c r="AU58" i="9"/>
  <c r="Q58" i="8"/>
  <c r="T60" i="8"/>
  <c r="U60" i="8" s="1"/>
  <c r="V60" i="8" s="1"/>
  <c r="X60" i="8" s="1"/>
  <c r="S59" i="8"/>
  <c r="H57" i="8"/>
  <c r="N57" i="8"/>
  <c r="E57" i="8"/>
  <c r="I57" i="8"/>
  <c r="F57" i="8"/>
  <c r="L57" i="8"/>
  <c r="M57" i="8"/>
  <c r="K57" i="8"/>
  <c r="J57" i="8"/>
  <c r="P57" i="8"/>
  <c r="O57" i="8"/>
  <c r="G57" i="8"/>
  <c r="T56" i="11" l="1"/>
  <c r="B51" i="5" s="1"/>
  <c r="D51" i="5" s="1"/>
  <c r="S56" i="11"/>
  <c r="G50" i="5"/>
  <c r="F50" i="5"/>
  <c r="U56" i="11"/>
  <c r="W53" i="11"/>
  <c r="E58" i="11"/>
  <c r="F59" i="11"/>
  <c r="O57" i="11"/>
  <c r="K57" i="11"/>
  <c r="G57" i="11"/>
  <c r="N57" i="11"/>
  <c r="I57" i="11"/>
  <c r="P57" i="11"/>
  <c r="J57" i="11"/>
  <c r="Q57" i="11"/>
  <c r="L57" i="11"/>
  <c r="R57" i="11"/>
  <c r="M57" i="11"/>
  <c r="H57" i="11"/>
  <c r="S57" i="10"/>
  <c r="AR49" i="10" s="1"/>
  <c r="I58" i="10"/>
  <c r="M58" i="10"/>
  <c r="Q58" i="10"/>
  <c r="J58" i="10"/>
  <c r="N58" i="10"/>
  <c r="R58" i="10"/>
  <c r="L58" i="10"/>
  <c r="K58" i="10"/>
  <c r="H58" i="10"/>
  <c r="G58" i="10"/>
  <c r="P58" i="10"/>
  <c r="O58" i="10"/>
  <c r="F59" i="10"/>
  <c r="E59" i="10" s="1"/>
  <c r="AH62" i="9"/>
  <c r="AG61" i="9"/>
  <c r="AL60" i="9"/>
  <c r="AP60" i="9"/>
  <c r="AT60" i="9"/>
  <c r="AK60" i="9"/>
  <c r="AO60" i="9"/>
  <c r="AS60" i="9"/>
  <c r="AJ60" i="9"/>
  <c r="AR60" i="9"/>
  <c r="AI60" i="9"/>
  <c r="AQ60" i="9"/>
  <c r="AN60" i="9"/>
  <c r="AM60" i="9"/>
  <c r="Q57" i="8"/>
  <c r="T59" i="8"/>
  <c r="U59" i="8" s="1"/>
  <c r="V59" i="8" s="1"/>
  <c r="X59" i="8" s="1"/>
  <c r="S58" i="8"/>
  <c r="G56" i="8"/>
  <c r="E56" i="8"/>
  <c r="M56" i="8"/>
  <c r="L56" i="8"/>
  <c r="F56" i="8"/>
  <c r="I56" i="8"/>
  <c r="K56" i="8"/>
  <c r="P56" i="8"/>
  <c r="H56" i="8"/>
  <c r="O56" i="8"/>
  <c r="N56" i="8"/>
  <c r="J56" i="8"/>
  <c r="T57" i="11" l="1"/>
  <c r="B52" i="5" s="1"/>
  <c r="D52" i="5" s="1"/>
  <c r="S57" i="11"/>
  <c r="F51" i="5"/>
  <c r="G51" i="5"/>
  <c r="U57" i="11"/>
  <c r="W54" i="11"/>
  <c r="O58" i="11"/>
  <c r="K58" i="11"/>
  <c r="G58" i="11"/>
  <c r="N58" i="11"/>
  <c r="I58" i="11"/>
  <c r="P58" i="11"/>
  <c r="J58" i="11"/>
  <c r="Q58" i="11"/>
  <c r="L58" i="11"/>
  <c r="R58" i="11"/>
  <c r="M58" i="11"/>
  <c r="H58" i="11"/>
  <c r="E59" i="11"/>
  <c r="F60" i="11"/>
  <c r="S58" i="10"/>
  <c r="AR50" i="10" s="1"/>
  <c r="I59" i="10"/>
  <c r="M59" i="10"/>
  <c r="Q59" i="10"/>
  <c r="J59" i="10"/>
  <c r="N59" i="10"/>
  <c r="R59" i="10"/>
  <c r="H59" i="10"/>
  <c r="P59" i="10"/>
  <c r="G59" i="10"/>
  <c r="O59" i="10"/>
  <c r="L59" i="10"/>
  <c r="K59" i="10"/>
  <c r="F60" i="10"/>
  <c r="E60" i="10" s="1"/>
  <c r="AH63" i="9"/>
  <c r="AG62" i="9"/>
  <c r="AL61" i="9"/>
  <c r="AP61" i="9"/>
  <c r="AT61" i="9"/>
  <c r="AK61" i="9"/>
  <c r="AO61" i="9"/>
  <c r="AS61" i="9"/>
  <c r="AN61" i="9"/>
  <c r="AM61" i="9"/>
  <c r="AJ61" i="9"/>
  <c r="AR61" i="9"/>
  <c r="AI61" i="9"/>
  <c r="AU61" i="9" s="1"/>
  <c r="AQ61" i="9"/>
  <c r="AU60" i="9"/>
  <c r="Q56" i="8"/>
  <c r="T58" i="8"/>
  <c r="U58" i="8" s="1"/>
  <c r="V58" i="8" s="1"/>
  <c r="X58" i="8" s="1"/>
  <c r="S57" i="8"/>
  <c r="E55" i="8"/>
  <c r="O55" i="8"/>
  <c r="K55" i="8"/>
  <c r="H55" i="8"/>
  <c r="I55" i="8"/>
  <c r="N55" i="8"/>
  <c r="M55" i="8"/>
  <c r="J55" i="8"/>
  <c r="L55" i="8"/>
  <c r="G55" i="8"/>
  <c r="P55" i="8"/>
  <c r="F55" i="8"/>
  <c r="T58" i="11" l="1"/>
  <c r="B53" i="5" s="1"/>
  <c r="D53" i="5" s="1"/>
  <c r="S58" i="11"/>
  <c r="F52" i="5"/>
  <c r="G52" i="5"/>
  <c r="W55" i="11"/>
  <c r="O59" i="11"/>
  <c r="K59" i="11"/>
  <c r="G59" i="11"/>
  <c r="N59" i="11"/>
  <c r="I59" i="11"/>
  <c r="P59" i="11"/>
  <c r="J59" i="11"/>
  <c r="Q59" i="11"/>
  <c r="L59" i="11"/>
  <c r="R59" i="11"/>
  <c r="M59" i="11"/>
  <c r="H59" i="11"/>
  <c r="E60" i="11"/>
  <c r="F61" i="11"/>
  <c r="S59" i="10"/>
  <c r="AR51" i="10" s="1"/>
  <c r="I60" i="10"/>
  <c r="M60" i="10"/>
  <c r="Q60" i="10"/>
  <c r="J60" i="10"/>
  <c r="N60" i="10"/>
  <c r="R60" i="10"/>
  <c r="L60" i="10"/>
  <c r="K60" i="10"/>
  <c r="P60" i="10"/>
  <c r="O60" i="10"/>
  <c r="H60" i="10"/>
  <c r="G60" i="10"/>
  <c r="F61" i="10"/>
  <c r="E61" i="10" s="1"/>
  <c r="AH64" i="9"/>
  <c r="AG63" i="9"/>
  <c r="AL62" i="9"/>
  <c r="AP62" i="9"/>
  <c r="AT62" i="9"/>
  <c r="AK62" i="9"/>
  <c r="AJ62" i="9"/>
  <c r="AQ62" i="9"/>
  <c r="AI62" i="9"/>
  <c r="AO62" i="9"/>
  <c r="AN62" i="9"/>
  <c r="AS62" i="9"/>
  <c r="AM62" i="9"/>
  <c r="AR62" i="9"/>
  <c r="Q55" i="8"/>
  <c r="T57" i="8"/>
  <c r="U57" i="8" s="1"/>
  <c r="V57" i="8" s="1"/>
  <c r="X57" i="8" s="1"/>
  <c r="S56" i="8"/>
  <c r="F54" i="8"/>
  <c r="K54" i="8"/>
  <c r="O54" i="8"/>
  <c r="J54" i="8"/>
  <c r="L54" i="8"/>
  <c r="G54" i="8"/>
  <c r="E54" i="8"/>
  <c r="P54" i="8"/>
  <c r="M54" i="8"/>
  <c r="N54" i="8"/>
  <c r="I54" i="8"/>
  <c r="H54" i="8"/>
  <c r="F53" i="5" l="1"/>
  <c r="G53" i="5"/>
  <c r="T59" i="11"/>
  <c r="B54" i="5" s="1"/>
  <c r="D54" i="5" s="1"/>
  <c r="S59" i="11"/>
  <c r="U58" i="11"/>
  <c r="W56" i="11"/>
  <c r="O60" i="11"/>
  <c r="K60" i="11"/>
  <c r="G60" i="11"/>
  <c r="N60" i="11"/>
  <c r="I60" i="11"/>
  <c r="P60" i="11"/>
  <c r="J60" i="11"/>
  <c r="Q60" i="11"/>
  <c r="L60" i="11"/>
  <c r="R60" i="11"/>
  <c r="M60" i="11"/>
  <c r="H60" i="11"/>
  <c r="E61" i="11"/>
  <c r="F62" i="11"/>
  <c r="I61" i="10"/>
  <c r="M61" i="10"/>
  <c r="Q61" i="10"/>
  <c r="J61" i="10"/>
  <c r="N61" i="10"/>
  <c r="R61" i="10"/>
  <c r="H61" i="10"/>
  <c r="P61" i="10"/>
  <c r="G61" i="10"/>
  <c r="O61" i="10"/>
  <c r="L61" i="10"/>
  <c r="K61" i="10"/>
  <c r="S60" i="10"/>
  <c r="AR52" i="10" s="1"/>
  <c r="F62" i="10"/>
  <c r="E62" i="10" s="1"/>
  <c r="AH65" i="9"/>
  <c r="AG64" i="9"/>
  <c r="AU62" i="9"/>
  <c r="AL63" i="9"/>
  <c r="AP63" i="9"/>
  <c r="AT63" i="9"/>
  <c r="AJ63" i="9"/>
  <c r="AO63" i="9"/>
  <c r="AI63" i="9"/>
  <c r="AN63" i="9"/>
  <c r="AS63" i="9"/>
  <c r="AM63" i="9"/>
  <c r="AR63" i="9"/>
  <c r="AK63" i="9"/>
  <c r="AQ63" i="9"/>
  <c r="Q54" i="8"/>
  <c r="T56" i="8"/>
  <c r="U56" i="8" s="1"/>
  <c r="V56" i="8" s="1"/>
  <c r="X56" i="8" s="1"/>
  <c r="S55" i="8"/>
  <c r="G53" i="8"/>
  <c r="L53" i="8"/>
  <c r="I53" i="8"/>
  <c r="H53" i="8"/>
  <c r="F53" i="8"/>
  <c r="E53" i="8"/>
  <c r="J53" i="8"/>
  <c r="M53" i="8"/>
  <c r="K53" i="8"/>
  <c r="O53" i="8"/>
  <c r="P53" i="8"/>
  <c r="N53" i="8"/>
  <c r="F54" i="5" l="1"/>
  <c r="G54" i="5"/>
  <c r="U59" i="11"/>
  <c r="T60" i="11"/>
  <c r="B55" i="5" s="1"/>
  <c r="D55" i="5" s="1"/>
  <c r="S60" i="11"/>
  <c r="W57" i="11"/>
  <c r="E62" i="11"/>
  <c r="F63" i="11"/>
  <c r="O61" i="11"/>
  <c r="K61" i="11"/>
  <c r="G61" i="11"/>
  <c r="N61" i="11"/>
  <c r="I61" i="11"/>
  <c r="P61" i="11"/>
  <c r="J61" i="11"/>
  <c r="Q61" i="11"/>
  <c r="L61" i="11"/>
  <c r="R61" i="11"/>
  <c r="M61" i="11"/>
  <c r="H61" i="11"/>
  <c r="S61" i="10"/>
  <c r="AR53" i="10" s="1"/>
  <c r="I62" i="10"/>
  <c r="M62" i="10"/>
  <c r="Q62" i="10"/>
  <c r="J62" i="10"/>
  <c r="N62" i="10"/>
  <c r="R62" i="10"/>
  <c r="L62" i="10"/>
  <c r="K62" i="10"/>
  <c r="H62" i="10"/>
  <c r="G62" i="10"/>
  <c r="P62" i="10"/>
  <c r="O62" i="10"/>
  <c r="F63" i="10"/>
  <c r="E63" i="10" s="1"/>
  <c r="AH66" i="9"/>
  <c r="AG65" i="9"/>
  <c r="AU63" i="9"/>
  <c r="AL64" i="9"/>
  <c r="AP64" i="9"/>
  <c r="AT64" i="9"/>
  <c r="AI64" i="9"/>
  <c r="AN64" i="9"/>
  <c r="AS64" i="9"/>
  <c r="AM64" i="9"/>
  <c r="AR64" i="9"/>
  <c r="AK64" i="9"/>
  <c r="AQ64" i="9"/>
  <c r="AJ64" i="9"/>
  <c r="AO64" i="9"/>
  <c r="Q53" i="8"/>
  <c r="T55" i="8"/>
  <c r="U55" i="8" s="1"/>
  <c r="V55" i="8" s="1"/>
  <c r="X55" i="8" s="1"/>
  <c r="S54" i="8"/>
  <c r="G52" i="8"/>
  <c r="H52" i="8"/>
  <c r="O52" i="8"/>
  <c r="M52" i="8"/>
  <c r="I52" i="8"/>
  <c r="F52" i="8"/>
  <c r="K52" i="8"/>
  <c r="L52" i="8"/>
  <c r="N52" i="8"/>
  <c r="J52" i="8"/>
  <c r="P52" i="8"/>
  <c r="E52" i="8"/>
  <c r="F55" i="5" l="1"/>
  <c r="G55" i="5"/>
  <c r="T61" i="11"/>
  <c r="B56" i="5" s="1"/>
  <c r="D56" i="5" s="1"/>
  <c r="S61" i="11"/>
  <c r="U60" i="11"/>
  <c r="W58" i="11"/>
  <c r="O62" i="11"/>
  <c r="K62" i="11"/>
  <c r="G62" i="11"/>
  <c r="N62" i="11"/>
  <c r="I62" i="11"/>
  <c r="P62" i="11"/>
  <c r="J62" i="11"/>
  <c r="Q62" i="11"/>
  <c r="L62" i="11"/>
  <c r="R62" i="11"/>
  <c r="M62" i="11"/>
  <c r="H62" i="11"/>
  <c r="E63" i="11"/>
  <c r="F64" i="11"/>
  <c r="S62" i="10"/>
  <c r="AR54" i="10" s="1"/>
  <c r="I63" i="10"/>
  <c r="M63" i="10"/>
  <c r="Q63" i="10"/>
  <c r="J63" i="10"/>
  <c r="N63" i="10"/>
  <c r="R63" i="10"/>
  <c r="H63" i="10"/>
  <c r="P63" i="10"/>
  <c r="G63" i="10"/>
  <c r="O63" i="10"/>
  <c r="L63" i="10"/>
  <c r="K63" i="10"/>
  <c r="F64" i="10"/>
  <c r="E64" i="10" s="1"/>
  <c r="AH67" i="9"/>
  <c r="AG66" i="9"/>
  <c r="AL65" i="9"/>
  <c r="AP65" i="9"/>
  <c r="AT65" i="9"/>
  <c r="AM65" i="9"/>
  <c r="AR65" i="9"/>
  <c r="AK65" i="9"/>
  <c r="AQ65" i="9"/>
  <c r="AJ65" i="9"/>
  <c r="AO65" i="9"/>
  <c r="AI65" i="9"/>
  <c r="AN65" i="9"/>
  <c r="AS65" i="9"/>
  <c r="AU64" i="9"/>
  <c r="Q52" i="8"/>
  <c r="T54" i="8"/>
  <c r="U54" i="8" s="1"/>
  <c r="V54" i="8" s="1"/>
  <c r="X54" i="8" s="1"/>
  <c r="S53" i="8"/>
  <c r="K51" i="8"/>
  <c r="O51" i="8"/>
  <c r="E51" i="8"/>
  <c r="N51" i="8"/>
  <c r="M51" i="8"/>
  <c r="G51" i="8"/>
  <c r="I51" i="8"/>
  <c r="L51" i="8"/>
  <c r="H51" i="8"/>
  <c r="J51" i="8"/>
  <c r="P51" i="8"/>
  <c r="F51" i="8"/>
  <c r="F56" i="5" l="1"/>
  <c r="G56" i="5"/>
  <c r="U61" i="11"/>
  <c r="T62" i="11"/>
  <c r="B57" i="5" s="1"/>
  <c r="D57" i="5" s="1"/>
  <c r="S62" i="11"/>
  <c r="W59" i="11"/>
  <c r="O63" i="11"/>
  <c r="K63" i="11"/>
  <c r="G63" i="11"/>
  <c r="N63" i="11"/>
  <c r="I63" i="11"/>
  <c r="P63" i="11"/>
  <c r="J63" i="11"/>
  <c r="Q63" i="11"/>
  <c r="L63" i="11"/>
  <c r="R63" i="11"/>
  <c r="M63" i="11"/>
  <c r="H63" i="11"/>
  <c r="E64" i="11"/>
  <c r="F65" i="11"/>
  <c r="I64" i="10"/>
  <c r="M64" i="10"/>
  <c r="Q64" i="10"/>
  <c r="J64" i="10"/>
  <c r="N64" i="10"/>
  <c r="R64" i="10"/>
  <c r="L64" i="10"/>
  <c r="K64" i="10"/>
  <c r="P64" i="10"/>
  <c r="O64" i="10"/>
  <c r="H64" i="10"/>
  <c r="G64" i="10"/>
  <c r="S63" i="10"/>
  <c r="AR55" i="10" s="1"/>
  <c r="F65" i="10"/>
  <c r="E65" i="10" s="1"/>
  <c r="AH68" i="9"/>
  <c r="AG67" i="9"/>
  <c r="AL66" i="9"/>
  <c r="AP66" i="9"/>
  <c r="AT66" i="9"/>
  <c r="AK66" i="9"/>
  <c r="AQ66" i="9"/>
  <c r="AJ66" i="9"/>
  <c r="AO66" i="9"/>
  <c r="AI66" i="9"/>
  <c r="AN66" i="9"/>
  <c r="AS66" i="9"/>
  <c r="AM66" i="9"/>
  <c r="AR66" i="9"/>
  <c r="AU65" i="9"/>
  <c r="Q51" i="8"/>
  <c r="T53" i="8"/>
  <c r="U53" i="8" s="1"/>
  <c r="V53" i="8" s="1"/>
  <c r="X53" i="8" s="1"/>
  <c r="S52" i="8"/>
  <c r="K50" i="8"/>
  <c r="N50" i="8"/>
  <c r="J50" i="8"/>
  <c r="M50" i="8"/>
  <c r="I50" i="8"/>
  <c r="P50" i="8"/>
  <c r="F50" i="8"/>
  <c r="L50" i="8"/>
  <c r="E50" i="8"/>
  <c r="G50" i="8"/>
  <c r="O50" i="8"/>
  <c r="H50" i="8"/>
  <c r="G57" i="5" l="1"/>
  <c r="F57" i="5"/>
  <c r="U62" i="11"/>
  <c r="T63" i="11"/>
  <c r="B58" i="5" s="1"/>
  <c r="D58" i="5" s="1"/>
  <c r="S63" i="11"/>
  <c r="W60" i="11"/>
  <c r="O64" i="11"/>
  <c r="K64" i="11"/>
  <c r="G64" i="11"/>
  <c r="N64" i="11"/>
  <c r="I64" i="11"/>
  <c r="P64" i="11"/>
  <c r="J64" i="11"/>
  <c r="Q64" i="11"/>
  <c r="L64" i="11"/>
  <c r="R64" i="11"/>
  <c r="M64" i="11"/>
  <c r="H64" i="11"/>
  <c r="E65" i="11"/>
  <c r="F66" i="11"/>
  <c r="I65" i="10"/>
  <c r="M65" i="10"/>
  <c r="Q65" i="10"/>
  <c r="J65" i="10"/>
  <c r="N65" i="10"/>
  <c r="R65" i="10"/>
  <c r="H65" i="10"/>
  <c r="P65" i="10"/>
  <c r="G65" i="10"/>
  <c r="O65" i="10"/>
  <c r="L65" i="10"/>
  <c r="K65" i="10"/>
  <c r="S64" i="10"/>
  <c r="AR56" i="10" s="1"/>
  <c r="F66" i="10"/>
  <c r="E66" i="10" s="1"/>
  <c r="AL67" i="9"/>
  <c r="AP67" i="9"/>
  <c r="AT67" i="9"/>
  <c r="AJ67" i="9"/>
  <c r="AO67" i="9"/>
  <c r="AI67" i="9"/>
  <c r="AN67" i="9"/>
  <c r="AS67" i="9"/>
  <c r="AM67" i="9"/>
  <c r="AR67" i="9"/>
  <c r="AK67" i="9"/>
  <c r="AQ67" i="9"/>
  <c r="AU66" i="9"/>
  <c r="AH69" i="9"/>
  <c r="AG68" i="9"/>
  <c r="Q50" i="8"/>
  <c r="T52" i="8"/>
  <c r="U52" i="8" s="1"/>
  <c r="V52" i="8" s="1"/>
  <c r="X52" i="8" s="1"/>
  <c r="S51" i="8"/>
  <c r="J49" i="8"/>
  <c r="M49" i="8"/>
  <c r="L49" i="8"/>
  <c r="G49" i="8"/>
  <c r="E49" i="8"/>
  <c r="I49" i="8"/>
  <c r="N49" i="8"/>
  <c r="K49" i="8"/>
  <c r="P49" i="8"/>
  <c r="F49" i="8"/>
  <c r="H49" i="8"/>
  <c r="O49" i="8"/>
  <c r="G58" i="5" l="1"/>
  <c r="F58" i="5"/>
  <c r="U63" i="11"/>
  <c r="T64" i="11"/>
  <c r="B59" i="5" s="1"/>
  <c r="S64" i="11"/>
  <c r="W61" i="11"/>
  <c r="O65" i="11"/>
  <c r="K65" i="11"/>
  <c r="G65" i="11"/>
  <c r="N65" i="11"/>
  <c r="I65" i="11"/>
  <c r="P65" i="11"/>
  <c r="J65" i="11"/>
  <c r="Q65" i="11"/>
  <c r="L65" i="11"/>
  <c r="R65" i="11"/>
  <c r="M65" i="11"/>
  <c r="H65" i="11"/>
  <c r="E66" i="11"/>
  <c r="F67" i="11"/>
  <c r="S65" i="10"/>
  <c r="AR57" i="10" s="1"/>
  <c r="I66" i="10"/>
  <c r="M66" i="10"/>
  <c r="Q66" i="10"/>
  <c r="J66" i="10"/>
  <c r="N66" i="10"/>
  <c r="R66" i="10"/>
  <c r="L66" i="10"/>
  <c r="K66" i="10"/>
  <c r="H66" i="10"/>
  <c r="G66" i="10"/>
  <c r="P66" i="10"/>
  <c r="O66" i="10"/>
  <c r="F67" i="10"/>
  <c r="E67" i="10" s="1"/>
  <c r="AH70" i="9"/>
  <c r="AG69" i="9"/>
  <c r="AU67" i="9"/>
  <c r="AL68" i="9"/>
  <c r="AP68" i="9"/>
  <c r="AT68" i="9"/>
  <c r="AI68" i="9"/>
  <c r="AN68" i="9"/>
  <c r="AS68" i="9"/>
  <c r="AM68" i="9"/>
  <c r="AR68" i="9"/>
  <c r="AK68" i="9"/>
  <c r="AQ68" i="9"/>
  <c r="AJ68" i="9"/>
  <c r="AO68" i="9"/>
  <c r="Q49" i="8"/>
  <c r="T51" i="8"/>
  <c r="U51" i="8" s="1"/>
  <c r="V51" i="8" s="1"/>
  <c r="X51" i="8" s="1"/>
  <c r="S50" i="8"/>
  <c r="F48" i="8"/>
  <c r="M48" i="8"/>
  <c r="E48" i="8"/>
  <c r="J48" i="8"/>
  <c r="N48" i="8"/>
  <c r="I48" i="8"/>
  <c r="K48" i="8"/>
  <c r="H48" i="8"/>
  <c r="O48" i="8"/>
  <c r="G48" i="8"/>
  <c r="P48" i="8"/>
  <c r="L48" i="8"/>
  <c r="F59" i="5" l="1"/>
  <c r="G59" i="5"/>
  <c r="U64" i="11"/>
  <c r="T65" i="11"/>
  <c r="B60" i="5" s="1"/>
  <c r="D60" i="5" s="1"/>
  <c r="S65" i="11"/>
  <c r="W62" i="11"/>
  <c r="O66" i="11"/>
  <c r="K66" i="11"/>
  <c r="G66" i="11"/>
  <c r="N66" i="11"/>
  <c r="I66" i="11"/>
  <c r="P66" i="11"/>
  <c r="J66" i="11"/>
  <c r="Q66" i="11"/>
  <c r="L66" i="11"/>
  <c r="R66" i="11"/>
  <c r="M66" i="11"/>
  <c r="H66" i="11"/>
  <c r="E67" i="11"/>
  <c r="F68" i="11"/>
  <c r="I67" i="10"/>
  <c r="M67" i="10"/>
  <c r="Q67" i="10"/>
  <c r="J67" i="10"/>
  <c r="N67" i="10"/>
  <c r="R67" i="10"/>
  <c r="H67" i="10"/>
  <c r="P67" i="10"/>
  <c r="G67" i="10"/>
  <c r="O67" i="10"/>
  <c r="L67" i="10"/>
  <c r="K67" i="10"/>
  <c r="S66" i="10"/>
  <c r="AR58" i="10" s="1"/>
  <c r="F68" i="10"/>
  <c r="E68" i="10" s="1"/>
  <c r="AL69" i="9"/>
  <c r="AP69" i="9"/>
  <c r="AT69" i="9"/>
  <c r="AM69" i="9"/>
  <c r="AR69" i="9"/>
  <c r="AK69" i="9"/>
  <c r="AQ69" i="9"/>
  <c r="AJ69" i="9"/>
  <c r="AO69" i="9"/>
  <c r="AI69" i="9"/>
  <c r="AN69" i="9"/>
  <c r="AS69" i="9"/>
  <c r="AU68" i="9"/>
  <c r="AH71" i="9"/>
  <c r="AG70" i="9"/>
  <c r="Q48" i="8"/>
  <c r="T50" i="8"/>
  <c r="U50" i="8" s="1"/>
  <c r="V50" i="8" s="1"/>
  <c r="X50" i="8" s="1"/>
  <c r="S49" i="8"/>
  <c r="N47" i="8"/>
  <c r="F47" i="8"/>
  <c r="K47" i="8"/>
  <c r="L47" i="8"/>
  <c r="O47" i="8"/>
  <c r="I47" i="8"/>
  <c r="M47" i="8"/>
  <c r="J47" i="8"/>
  <c r="E47" i="8"/>
  <c r="G47" i="8"/>
  <c r="H47" i="8"/>
  <c r="P47" i="8"/>
  <c r="S67" i="10" l="1"/>
  <c r="AR59" i="10" s="1"/>
  <c r="F60" i="5"/>
  <c r="G60" i="5"/>
  <c r="U65" i="11"/>
  <c r="T66" i="11"/>
  <c r="B61" i="5" s="1"/>
  <c r="D61" i="5" s="1"/>
  <c r="S66" i="11"/>
  <c r="W63" i="11"/>
  <c r="O67" i="11"/>
  <c r="K67" i="11"/>
  <c r="G67" i="11"/>
  <c r="N67" i="11"/>
  <c r="I67" i="11"/>
  <c r="P67" i="11"/>
  <c r="J67" i="11"/>
  <c r="Q67" i="11"/>
  <c r="L67" i="11"/>
  <c r="R67" i="11"/>
  <c r="M67" i="11"/>
  <c r="H67" i="11"/>
  <c r="E68" i="11"/>
  <c r="F69" i="11"/>
  <c r="I68" i="10"/>
  <c r="M68" i="10"/>
  <c r="Q68" i="10"/>
  <c r="J68" i="10"/>
  <c r="N68" i="10"/>
  <c r="R68" i="10"/>
  <c r="L68" i="10"/>
  <c r="K68" i="10"/>
  <c r="P68" i="10"/>
  <c r="O68" i="10"/>
  <c r="H68" i="10"/>
  <c r="G68" i="10"/>
  <c r="F69" i="10"/>
  <c r="E69" i="10" s="1"/>
  <c r="AL70" i="9"/>
  <c r="AP70" i="9"/>
  <c r="AT70" i="9"/>
  <c r="AK70" i="9"/>
  <c r="AQ70" i="9"/>
  <c r="AJ70" i="9"/>
  <c r="AO70" i="9"/>
  <c r="AI70" i="9"/>
  <c r="AN70" i="9"/>
  <c r="AS70" i="9"/>
  <c r="AM70" i="9"/>
  <c r="AR70" i="9"/>
  <c r="AU69" i="9"/>
  <c r="AH72" i="9"/>
  <c r="AG71" i="9"/>
  <c r="Q47" i="8"/>
  <c r="T49" i="8"/>
  <c r="U49" i="8" s="1"/>
  <c r="V49" i="8" s="1"/>
  <c r="X49" i="8" s="1"/>
  <c r="S48" i="8"/>
  <c r="F46" i="8"/>
  <c r="E46" i="8"/>
  <c r="G46" i="8"/>
  <c r="L46" i="8"/>
  <c r="O46" i="8"/>
  <c r="M46" i="8"/>
  <c r="P46" i="8"/>
  <c r="N46" i="8"/>
  <c r="K46" i="8"/>
  <c r="J46" i="8"/>
  <c r="H46" i="8"/>
  <c r="I46" i="8"/>
  <c r="G61" i="5" l="1"/>
  <c r="F61" i="5"/>
  <c r="U66" i="11"/>
  <c r="T67" i="11"/>
  <c r="B62" i="5" s="1"/>
  <c r="D62" i="5" s="1"/>
  <c r="S67" i="11"/>
  <c r="W64" i="11"/>
  <c r="O68" i="11"/>
  <c r="K68" i="11"/>
  <c r="G68" i="11"/>
  <c r="N68" i="11"/>
  <c r="I68" i="11"/>
  <c r="P68" i="11"/>
  <c r="J68" i="11"/>
  <c r="Q68" i="11"/>
  <c r="L68" i="11"/>
  <c r="R68" i="11"/>
  <c r="M68" i="11"/>
  <c r="H68" i="11"/>
  <c r="E69" i="11"/>
  <c r="F70" i="11"/>
  <c r="I69" i="10"/>
  <c r="M69" i="10"/>
  <c r="Q69" i="10"/>
  <c r="J69" i="10"/>
  <c r="N69" i="10"/>
  <c r="R69" i="10"/>
  <c r="H69" i="10"/>
  <c r="P69" i="10"/>
  <c r="G69" i="10"/>
  <c r="O69" i="10"/>
  <c r="L69" i="10"/>
  <c r="K69" i="10"/>
  <c r="S68" i="10"/>
  <c r="AR60" i="10" s="1"/>
  <c r="F70" i="10"/>
  <c r="E70" i="10" s="1"/>
  <c r="AL71" i="9"/>
  <c r="AP71" i="9"/>
  <c r="AT71" i="9"/>
  <c r="AJ71" i="9"/>
  <c r="AO71" i="9"/>
  <c r="AI71" i="9"/>
  <c r="AN71" i="9"/>
  <c r="AS71" i="9"/>
  <c r="AM71" i="9"/>
  <c r="AR71" i="9"/>
  <c r="AK71" i="9"/>
  <c r="AQ71" i="9"/>
  <c r="AH73" i="9"/>
  <c r="AG72" i="9"/>
  <c r="AU70" i="9"/>
  <c r="Q46" i="8"/>
  <c r="T48" i="8"/>
  <c r="U48" i="8" s="1"/>
  <c r="V48" i="8" s="1"/>
  <c r="X48" i="8" s="1"/>
  <c r="S47" i="8"/>
  <c r="J45" i="8"/>
  <c r="G45" i="8"/>
  <c r="F45" i="8"/>
  <c r="O45" i="8"/>
  <c r="L45" i="8"/>
  <c r="P45" i="8"/>
  <c r="N45" i="8"/>
  <c r="I45" i="8"/>
  <c r="K45" i="8"/>
  <c r="H45" i="8"/>
  <c r="M45" i="8"/>
  <c r="E45" i="8"/>
  <c r="G62" i="5" l="1"/>
  <c r="F62" i="5"/>
  <c r="U67" i="11"/>
  <c r="T68" i="11"/>
  <c r="B63" i="5" s="1"/>
  <c r="D63" i="5" s="1"/>
  <c r="S68" i="11"/>
  <c r="W65" i="11"/>
  <c r="O69" i="11"/>
  <c r="K69" i="11"/>
  <c r="G69" i="11"/>
  <c r="N69" i="11"/>
  <c r="I69" i="11"/>
  <c r="P69" i="11"/>
  <c r="J69" i="11"/>
  <c r="Q69" i="11"/>
  <c r="L69" i="11"/>
  <c r="R69" i="11"/>
  <c r="M69" i="11"/>
  <c r="H69" i="11"/>
  <c r="E70" i="11"/>
  <c r="F71" i="11"/>
  <c r="S69" i="10"/>
  <c r="AR61" i="10" s="1"/>
  <c r="I70" i="10"/>
  <c r="M70" i="10"/>
  <c r="Q70" i="10"/>
  <c r="J70" i="10"/>
  <c r="N70" i="10"/>
  <c r="R70" i="10"/>
  <c r="L70" i="10"/>
  <c r="K70" i="10"/>
  <c r="H70" i="10"/>
  <c r="G70" i="10"/>
  <c r="P70" i="10"/>
  <c r="O70" i="10"/>
  <c r="F71" i="10"/>
  <c r="E71" i="10" s="1"/>
  <c r="AU71" i="9"/>
  <c r="AH74" i="9"/>
  <c r="AG73" i="9"/>
  <c r="AL72" i="9"/>
  <c r="AP72" i="9"/>
  <c r="AT72" i="9"/>
  <c r="AI72" i="9"/>
  <c r="AN72" i="9"/>
  <c r="AS72" i="9"/>
  <c r="AM72" i="9"/>
  <c r="AR72" i="9"/>
  <c r="AK72" i="9"/>
  <c r="AQ72" i="9"/>
  <c r="AJ72" i="9"/>
  <c r="AO72" i="9"/>
  <c r="Q45" i="8"/>
  <c r="T47" i="8"/>
  <c r="U47" i="8" s="1"/>
  <c r="V47" i="8" s="1"/>
  <c r="X47" i="8" s="1"/>
  <c r="S46" i="8"/>
  <c r="N44" i="8"/>
  <c r="M44" i="8"/>
  <c r="F44" i="8"/>
  <c r="L44" i="8"/>
  <c r="I44" i="8"/>
  <c r="E44" i="8"/>
  <c r="K44" i="8"/>
  <c r="H44" i="8"/>
  <c r="J44" i="8"/>
  <c r="O44" i="8"/>
  <c r="P44" i="8"/>
  <c r="G44" i="8"/>
  <c r="F63" i="5" l="1"/>
  <c r="G63" i="5"/>
  <c r="U68" i="11"/>
  <c r="T69" i="11"/>
  <c r="B64" i="5" s="1"/>
  <c r="D64" i="5" s="1"/>
  <c r="S69" i="11"/>
  <c r="W66" i="11"/>
  <c r="O70" i="11"/>
  <c r="K70" i="11"/>
  <c r="G70" i="11"/>
  <c r="N70" i="11"/>
  <c r="I70" i="11"/>
  <c r="P70" i="11"/>
  <c r="J70" i="11"/>
  <c r="Q70" i="11"/>
  <c r="L70" i="11"/>
  <c r="R70" i="11"/>
  <c r="M70" i="11"/>
  <c r="H70" i="11"/>
  <c r="E71" i="11"/>
  <c r="F72" i="11"/>
  <c r="I71" i="10"/>
  <c r="M71" i="10"/>
  <c r="Q71" i="10"/>
  <c r="J71" i="10"/>
  <c r="N71" i="10"/>
  <c r="R71" i="10"/>
  <c r="H71" i="10"/>
  <c r="P71" i="10"/>
  <c r="G71" i="10"/>
  <c r="O71" i="10"/>
  <c r="L71" i="10"/>
  <c r="K71" i="10"/>
  <c r="S70" i="10"/>
  <c r="AR62" i="10" s="1"/>
  <c r="F72" i="10"/>
  <c r="E72" i="10" s="1"/>
  <c r="AH75" i="9"/>
  <c r="AG74" i="9"/>
  <c r="AL73" i="9"/>
  <c r="AP73" i="9"/>
  <c r="AT73" i="9"/>
  <c r="AM73" i="9"/>
  <c r="AR73" i="9"/>
  <c r="AK73" i="9"/>
  <c r="AQ73" i="9"/>
  <c r="AJ73" i="9"/>
  <c r="AO73" i="9"/>
  <c r="AI73" i="9"/>
  <c r="AN73" i="9"/>
  <c r="AS73" i="9"/>
  <c r="AU72" i="9"/>
  <c r="Q44" i="8"/>
  <c r="T46" i="8"/>
  <c r="U46" i="8" s="1"/>
  <c r="V46" i="8" s="1"/>
  <c r="X46" i="8" s="1"/>
  <c r="S45" i="8"/>
  <c r="H43" i="8"/>
  <c r="F43" i="8"/>
  <c r="L43" i="8"/>
  <c r="I43" i="8"/>
  <c r="J43" i="8"/>
  <c r="E43" i="8"/>
  <c r="K43" i="8"/>
  <c r="O43" i="8"/>
  <c r="N43" i="8"/>
  <c r="M43" i="8"/>
  <c r="P43" i="8"/>
  <c r="G43" i="8"/>
  <c r="F64" i="5" l="1"/>
  <c r="G64" i="5"/>
  <c r="U69" i="11"/>
  <c r="T70" i="11"/>
  <c r="B65" i="5" s="1"/>
  <c r="D65" i="5" s="1"/>
  <c r="S70" i="11"/>
  <c r="W67" i="11"/>
  <c r="O71" i="11"/>
  <c r="K71" i="11"/>
  <c r="G71" i="11"/>
  <c r="N71" i="11"/>
  <c r="I71" i="11"/>
  <c r="P71" i="11"/>
  <c r="J71" i="11"/>
  <c r="Q71" i="11"/>
  <c r="L71" i="11"/>
  <c r="R71" i="11"/>
  <c r="M71" i="11"/>
  <c r="H71" i="11"/>
  <c r="E72" i="11"/>
  <c r="F73" i="11"/>
  <c r="S71" i="10"/>
  <c r="AR63" i="10" s="1"/>
  <c r="I72" i="10"/>
  <c r="M72" i="10"/>
  <c r="Q72" i="10"/>
  <c r="J72" i="10"/>
  <c r="N72" i="10"/>
  <c r="R72" i="10"/>
  <c r="L72" i="10"/>
  <c r="K72" i="10"/>
  <c r="P72" i="10"/>
  <c r="O72" i="10"/>
  <c r="H72" i="10"/>
  <c r="G72" i="10"/>
  <c r="F73" i="10"/>
  <c r="E73" i="10" s="1"/>
  <c r="AH76" i="9"/>
  <c r="AG75" i="9"/>
  <c r="AL74" i="9"/>
  <c r="AP74" i="9"/>
  <c r="AT74" i="9"/>
  <c r="AK74" i="9"/>
  <c r="AQ74" i="9"/>
  <c r="AJ74" i="9"/>
  <c r="AO74" i="9"/>
  <c r="AI74" i="9"/>
  <c r="AN74" i="9"/>
  <c r="AS74" i="9"/>
  <c r="AM74" i="9"/>
  <c r="AR74" i="9"/>
  <c r="AU73" i="9"/>
  <c r="Q43" i="8"/>
  <c r="T45" i="8"/>
  <c r="U45" i="8" s="1"/>
  <c r="V45" i="8" s="1"/>
  <c r="X45" i="8" s="1"/>
  <c r="S44" i="8"/>
  <c r="K42" i="8"/>
  <c r="O42" i="8"/>
  <c r="L42" i="8"/>
  <c r="P42" i="8"/>
  <c r="H42" i="8"/>
  <c r="F42" i="8"/>
  <c r="G42" i="8"/>
  <c r="I42" i="8"/>
  <c r="N42" i="8"/>
  <c r="E42" i="8"/>
  <c r="M42" i="8"/>
  <c r="J42" i="8"/>
  <c r="G65" i="5" l="1"/>
  <c r="F65" i="5"/>
  <c r="U70" i="11"/>
  <c r="T71" i="11"/>
  <c r="B66" i="5" s="1"/>
  <c r="D66" i="5" s="1"/>
  <c r="S71" i="11"/>
  <c r="U71" i="11"/>
  <c r="W68" i="11"/>
  <c r="O72" i="11"/>
  <c r="K72" i="11"/>
  <c r="G72" i="11"/>
  <c r="N72" i="11"/>
  <c r="I72" i="11"/>
  <c r="P72" i="11"/>
  <c r="J72" i="11"/>
  <c r="Q72" i="11"/>
  <c r="L72" i="11"/>
  <c r="R72" i="11"/>
  <c r="M72" i="11"/>
  <c r="H72" i="11"/>
  <c r="E73" i="11"/>
  <c r="F74" i="11"/>
  <c r="I73" i="10"/>
  <c r="M73" i="10"/>
  <c r="Q73" i="10"/>
  <c r="J73" i="10"/>
  <c r="N73" i="10"/>
  <c r="R73" i="10"/>
  <c r="H73" i="10"/>
  <c r="P73" i="10"/>
  <c r="G73" i="10"/>
  <c r="O73" i="10"/>
  <c r="L73" i="10"/>
  <c r="K73" i="10"/>
  <c r="S72" i="10"/>
  <c r="AR64" i="10" s="1"/>
  <c r="F74" i="10"/>
  <c r="E74" i="10" s="1"/>
  <c r="AH77" i="9"/>
  <c r="AG76" i="9"/>
  <c r="AL75" i="9"/>
  <c r="AP75" i="9"/>
  <c r="AT75" i="9"/>
  <c r="AJ75" i="9"/>
  <c r="AO75" i="9"/>
  <c r="AI75" i="9"/>
  <c r="AN75" i="9"/>
  <c r="AS75" i="9"/>
  <c r="AM75" i="9"/>
  <c r="AR75" i="9"/>
  <c r="AK75" i="9"/>
  <c r="AQ75" i="9"/>
  <c r="AU74" i="9"/>
  <c r="Q42" i="8"/>
  <c r="T44" i="8"/>
  <c r="U44" i="8" s="1"/>
  <c r="V44" i="8" s="1"/>
  <c r="X44" i="8" s="1"/>
  <c r="S43" i="8"/>
  <c r="M41" i="8"/>
  <c r="G41" i="8"/>
  <c r="O41" i="8"/>
  <c r="E41" i="8"/>
  <c r="H41" i="8"/>
  <c r="L41" i="8"/>
  <c r="P41" i="8"/>
  <c r="N41" i="8"/>
  <c r="F41" i="8"/>
  <c r="K41" i="8"/>
  <c r="I41" i="8"/>
  <c r="J41" i="8"/>
  <c r="G66" i="5" l="1"/>
  <c r="F66" i="5"/>
  <c r="T72" i="11"/>
  <c r="B67" i="5" s="1"/>
  <c r="D67" i="5" s="1"/>
  <c r="S72" i="11"/>
  <c r="W69" i="11"/>
  <c r="O73" i="11"/>
  <c r="K73" i="11"/>
  <c r="G73" i="11"/>
  <c r="N73" i="11"/>
  <c r="I73" i="11"/>
  <c r="P73" i="11"/>
  <c r="J73" i="11"/>
  <c r="Q73" i="11"/>
  <c r="L73" i="11"/>
  <c r="R73" i="11"/>
  <c r="M73" i="11"/>
  <c r="H73" i="11"/>
  <c r="E74" i="11"/>
  <c r="F75" i="11"/>
  <c r="S73" i="10"/>
  <c r="AR65" i="10" s="1"/>
  <c r="I74" i="10"/>
  <c r="M74" i="10"/>
  <c r="Q74" i="10"/>
  <c r="J74" i="10"/>
  <c r="N74" i="10"/>
  <c r="L74" i="10"/>
  <c r="K74" i="10"/>
  <c r="R74" i="10"/>
  <c r="H74" i="10"/>
  <c r="G74" i="10"/>
  <c r="P74" i="10"/>
  <c r="O74" i="10"/>
  <c r="F75" i="10"/>
  <c r="E75" i="10" s="1"/>
  <c r="AG77" i="9"/>
  <c r="AH78" i="9"/>
  <c r="AL76" i="9"/>
  <c r="AP76" i="9"/>
  <c r="AT76" i="9"/>
  <c r="AI76" i="9"/>
  <c r="AN76" i="9"/>
  <c r="AS76" i="9"/>
  <c r="AM76" i="9"/>
  <c r="AR76" i="9"/>
  <c r="AK76" i="9"/>
  <c r="AQ76" i="9"/>
  <c r="AJ76" i="9"/>
  <c r="AO76" i="9"/>
  <c r="AU75" i="9"/>
  <c r="Q41" i="8"/>
  <c r="T43" i="8"/>
  <c r="U43" i="8" s="1"/>
  <c r="V43" i="8" s="1"/>
  <c r="X43" i="8" s="1"/>
  <c r="S42" i="8"/>
  <c r="E40" i="8"/>
  <c r="K40" i="8"/>
  <c r="N40" i="8"/>
  <c r="I40" i="8"/>
  <c r="L40" i="8"/>
  <c r="H40" i="8"/>
  <c r="M40" i="8"/>
  <c r="J40" i="8"/>
  <c r="G40" i="8"/>
  <c r="F40" i="8"/>
  <c r="P40" i="8"/>
  <c r="O40" i="8"/>
  <c r="F67" i="5" l="1"/>
  <c r="G67" i="5"/>
  <c r="U72" i="11"/>
  <c r="T73" i="11"/>
  <c r="B68" i="5" s="1"/>
  <c r="D68" i="5" s="1"/>
  <c r="S73" i="11"/>
  <c r="W70" i="11"/>
  <c r="O74" i="11"/>
  <c r="K74" i="11"/>
  <c r="G74" i="11"/>
  <c r="N74" i="11"/>
  <c r="I74" i="11"/>
  <c r="P74" i="11"/>
  <c r="J74" i="11"/>
  <c r="Q74" i="11"/>
  <c r="L74" i="11"/>
  <c r="R74" i="11"/>
  <c r="M74" i="11"/>
  <c r="H74" i="11"/>
  <c r="E75" i="11"/>
  <c r="F76" i="11"/>
  <c r="S74" i="10"/>
  <c r="AR66" i="10" s="1"/>
  <c r="G75" i="10"/>
  <c r="K75" i="10"/>
  <c r="O75" i="10"/>
  <c r="J75" i="10"/>
  <c r="N75" i="10"/>
  <c r="R75" i="10"/>
  <c r="I75" i="10"/>
  <c r="Q75" i="10"/>
  <c r="H75" i="10"/>
  <c r="P75" i="10"/>
  <c r="M75" i="10"/>
  <c r="L75" i="10"/>
  <c r="F76" i="10"/>
  <c r="E76" i="10" s="1"/>
  <c r="AL77" i="9"/>
  <c r="AP77" i="9"/>
  <c r="AT77" i="9"/>
  <c r="AM77" i="9"/>
  <c r="AR77" i="9"/>
  <c r="AK77" i="9"/>
  <c r="AQ77" i="9"/>
  <c r="AJ77" i="9"/>
  <c r="AO77" i="9"/>
  <c r="AI77" i="9"/>
  <c r="AN77" i="9"/>
  <c r="AS77" i="9"/>
  <c r="AG78" i="9"/>
  <c r="AH79" i="9"/>
  <c r="AU76" i="9"/>
  <c r="Q40" i="8"/>
  <c r="T42" i="8"/>
  <c r="U42" i="8" s="1"/>
  <c r="V42" i="8" s="1"/>
  <c r="X42" i="8" s="1"/>
  <c r="S41" i="8"/>
  <c r="M39" i="8"/>
  <c r="G39" i="8"/>
  <c r="L39" i="8"/>
  <c r="I39" i="8"/>
  <c r="F39" i="8"/>
  <c r="J39" i="8"/>
  <c r="O39" i="8"/>
  <c r="K39" i="8"/>
  <c r="P39" i="8"/>
  <c r="E39" i="8"/>
  <c r="N39" i="8"/>
  <c r="H39" i="8"/>
  <c r="F68" i="5" l="1"/>
  <c r="G68" i="5"/>
  <c r="U73" i="11"/>
  <c r="T74" i="11"/>
  <c r="B69" i="5" s="1"/>
  <c r="D69" i="5" s="1"/>
  <c r="S74" i="11"/>
  <c r="W71" i="11"/>
  <c r="O75" i="11"/>
  <c r="K75" i="11"/>
  <c r="G75" i="11"/>
  <c r="N75" i="11"/>
  <c r="I75" i="11"/>
  <c r="P75" i="11"/>
  <c r="J75" i="11"/>
  <c r="Q75" i="11"/>
  <c r="L75" i="11"/>
  <c r="R75" i="11"/>
  <c r="M75" i="11"/>
  <c r="H75" i="11"/>
  <c r="E76" i="11"/>
  <c r="F77" i="11"/>
  <c r="S75" i="10"/>
  <c r="AR67" i="10" s="1"/>
  <c r="G76" i="10"/>
  <c r="K76" i="10"/>
  <c r="O76" i="10"/>
  <c r="J76" i="10"/>
  <c r="N76" i="10"/>
  <c r="R76" i="10"/>
  <c r="M76" i="10"/>
  <c r="L76" i="10"/>
  <c r="I76" i="10"/>
  <c r="Q76" i="10"/>
  <c r="H76" i="10"/>
  <c r="P76" i="10"/>
  <c r="F77" i="10"/>
  <c r="E77" i="10" s="1"/>
  <c r="AH80" i="9"/>
  <c r="AG79" i="9"/>
  <c r="AU77" i="9"/>
  <c r="AL78" i="9"/>
  <c r="AP78" i="9"/>
  <c r="AT78" i="9"/>
  <c r="AK78" i="9"/>
  <c r="AQ78" i="9"/>
  <c r="AJ78" i="9"/>
  <c r="AO78" i="9"/>
  <c r="AI78" i="9"/>
  <c r="AN78" i="9"/>
  <c r="AS78" i="9"/>
  <c r="AM78" i="9"/>
  <c r="AR78" i="9"/>
  <c r="Q39" i="8"/>
  <c r="T41" i="8"/>
  <c r="U41" i="8" s="1"/>
  <c r="V41" i="8" s="1"/>
  <c r="X41" i="8" s="1"/>
  <c r="S40" i="8"/>
  <c r="M38" i="8"/>
  <c r="J38" i="8"/>
  <c r="K38" i="8"/>
  <c r="I38" i="8"/>
  <c r="F38" i="8"/>
  <c r="E38" i="8"/>
  <c r="L38" i="8"/>
  <c r="N38" i="8"/>
  <c r="P38" i="8"/>
  <c r="H38" i="8"/>
  <c r="O38" i="8"/>
  <c r="G38" i="8"/>
  <c r="F69" i="5" l="1"/>
  <c r="G69" i="5"/>
  <c r="U74" i="11"/>
  <c r="T75" i="11"/>
  <c r="B70" i="5" s="1"/>
  <c r="D70" i="5" s="1"/>
  <c r="S75" i="11"/>
  <c r="W72" i="11"/>
  <c r="O76" i="11"/>
  <c r="K76" i="11"/>
  <c r="G76" i="11"/>
  <c r="N76" i="11"/>
  <c r="I76" i="11"/>
  <c r="P76" i="11"/>
  <c r="J76" i="11"/>
  <c r="Q76" i="11"/>
  <c r="L76" i="11"/>
  <c r="R76" i="11"/>
  <c r="M76" i="11"/>
  <c r="H76" i="11"/>
  <c r="E77" i="11"/>
  <c r="F78" i="11"/>
  <c r="G77" i="10"/>
  <c r="K77" i="10"/>
  <c r="O77" i="10"/>
  <c r="J77" i="10"/>
  <c r="N77" i="10"/>
  <c r="R77" i="10"/>
  <c r="I77" i="10"/>
  <c r="Q77" i="10"/>
  <c r="H77" i="10"/>
  <c r="P77" i="10"/>
  <c r="M77" i="10"/>
  <c r="L77" i="10"/>
  <c r="S76" i="10"/>
  <c r="AR68" i="10" s="1"/>
  <c r="F78" i="10"/>
  <c r="E78" i="10" s="1"/>
  <c r="AG80" i="9"/>
  <c r="AH81" i="9"/>
  <c r="AL79" i="9"/>
  <c r="AP79" i="9"/>
  <c r="AT79" i="9"/>
  <c r="AJ79" i="9"/>
  <c r="AO79" i="9"/>
  <c r="AI79" i="9"/>
  <c r="AN79" i="9"/>
  <c r="AS79" i="9"/>
  <c r="AM79" i="9"/>
  <c r="AR79" i="9"/>
  <c r="AK79" i="9"/>
  <c r="AQ79" i="9"/>
  <c r="AU78" i="9"/>
  <c r="Q38" i="8"/>
  <c r="T40" i="8"/>
  <c r="U40" i="8" s="1"/>
  <c r="V40" i="8" s="1"/>
  <c r="X40" i="8" s="1"/>
  <c r="S39" i="8"/>
  <c r="J37" i="8"/>
  <c r="G37" i="8"/>
  <c r="N37" i="8"/>
  <c r="P37" i="8"/>
  <c r="O37" i="8"/>
  <c r="H37" i="8"/>
  <c r="K37" i="8"/>
  <c r="L37" i="8"/>
  <c r="E37" i="8"/>
  <c r="F37" i="8"/>
  <c r="M37" i="8"/>
  <c r="I37" i="8"/>
  <c r="F70" i="5" l="1"/>
  <c r="G70" i="5"/>
  <c r="U75" i="11"/>
  <c r="T76" i="11"/>
  <c r="B71" i="5" s="1"/>
  <c r="D71" i="5" s="1"/>
  <c r="S76" i="11"/>
  <c r="W73" i="11"/>
  <c r="O77" i="11"/>
  <c r="K77" i="11"/>
  <c r="G77" i="11"/>
  <c r="N77" i="11"/>
  <c r="I77" i="11"/>
  <c r="P77" i="11"/>
  <c r="J77" i="11"/>
  <c r="Q77" i="11"/>
  <c r="L77" i="11"/>
  <c r="R77" i="11"/>
  <c r="M77" i="11"/>
  <c r="H77" i="11"/>
  <c r="E78" i="11"/>
  <c r="F79" i="11"/>
  <c r="S77" i="10"/>
  <c r="AR69" i="10" s="1"/>
  <c r="G78" i="10"/>
  <c r="K78" i="10"/>
  <c r="O78" i="10"/>
  <c r="J78" i="10"/>
  <c r="N78" i="10"/>
  <c r="R78" i="10"/>
  <c r="M78" i="10"/>
  <c r="L78" i="10"/>
  <c r="I78" i="10"/>
  <c r="Q78" i="10"/>
  <c r="H78" i="10"/>
  <c r="P78" i="10"/>
  <c r="F79" i="10"/>
  <c r="E79" i="10" s="1"/>
  <c r="AH82" i="9"/>
  <c r="AG81" i="9"/>
  <c r="AL80" i="9"/>
  <c r="AP80" i="9"/>
  <c r="AT80" i="9"/>
  <c r="AI80" i="9"/>
  <c r="AN80" i="9"/>
  <c r="AS80" i="9"/>
  <c r="AM80" i="9"/>
  <c r="AR80" i="9"/>
  <c r="AK80" i="9"/>
  <c r="AQ80" i="9"/>
  <c r="AJ80" i="9"/>
  <c r="AO80" i="9"/>
  <c r="AU79" i="9"/>
  <c r="Q37" i="8"/>
  <c r="T39" i="8"/>
  <c r="U39" i="8" s="1"/>
  <c r="V39" i="8" s="1"/>
  <c r="X39" i="8" s="1"/>
  <c r="S38" i="8"/>
  <c r="M36" i="8"/>
  <c r="G36" i="8"/>
  <c r="L36" i="8"/>
  <c r="J36" i="8"/>
  <c r="E36" i="8"/>
  <c r="F36" i="8"/>
  <c r="K36" i="8"/>
  <c r="I36" i="8"/>
  <c r="O36" i="8"/>
  <c r="N36" i="8"/>
  <c r="P36" i="8"/>
  <c r="H36" i="8"/>
  <c r="F71" i="5" l="1"/>
  <c r="G71" i="5"/>
  <c r="U76" i="11"/>
  <c r="T77" i="11"/>
  <c r="B72" i="5" s="1"/>
  <c r="D72" i="5" s="1"/>
  <c r="S77" i="11"/>
  <c r="W74" i="11"/>
  <c r="O78" i="11"/>
  <c r="K78" i="11"/>
  <c r="G78" i="11"/>
  <c r="N78" i="11"/>
  <c r="I78" i="11"/>
  <c r="P78" i="11"/>
  <c r="J78" i="11"/>
  <c r="Q78" i="11"/>
  <c r="L78" i="11"/>
  <c r="R78" i="11"/>
  <c r="M78" i="11"/>
  <c r="H78" i="11"/>
  <c r="E79" i="11"/>
  <c r="F80" i="11"/>
  <c r="G79" i="10"/>
  <c r="K79" i="10"/>
  <c r="O79" i="10"/>
  <c r="J79" i="10"/>
  <c r="N79" i="10"/>
  <c r="R79" i="10"/>
  <c r="I79" i="10"/>
  <c r="Q79" i="10"/>
  <c r="H79" i="10"/>
  <c r="P79" i="10"/>
  <c r="M79" i="10"/>
  <c r="L79" i="10"/>
  <c r="S78" i="10"/>
  <c r="AR70" i="10" s="1"/>
  <c r="F80" i="10"/>
  <c r="E80" i="10" s="1"/>
  <c r="AL81" i="9"/>
  <c r="AP81" i="9"/>
  <c r="AT81" i="9"/>
  <c r="AM81" i="9"/>
  <c r="AR81" i="9"/>
  <c r="AK81" i="9"/>
  <c r="AQ81" i="9"/>
  <c r="AJ81" i="9"/>
  <c r="AO81" i="9"/>
  <c r="AI81" i="9"/>
  <c r="AN81" i="9"/>
  <c r="AS81" i="9"/>
  <c r="AU80" i="9"/>
  <c r="AG82" i="9"/>
  <c r="AH83" i="9"/>
  <c r="Q36" i="8"/>
  <c r="T38" i="8"/>
  <c r="U38" i="8" s="1"/>
  <c r="V38" i="8" s="1"/>
  <c r="X38" i="8" s="1"/>
  <c r="S37" i="8"/>
  <c r="K35" i="8"/>
  <c r="I35" i="8"/>
  <c r="G35" i="8"/>
  <c r="N35" i="8"/>
  <c r="E35" i="8"/>
  <c r="F35" i="8"/>
  <c r="L35" i="8"/>
  <c r="P35" i="8"/>
  <c r="M35" i="8"/>
  <c r="J35" i="8"/>
  <c r="H35" i="8"/>
  <c r="O35" i="8"/>
  <c r="F72" i="5" l="1"/>
  <c r="G72" i="5"/>
  <c r="U77" i="11"/>
  <c r="T78" i="11"/>
  <c r="B73" i="5" s="1"/>
  <c r="D73" i="5" s="1"/>
  <c r="S78" i="11"/>
  <c r="W75" i="11"/>
  <c r="O79" i="11"/>
  <c r="K79" i="11"/>
  <c r="G79" i="11"/>
  <c r="N79" i="11"/>
  <c r="I79" i="11"/>
  <c r="P79" i="11"/>
  <c r="J79" i="11"/>
  <c r="Q79" i="11"/>
  <c r="L79" i="11"/>
  <c r="R79" i="11"/>
  <c r="M79" i="11"/>
  <c r="H79" i="11"/>
  <c r="E80" i="11"/>
  <c r="F81" i="11"/>
  <c r="S79" i="10"/>
  <c r="AR71" i="10" s="1"/>
  <c r="G80" i="10"/>
  <c r="K80" i="10"/>
  <c r="O80" i="10"/>
  <c r="J80" i="10"/>
  <c r="N80" i="10"/>
  <c r="R80" i="10"/>
  <c r="M80" i="10"/>
  <c r="L80" i="10"/>
  <c r="I80" i="10"/>
  <c r="Q80" i="10"/>
  <c r="H80" i="10"/>
  <c r="P80" i="10"/>
  <c r="F81" i="10"/>
  <c r="E81" i="10" s="1"/>
  <c r="AL82" i="9"/>
  <c r="AP82" i="9"/>
  <c r="AT82" i="9"/>
  <c r="AK82" i="9"/>
  <c r="AQ82" i="9"/>
  <c r="AJ82" i="9"/>
  <c r="AO82" i="9"/>
  <c r="AI82" i="9"/>
  <c r="AN82" i="9"/>
  <c r="AS82" i="9"/>
  <c r="AM82" i="9"/>
  <c r="AR82" i="9"/>
  <c r="AH84" i="9"/>
  <c r="AG83" i="9"/>
  <c r="AU81" i="9"/>
  <c r="Q35" i="8"/>
  <c r="T37" i="8"/>
  <c r="U37" i="8" s="1"/>
  <c r="V37" i="8" s="1"/>
  <c r="X37" i="8" s="1"/>
  <c r="S36" i="8"/>
  <c r="H34" i="8"/>
  <c r="G34" i="8"/>
  <c r="L34" i="8"/>
  <c r="O34" i="8"/>
  <c r="I34" i="8"/>
  <c r="E34" i="8"/>
  <c r="M34" i="8"/>
  <c r="F34" i="8"/>
  <c r="P34" i="8"/>
  <c r="K34" i="8"/>
  <c r="N34" i="8"/>
  <c r="J34" i="8"/>
  <c r="G73" i="5" l="1"/>
  <c r="F73" i="5"/>
  <c r="U78" i="11"/>
  <c r="T79" i="11"/>
  <c r="B74" i="5" s="1"/>
  <c r="D74" i="5" s="1"/>
  <c r="S79" i="11"/>
  <c r="W76" i="11"/>
  <c r="O80" i="11"/>
  <c r="K80" i="11"/>
  <c r="G80" i="11"/>
  <c r="N80" i="11"/>
  <c r="I80" i="11"/>
  <c r="P80" i="11"/>
  <c r="J80" i="11"/>
  <c r="Q80" i="11"/>
  <c r="L80" i="11"/>
  <c r="R80" i="11"/>
  <c r="M80" i="11"/>
  <c r="H80" i="11"/>
  <c r="E81" i="11"/>
  <c r="F82" i="11"/>
  <c r="G81" i="10"/>
  <c r="K81" i="10"/>
  <c r="O81" i="10"/>
  <c r="J81" i="10"/>
  <c r="N81" i="10"/>
  <c r="R81" i="10"/>
  <c r="I81" i="10"/>
  <c r="Q81" i="10"/>
  <c r="H81" i="10"/>
  <c r="P81" i="10"/>
  <c r="M81" i="10"/>
  <c r="L81" i="10"/>
  <c r="S80" i="10"/>
  <c r="AR72" i="10" s="1"/>
  <c r="F82" i="10"/>
  <c r="E82" i="10" s="1"/>
  <c r="AG84" i="9"/>
  <c r="AH85" i="9"/>
  <c r="AL83" i="9"/>
  <c r="AP83" i="9"/>
  <c r="AT83" i="9"/>
  <c r="AJ83" i="9"/>
  <c r="AO83" i="9"/>
  <c r="AI83" i="9"/>
  <c r="AN83" i="9"/>
  <c r="AS83" i="9"/>
  <c r="AM83" i="9"/>
  <c r="AR83" i="9"/>
  <c r="AK83" i="9"/>
  <c r="AQ83" i="9"/>
  <c r="AU82" i="9"/>
  <c r="Q34" i="8"/>
  <c r="T36" i="8"/>
  <c r="U36" i="8" s="1"/>
  <c r="V36" i="8" s="1"/>
  <c r="X36" i="8" s="1"/>
  <c r="S35" i="8"/>
  <c r="K33" i="8"/>
  <c r="I33" i="8"/>
  <c r="G33" i="8"/>
  <c r="O33" i="8"/>
  <c r="J33" i="8"/>
  <c r="H33" i="8"/>
  <c r="L33" i="8"/>
  <c r="E33" i="8"/>
  <c r="P33" i="8"/>
  <c r="F33" i="8"/>
  <c r="N33" i="8"/>
  <c r="M33" i="8"/>
  <c r="G74" i="5" l="1"/>
  <c r="F74" i="5"/>
  <c r="U79" i="11"/>
  <c r="T80" i="11"/>
  <c r="B75" i="5" s="1"/>
  <c r="D75" i="5" s="1"/>
  <c r="S80" i="11"/>
  <c r="W77" i="11"/>
  <c r="U80" i="11"/>
  <c r="O81" i="11"/>
  <c r="K81" i="11"/>
  <c r="G81" i="11"/>
  <c r="N81" i="11"/>
  <c r="I81" i="11"/>
  <c r="P81" i="11"/>
  <c r="J81" i="11"/>
  <c r="Q81" i="11"/>
  <c r="L81" i="11"/>
  <c r="R81" i="11"/>
  <c r="M81" i="11"/>
  <c r="H81" i="11"/>
  <c r="E82" i="11"/>
  <c r="F83" i="11"/>
  <c r="S81" i="10"/>
  <c r="AR73" i="10" s="1"/>
  <c r="G82" i="10"/>
  <c r="K82" i="10"/>
  <c r="O82" i="10"/>
  <c r="J82" i="10"/>
  <c r="N82" i="10"/>
  <c r="R82" i="10"/>
  <c r="M82" i="10"/>
  <c r="L82" i="10"/>
  <c r="I82" i="10"/>
  <c r="Q82" i="10"/>
  <c r="H82" i="10"/>
  <c r="P82" i="10"/>
  <c r="F83" i="10"/>
  <c r="E83" i="10" s="1"/>
  <c r="AH86" i="9"/>
  <c r="AG85" i="9"/>
  <c r="AL84" i="9"/>
  <c r="AP84" i="9"/>
  <c r="AT84" i="9"/>
  <c r="AI84" i="9"/>
  <c r="AN84" i="9"/>
  <c r="AS84" i="9"/>
  <c r="AM84" i="9"/>
  <c r="AR84" i="9"/>
  <c r="AK84" i="9"/>
  <c r="AQ84" i="9"/>
  <c r="AJ84" i="9"/>
  <c r="AO84" i="9"/>
  <c r="AU83" i="9"/>
  <c r="Q33" i="8"/>
  <c r="T35" i="8"/>
  <c r="U35" i="8" s="1"/>
  <c r="V35" i="8" s="1"/>
  <c r="X35" i="8" s="1"/>
  <c r="S34" i="8"/>
  <c r="H32" i="8"/>
  <c r="G32" i="8"/>
  <c r="O32" i="8"/>
  <c r="L32" i="8"/>
  <c r="E32" i="8"/>
  <c r="P32" i="8"/>
  <c r="F32" i="8"/>
  <c r="N32" i="8"/>
  <c r="J32" i="8"/>
  <c r="M32" i="8"/>
  <c r="K32" i="8"/>
  <c r="I32" i="8"/>
  <c r="F75" i="5" l="1"/>
  <c r="G75" i="5"/>
  <c r="T81" i="11"/>
  <c r="B76" i="5" s="1"/>
  <c r="D76" i="5" s="1"/>
  <c r="S81" i="11"/>
  <c r="W78" i="11"/>
  <c r="O82" i="11"/>
  <c r="K82" i="11"/>
  <c r="G82" i="11"/>
  <c r="N82" i="11"/>
  <c r="I82" i="11"/>
  <c r="P82" i="11"/>
  <c r="J82" i="11"/>
  <c r="Q82" i="11"/>
  <c r="L82" i="11"/>
  <c r="R82" i="11"/>
  <c r="M82" i="11"/>
  <c r="H82" i="11"/>
  <c r="E83" i="11"/>
  <c r="F84" i="11"/>
  <c r="G83" i="10"/>
  <c r="K83" i="10"/>
  <c r="O83" i="10"/>
  <c r="J83" i="10"/>
  <c r="N83" i="10"/>
  <c r="R83" i="10"/>
  <c r="I83" i="10"/>
  <c r="Q83" i="10"/>
  <c r="H83" i="10"/>
  <c r="P83" i="10"/>
  <c r="M83" i="10"/>
  <c r="L83" i="10"/>
  <c r="S82" i="10"/>
  <c r="AR74" i="10" s="1"/>
  <c r="F84" i="10"/>
  <c r="E84" i="10" s="1"/>
  <c r="AG86" i="9"/>
  <c r="AH87" i="9"/>
  <c r="AL85" i="9"/>
  <c r="AP85" i="9"/>
  <c r="AT85" i="9"/>
  <c r="AM85" i="9"/>
  <c r="AR85" i="9"/>
  <c r="AK85" i="9"/>
  <c r="AQ85" i="9"/>
  <c r="AJ85" i="9"/>
  <c r="AO85" i="9"/>
  <c r="AI85" i="9"/>
  <c r="AN85" i="9"/>
  <c r="AS85" i="9"/>
  <c r="AU84" i="9"/>
  <c r="Q32" i="8"/>
  <c r="T34" i="8"/>
  <c r="U34" i="8" s="1"/>
  <c r="V34" i="8" s="1"/>
  <c r="X34" i="8" s="1"/>
  <c r="S33" i="8"/>
  <c r="N31" i="8"/>
  <c r="G31" i="8"/>
  <c r="J31" i="8"/>
  <c r="K31" i="8"/>
  <c r="L31" i="8"/>
  <c r="E31" i="8"/>
  <c r="I31" i="8"/>
  <c r="P31" i="8"/>
  <c r="M31" i="8"/>
  <c r="O31" i="8"/>
  <c r="F31" i="8"/>
  <c r="H31" i="8"/>
  <c r="F76" i="5" l="1"/>
  <c r="G76" i="5"/>
  <c r="U81" i="11"/>
  <c r="T82" i="11"/>
  <c r="B77" i="5" s="1"/>
  <c r="D77" i="5" s="1"/>
  <c r="S82" i="11"/>
  <c r="W79" i="11"/>
  <c r="U82" i="11"/>
  <c r="O83" i="11"/>
  <c r="K83" i="11"/>
  <c r="G83" i="11"/>
  <c r="N83" i="11"/>
  <c r="I83" i="11"/>
  <c r="P83" i="11"/>
  <c r="J83" i="11"/>
  <c r="Q83" i="11"/>
  <c r="L83" i="11"/>
  <c r="R83" i="11"/>
  <c r="M83" i="11"/>
  <c r="H83" i="11"/>
  <c r="E84" i="11"/>
  <c r="F85" i="11"/>
  <c r="S83" i="10"/>
  <c r="AR75" i="10" s="1"/>
  <c r="G84" i="10"/>
  <c r="K84" i="10"/>
  <c r="O84" i="10"/>
  <c r="J84" i="10"/>
  <c r="N84" i="10"/>
  <c r="R84" i="10"/>
  <c r="M84" i="10"/>
  <c r="L84" i="10"/>
  <c r="I84" i="10"/>
  <c r="Q84" i="10"/>
  <c r="H84" i="10"/>
  <c r="P84" i="10"/>
  <c r="F85" i="10"/>
  <c r="E85" i="10" s="1"/>
  <c r="AL86" i="9"/>
  <c r="AP86" i="9"/>
  <c r="AT86" i="9"/>
  <c r="AK86" i="9"/>
  <c r="AQ86" i="9"/>
  <c r="AJ86" i="9"/>
  <c r="AO86" i="9"/>
  <c r="AI86" i="9"/>
  <c r="AN86" i="9"/>
  <c r="AS86" i="9"/>
  <c r="AM86" i="9"/>
  <c r="AR86" i="9"/>
  <c r="AH88" i="9"/>
  <c r="AG87" i="9"/>
  <c r="AU85" i="9"/>
  <c r="Q31" i="8"/>
  <c r="T33" i="8"/>
  <c r="U33" i="8" s="1"/>
  <c r="V33" i="8" s="1"/>
  <c r="X33" i="8" s="1"/>
  <c r="S32" i="8"/>
  <c r="G30" i="8"/>
  <c r="L30" i="8"/>
  <c r="N30" i="8"/>
  <c r="E30" i="8"/>
  <c r="F30" i="8"/>
  <c r="K30" i="8"/>
  <c r="H30" i="8"/>
  <c r="I30" i="8"/>
  <c r="M30" i="8"/>
  <c r="P30" i="8"/>
  <c r="O30" i="8"/>
  <c r="J30" i="8"/>
  <c r="G77" i="5" l="1"/>
  <c r="F77" i="5"/>
  <c r="T83" i="11"/>
  <c r="B78" i="5" s="1"/>
  <c r="D78" i="5" s="1"/>
  <c r="S83" i="11"/>
  <c r="W80" i="11"/>
  <c r="O84" i="11"/>
  <c r="K84" i="11"/>
  <c r="G84" i="11"/>
  <c r="N84" i="11"/>
  <c r="I84" i="11"/>
  <c r="P84" i="11"/>
  <c r="J84" i="11"/>
  <c r="Q84" i="11"/>
  <c r="L84" i="11"/>
  <c r="R84" i="11"/>
  <c r="M84" i="11"/>
  <c r="H84" i="11"/>
  <c r="E85" i="11"/>
  <c r="F86" i="11"/>
  <c r="S84" i="10"/>
  <c r="AR76" i="10" s="1"/>
  <c r="G85" i="10"/>
  <c r="K85" i="10"/>
  <c r="O85" i="10"/>
  <c r="J85" i="10"/>
  <c r="N85" i="10"/>
  <c r="R85" i="10"/>
  <c r="I85" i="10"/>
  <c r="Q85" i="10"/>
  <c r="H85" i="10"/>
  <c r="P85" i="10"/>
  <c r="M85" i="10"/>
  <c r="L85" i="10"/>
  <c r="F86" i="10"/>
  <c r="E86" i="10" s="1"/>
  <c r="AL87" i="9"/>
  <c r="AP87" i="9"/>
  <c r="AT87" i="9"/>
  <c r="AJ87" i="9"/>
  <c r="AO87" i="9"/>
  <c r="AI87" i="9"/>
  <c r="AN87" i="9"/>
  <c r="AS87" i="9"/>
  <c r="AM87" i="9"/>
  <c r="AR87" i="9"/>
  <c r="AK87" i="9"/>
  <c r="AQ87" i="9"/>
  <c r="AG88" i="9"/>
  <c r="AH89" i="9"/>
  <c r="AU86" i="9"/>
  <c r="Q30" i="8"/>
  <c r="T32" i="8"/>
  <c r="U32" i="8" s="1"/>
  <c r="V32" i="8" s="1"/>
  <c r="X32" i="8" s="1"/>
  <c r="S31" i="8"/>
  <c r="G29" i="8"/>
  <c r="K29" i="8"/>
  <c r="O29" i="8"/>
  <c r="E29" i="8"/>
  <c r="L29" i="8"/>
  <c r="I29" i="8"/>
  <c r="M29" i="8"/>
  <c r="P29" i="8"/>
  <c r="H29" i="8"/>
  <c r="F29" i="8"/>
  <c r="J29" i="8"/>
  <c r="N29" i="8"/>
  <c r="G78" i="5" l="1"/>
  <c r="F78" i="5"/>
  <c r="U83" i="11"/>
  <c r="T84" i="11"/>
  <c r="B79" i="5" s="1"/>
  <c r="D79" i="5" s="1"/>
  <c r="S84" i="11"/>
  <c r="W81" i="11"/>
  <c r="O85" i="11"/>
  <c r="K85" i="11"/>
  <c r="G85" i="11"/>
  <c r="N85" i="11"/>
  <c r="I85" i="11"/>
  <c r="P85" i="11"/>
  <c r="J85" i="11"/>
  <c r="Q85" i="11"/>
  <c r="L85" i="11"/>
  <c r="R85" i="11"/>
  <c r="M85" i="11"/>
  <c r="H85" i="11"/>
  <c r="E86" i="11"/>
  <c r="F87" i="11"/>
  <c r="G86" i="10"/>
  <c r="K86" i="10"/>
  <c r="O86" i="10"/>
  <c r="J86" i="10"/>
  <c r="N86" i="10"/>
  <c r="R86" i="10"/>
  <c r="M86" i="10"/>
  <c r="L86" i="10"/>
  <c r="I86" i="10"/>
  <c r="Q86" i="10"/>
  <c r="H86" i="10"/>
  <c r="P86" i="10"/>
  <c r="S85" i="10"/>
  <c r="AR77" i="10" s="1"/>
  <c r="F87" i="10"/>
  <c r="E87" i="10" s="1"/>
  <c r="AL88" i="9"/>
  <c r="AP88" i="9"/>
  <c r="AT88" i="9"/>
  <c r="AI88" i="9"/>
  <c r="AN88" i="9"/>
  <c r="AS88" i="9"/>
  <c r="AM88" i="9"/>
  <c r="AR88" i="9"/>
  <c r="AK88" i="9"/>
  <c r="AQ88" i="9"/>
  <c r="AJ88" i="9"/>
  <c r="AO88" i="9"/>
  <c r="AH90" i="9"/>
  <c r="AG89" i="9"/>
  <c r="AU87" i="9"/>
  <c r="Q29" i="8"/>
  <c r="T31" i="8"/>
  <c r="U31" i="8" s="1"/>
  <c r="V31" i="8" s="1"/>
  <c r="X31" i="8" s="1"/>
  <c r="S30" i="8"/>
  <c r="E28" i="8"/>
  <c r="M28" i="8"/>
  <c r="L28" i="8"/>
  <c r="I28" i="8"/>
  <c r="J28" i="8"/>
  <c r="N28" i="8"/>
  <c r="H28" i="8"/>
  <c r="G28" i="8"/>
  <c r="F28" i="8"/>
  <c r="P28" i="8"/>
  <c r="O28" i="8"/>
  <c r="K28" i="8"/>
  <c r="F79" i="5" l="1"/>
  <c r="G79" i="5"/>
  <c r="U84" i="11"/>
  <c r="W84" i="11" s="1"/>
  <c r="T85" i="11"/>
  <c r="B80" i="5" s="1"/>
  <c r="D80" i="5" s="1"/>
  <c r="G80" i="5" s="1"/>
  <c r="S85" i="11"/>
  <c r="W82" i="11"/>
  <c r="O86" i="11"/>
  <c r="K86" i="11"/>
  <c r="G86" i="11"/>
  <c r="N86" i="11"/>
  <c r="I86" i="11"/>
  <c r="P86" i="11"/>
  <c r="J86" i="11"/>
  <c r="Q86" i="11"/>
  <c r="L86" i="11"/>
  <c r="R86" i="11"/>
  <c r="M86" i="11"/>
  <c r="H86" i="11"/>
  <c r="E87" i="11"/>
  <c r="F88" i="11"/>
  <c r="S86" i="10"/>
  <c r="AR78" i="10" s="1"/>
  <c r="G87" i="10"/>
  <c r="K87" i="10"/>
  <c r="O87" i="10"/>
  <c r="J87" i="10"/>
  <c r="N87" i="10"/>
  <c r="R87" i="10"/>
  <c r="I87" i="10"/>
  <c r="Q87" i="10"/>
  <c r="H87" i="10"/>
  <c r="P87" i="10"/>
  <c r="M87" i="10"/>
  <c r="L87" i="10"/>
  <c r="F88" i="10"/>
  <c r="E88" i="10" s="1"/>
  <c r="AG90" i="9"/>
  <c r="AH91" i="9"/>
  <c r="AL89" i="9"/>
  <c r="AP89" i="9"/>
  <c r="AT89" i="9"/>
  <c r="AM89" i="9"/>
  <c r="AR89" i="9"/>
  <c r="AK89" i="9"/>
  <c r="AQ89" i="9"/>
  <c r="AJ89" i="9"/>
  <c r="AO89" i="9"/>
  <c r="AI89" i="9"/>
  <c r="AN89" i="9"/>
  <c r="AS89" i="9"/>
  <c r="AU88" i="9"/>
  <c r="Q28" i="8"/>
  <c r="T30" i="8"/>
  <c r="U30" i="8" s="1"/>
  <c r="V30" i="8" s="1"/>
  <c r="X30" i="8" s="1"/>
  <c r="S29" i="8"/>
  <c r="N27" i="8"/>
  <c r="H27" i="8"/>
  <c r="K27" i="8"/>
  <c r="P27" i="8"/>
  <c r="G27" i="8"/>
  <c r="F27" i="8"/>
  <c r="L27" i="8"/>
  <c r="J27" i="8"/>
  <c r="M27" i="8"/>
  <c r="E27" i="8"/>
  <c r="I27" i="8"/>
  <c r="O27" i="8"/>
  <c r="U85" i="11" l="1"/>
  <c r="T86" i="11"/>
  <c r="B81" i="5" s="1"/>
  <c r="D81" i="5" s="1"/>
  <c r="G81" i="5" s="1"/>
  <c r="S86" i="11"/>
  <c r="W83" i="11"/>
  <c r="O87" i="11"/>
  <c r="K87" i="11"/>
  <c r="G87" i="11"/>
  <c r="N87" i="11"/>
  <c r="I87" i="11"/>
  <c r="P87" i="11"/>
  <c r="J87" i="11"/>
  <c r="Q87" i="11"/>
  <c r="L87" i="11"/>
  <c r="R87" i="11"/>
  <c r="M87" i="11"/>
  <c r="H87" i="11"/>
  <c r="E88" i="11"/>
  <c r="F89" i="11"/>
  <c r="S87" i="10"/>
  <c r="AR79" i="10" s="1"/>
  <c r="G88" i="10"/>
  <c r="K88" i="10"/>
  <c r="O88" i="10"/>
  <c r="J88" i="10"/>
  <c r="N88" i="10"/>
  <c r="R88" i="10"/>
  <c r="M88" i="10"/>
  <c r="L88" i="10"/>
  <c r="I88" i="10"/>
  <c r="Q88" i="10"/>
  <c r="H88" i="10"/>
  <c r="P88" i="10"/>
  <c r="F89" i="10"/>
  <c r="E89" i="10" s="1"/>
  <c r="AL90" i="9"/>
  <c r="AP90" i="9"/>
  <c r="AT90" i="9"/>
  <c r="AK90" i="9"/>
  <c r="AQ90" i="9"/>
  <c r="AJ90" i="9"/>
  <c r="AO90" i="9"/>
  <c r="AI90" i="9"/>
  <c r="AN90" i="9"/>
  <c r="AS90" i="9"/>
  <c r="AM90" i="9"/>
  <c r="AR90" i="9"/>
  <c r="AH92" i="9"/>
  <c r="AG91" i="9"/>
  <c r="AU89" i="9"/>
  <c r="Q27" i="8"/>
  <c r="T29" i="8"/>
  <c r="U29" i="8" s="1"/>
  <c r="V29" i="8" s="1"/>
  <c r="X29" i="8" s="1"/>
  <c r="S28" i="8"/>
  <c r="K26" i="8"/>
  <c r="F26" i="8"/>
  <c r="E26" i="8"/>
  <c r="G26" i="8"/>
  <c r="I26" i="8"/>
  <c r="J26" i="8"/>
  <c r="P26" i="8"/>
  <c r="N26" i="8"/>
  <c r="O26" i="8"/>
  <c r="L26" i="8"/>
  <c r="M26" i="8"/>
  <c r="H26" i="8"/>
  <c r="T87" i="11" l="1"/>
  <c r="B82" i="5" s="1"/>
  <c r="D82" i="5" s="1"/>
  <c r="G82" i="5" s="1"/>
  <c r="S87" i="11"/>
  <c r="U86" i="11"/>
  <c r="O88" i="11"/>
  <c r="K88" i="11"/>
  <c r="G88" i="11"/>
  <c r="N88" i="11"/>
  <c r="I88" i="11"/>
  <c r="P88" i="11"/>
  <c r="J88" i="11"/>
  <c r="Q88" i="11"/>
  <c r="L88" i="11"/>
  <c r="R88" i="11"/>
  <c r="M88" i="11"/>
  <c r="T88" i="11" s="1"/>
  <c r="B83" i="5" s="1"/>
  <c r="D83" i="5" s="1"/>
  <c r="G83" i="5" s="1"/>
  <c r="H88" i="11"/>
  <c r="E89" i="11"/>
  <c r="F90" i="11"/>
  <c r="S88" i="10"/>
  <c r="AR80" i="10" s="1"/>
  <c r="G89" i="10"/>
  <c r="K89" i="10"/>
  <c r="O89" i="10"/>
  <c r="J89" i="10"/>
  <c r="N89" i="10"/>
  <c r="R89" i="10"/>
  <c r="I89" i="10"/>
  <c r="Q89" i="10"/>
  <c r="H89" i="10"/>
  <c r="P89" i="10"/>
  <c r="M89" i="10"/>
  <c r="L89" i="10"/>
  <c r="F90" i="10"/>
  <c r="E90" i="10" s="1"/>
  <c r="AU90" i="9"/>
  <c r="AG92" i="9"/>
  <c r="AH93" i="9"/>
  <c r="AL91" i="9"/>
  <c r="AP91" i="9"/>
  <c r="AT91" i="9"/>
  <c r="AJ91" i="9"/>
  <c r="AO91" i="9"/>
  <c r="AI91" i="9"/>
  <c r="AN91" i="9"/>
  <c r="AS91" i="9"/>
  <c r="AM91" i="9"/>
  <c r="AR91" i="9"/>
  <c r="AK91" i="9"/>
  <c r="AQ91" i="9"/>
  <c r="Q26" i="8"/>
  <c r="T28" i="8"/>
  <c r="U28" i="8" s="1"/>
  <c r="V28" i="8" s="1"/>
  <c r="X28" i="8" s="1"/>
  <c r="S27" i="8"/>
  <c r="E25" i="8"/>
  <c r="H25" i="8"/>
  <c r="O25" i="8"/>
  <c r="K25" i="8"/>
  <c r="P25" i="8"/>
  <c r="G25" i="8"/>
  <c r="M25" i="8"/>
  <c r="N25" i="8"/>
  <c r="I25" i="8"/>
  <c r="F25" i="8"/>
  <c r="J25" i="8"/>
  <c r="L25" i="8"/>
  <c r="S88" i="11" l="1"/>
  <c r="U87" i="11"/>
  <c r="U88" i="11"/>
  <c r="O89" i="11"/>
  <c r="K89" i="11"/>
  <c r="G89" i="11"/>
  <c r="N89" i="11"/>
  <c r="I89" i="11"/>
  <c r="P89" i="11"/>
  <c r="J89" i="11"/>
  <c r="Q89" i="11"/>
  <c r="L89" i="11"/>
  <c r="R89" i="11"/>
  <c r="M89" i="11"/>
  <c r="H89" i="11"/>
  <c r="E90" i="11"/>
  <c r="F91" i="11"/>
  <c r="S89" i="10"/>
  <c r="AR81" i="10" s="1"/>
  <c r="G90" i="10"/>
  <c r="K90" i="10"/>
  <c r="O90" i="10"/>
  <c r="J90" i="10"/>
  <c r="N90" i="10"/>
  <c r="R90" i="10"/>
  <c r="M90" i="10"/>
  <c r="L90" i="10"/>
  <c r="I90" i="10"/>
  <c r="Q90" i="10"/>
  <c r="H90" i="10"/>
  <c r="P90" i="10"/>
  <c r="F91" i="10"/>
  <c r="E91" i="10" s="1"/>
  <c r="AL92" i="9"/>
  <c r="AP92" i="9"/>
  <c r="AT92" i="9"/>
  <c r="AI92" i="9"/>
  <c r="AN92" i="9"/>
  <c r="AS92" i="9"/>
  <c r="AM92" i="9"/>
  <c r="AR92" i="9"/>
  <c r="AK92" i="9"/>
  <c r="AQ92" i="9"/>
  <c r="AJ92" i="9"/>
  <c r="AO92" i="9"/>
  <c r="AH94" i="9"/>
  <c r="AG93" i="9"/>
  <c r="AU91" i="9"/>
  <c r="Q25" i="8"/>
  <c r="T27" i="8"/>
  <c r="U27" i="8" s="1"/>
  <c r="V27" i="8" s="1"/>
  <c r="X27" i="8" s="1"/>
  <c r="S26" i="8"/>
  <c r="H24" i="8"/>
  <c r="P24" i="8"/>
  <c r="E24" i="8"/>
  <c r="O24" i="8"/>
  <c r="M24" i="8"/>
  <c r="F24" i="8"/>
  <c r="L24" i="8"/>
  <c r="N24" i="8"/>
  <c r="I24" i="8"/>
  <c r="J24" i="8"/>
  <c r="K24" i="8"/>
  <c r="G24" i="8"/>
  <c r="T89" i="11" l="1"/>
  <c r="B84" i="5" s="1"/>
  <c r="D84" i="5" s="1"/>
  <c r="G84" i="5" s="1"/>
  <c r="S89" i="11"/>
  <c r="O90" i="11"/>
  <c r="K90" i="11"/>
  <c r="G90" i="11"/>
  <c r="N90" i="11"/>
  <c r="I90" i="11"/>
  <c r="P90" i="11"/>
  <c r="J90" i="11"/>
  <c r="Q90" i="11"/>
  <c r="L90" i="11"/>
  <c r="R90" i="11"/>
  <c r="M90" i="11"/>
  <c r="H90" i="11"/>
  <c r="E91" i="11"/>
  <c r="F92" i="11"/>
  <c r="S90" i="10"/>
  <c r="AR82" i="10" s="1"/>
  <c r="G91" i="10"/>
  <c r="K91" i="10"/>
  <c r="O91" i="10"/>
  <c r="J91" i="10"/>
  <c r="N91" i="10"/>
  <c r="R91" i="10"/>
  <c r="I91" i="10"/>
  <c r="Q91" i="10"/>
  <c r="H91" i="10"/>
  <c r="P91" i="10"/>
  <c r="M91" i="10"/>
  <c r="L91" i="10"/>
  <c r="F92" i="10"/>
  <c r="E92" i="10" s="1"/>
  <c r="AG94" i="9"/>
  <c r="AH95" i="9"/>
  <c r="AL93" i="9"/>
  <c r="AP93" i="9"/>
  <c r="AT93" i="9"/>
  <c r="AM93" i="9"/>
  <c r="AR93" i="9"/>
  <c r="AK93" i="9"/>
  <c r="AQ93" i="9"/>
  <c r="AJ93" i="9"/>
  <c r="AO93" i="9"/>
  <c r="AI93" i="9"/>
  <c r="AN93" i="9"/>
  <c r="AS93" i="9"/>
  <c r="AU92" i="9"/>
  <c r="Q24" i="8"/>
  <c r="T26" i="8"/>
  <c r="U26" i="8" s="1"/>
  <c r="V26" i="8" s="1"/>
  <c r="X26" i="8" s="1"/>
  <c r="S25" i="8"/>
  <c r="I23" i="8"/>
  <c r="P23" i="8"/>
  <c r="G23" i="8"/>
  <c r="E23" i="8"/>
  <c r="K23" i="8"/>
  <c r="H23" i="8"/>
  <c r="L23" i="8"/>
  <c r="O23" i="8"/>
  <c r="F23" i="8"/>
  <c r="N23" i="8"/>
  <c r="M23" i="8"/>
  <c r="J23" i="8"/>
  <c r="T90" i="11" l="1"/>
  <c r="B85" i="5" s="1"/>
  <c r="D85" i="5" s="1"/>
  <c r="G85" i="5" s="1"/>
  <c r="S90" i="11"/>
  <c r="U89" i="11"/>
  <c r="U90" i="11"/>
  <c r="O91" i="11"/>
  <c r="K91" i="11"/>
  <c r="G91" i="11"/>
  <c r="N91" i="11"/>
  <c r="I91" i="11"/>
  <c r="P91" i="11"/>
  <c r="J91" i="11"/>
  <c r="Q91" i="11"/>
  <c r="L91" i="11"/>
  <c r="R91" i="11"/>
  <c r="M91" i="11"/>
  <c r="H91" i="11"/>
  <c r="E92" i="11"/>
  <c r="F93" i="11"/>
  <c r="S91" i="10"/>
  <c r="AR83" i="10" s="1"/>
  <c r="G92" i="10"/>
  <c r="K92" i="10"/>
  <c r="O92" i="10"/>
  <c r="J92" i="10"/>
  <c r="N92" i="10"/>
  <c r="R92" i="10"/>
  <c r="M92" i="10"/>
  <c r="L92" i="10"/>
  <c r="I92" i="10"/>
  <c r="Q92" i="10"/>
  <c r="H92" i="10"/>
  <c r="P92" i="10"/>
  <c r="F93" i="10"/>
  <c r="E93" i="10" s="1"/>
  <c r="AL94" i="9"/>
  <c r="AP94" i="9"/>
  <c r="AT94" i="9"/>
  <c r="AK94" i="9"/>
  <c r="AQ94" i="9"/>
  <c r="AJ94" i="9"/>
  <c r="AO94" i="9"/>
  <c r="AI94" i="9"/>
  <c r="AN94" i="9"/>
  <c r="AS94" i="9"/>
  <c r="AM94" i="9"/>
  <c r="AR94" i="9"/>
  <c r="AH96" i="9"/>
  <c r="AG95" i="9"/>
  <c r="AU93" i="9"/>
  <c r="Q23" i="8"/>
  <c r="T25" i="8"/>
  <c r="U25" i="8" s="1"/>
  <c r="V25" i="8" s="1"/>
  <c r="X25" i="8" s="1"/>
  <c r="S24" i="8"/>
  <c r="N22" i="8"/>
  <c r="L22" i="8"/>
  <c r="K22" i="8"/>
  <c r="M22" i="8"/>
  <c r="P22" i="8"/>
  <c r="J22" i="8"/>
  <c r="F22" i="8"/>
  <c r="G22" i="8"/>
  <c r="O22" i="8"/>
  <c r="E22" i="8"/>
  <c r="H22" i="8"/>
  <c r="I22" i="8"/>
  <c r="T91" i="11" l="1"/>
  <c r="B86" i="5" s="1"/>
  <c r="D86" i="5" s="1"/>
  <c r="G86" i="5" s="1"/>
  <c r="S91" i="11"/>
  <c r="O92" i="11"/>
  <c r="K92" i="11"/>
  <c r="G92" i="11"/>
  <c r="N92" i="11"/>
  <c r="I92" i="11"/>
  <c r="P92" i="11"/>
  <c r="J92" i="11"/>
  <c r="Q92" i="11"/>
  <c r="L92" i="11"/>
  <c r="R92" i="11"/>
  <c r="M92" i="11"/>
  <c r="H92" i="11"/>
  <c r="E93" i="11"/>
  <c r="F94" i="11"/>
  <c r="G93" i="10"/>
  <c r="K93" i="10"/>
  <c r="O93" i="10"/>
  <c r="J93" i="10"/>
  <c r="N93" i="10"/>
  <c r="R93" i="10"/>
  <c r="I93" i="10"/>
  <c r="Q93" i="10"/>
  <c r="H93" i="10"/>
  <c r="P93" i="10"/>
  <c r="M93" i="10"/>
  <c r="L93" i="10"/>
  <c r="S92" i="10"/>
  <c r="AR84" i="10" s="1"/>
  <c r="F94" i="10"/>
  <c r="E94" i="10" s="1"/>
  <c r="AG96" i="9"/>
  <c r="AH97" i="9"/>
  <c r="AL95" i="9"/>
  <c r="AP95" i="9"/>
  <c r="AT95" i="9"/>
  <c r="AJ95" i="9"/>
  <c r="AO95" i="9"/>
  <c r="AI95" i="9"/>
  <c r="AN95" i="9"/>
  <c r="AS95" i="9"/>
  <c r="AM95" i="9"/>
  <c r="AR95" i="9"/>
  <c r="AK95" i="9"/>
  <c r="AQ95" i="9"/>
  <c r="AU94" i="9"/>
  <c r="Q22" i="8"/>
  <c r="T24" i="8"/>
  <c r="U24" i="8" s="1"/>
  <c r="V24" i="8" s="1"/>
  <c r="X24" i="8" s="1"/>
  <c r="S23" i="8"/>
  <c r="J21" i="8"/>
  <c r="N21" i="8"/>
  <c r="L21" i="8"/>
  <c r="G21" i="8"/>
  <c r="M21" i="8"/>
  <c r="P21" i="8"/>
  <c r="O21" i="8"/>
  <c r="H21" i="8"/>
  <c r="F21" i="8"/>
  <c r="E21" i="8"/>
  <c r="I21" i="8"/>
  <c r="K21" i="8"/>
  <c r="T92" i="11" l="1"/>
  <c r="B87" i="5" s="1"/>
  <c r="D87" i="5" s="1"/>
  <c r="G87" i="5" s="1"/>
  <c r="S92" i="11"/>
  <c r="U91" i="11"/>
  <c r="U92" i="11"/>
  <c r="O93" i="11"/>
  <c r="K93" i="11"/>
  <c r="G93" i="11"/>
  <c r="N93" i="11"/>
  <c r="I93" i="11"/>
  <c r="P93" i="11"/>
  <c r="J93" i="11"/>
  <c r="Q93" i="11"/>
  <c r="L93" i="11"/>
  <c r="R93" i="11"/>
  <c r="M93" i="11"/>
  <c r="T93" i="11" s="1"/>
  <c r="H93" i="11"/>
  <c r="E94" i="11"/>
  <c r="F95" i="11"/>
  <c r="S93" i="10"/>
  <c r="AR85" i="10" s="1"/>
  <c r="G94" i="10"/>
  <c r="K94" i="10"/>
  <c r="O94" i="10"/>
  <c r="J94" i="10"/>
  <c r="N94" i="10"/>
  <c r="R94" i="10"/>
  <c r="M94" i="10"/>
  <c r="L94" i="10"/>
  <c r="I94" i="10"/>
  <c r="Q94" i="10"/>
  <c r="H94" i="10"/>
  <c r="P94" i="10"/>
  <c r="F95" i="10"/>
  <c r="E95" i="10" s="1"/>
  <c r="AL96" i="9"/>
  <c r="AP96" i="9"/>
  <c r="AT96" i="9"/>
  <c r="AI96" i="9"/>
  <c r="AN96" i="9"/>
  <c r="AS96" i="9"/>
  <c r="AM96" i="9"/>
  <c r="AR96" i="9"/>
  <c r="AK96" i="9"/>
  <c r="AQ96" i="9"/>
  <c r="AJ96" i="9"/>
  <c r="AO96" i="9"/>
  <c r="AH98" i="9"/>
  <c r="AG97" i="9"/>
  <c r="AU95" i="9"/>
  <c r="Q21" i="8"/>
  <c r="T23" i="8"/>
  <c r="U23" i="8" s="1"/>
  <c r="V23" i="8" s="1"/>
  <c r="X23" i="8" s="1"/>
  <c r="S22" i="8"/>
  <c r="G20" i="8"/>
  <c r="E20" i="8"/>
  <c r="I20" i="8"/>
  <c r="H20" i="8"/>
  <c r="K20" i="8"/>
  <c r="P20" i="8"/>
  <c r="L20" i="8"/>
  <c r="N20" i="8"/>
  <c r="F20" i="8"/>
  <c r="O20" i="8"/>
  <c r="J20" i="8"/>
  <c r="M20" i="8"/>
  <c r="U93" i="11" l="1"/>
  <c r="B88" i="5"/>
  <c r="D88" i="5" s="1"/>
  <c r="G88" i="5" s="1"/>
  <c r="S93" i="11"/>
  <c r="O94" i="11"/>
  <c r="K94" i="11"/>
  <c r="G94" i="11"/>
  <c r="N94" i="11"/>
  <c r="I94" i="11"/>
  <c r="P94" i="11"/>
  <c r="J94" i="11"/>
  <c r="Q94" i="11"/>
  <c r="L94" i="11"/>
  <c r="R94" i="11"/>
  <c r="M94" i="11"/>
  <c r="T94" i="11" s="1"/>
  <c r="H94" i="11"/>
  <c r="E95" i="11"/>
  <c r="F96" i="11"/>
  <c r="S94" i="10"/>
  <c r="AR86" i="10" s="1"/>
  <c r="G95" i="10"/>
  <c r="K95" i="10"/>
  <c r="O95" i="10"/>
  <c r="J95" i="10"/>
  <c r="N95" i="10"/>
  <c r="R95" i="10"/>
  <c r="I95" i="10"/>
  <c r="Q95" i="10"/>
  <c r="H95" i="10"/>
  <c r="P95" i="10"/>
  <c r="M95" i="10"/>
  <c r="L95" i="10"/>
  <c r="F96" i="10"/>
  <c r="E96" i="10" s="1"/>
  <c r="AL97" i="9"/>
  <c r="AP97" i="9"/>
  <c r="AT97" i="9"/>
  <c r="AM97" i="9"/>
  <c r="AR97" i="9"/>
  <c r="AK97" i="9"/>
  <c r="AQ97" i="9"/>
  <c r="AJ97" i="9"/>
  <c r="AO97" i="9"/>
  <c r="AI97" i="9"/>
  <c r="AN97" i="9"/>
  <c r="AS97" i="9"/>
  <c r="AG98" i="9"/>
  <c r="AH99" i="9"/>
  <c r="AU96" i="9"/>
  <c r="Q20" i="8"/>
  <c r="T22" i="8"/>
  <c r="U22" i="8" s="1"/>
  <c r="V22" i="8" s="1"/>
  <c r="X22" i="8" s="1"/>
  <c r="S21" i="8"/>
  <c r="J19" i="8"/>
  <c r="P19" i="8"/>
  <c r="M19" i="8"/>
  <c r="G19" i="8"/>
  <c r="O19" i="8"/>
  <c r="L19" i="8"/>
  <c r="N19" i="8"/>
  <c r="F19" i="8"/>
  <c r="H19" i="8"/>
  <c r="I19" i="8"/>
  <c r="E19" i="8"/>
  <c r="K19" i="8"/>
  <c r="B89" i="5" l="1"/>
  <c r="D89" i="5" s="1"/>
  <c r="G89" i="5" s="1"/>
  <c r="U94" i="11"/>
  <c r="S94" i="11"/>
  <c r="O95" i="11"/>
  <c r="K95" i="11"/>
  <c r="G95" i="11"/>
  <c r="N95" i="11"/>
  <c r="I95" i="11"/>
  <c r="P95" i="11"/>
  <c r="J95" i="11"/>
  <c r="Q95" i="11"/>
  <c r="L95" i="11"/>
  <c r="R95" i="11"/>
  <c r="M95" i="11"/>
  <c r="H95" i="11"/>
  <c r="E96" i="11"/>
  <c r="F97" i="11"/>
  <c r="G96" i="10"/>
  <c r="K96" i="10"/>
  <c r="O96" i="10"/>
  <c r="J96" i="10"/>
  <c r="N96" i="10"/>
  <c r="R96" i="10"/>
  <c r="M96" i="10"/>
  <c r="L96" i="10"/>
  <c r="I96" i="10"/>
  <c r="Q96" i="10"/>
  <c r="H96" i="10"/>
  <c r="P96" i="10"/>
  <c r="S95" i="10"/>
  <c r="AR87" i="10" s="1"/>
  <c r="F97" i="10"/>
  <c r="E97" i="10" s="1"/>
  <c r="AU97" i="9"/>
  <c r="AL98" i="9"/>
  <c r="AP98" i="9"/>
  <c r="AT98" i="9"/>
  <c r="AK98" i="9"/>
  <c r="AQ98" i="9"/>
  <c r="AJ98" i="9"/>
  <c r="AO98" i="9"/>
  <c r="AI98" i="9"/>
  <c r="AN98" i="9"/>
  <c r="AS98" i="9"/>
  <c r="AM98" i="9"/>
  <c r="AR98" i="9"/>
  <c r="AH100" i="9"/>
  <c r="AG99" i="9"/>
  <c r="Q19" i="8"/>
  <c r="T21" i="8"/>
  <c r="U21" i="8" s="1"/>
  <c r="V21" i="8" s="1"/>
  <c r="X21" i="8" s="1"/>
  <c r="S20" i="8"/>
  <c r="H18" i="8"/>
  <c r="O18" i="8"/>
  <c r="N18" i="8"/>
  <c r="P18" i="8"/>
  <c r="M18" i="8"/>
  <c r="E18" i="8"/>
  <c r="L18" i="8"/>
  <c r="F18" i="8"/>
  <c r="I18" i="8"/>
  <c r="G18" i="8"/>
  <c r="K18" i="8"/>
  <c r="J18" i="8"/>
  <c r="T95" i="11" l="1"/>
  <c r="S95" i="11"/>
  <c r="O96" i="11"/>
  <c r="K96" i="11"/>
  <c r="G96" i="11"/>
  <c r="N96" i="11"/>
  <c r="I96" i="11"/>
  <c r="P96" i="11"/>
  <c r="J96" i="11"/>
  <c r="Q96" i="11"/>
  <c r="L96" i="11"/>
  <c r="R96" i="11"/>
  <c r="M96" i="11"/>
  <c r="H96" i="11"/>
  <c r="E97" i="11"/>
  <c r="F98" i="11"/>
  <c r="S96" i="10"/>
  <c r="AR88" i="10" s="1"/>
  <c r="G97" i="10"/>
  <c r="K97" i="10"/>
  <c r="O97" i="10"/>
  <c r="J97" i="10"/>
  <c r="N97" i="10"/>
  <c r="R97" i="10"/>
  <c r="I97" i="10"/>
  <c r="Q97" i="10"/>
  <c r="H97" i="10"/>
  <c r="P97" i="10"/>
  <c r="M97" i="10"/>
  <c r="L97" i="10"/>
  <c r="F98" i="10"/>
  <c r="E98" i="10" s="1"/>
  <c r="AU98" i="9"/>
  <c r="AG100" i="9"/>
  <c r="AH101" i="9"/>
  <c r="AL99" i="9"/>
  <c r="AP99" i="9"/>
  <c r="AT99" i="9"/>
  <c r="AJ99" i="9"/>
  <c r="AO99" i="9"/>
  <c r="AI99" i="9"/>
  <c r="AN99" i="9"/>
  <c r="AS99" i="9"/>
  <c r="AM99" i="9"/>
  <c r="AR99" i="9"/>
  <c r="AK99" i="9"/>
  <c r="AQ99" i="9"/>
  <c r="Q18" i="8"/>
  <c r="T20" i="8"/>
  <c r="U20" i="8" s="1"/>
  <c r="V20" i="8" s="1"/>
  <c r="X20" i="8" s="1"/>
  <c r="S19" i="8"/>
  <c r="P17" i="8"/>
  <c r="G17" i="8"/>
  <c r="H17" i="8"/>
  <c r="I17" i="8"/>
  <c r="K17" i="8"/>
  <c r="N17" i="8"/>
  <c r="M17" i="8"/>
  <c r="F17" i="8"/>
  <c r="O17" i="8"/>
  <c r="J17" i="8"/>
  <c r="E17" i="8"/>
  <c r="L17" i="8"/>
  <c r="T96" i="11" l="1"/>
  <c r="S96" i="11"/>
  <c r="B90" i="5"/>
  <c r="D90" i="5" s="1"/>
  <c r="G90" i="5" s="1"/>
  <c r="U95" i="11"/>
  <c r="O97" i="11"/>
  <c r="K97" i="11"/>
  <c r="G97" i="11"/>
  <c r="N97" i="11"/>
  <c r="I97" i="11"/>
  <c r="P97" i="11"/>
  <c r="J97" i="11"/>
  <c r="Q97" i="11"/>
  <c r="L97" i="11"/>
  <c r="R97" i="11"/>
  <c r="M97" i="11"/>
  <c r="T97" i="11" s="1"/>
  <c r="H97" i="11"/>
  <c r="E98" i="11"/>
  <c r="F99" i="11"/>
  <c r="G98" i="10"/>
  <c r="K98" i="10"/>
  <c r="O98" i="10"/>
  <c r="J98" i="10"/>
  <c r="N98" i="10"/>
  <c r="R98" i="10"/>
  <c r="M98" i="10"/>
  <c r="L98" i="10"/>
  <c r="I98" i="10"/>
  <c r="Q98" i="10"/>
  <c r="H98" i="10"/>
  <c r="P98" i="10"/>
  <c r="S97" i="10"/>
  <c r="AR89" i="10" s="1"/>
  <c r="F99" i="10"/>
  <c r="E99" i="10" s="1"/>
  <c r="AU99" i="9"/>
  <c r="AL100" i="9"/>
  <c r="AP100" i="9"/>
  <c r="AT100" i="9"/>
  <c r="AI100" i="9"/>
  <c r="AN100" i="9"/>
  <c r="AS100" i="9"/>
  <c r="AM100" i="9"/>
  <c r="AR100" i="9"/>
  <c r="AK100" i="9"/>
  <c r="AQ100" i="9"/>
  <c r="AJ100" i="9"/>
  <c r="AO100" i="9"/>
  <c r="AH102" i="9"/>
  <c r="AG101" i="9"/>
  <c r="Q17" i="8"/>
  <c r="T19" i="8"/>
  <c r="U19" i="8" s="1"/>
  <c r="V19" i="8" s="1"/>
  <c r="X19" i="8" s="1"/>
  <c r="S18" i="8"/>
  <c r="N16" i="8"/>
  <c r="G16" i="8"/>
  <c r="L16" i="8"/>
  <c r="O16" i="8"/>
  <c r="P16" i="8"/>
  <c r="I16" i="8"/>
  <c r="M16" i="8"/>
  <c r="J16" i="8"/>
  <c r="F16" i="8"/>
  <c r="H16" i="8"/>
  <c r="K16" i="8"/>
  <c r="E16" i="8"/>
  <c r="U97" i="11" l="1"/>
  <c r="B92" i="5"/>
  <c r="D92" i="5" s="1"/>
  <c r="G92" i="5" s="1"/>
  <c r="S97" i="11"/>
  <c r="U96" i="11"/>
  <c r="B91" i="5"/>
  <c r="D91" i="5" s="1"/>
  <c r="G91" i="5" s="1"/>
  <c r="O98" i="11"/>
  <c r="K98" i="11"/>
  <c r="G98" i="11"/>
  <c r="N98" i="11"/>
  <c r="I98" i="11"/>
  <c r="P98" i="11"/>
  <c r="J98" i="11"/>
  <c r="Q98" i="11"/>
  <c r="L98" i="11"/>
  <c r="R98" i="11"/>
  <c r="M98" i="11"/>
  <c r="T98" i="11" s="1"/>
  <c r="H98" i="11"/>
  <c r="E99" i="11"/>
  <c r="F100" i="11"/>
  <c r="S98" i="10"/>
  <c r="AR90" i="10" s="1"/>
  <c r="G99" i="10"/>
  <c r="K99" i="10"/>
  <c r="O99" i="10"/>
  <c r="J99" i="10"/>
  <c r="N99" i="10"/>
  <c r="R99" i="10"/>
  <c r="I99" i="10"/>
  <c r="Q99" i="10"/>
  <c r="H99" i="10"/>
  <c r="P99" i="10"/>
  <c r="M99" i="10"/>
  <c r="L99" i="10"/>
  <c r="F100" i="10"/>
  <c r="E100" i="10" s="1"/>
  <c r="AU100" i="9"/>
  <c r="AL101" i="9"/>
  <c r="AP101" i="9"/>
  <c r="AT101" i="9"/>
  <c r="AM101" i="9"/>
  <c r="AR101" i="9"/>
  <c r="AK101" i="9"/>
  <c r="AQ101" i="9"/>
  <c r="AJ101" i="9"/>
  <c r="AO101" i="9"/>
  <c r="AI101" i="9"/>
  <c r="AN101" i="9"/>
  <c r="AS101" i="9"/>
  <c r="AG102" i="9"/>
  <c r="AH103" i="9"/>
  <c r="Q16" i="8"/>
  <c r="T18" i="8"/>
  <c r="U18" i="8" s="1"/>
  <c r="V18" i="8" s="1"/>
  <c r="X18" i="8" s="1"/>
  <c r="S17" i="8"/>
  <c r="N15" i="8"/>
  <c r="I15" i="8"/>
  <c r="H15" i="8"/>
  <c r="M15" i="8"/>
  <c r="F15" i="8"/>
  <c r="E15" i="8"/>
  <c r="L15" i="8"/>
  <c r="G15" i="8"/>
  <c r="P15" i="8"/>
  <c r="O15" i="8"/>
  <c r="K15" i="8"/>
  <c r="J15" i="8"/>
  <c r="B93" i="5" l="1"/>
  <c r="D93" i="5" s="1"/>
  <c r="G93" i="5" s="1"/>
  <c r="U98" i="11"/>
  <c r="S98" i="11"/>
  <c r="O99" i="11"/>
  <c r="K99" i="11"/>
  <c r="G99" i="11"/>
  <c r="N99" i="11"/>
  <c r="I99" i="11"/>
  <c r="P99" i="11"/>
  <c r="J99" i="11"/>
  <c r="Q99" i="11"/>
  <c r="L99" i="11"/>
  <c r="R99" i="11"/>
  <c r="M99" i="11"/>
  <c r="T99" i="11" s="1"/>
  <c r="H99" i="11"/>
  <c r="E100" i="11"/>
  <c r="F101" i="11"/>
  <c r="G100" i="10"/>
  <c r="K100" i="10"/>
  <c r="O100" i="10"/>
  <c r="J100" i="10"/>
  <c r="N100" i="10"/>
  <c r="R100" i="10"/>
  <c r="M100" i="10"/>
  <c r="L100" i="10"/>
  <c r="I100" i="10"/>
  <c r="Q100" i="10"/>
  <c r="H100" i="10"/>
  <c r="P100" i="10"/>
  <c r="S99" i="10"/>
  <c r="AR91" i="10" s="1"/>
  <c r="F101" i="10"/>
  <c r="E101" i="10" s="1"/>
  <c r="AL102" i="9"/>
  <c r="AP102" i="9"/>
  <c r="AT102" i="9"/>
  <c r="AK102" i="9"/>
  <c r="AQ102" i="9"/>
  <c r="AJ102" i="9"/>
  <c r="AO102" i="9"/>
  <c r="AI102" i="9"/>
  <c r="AN102" i="9"/>
  <c r="AS102" i="9"/>
  <c r="AM102" i="9"/>
  <c r="AR102" i="9"/>
  <c r="AU101" i="9"/>
  <c r="AH104" i="9"/>
  <c r="AG103" i="9"/>
  <c r="Q15" i="8"/>
  <c r="T17" i="8"/>
  <c r="U17" i="8" s="1"/>
  <c r="V17" i="8" s="1"/>
  <c r="X17" i="8" s="1"/>
  <c r="S16" i="8"/>
  <c r="U14" i="8"/>
  <c r="P14" i="8"/>
  <c r="L14" i="8"/>
  <c r="N14" i="8"/>
  <c r="O14" i="8"/>
  <c r="H14" i="8"/>
  <c r="E14" i="8"/>
  <c r="I14" i="8"/>
  <c r="K14" i="8"/>
  <c r="M14" i="8"/>
  <c r="J14" i="8"/>
  <c r="G14" i="8"/>
  <c r="F14" i="8"/>
  <c r="B94" i="5" l="1"/>
  <c r="D94" i="5" s="1"/>
  <c r="G94" i="5" s="1"/>
  <c r="U99" i="11"/>
  <c r="S99" i="11"/>
  <c r="E101" i="11"/>
  <c r="O101" i="11" s="1"/>
  <c r="F102" i="11"/>
  <c r="E102" i="11" s="1"/>
  <c r="O100" i="11"/>
  <c r="K100" i="11"/>
  <c r="G100" i="11"/>
  <c r="N100" i="11"/>
  <c r="I100" i="11"/>
  <c r="P100" i="11"/>
  <c r="J100" i="11"/>
  <c r="Q100" i="11"/>
  <c r="L100" i="11"/>
  <c r="R100" i="11"/>
  <c r="M100" i="11"/>
  <c r="T100" i="11" s="1"/>
  <c r="H100" i="11"/>
  <c r="K101" i="11"/>
  <c r="G101" i="11"/>
  <c r="N101" i="11"/>
  <c r="I101" i="11"/>
  <c r="P101" i="11"/>
  <c r="J101" i="11"/>
  <c r="Q101" i="11"/>
  <c r="L101" i="11"/>
  <c r="R101" i="11"/>
  <c r="M101" i="11"/>
  <c r="H101" i="11"/>
  <c r="S100" i="10"/>
  <c r="AR92" i="10" s="1"/>
  <c r="G101" i="10"/>
  <c r="K101" i="10"/>
  <c r="O101" i="10"/>
  <c r="J101" i="10"/>
  <c r="N101" i="10"/>
  <c r="R101" i="10"/>
  <c r="I101" i="10"/>
  <c r="Q101" i="10"/>
  <c r="H101" i="10"/>
  <c r="P101" i="10"/>
  <c r="M101" i="10"/>
  <c r="L101" i="10"/>
  <c r="F102" i="10"/>
  <c r="E102" i="10" s="1"/>
  <c r="AL103" i="9"/>
  <c r="AP103" i="9"/>
  <c r="AT103" i="9"/>
  <c r="AJ103" i="9"/>
  <c r="AO103" i="9"/>
  <c r="AI103" i="9"/>
  <c r="AN103" i="9"/>
  <c r="AS103" i="9"/>
  <c r="AM103" i="9"/>
  <c r="AR103" i="9"/>
  <c r="AK103" i="9"/>
  <c r="AQ103" i="9"/>
  <c r="AG104" i="9"/>
  <c r="AH105" i="9"/>
  <c r="AU102" i="9"/>
  <c r="Q14" i="8"/>
  <c r="T16" i="8"/>
  <c r="U16" i="8" s="1"/>
  <c r="V16" i="8" s="1"/>
  <c r="X16" i="8" s="1"/>
  <c r="S15" i="8"/>
  <c r="E11" i="7"/>
  <c r="H11" i="7" s="1"/>
  <c r="F12" i="7"/>
  <c r="F13" i="7" s="1"/>
  <c r="C10" i="7"/>
  <c r="G11" i="7" s="1"/>
  <c r="A5" i="3"/>
  <c r="A6" i="3"/>
  <c r="A7" i="3"/>
  <c r="A8" i="3"/>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W14" i="1"/>
  <c r="B95" i="5" l="1"/>
  <c r="D95" i="5" s="1"/>
  <c r="G95" i="5" s="1"/>
  <c r="U100" i="11"/>
  <c r="S100" i="11"/>
  <c r="T101" i="11"/>
  <c r="S101" i="11"/>
  <c r="I102" i="11"/>
  <c r="K102" i="11"/>
  <c r="J102" i="11"/>
  <c r="R102" i="11"/>
  <c r="G102" i="11"/>
  <c r="O102" i="11"/>
  <c r="N102" i="11"/>
  <c r="Q102" i="11"/>
  <c r="H102" i="11"/>
  <c r="L102" i="11"/>
  <c r="P102" i="11"/>
  <c r="M102" i="11"/>
  <c r="G102" i="10"/>
  <c r="K102" i="10"/>
  <c r="O102" i="10"/>
  <c r="J102" i="10"/>
  <c r="N102" i="10"/>
  <c r="R102" i="10"/>
  <c r="M102" i="10"/>
  <c r="L102" i="10"/>
  <c r="I102" i="10"/>
  <c r="Q102" i="10"/>
  <c r="H102" i="10"/>
  <c r="P102" i="10"/>
  <c r="S101" i="10"/>
  <c r="AR93" i="10" s="1"/>
  <c r="F103" i="10"/>
  <c r="E103" i="10" s="1"/>
  <c r="AL104" i="9"/>
  <c r="AP104" i="9"/>
  <c r="AT104" i="9"/>
  <c r="AI104" i="9"/>
  <c r="AN104" i="9"/>
  <c r="AS104" i="9"/>
  <c r="AM104" i="9"/>
  <c r="AR104" i="9"/>
  <c r="AK104" i="9"/>
  <c r="AQ104" i="9"/>
  <c r="AJ104" i="9"/>
  <c r="AO104" i="9"/>
  <c r="AH106" i="9"/>
  <c r="AG105" i="9"/>
  <c r="AU103" i="9"/>
  <c r="Q11" i="7"/>
  <c r="M11" i="7"/>
  <c r="I11" i="7"/>
  <c r="R11" i="7"/>
  <c r="N11" i="7"/>
  <c r="J11" i="7"/>
  <c r="O11" i="7"/>
  <c r="K11" i="7"/>
  <c r="P11" i="7"/>
  <c r="L11" i="7"/>
  <c r="T15" i="8"/>
  <c r="U15" i="8" s="1"/>
  <c r="V15" i="8" s="1"/>
  <c r="X15" i="8" s="1"/>
  <c r="S14" i="8"/>
  <c r="V14" i="8" s="1"/>
  <c r="X14" i="8" s="1"/>
  <c r="E13" i="7"/>
  <c r="F14" i="7"/>
  <c r="E12" i="7"/>
  <c r="S11" i="7" l="1"/>
  <c r="B7" i="12" s="1"/>
  <c r="B96" i="5"/>
  <c r="D96" i="5" s="1"/>
  <c r="G96" i="5" s="1"/>
  <c r="U101" i="11"/>
  <c r="S102" i="11"/>
  <c r="T102" i="11"/>
  <c r="S102" i="10"/>
  <c r="AR94" i="10" s="1"/>
  <c r="G103" i="10"/>
  <c r="K103" i="10"/>
  <c r="O103" i="10"/>
  <c r="J103" i="10"/>
  <c r="N103" i="10"/>
  <c r="R103" i="10"/>
  <c r="I103" i="10"/>
  <c r="Q103" i="10"/>
  <c r="H103" i="10"/>
  <c r="P103" i="10"/>
  <c r="M103" i="10"/>
  <c r="L103" i="10"/>
  <c r="F104" i="10"/>
  <c r="E104" i="10" s="1"/>
  <c r="AH107" i="9"/>
  <c r="AG106" i="9"/>
  <c r="AL105" i="9"/>
  <c r="AP105" i="9"/>
  <c r="AT105" i="9"/>
  <c r="AM105" i="9"/>
  <c r="AR105" i="9"/>
  <c r="AK105" i="9"/>
  <c r="AQ105" i="9"/>
  <c r="AJ105" i="9"/>
  <c r="AO105" i="9"/>
  <c r="AI105" i="9"/>
  <c r="AN105" i="9"/>
  <c r="AS105" i="9"/>
  <c r="AU104" i="9"/>
  <c r="G12" i="7"/>
  <c r="K12" i="7"/>
  <c r="O12" i="7"/>
  <c r="J12" i="7"/>
  <c r="N12" i="7"/>
  <c r="R12" i="7"/>
  <c r="I12" i="7"/>
  <c r="M12" i="7"/>
  <c r="Q12" i="7"/>
  <c r="H12" i="7"/>
  <c r="L12" i="7"/>
  <c r="P12" i="7"/>
  <c r="G13" i="7"/>
  <c r="K13" i="7"/>
  <c r="O13" i="7"/>
  <c r="J13" i="7"/>
  <c r="N13" i="7"/>
  <c r="R13" i="7"/>
  <c r="I13" i="7"/>
  <c r="M13" i="7"/>
  <c r="Q13" i="7"/>
  <c r="H13" i="7"/>
  <c r="L13" i="7"/>
  <c r="P13" i="7"/>
  <c r="F15" i="7"/>
  <c r="E14" i="7"/>
  <c r="B97" i="5" l="1"/>
  <c r="D97" i="5" s="1"/>
  <c r="G97" i="5" s="1"/>
  <c r="U102" i="11"/>
  <c r="D7" i="12"/>
  <c r="F7" i="12" s="1"/>
  <c r="G104" i="10"/>
  <c r="K104" i="10"/>
  <c r="O104" i="10"/>
  <c r="J104" i="10"/>
  <c r="N104" i="10"/>
  <c r="R104" i="10"/>
  <c r="M104" i="10"/>
  <c r="L104" i="10"/>
  <c r="I104" i="10"/>
  <c r="Q104" i="10"/>
  <c r="H104" i="10"/>
  <c r="P104" i="10"/>
  <c r="S103" i="10"/>
  <c r="AR95" i="10" s="1"/>
  <c r="F105" i="10"/>
  <c r="E105" i="10" s="1"/>
  <c r="AH108" i="9"/>
  <c r="AG107" i="9"/>
  <c r="AL106" i="9"/>
  <c r="AP106" i="9"/>
  <c r="AT106" i="9"/>
  <c r="AK106" i="9"/>
  <c r="AQ106" i="9"/>
  <c r="AJ106" i="9"/>
  <c r="AO106" i="9"/>
  <c r="AI106" i="9"/>
  <c r="AN106" i="9"/>
  <c r="AS106" i="9"/>
  <c r="AM106" i="9"/>
  <c r="AR106" i="9"/>
  <c r="AU105" i="9"/>
  <c r="S13" i="7"/>
  <c r="B9" i="12" s="1"/>
  <c r="S12" i="7"/>
  <c r="B8" i="12" s="1"/>
  <c r="G14" i="7"/>
  <c r="K14" i="7"/>
  <c r="O14" i="7"/>
  <c r="J14" i="7"/>
  <c r="N14" i="7"/>
  <c r="R14" i="7"/>
  <c r="I14" i="7"/>
  <c r="M14" i="7"/>
  <c r="Q14" i="7"/>
  <c r="H14" i="7"/>
  <c r="L14" i="7"/>
  <c r="P14" i="7"/>
  <c r="F16" i="7"/>
  <c r="E15" i="7"/>
  <c r="I7" i="12" l="1"/>
  <c r="H7" i="12"/>
  <c r="B4" i="3" s="1"/>
  <c r="E9" i="12"/>
  <c r="D8" i="12"/>
  <c r="E8" i="12"/>
  <c r="D9" i="12"/>
  <c r="S104" i="10"/>
  <c r="AR96" i="10" s="1"/>
  <c r="G105" i="10"/>
  <c r="K105" i="10"/>
  <c r="O105" i="10"/>
  <c r="J105" i="10"/>
  <c r="N105" i="10"/>
  <c r="R105" i="10"/>
  <c r="I105" i="10"/>
  <c r="Q105" i="10"/>
  <c r="H105" i="10"/>
  <c r="P105" i="10"/>
  <c r="M105" i="10"/>
  <c r="L105" i="10"/>
  <c r="F106" i="10"/>
  <c r="E106" i="10" s="1"/>
  <c r="AH109" i="9"/>
  <c r="AG108" i="9"/>
  <c r="AL107" i="9"/>
  <c r="AP107" i="9"/>
  <c r="AT107" i="9"/>
  <c r="AJ107" i="9"/>
  <c r="AO107" i="9"/>
  <c r="AI107" i="9"/>
  <c r="AN107" i="9"/>
  <c r="AS107" i="9"/>
  <c r="AM107" i="9"/>
  <c r="AR107" i="9"/>
  <c r="AK107" i="9"/>
  <c r="AQ107" i="9"/>
  <c r="AU106" i="9"/>
  <c r="S14" i="7"/>
  <c r="B10" i="12" s="1"/>
  <c r="E10" i="12" s="1"/>
  <c r="G15" i="7"/>
  <c r="K15" i="7"/>
  <c r="O15" i="7"/>
  <c r="J15" i="7"/>
  <c r="N15" i="7"/>
  <c r="R15" i="7"/>
  <c r="I15" i="7"/>
  <c r="M15" i="7"/>
  <c r="Q15" i="7"/>
  <c r="H15" i="7"/>
  <c r="L15" i="7"/>
  <c r="P15" i="7"/>
  <c r="F17" i="7"/>
  <c r="E16" i="7"/>
  <c r="F8" i="12" l="1"/>
  <c r="F9" i="12"/>
  <c r="D10" i="12"/>
  <c r="F10" i="12" s="1"/>
  <c r="G106" i="10"/>
  <c r="K106" i="10"/>
  <c r="O106" i="10"/>
  <c r="J106" i="10"/>
  <c r="N106" i="10"/>
  <c r="R106" i="10"/>
  <c r="M106" i="10"/>
  <c r="L106" i="10"/>
  <c r="I106" i="10"/>
  <c r="Q106" i="10"/>
  <c r="H106" i="10"/>
  <c r="P106" i="10"/>
  <c r="S105" i="10"/>
  <c r="AR97" i="10" s="1"/>
  <c r="F107" i="10"/>
  <c r="E107" i="10" s="1"/>
  <c r="AH110" i="9"/>
  <c r="AG109" i="9"/>
  <c r="AL108" i="9"/>
  <c r="AP108" i="9"/>
  <c r="AT108" i="9"/>
  <c r="AI108" i="9"/>
  <c r="AN108" i="9"/>
  <c r="AS108" i="9"/>
  <c r="AM108" i="9"/>
  <c r="AR108" i="9"/>
  <c r="AK108" i="9"/>
  <c r="AQ108" i="9"/>
  <c r="AJ108" i="9"/>
  <c r="AO108" i="9"/>
  <c r="AU107" i="9"/>
  <c r="G16" i="7"/>
  <c r="K16" i="7"/>
  <c r="O16" i="7"/>
  <c r="J16" i="7"/>
  <c r="N16" i="7"/>
  <c r="R16" i="7"/>
  <c r="I16" i="7"/>
  <c r="M16" i="7"/>
  <c r="Q16" i="7"/>
  <c r="H16" i="7"/>
  <c r="L16" i="7"/>
  <c r="P16" i="7"/>
  <c r="S15" i="7"/>
  <c r="B11" i="12" s="1"/>
  <c r="F18" i="7"/>
  <c r="E17" i="7"/>
  <c r="S106" i="10" l="1"/>
  <c r="AR98" i="10" s="1"/>
  <c r="G107" i="10"/>
  <c r="K107" i="10"/>
  <c r="O107" i="10"/>
  <c r="J107" i="10"/>
  <c r="N107" i="10"/>
  <c r="R107" i="10"/>
  <c r="I107" i="10"/>
  <c r="Q107" i="10"/>
  <c r="H107" i="10"/>
  <c r="P107" i="10"/>
  <c r="M107" i="10"/>
  <c r="L107" i="10"/>
  <c r="F108" i="10"/>
  <c r="E108" i="10" s="1"/>
  <c r="AH111" i="9"/>
  <c r="AG111" i="9" s="1"/>
  <c r="AG110" i="9"/>
  <c r="AL109" i="9"/>
  <c r="AP109" i="9"/>
  <c r="AT109" i="9"/>
  <c r="AM109" i="9"/>
  <c r="AR109" i="9"/>
  <c r="AK109" i="9"/>
  <c r="AQ109" i="9"/>
  <c r="AJ109" i="9"/>
  <c r="AO109" i="9"/>
  <c r="AI109" i="9"/>
  <c r="AN109" i="9"/>
  <c r="AS109" i="9"/>
  <c r="AU108" i="9"/>
  <c r="S16" i="7"/>
  <c r="B12" i="12" s="1"/>
  <c r="G17" i="7"/>
  <c r="K17" i="7"/>
  <c r="O17" i="7"/>
  <c r="J17" i="7"/>
  <c r="N17" i="7"/>
  <c r="R17" i="7"/>
  <c r="I17" i="7"/>
  <c r="M17" i="7"/>
  <c r="Q17" i="7"/>
  <c r="H17" i="7"/>
  <c r="L17" i="7"/>
  <c r="P17" i="7"/>
  <c r="F19" i="7"/>
  <c r="E18" i="7"/>
  <c r="L17" i="1"/>
  <c r="J40" i="1"/>
  <c r="O44" i="1"/>
  <c r="E70" i="1"/>
  <c r="H41" i="1"/>
  <c r="O14" i="1"/>
  <c r="G32" i="1"/>
  <c r="J95" i="1"/>
  <c r="O71" i="1"/>
  <c r="K55" i="1"/>
  <c r="H72" i="1"/>
  <c r="P60" i="1"/>
  <c r="P38" i="1"/>
  <c r="P75" i="1"/>
  <c r="I33" i="1"/>
  <c r="M69" i="1"/>
  <c r="O45" i="1"/>
  <c r="K22" i="1"/>
  <c r="I48" i="1"/>
  <c r="M83" i="1"/>
  <c r="J85" i="1"/>
  <c r="N64" i="1"/>
  <c r="F59" i="1"/>
  <c r="F31" i="1"/>
  <c r="O72" i="1"/>
  <c r="I75" i="1"/>
  <c r="F74" i="1"/>
  <c r="M97" i="1"/>
  <c r="L91" i="1"/>
  <c r="M74" i="1"/>
  <c r="P35" i="1"/>
  <c r="L33" i="1"/>
  <c r="F50" i="1"/>
  <c r="N22" i="1"/>
  <c r="G35" i="1"/>
  <c r="J83" i="1"/>
  <c r="H23" i="1"/>
  <c r="O66" i="1"/>
  <c r="K23" i="1"/>
  <c r="E76" i="1"/>
  <c r="G62" i="1"/>
  <c r="O50" i="1"/>
  <c r="L63" i="1"/>
  <c r="H49" i="1"/>
  <c r="H29" i="1"/>
  <c r="H66" i="1"/>
  <c r="E24" i="1"/>
  <c r="I56" i="1"/>
  <c r="K89" i="1"/>
  <c r="L88" i="1"/>
  <c r="M36" i="1"/>
  <c r="J81" i="1"/>
  <c r="G98" i="1"/>
  <c r="N44" i="1"/>
  <c r="F96" i="1"/>
  <c r="P88" i="1"/>
  <c r="N37" i="1"/>
  <c r="I77" i="1"/>
  <c r="F87" i="1"/>
  <c r="J76" i="1"/>
  <c r="I50" i="1"/>
  <c r="G93" i="1"/>
  <c r="N92" i="1"/>
  <c r="P64" i="1"/>
  <c r="F46" i="1"/>
  <c r="K15" i="1"/>
  <c r="G31" i="1"/>
  <c r="N73" i="1"/>
  <c r="H15" i="1"/>
  <c r="O58" i="1"/>
  <c r="K19" i="1"/>
  <c r="E98" i="1"/>
  <c r="G58" i="1"/>
  <c r="O46" i="1"/>
  <c r="L59" i="1"/>
  <c r="L44" i="1"/>
  <c r="H25" i="1"/>
  <c r="H62" i="1"/>
  <c r="E20" i="1"/>
  <c r="E51" i="1"/>
  <c r="E83" i="1"/>
  <c r="P78" i="1"/>
  <c r="I30" i="1"/>
  <c r="M67" i="1"/>
  <c r="F93" i="1"/>
  <c r="J34" i="1"/>
  <c r="J74" i="1"/>
  <c r="L94" i="1"/>
  <c r="K78" i="1"/>
  <c r="I41" i="1"/>
  <c r="I63" i="1"/>
  <c r="M26" i="1"/>
  <c r="G61" i="1"/>
  <c r="N47" i="1"/>
  <c r="N18" i="1"/>
  <c r="O67" i="1"/>
  <c r="P51" i="1"/>
  <c r="E18" i="1"/>
  <c r="O64" i="1"/>
  <c r="F79" i="1"/>
  <c r="H65" i="1"/>
  <c r="N55" i="1"/>
  <c r="H27" i="1"/>
  <c r="J96" i="1"/>
  <c r="F21" i="1"/>
  <c r="N26" i="1"/>
  <c r="H92" i="1"/>
  <c r="P80" i="1"/>
  <c r="H32" i="1"/>
  <c r="P95" i="1"/>
  <c r="I53" i="1"/>
  <c r="I81" i="1"/>
  <c r="J21" i="1"/>
  <c r="H69" i="1"/>
  <c r="J79" i="1"/>
  <c r="I57" i="1"/>
  <c r="G68" i="1"/>
  <c r="F25" i="1"/>
  <c r="H58" i="1"/>
  <c r="J26" i="1"/>
  <c r="J31" i="1"/>
  <c r="L28" i="1"/>
  <c r="K80" i="1"/>
  <c r="E94" i="1"/>
  <c r="G47" i="1"/>
  <c r="H47" i="1"/>
  <c r="J63" i="1"/>
  <c r="F54" i="1"/>
  <c r="N30" i="1"/>
  <c r="G39" i="1"/>
  <c r="F91" i="1"/>
  <c r="H31" i="1"/>
  <c r="O74" i="1"/>
  <c r="K27" i="1"/>
  <c r="I86" i="1"/>
  <c r="G66" i="1"/>
  <c r="O54" i="1"/>
  <c r="L67" i="1"/>
  <c r="P54" i="1"/>
  <c r="H33" i="1"/>
  <c r="H70" i="1"/>
  <c r="E28" i="1"/>
  <c r="M62" i="1"/>
  <c r="M94" i="1"/>
  <c r="O16" i="1"/>
  <c r="E41" i="1"/>
  <c r="E72" i="1"/>
  <c r="M76" i="1"/>
  <c r="J58" i="1"/>
  <c r="I73" i="1"/>
  <c r="F70" i="1"/>
  <c r="K95" i="1"/>
  <c r="G71" i="1"/>
  <c r="G85" i="1"/>
  <c r="N82" i="1"/>
  <c r="N80" i="1"/>
  <c r="G21" i="1"/>
  <c r="P59" i="1"/>
  <c r="O29" i="1"/>
  <c r="N45" i="1"/>
  <c r="G84" i="1"/>
  <c r="K30" i="1"/>
  <c r="F69" i="1"/>
  <c r="I94" i="1"/>
  <c r="O53" i="1"/>
  <c r="O17" i="1"/>
  <c r="O95" i="1"/>
  <c r="K57" i="1"/>
  <c r="G45" i="1"/>
  <c r="P57" i="1"/>
  <c r="H42" i="1"/>
  <c r="L24" i="1"/>
  <c r="L61" i="1"/>
  <c r="M19" i="1"/>
  <c r="E49" i="1"/>
  <c r="I80" i="1"/>
  <c r="P82" i="1"/>
  <c r="M29" i="1"/>
  <c r="N71" i="1"/>
  <c r="K92" i="1"/>
  <c r="J38" i="1"/>
  <c r="F28" i="1"/>
  <c r="O69" i="1"/>
  <c r="J51" i="1"/>
  <c r="E96" i="1"/>
  <c r="E95" i="1"/>
  <c r="N89" i="1"/>
  <c r="E58" i="1"/>
  <c r="H64" i="1"/>
  <c r="K99" i="1"/>
  <c r="H46" i="1"/>
  <c r="N41" i="1"/>
  <c r="G76" i="1"/>
  <c r="K26" i="1"/>
  <c r="M65" i="1"/>
  <c r="O88" i="1"/>
  <c r="K97" i="1"/>
  <c r="P99" i="1"/>
  <c r="G88" i="1"/>
  <c r="K53" i="1"/>
  <c r="G41" i="1"/>
  <c r="P52" i="1"/>
  <c r="H35" i="1"/>
  <c r="L20" i="1"/>
  <c r="L57" i="1"/>
  <c r="N14" i="1"/>
  <c r="M44" i="1"/>
  <c r="I72" i="1"/>
  <c r="H73" i="1"/>
  <c r="I23" i="1"/>
  <c r="I61" i="1"/>
  <c r="N86" i="1"/>
  <c r="F29" i="1"/>
  <c r="N39" i="1"/>
  <c r="G80" i="1"/>
  <c r="H55" i="1"/>
  <c r="H18" i="1"/>
  <c r="G87" i="1"/>
  <c r="J33" i="1"/>
  <c r="I47" i="1"/>
  <c r="P39" i="1"/>
  <c r="F56" i="1"/>
  <c r="H22" i="1"/>
  <c r="P44" i="1"/>
  <c r="N66" i="1"/>
  <c r="G59" i="1"/>
  <c r="J99" i="1"/>
  <c r="L60" i="1"/>
  <c r="F44" i="1"/>
  <c r="P16" i="1"/>
  <c r="F89" i="1"/>
  <c r="N16" i="1"/>
  <c r="F15" i="1"/>
  <c r="L87" i="1"/>
  <c r="H75" i="1"/>
  <c r="L27" i="1"/>
  <c r="H90" i="1"/>
  <c r="E48" i="1"/>
  <c r="F99" i="1"/>
  <c r="G81" i="1"/>
  <c r="G63" i="1"/>
  <c r="M68" i="1"/>
  <c r="L64" i="1"/>
  <c r="O57" i="1"/>
  <c r="E52" i="1"/>
  <c r="L86" i="1"/>
  <c r="K91" i="1"/>
  <c r="K17" i="1"/>
  <c r="O68" i="1"/>
  <c r="L35" i="1"/>
  <c r="M77" i="1"/>
  <c r="I87" i="1"/>
  <c r="O21" i="1"/>
  <c r="M73" i="1"/>
  <c r="N49" i="1"/>
  <c r="F19" i="1"/>
  <c r="K34" i="1"/>
  <c r="F80" i="1"/>
  <c r="P92" i="1"/>
  <c r="J45" i="1"/>
  <c r="M23" i="1"/>
  <c r="I54" i="1"/>
  <c r="K61" i="1"/>
  <c r="G49" i="1"/>
  <c r="P61" i="1"/>
  <c r="P47" i="1"/>
  <c r="P20" i="1"/>
  <c r="K64" i="1"/>
  <c r="I51" i="1"/>
  <c r="O36" i="1"/>
  <c r="O86" i="1"/>
  <c r="L26" i="1"/>
  <c r="E34" i="1"/>
  <c r="I25" i="1"/>
  <c r="G18" i="1"/>
  <c r="E82" i="1"/>
  <c r="I99" i="1"/>
  <c r="M86" i="1"/>
  <c r="H50" i="1"/>
  <c r="J60" i="1"/>
  <c r="K32" i="1"/>
  <c r="H60" i="1"/>
  <c r="E19" i="1"/>
  <c r="N88" i="1"/>
  <c r="H98" i="1"/>
  <c r="E86" i="1"/>
  <c r="J39" i="1"/>
  <c r="O73" i="1"/>
  <c r="O24" i="1"/>
  <c r="E63" i="1"/>
  <c r="H83" i="1"/>
  <c r="N27" i="1"/>
  <c r="J66" i="1"/>
  <c r="E42" i="1"/>
  <c r="O51" i="1"/>
  <c r="K40" i="1"/>
  <c r="P50" i="1"/>
  <c r="P32" i="1"/>
  <c r="E87" i="1"/>
  <c r="O94" i="1"/>
  <c r="E39" i="1"/>
  <c r="O76" i="1"/>
  <c r="M70" i="1"/>
  <c r="H77" i="1"/>
  <c r="M22" i="1"/>
  <c r="I65" i="1"/>
  <c r="P49" i="1"/>
  <c r="J37" i="1"/>
  <c r="O82" i="1"/>
  <c r="E71" i="1"/>
  <c r="H57" i="1"/>
  <c r="F35" i="1"/>
  <c r="G19" i="1"/>
  <c r="F30" i="1"/>
  <c r="N69" i="1"/>
  <c r="P81" i="1"/>
  <c r="H94" i="1"/>
  <c r="J75" i="1"/>
  <c r="J35" i="1"/>
  <c r="O65" i="1"/>
  <c r="O20" i="1"/>
  <c r="M58" i="1"/>
  <c r="H79" i="1"/>
  <c r="N19" i="1"/>
  <c r="J62" i="1"/>
  <c r="M37" i="1"/>
  <c r="O47" i="1"/>
  <c r="K36" i="1"/>
  <c r="H45" i="1"/>
  <c r="P24" i="1"/>
  <c r="E80" i="1"/>
  <c r="J89" i="1"/>
  <c r="M34" i="1"/>
  <c r="G67" i="1"/>
  <c r="G94" i="1"/>
  <c r="L68" i="1"/>
  <c r="I16" i="1"/>
  <c r="E56" i="1"/>
  <c r="L55" i="1"/>
  <c r="F48" i="1"/>
  <c r="E79" i="1"/>
  <c r="L65" i="1"/>
  <c r="P17" i="1"/>
  <c r="F71" i="1"/>
  <c r="L52" i="1"/>
  <c r="O80" i="1"/>
  <c r="I69" i="1"/>
  <c r="L93" i="1"/>
  <c r="P67" i="1"/>
  <c r="M38" i="1"/>
  <c r="G79" i="1"/>
  <c r="I70" i="1"/>
  <c r="L80" i="1"/>
  <c r="E22" i="1"/>
  <c r="H51" i="1"/>
  <c r="F90" i="1"/>
  <c r="N36" i="1"/>
  <c r="F55" i="1"/>
  <c r="K21" i="1"/>
  <c r="H95" i="1"/>
  <c r="L47" i="1"/>
  <c r="G24" i="1"/>
  <c r="E68" i="1"/>
  <c r="F77" i="1"/>
  <c r="N51" i="1"/>
  <c r="O40" i="1"/>
  <c r="I79" i="1"/>
  <c r="L34" i="1"/>
  <c r="J24" i="1"/>
  <c r="I29" i="1"/>
  <c r="K33" i="1"/>
  <c r="M95" i="1"/>
  <c r="K72" i="1"/>
  <c r="J49" i="1"/>
  <c r="K46" i="1"/>
  <c r="K63" i="1"/>
  <c r="N65" i="1"/>
  <c r="N67" i="1"/>
  <c r="L29" i="1"/>
  <c r="F81" i="1"/>
  <c r="F51" i="1"/>
  <c r="J91" i="1"/>
  <c r="K67" i="1"/>
  <c r="K90" i="1"/>
  <c r="F53" i="1"/>
  <c r="J92" i="1"/>
  <c r="N23" i="1"/>
  <c r="F26" i="1"/>
  <c r="L92" i="1"/>
  <c r="F95" i="1"/>
  <c r="O81" i="1"/>
  <c r="G38" i="1"/>
  <c r="N95" i="1"/>
  <c r="L70" i="1"/>
  <c r="J69" i="1"/>
  <c r="O62" i="1"/>
  <c r="E21" i="1"/>
  <c r="F97" i="1"/>
  <c r="N59" i="1"/>
  <c r="P27" i="1"/>
  <c r="H38" i="1"/>
  <c r="P55" i="1"/>
  <c r="P14" i="1"/>
  <c r="G89" i="1"/>
  <c r="P84" i="1"/>
  <c r="K49" i="1"/>
  <c r="P36" i="1"/>
  <c r="L85" i="1"/>
  <c r="I52" i="1"/>
  <c r="M24" i="1"/>
  <c r="O89" i="1"/>
  <c r="I66" i="1"/>
  <c r="H87" i="1"/>
  <c r="M46" i="1"/>
  <c r="H93" i="1"/>
  <c r="L38" i="1"/>
  <c r="H16" i="1"/>
  <c r="M91" i="1"/>
  <c r="F49" i="1"/>
  <c r="M59" i="1"/>
  <c r="G34" i="1"/>
  <c r="P97" i="1"/>
  <c r="L21" i="1"/>
  <c r="M78" i="1"/>
  <c r="E90" i="1"/>
  <c r="K70" i="1"/>
  <c r="F32" i="1"/>
  <c r="J25" i="1"/>
  <c r="K79" i="1"/>
  <c r="L81" i="1"/>
  <c r="F98" i="1"/>
  <c r="K60" i="1"/>
  <c r="O60" i="1"/>
  <c r="I49" i="1"/>
  <c r="J41" i="1"/>
  <c r="I98" i="1"/>
  <c r="L90" i="1"/>
  <c r="O19" i="1"/>
  <c r="E55" i="1"/>
  <c r="N72" i="1"/>
  <c r="F66" i="1"/>
  <c r="I84" i="1"/>
  <c r="P71" i="1"/>
  <c r="E43" i="1"/>
  <c r="G83" i="1"/>
  <c r="I78" i="1"/>
  <c r="L84" i="1"/>
  <c r="I27" i="1"/>
  <c r="P56" i="1"/>
  <c r="G95" i="1"/>
  <c r="N40" i="1"/>
  <c r="J61" i="1"/>
  <c r="K25" i="1"/>
  <c r="H99" i="1"/>
  <c r="L51" i="1"/>
  <c r="G28" i="1"/>
  <c r="J73" i="1"/>
  <c r="M85" i="1"/>
  <c r="F58" i="1"/>
  <c r="J43" i="1"/>
  <c r="F88" i="1"/>
  <c r="P48" i="1"/>
  <c r="J32" i="1"/>
  <c r="M39" i="1"/>
  <c r="K66" i="1"/>
  <c r="M55" i="1"/>
  <c r="I34" i="1"/>
  <c r="G64" i="1"/>
  <c r="O28" i="1"/>
  <c r="M98" i="1"/>
  <c r="H91" i="1"/>
  <c r="J59" i="1"/>
  <c r="I59" i="1"/>
  <c r="M50" i="1"/>
  <c r="N32" i="1"/>
  <c r="H80" i="1"/>
  <c r="P37" i="1"/>
  <c r="H20" i="1"/>
  <c r="K93" i="1"/>
  <c r="N77" i="1"/>
  <c r="L76" i="1"/>
  <c r="O79" i="1"/>
  <c r="F85" i="1"/>
  <c r="L46" i="1"/>
  <c r="E38" i="1"/>
  <c r="G75" i="1"/>
  <c r="N21" i="1"/>
  <c r="E64" i="1"/>
  <c r="O22" i="1"/>
  <c r="M53" i="1"/>
  <c r="K44" i="1"/>
  <c r="I22" i="1"/>
  <c r="G91" i="1"/>
  <c r="G25" i="1"/>
  <c r="N43" i="1"/>
  <c r="G40" i="1"/>
  <c r="F73" i="1"/>
  <c r="F22" i="1"/>
  <c r="M17" i="1"/>
  <c r="F52" i="1"/>
  <c r="F23" i="1"/>
  <c r="H14" i="1"/>
  <c r="E53" i="1"/>
  <c r="L97" i="1"/>
  <c r="O27" i="1"/>
  <c r="F38" i="1"/>
  <c r="P53" i="1"/>
  <c r="G23" i="1"/>
  <c r="M79" i="1"/>
  <c r="L82" i="1"/>
  <c r="J42" i="1"/>
  <c r="F65" i="1"/>
  <c r="N83" i="1"/>
  <c r="G50" i="1"/>
  <c r="K71" i="1"/>
  <c r="L49" i="1"/>
  <c r="E61" i="1"/>
  <c r="N85" i="1"/>
  <c r="F24" i="1"/>
  <c r="E37" i="1"/>
  <c r="E67" i="1"/>
  <c r="N98" i="1"/>
  <c r="O49" i="1"/>
  <c r="M20" i="1"/>
  <c r="H59" i="1"/>
  <c r="J87" i="1"/>
  <c r="M41" i="1"/>
  <c r="I95" i="1"/>
  <c r="F20" i="1"/>
  <c r="O61" i="1"/>
  <c r="O63" i="1"/>
  <c r="O98" i="1"/>
  <c r="O26" i="1"/>
  <c r="J16" i="1"/>
  <c r="I38" i="1"/>
  <c r="P87" i="1"/>
  <c r="P93" i="1"/>
  <c r="N29" i="1"/>
  <c r="P33" i="1"/>
  <c r="L15" i="1"/>
  <c r="J90" i="1"/>
  <c r="P72" i="1"/>
  <c r="J22" i="1"/>
  <c r="N56" i="1"/>
  <c r="I64" i="1"/>
  <c r="K41" i="1"/>
  <c r="K47" i="1"/>
  <c r="H34" i="1"/>
  <c r="M49" i="1"/>
  <c r="M99" i="1"/>
  <c r="K76" i="1"/>
  <c r="M25" i="1"/>
  <c r="I40" i="1"/>
  <c r="O85" i="1"/>
  <c r="O38" i="1"/>
  <c r="F62" i="1"/>
  <c r="L30" i="1"/>
  <c r="N42" i="1"/>
  <c r="M66" i="1"/>
  <c r="O75" i="1"/>
  <c r="N31" i="1"/>
  <c r="G72" i="1"/>
  <c r="N24" i="1"/>
  <c r="K85" i="1"/>
  <c r="F36" i="1"/>
  <c r="O42" i="1"/>
  <c r="N57" i="1"/>
  <c r="P83" i="1"/>
  <c r="H84" i="1"/>
  <c r="N25" i="1"/>
  <c r="H24" i="1"/>
  <c r="L96" i="1"/>
  <c r="F82" i="1"/>
  <c r="P68" i="1"/>
  <c r="O83" i="1"/>
  <c r="N52" i="1"/>
  <c r="E59" i="1"/>
  <c r="K37" i="1"/>
  <c r="I96" i="1"/>
  <c r="H26" i="1"/>
  <c r="I43" i="1"/>
  <c r="K94" i="1"/>
  <c r="K68" i="1"/>
  <c r="I19" i="1"/>
  <c r="M28" i="1"/>
  <c r="J78" i="1"/>
  <c r="G29" i="1"/>
  <c r="J56" i="1"/>
  <c r="G44" i="1"/>
  <c r="J52" i="1"/>
  <c r="M48" i="1"/>
  <c r="G36" i="1"/>
  <c r="G77" i="1"/>
  <c r="K56" i="1"/>
  <c r="O43" i="1"/>
  <c r="I14" i="1"/>
  <c r="M71" i="1"/>
  <c r="M87" i="1"/>
  <c r="H68" i="1"/>
  <c r="K31" i="1"/>
  <c r="L75" i="1"/>
  <c r="E14" i="1"/>
  <c r="M14" i="1"/>
  <c r="G43" i="1"/>
  <c r="I74" i="1"/>
  <c r="K16" i="1"/>
  <c r="G74" i="1"/>
  <c r="E32" i="1"/>
  <c r="N93" i="1"/>
  <c r="G70" i="1"/>
  <c r="N38" i="1"/>
  <c r="L71" i="1"/>
  <c r="J98" i="1"/>
  <c r="H39" i="1"/>
  <c r="N62" i="1"/>
  <c r="M64" i="1"/>
  <c r="I15" i="1"/>
  <c r="N99" i="1"/>
  <c r="K20" i="1"/>
  <c r="I46" i="1"/>
  <c r="K35" i="1"/>
  <c r="P70" i="1"/>
  <c r="I58" i="1"/>
  <c r="E31" i="1"/>
  <c r="N96" i="1"/>
  <c r="P91" i="1"/>
  <c r="G22" i="1"/>
  <c r="N33" i="1"/>
  <c r="H48" i="1"/>
  <c r="K18" i="1"/>
  <c r="K98" i="1"/>
  <c r="P76" i="1"/>
  <c r="F37" i="1"/>
  <c r="N60" i="1"/>
  <c r="J68" i="1"/>
  <c r="K45" i="1"/>
  <c r="G60" i="1"/>
  <c r="L42" i="1"/>
  <c r="E54" i="1"/>
  <c r="M75" i="1"/>
  <c r="K84" i="1"/>
  <c r="E30" i="1"/>
  <c r="M60" i="1"/>
  <c r="I91" i="1"/>
  <c r="G53" i="1"/>
  <c r="J67" i="1"/>
  <c r="L53" i="1"/>
  <c r="J17" i="1"/>
  <c r="J80" i="1"/>
  <c r="F34" i="1"/>
  <c r="H40" i="1"/>
  <c r="J29" i="1"/>
  <c r="H74" i="1"/>
  <c r="J55" i="1"/>
  <c r="N48" i="1"/>
  <c r="E73" i="1"/>
  <c r="L45" i="1"/>
  <c r="H82" i="1"/>
  <c r="H88" i="1"/>
  <c r="J23" i="1"/>
  <c r="H28" i="1"/>
  <c r="P94" i="1"/>
  <c r="F78" i="1"/>
  <c r="H67" i="1"/>
  <c r="F17" i="1"/>
  <c r="J50" i="1"/>
  <c r="E57" i="1"/>
  <c r="O35" i="1"/>
  <c r="F94" i="1"/>
  <c r="P23" i="1"/>
  <c r="M42" i="1"/>
  <c r="O91" i="1"/>
  <c r="G65" i="1"/>
  <c r="M18" i="1"/>
  <c r="E33" i="1"/>
  <c r="N76" i="1"/>
  <c r="G33" i="1"/>
  <c r="N54" i="1"/>
  <c r="H19" i="1"/>
  <c r="I85" i="1"/>
  <c r="P21" i="1"/>
  <c r="O52" i="1"/>
  <c r="P45" i="1"/>
  <c r="F40" i="1"/>
  <c r="L41" i="1"/>
  <c r="K82" i="1"/>
  <c r="P30" i="1"/>
  <c r="K87" i="1"/>
  <c r="L31" i="1"/>
  <c r="H78" i="1"/>
  <c r="L79" i="1"/>
  <c r="J19" i="1"/>
  <c r="L19" i="1"/>
  <c r="P90" i="1"/>
  <c r="E69" i="1"/>
  <c r="H63" i="1"/>
  <c r="G78" i="1"/>
  <c r="J46" i="1"/>
  <c r="M52" i="1"/>
  <c r="O31" i="1"/>
  <c r="E89" i="1"/>
  <c r="P15" i="1"/>
  <c r="I36" i="1"/>
  <c r="J86" i="1"/>
  <c r="G56" i="1"/>
  <c r="F67" i="1"/>
  <c r="M21" i="1"/>
  <c r="E99" i="1"/>
  <c r="K24" i="1"/>
  <c r="N46" i="1"/>
  <c r="K39" i="1"/>
  <c r="J94" i="1"/>
  <c r="P18" i="1"/>
  <c r="H36" i="1"/>
  <c r="M56" i="1"/>
  <c r="E35" i="1"/>
  <c r="J70" i="1"/>
  <c r="K74" i="1"/>
  <c r="N78" i="1"/>
  <c r="M84" i="1"/>
  <c r="M82" i="1"/>
  <c r="O25" i="1"/>
  <c r="K69" i="1"/>
  <c r="N53" i="1"/>
  <c r="P69" i="1"/>
  <c r="K38" i="1"/>
  <c r="L36" i="1"/>
  <c r="P96" i="1"/>
  <c r="M31" i="1"/>
  <c r="M27" i="1"/>
  <c r="I83" i="1"/>
  <c r="K65" i="1"/>
  <c r="F27" i="1"/>
  <c r="P65" i="1"/>
  <c r="I89" i="1"/>
  <c r="P28" i="1"/>
  <c r="J53" i="1"/>
  <c r="M57" i="1"/>
  <c r="G86" i="1"/>
  <c r="I92" i="1"/>
  <c r="F63" i="1"/>
  <c r="I39" i="1"/>
  <c r="L14" i="1"/>
  <c r="F42" i="1"/>
  <c r="N35" i="1"/>
  <c r="I31" i="1"/>
  <c r="L95" i="1"/>
  <c r="H71" i="1"/>
  <c r="G42" i="1"/>
  <c r="H86" i="1"/>
  <c r="L37" i="1"/>
  <c r="J27" i="1"/>
  <c r="L43" i="1"/>
  <c r="O77" i="1"/>
  <c r="F57" i="1"/>
  <c r="I97" i="1"/>
  <c r="G73" i="1"/>
  <c r="J54" i="1"/>
  <c r="I62" i="1"/>
  <c r="O39" i="1"/>
  <c r="G99" i="1"/>
  <c r="P98" i="1"/>
  <c r="O87" i="1"/>
  <c r="P26" i="1"/>
  <c r="G96" i="1"/>
  <c r="E23" i="1"/>
  <c r="K83" i="1"/>
  <c r="N84" i="1"/>
  <c r="L74" i="1"/>
  <c r="H44" i="1"/>
  <c r="G90" i="1"/>
  <c r="P34" i="1"/>
  <c r="G51" i="1"/>
  <c r="E40" i="1"/>
  <c r="L89" i="1"/>
  <c r="P40" i="1"/>
  <c r="I55" i="1"/>
  <c r="O15" i="1"/>
  <c r="I28" i="1"/>
  <c r="L62" i="1"/>
  <c r="G82" i="1"/>
  <c r="L77" i="1"/>
  <c r="L83" i="1"/>
  <c r="F18" i="1"/>
  <c r="L23" i="1"/>
  <c r="K59" i="1"/>
  <c r="E44" i="1"/>
  <c r="F84" i="1"/>
  <c r="K51" i="1"/>
  <c r="F45" i="1"/>
  <c r="E50" i="1"/>
  <c r="G30" i="1"/>
  <c r="N87" i="1"/>
  <c r="H89" i="1"/>
  <c r="I67" i="1"/>
  <c r="M89" i="1"/>
  <c r="I76" i="1"/>
  <c r="J65" i="1"/>
  <c r="E26" i="1"/>
  <c r="N97" i="1"/>
  <c r="K28" i="1"/>
  <c r="O92" i="1"/>
  <c r="H37" i="1"/>
  <c r="N68" i="1"/>
  <c r="O56" i="1"/>
  <c r="I45" i="1"/>
  <c r="O33" i="1"/>
  <c r="I24" i="1"/>
  <c r="G15" i="1"/>
  <c r="M92" i="1"/>
  <c r="M30" i="1"/>
  <c r="L58" i="1"/>
  <c r="K73" i="1"/>
  <c r="L73" i="1"/>
  <c r="P73" i="1"/>
  <c r="G14" i="1"/>
  <c r="L40" i="1"/>
  <c r="G57" i="1"/>
  <c r="M35" i="1"/>
  <c r="F76" i="1"/>
  <c r="J97" i="1"/>
  <c r="F41" i="1"/>
  <c r="M45" i="1"/>
  <c r="G26" i="1"/>
  <c r="E81" i="1"/>
  <c r="H85" i="1"/>
  <c r="E62" i="1"/>
  <c r="F83" i="1"/>
  <c r="E92" i="1"/>
  <c r="F60" i="1"/>
  <c r="N15" i="1"/>
  <c r="E91" i="1"/>
  <c r="O18" i="1"/>
  <c r="N70" i="1"/>
  <c r="O97" i="1"/>
  <c r="J88" i="1"/>
  <c r="P77" i="1"/>
  <c r="I60" i="1"/>
  <c r="L69" i="1"/>
  <c r="E29" i="1"/>
  <c r="H81" i="1"/>
  <c r="G52" i="1"/>
  <c r="K52" i="1"/>
  <c r="M15" i="1"/>
  <c r="G46" i="1"/>
  <c r="P42" i="1"/>
  <c r="P43" i="1"/>
  <c r="K58" i="1"/>
  <c r="E77" i="1"/>
  <c r="O30" i="1"/>
  <c r="F61" i="1"/>
  <c r="M47" i="1"/>
  <c r="K88" i="1"/>
  <c r="K14" i="1"/>
  <c r="F64" i="1"/>
  <c r="P85" i="1"/>
  <c r="G97" i="1"/>
  <c r="P58" i="1"/>
  <c r="I26" i="1"/>
  <c r="G92" i="1"/>
  <c r="E74" i="1"/>
  <c r="O78" i="1"/>
  <c r="J20" i="1"/>
  <c r="E66" i="1"/>
  <c r="L78" i="1"/>
  <c r="N94" i="1"/>
  <c r="L32" i="1"/>
  <c r="K42" i="1"/>
  <c r="P19" i="1"/>
  <c r="H43" i="1"/>
  <c r="E27" i="1"/>
  <c r="N90" i="1"/>
  <c r="G17" i="1"/>
  <c r="K81" i="1"/>
  <c r="O90" i="1"/>
  <c r="H21" i="1"/>
  <c r="P79" i="1"/>
  <c r="E84" i="1"/>
  <c r="H76" i="1"/>
  <c r="L54" i="1"/>
  <c r="K50" i="1"/>
  <c r="O96" i="1"/>
  <c r="K86" i="1"/>
  <c r="E17" i="1"/>
  <c r="M61" i="1"/>
  <c r="I37" i="1"/>
  <c r="E45" i="1"/>
  <c r="L66" i="1"/>
  <c r="F75" i="1"/>
  <c r="I68" i="1"/>
  <c r="F47" i="1"/>
  <c r="M72" i="1"/>
  <c r="G20" i="1"/>
  <c r="O70" i="1"/>
  <c r="O32" i="1"/>
  <c r="G55" i="1"/>
  <c r="L39" i="1"/>
  <c r="N58" i="1"/>
  <c r="N34" i="1"/>
  <c r="M33" i="1"/>
  <c r="N91" i="1"/>
  <c r="K75" i="1"/>
  <c r="H97" i="1"/>
  <c r="N20" i="1"/>
  <c r="J72" i="1"/>
  <c r="I44" i="1"/>
  <c r="L25" i="1"/>
  <c r="J64" i="1"/>
  <c r="I90" i="1"/>
  <c r="G16" i="1"/>
  <c r="I82" i="1"/>
  <c r="G54" i="1"/>
  <c r="J48" i="1"/>
  <c r="E60" i="1"/>
  <c r="E25" i="1"/>
  <c r="N28" i="1"/>
  <c r="N63" i="1"/>
  <c r="L99" i="1"/>
  <c r="J36" i="1"/>
  <c r="L72" i="1"/>
  <c r="I42" i="1"/>
  <c r="F86" i="1"/>
  <c r="O41" i="1"/>
  <c r="E75" i="1"/>
  <c r="K54" i="1"/>
  <c r="E88" i="1"/>
  <c r="M43" i="1"/>
  <c r="H61" i="1"/>
  <c r="P25" i="1"/>
  <c r="P63" i="1"/>
  <c r="J44" i="1"/>
  <c r="E15" i="1"/>
  <c r="M80" i="1"/>
  <c r="I18" i="1"/>
  <c r="N50" i="1"/>
  <c r="O23" i="1"/>
  <c r="E46" i="1"/>
  <c r="L22" i="1"/>
  <c r="O55" i="1"/>
  <c r="L48" i="1"/>
  <c r="L56" i="1"/>
  <c r="K62" i="1"/>
  <c r="P22" i="1"/>
  <c r="O34" i="1"/>
  <c r="I17" i="1"/>
  <c r="M51" i="1"/>
  <c r="M93" i="1"/>
  <c r="J18" i="1"/>
  <c r="J14" i="1"/>
  <c r="P89" i="1"/>
  <c r="N74" i="1"/>
  <c r="P62" i="1"/>
  <c r="M32" i="1"/>
  <c r="O99" i="1"/>
  <c r="G27" i="1"/>
  <c r="F16" i="1"/>
  <c r="E16" i="1"/>
  <c r="F72" i="1"/>
  <c r="H54" i="1"/>
  <c r="P66" i="1"/>
  <c r="H56" i="1"/>
  <c r="G37" i="1"/>
  <c r="F39" i="1"/>
  <c r="F92" i="1"/>
  <c r="I21" i="1"/>
  <c r="J82" i="1"/>
  <c r="L98" i="1"/>
  <c r="H96" i="1"/>
  <c r="F68" i="1"/>
  <c r="L18" i="1"/>
  <c r="E97" i="1"/>
  <c r="O59" i="1"/>
  <c r="I88" i="1"/>
  <c r="N75" i="1"/>
  <c r="M81" i="1"/>
  <c r="J47" i="1"/>
  <c r="M54" i="1"/>
  <c r="O37" i="1"/>
  <c r="G48" i="1"/>
  <c r="J71" i="1"/>
  <c r="M90" i="1"/>
  <c r="J77" i="1"/>
  <c r="E85" i="1"/>
  <c r="M40" i="1"/>
  <c r="O48" i="1"/>
  <c r="P74" i="1"/>
  <c r="I32" i="1"/>
  <c r="M63" i="1"/>
  <c r="F14" i="1"/>
  <c r="J30" i="1"/>
  <c r="K96" i="1"/>
  <c r="N81" i="1"/>
  <c r="P46" i="1"/>
  <c r="I35" i="1"/>
  <c r="E78" i="1"/>
  <c r="N61" i="1"/>
  <c r="G69" i="1"/>
  <c r="J57" i="1"/>
  <c r="E65" i="1"/>
  <c r="L16" i="1"/>
  <c r="K29" i="1"/>
  <c r="E36" i="1"/>
  <c r="H17" i="1"/>
  <c r="J28" i="1"/>
  <c r="P29" i="1"/>
  <c r="M16" i="1"/>
  <c r="I71" i="1"/>
  <c r="P86" i="1"/>
  <c r="F33" i="1"/>
  <c r="N17" i="1"/>
  <c r="L50" i="1"/>
  <c r="E47" i="1"/>
  <c r="O93" i="1"/>
  <c r="K77" i="1"/>
  <c r="H53" i="1"/>
  <c r="H52" i="1"/>
  <c r="H30" i="1"/>
  <c r="N79" i="1"/>
  <c r="K43" i="1"/>
  <c r="M88" i="1"/>
  <c r="K48" i="1"/>
  <c r="P31" i="1"/>
  <c r="I20" i="1"/>
  <c r="I93" i="1"/>
  <c r="J93" i="1"/>
  <c r="E93" i="1"/>
  <c r="J84" i="1"/>
  <c r="P41" i="1"/>
  <c r="J15" i="1"/>
  <c r="M96" i="1"/>
  <c r="O84" i="1"/>
  <c r="F43" i="1"/>
  <c r="Q93" i="1" l="1"/>
  <c r="R48" i="1"/>
  <c r="R43" i="1"/>
  <c r="T43" i="1" s="1"/>
  <c r="R77" i="1"/>
  <c r="U77" i="1" s="1"/>
  <c r="Q47" i="1"/>
  <c r="Q36" i="1"/>
  <c r="R29" i="1"/>
  <c r="T29" i="1" s="1"/>
  <c r="Q65" i="1"/>
  <c r="V66" i="1" s="1"/>
  <c r="W66" i="1" s="1"/>
  <c r="X66" i="1" s="1"/>
  <c r="Y66" i="1" s="1"/>
  <c r="AA66" i="1" s="1"/>
  <c r="Q78" i="1"/>
  <c r="R96" i="1"/>
  <c r="U96" i="1" s="1"/>
  <c r="Q85" i="1"/>
  <c r="Q97" i="1"/>
  <c r="Q16" i="1"/>
  <c r="R62" i="1"/>
  <c r="T62" i="1" s="1"/>
  <c r="Q46" i="1"/>
  <c r="Q15" i="1"/>
  <c r="V16" i="1" s="1"/>
  <c r="W16" i="1" s="1"/>
  <c r="X16" i="1" s="1"/>
  <c r="Y16" i="1" s="1"/>
  <c r="AA16" i="1" s="1"/>
  <c r="Q88" i="1"/>
  <c r="R54" i="1"/>
  <c r="U54" i="1" s="1"/>
  <c r="Q75" i="1"/>
  <c r="Q25" i="1"/>
  <c r="Q60" i="1"/>
  <c r="R75" i="1"/>
  <c r="U75" i="1" s="1"/>
  <c r="Q45" i="1"/>
  <c r="Q17" i="1"/>
  <c r="V17" i="1" s="1"/>
  <c r="W17" i="1" s="1"/>
  <c r="X17" i="1" s="1"/>
  <c r="Y17" i="1" s="1"/>
  <c r="C7" i="3" s="1"/>
  <c r="R86" i="1"/>
  <c r="U86" i="1" s="1"/>
  <c r="R50" i="1"/>
  <c r="U50" i="1" s="1"/>
  <c r="Q84" i="1"/>
  <c r="V85" i="1" s="1"/>
  <c r="W85" i="1" s="1"/>
  <c r="R81" i="1"/>
  <c r="T81" i="1" s="1"/>
  <c r="Q27" i="1"/>
  <c r="R42" i="1"/>
  <c r="U42" i="1" s="1"/>
  <c r="Q66" i="1"/>
  <c r="Q74" i="1"/>
  <c r="V74" i="1" s="1"/>
  <c r="W74" i="1" s="1"/>
  <c r="X74" i="1" s="1"/>
  <c r="Y74" i="1" s="1"/>
  <c r="C64" i="3" s="1"/>
  <c r="R14" i="1"/>
  <c r="T14" i="1" s="1"/>
  <c r="R88" i="1"/>
  <c r="U88" i="1" s="1"/>
  <c r="Q77" i="1"/>
  <c r="R58" i="1"/>
  <c r="R52" i="1"/>
  <c r="T52" i="1" s="1"/>
  <c r="Q29" i="1"/>
  <c r="Q91" i="1"/>
  <c r="Q92" i="1"/>
  <c r="V93" i="1" s="1"/>
  <c r="W93" i="1" s="1"/>
  <c r="X93" i="1" s="1"/>
  <c r="Y93" i="1" s="1"/>
  <c r="C83" i="3" s="1"/>
  <c r="Q62" i="1"/>
  <c r="Q81" i="1"/>
  <c r="R73" i="1"/>
  <c r="T73" i="1" s="1"/>
  <c r="R28" i="1"/>
  <c r="U28" i="1" s="1"/>
  <c r="Q26" i="1"/>
  <c r="V27" i="1" s="1"/>
  <c r="W27" i="1" s="1"/>
  <c r="Q50" i="1"/>
  <c r="R51" i="1"/>
  <c r="U51" i="1" s="1"/>
  <c r="Q44" i="1"/>
  <c r="V45" i="1" s="1"/>
  <c r="W45" i="1" s="1"/>
  <c r="X45" i="1" s="1"/>
  <c r="Y45" i="1" s="1"/>
  <c r="AA45" i="1" s="1"/>
  <c r="R59" i="1"/>
  <c r="U59" i="1" s="1"/>
  <c r="Q40" i="1"/>
  <c r="R83" i="1"/>
  <c r="T83" i="1" s="1"/>
  <c r="Q23" i="1"/>
  <c r="R65" i="1"/>
  <c r="T65" i="1" s="1"/>
  <c r="R38" i="1"/>
  <c r="T38" i="1" s="1"/>
  <c r="R69" i="1"/>
  <c r="T69" i="1" s="1"/>
  <c r="R74" i="1"/>
  <c r="U74" i="1" s="1"/>
  <c r="Q35" i="1"/>
  <c r="R39" i="1"/>
  <c r="T39" i="1" s="1"/>
  <c r="R24" i="1"/>
  <c r="T24" i="1" s="1"/>
  <c r="Q99" i="1"/>
  <c r="V100" i="1" s="1"/>
  <c r="W100" i="1" s="1"/>
  <c r="X100" i="1" s="1"/>
  <c r="Y100" i="1" s="1"/>
  <c r="Q89" i="1"/>
  <c r="Q69" i="1"/>
  <c r="R87" i="1"/>
  <c r="T87" i="1" s="1"/>
  <c r="R82" i="1"/>
  <c r="U82" i="1" s="1"/>
  <c r="Q33" i="1"/>
  <c r="Q57" i="1"/>
  <c r="Q73" i="1"/>
  <c r="Q30" i="1"/>
  <c r="V31" i="1" s="1"/>
  <c r="W31" i="1" s="1"/>
  <c r="R84" i="1"/>
  <c r="T84" i="1" s="1"/>
  <c r="Q54" i="1"/>
  <c r="R45" i="1"/>
  <c r="U45" i="1" s="1"/>
  <c r="R98" i="1"/>
  <c r="U98" i="1" s="1"/>
  <c r="R18" i="1"/>
  <c r="U18" i="1" s="1"/>
  <c r="Q31" i="1"/>
  <c r="R35" i="1"/>
  <c r="T35" i="1" s="1"/>
  <c r="R20" i="1"/>
  <c r="T20" i="1" s="1"/>
  <c r="Q32" i="1"/>
  <c r="R16" i="1"/>
  <c r="U16" i="1" s="1"/>
  <c r="Q14" i="1"/>
  <c r="R31" i="1"/>
  <c r="T31" i="1" s="1"/>
  <c r="R56" i="1"/>
  <c r="U56" i="1" s="1"/>
  <c r="R68" i="1"/>
  <c r="U68" i="1" s="1"/>
  <c r="R94" i="1"/>
  <c r="U94" i="1" s="1"/>
  <c r="R37" i="1"/>
  <c r="T37" i="1" s="1"/>
  <c r="Q59" i="1"/>
  <c r="R85" i="1"/>
  <c r="R76" i="1"/>
  <c r="R47" i="1"/>
  <c r="T47" i="1" s="1"/>
  <c r="R41" i="1"/>
  <c r="U41" i="1" s="1"/>
  <c r="Q67" i="1"/>
  <c r="Q37" i="1"/>
  <c r="V37" i="1" s="1"/>
  <c r="W37" i="1" s="1"/>
  <c r="Q61" i="1"/>
  <c r="R71" i="1"/>
  <c r="T71" i="1" s="1"/>
  <c r="Q53" i="1"/>
  <c r="R44" i="1"/>
  <c r="T44" i="1" s="1"/>
  <c r="Q64" i="1"/>
  <c r="V64" i="1" s="1"/>
  <c r="W64" i="1" s="1"/>
  <c r="X64" i="1" s="1"/>
  <c r="Y64" i="1" s="1"/>
  <c r="C54" i="3" s="1"/>
  <c r="Q38" i="1"/>
  <c r="R93" i="1"/>
  <c r="U93" i="1" s="1"/>
  <c r="R66" i="1"/>
  <c r="U66" i="1" s="1"/>
  <c r="R25" i="1"/>
  <c r="T25" i="1" s="1"/>
  <c r="Q43" i="1"/>
  <c r="Q55" i="1"/>
  <c r="R60" i="1"/>
  <c r="T60" i="1" s="1"/>
  <c r="R79" i="1"/>
  <c r="T79" i="1" s="1"/>
  <c r="R70" i="1"/>
  <c r="T70" i="1" s="1"/>
  <c r="Q90" i="1"/>
  <c r="R49" i="1"/>
  <c r="T49" i="1" s="1"/>
  <c r="Q21" i="1"/>
  <c r="R90" i="1"/>
  <c r="U90" i="1" s="1"/>
  <c r="R67" i="1"/>
  <c r="T67" i="1" s="1"/>
  <c r="R63" i="1"/>
  <c r="T63" i="1" s="1"/>
  <c r="R46" i="1"/>
  <c r="T46" i="1" s="1"/>
  <c r="R72" i="1"/>
  <c r="U72" i="1" s="1"/>
  <c r="R33" i="1"/>
  <c r="U33" i="1" s="1"/>
  <c r="Q68" i="1"/>
  <c r="R21" i="1"/>
  <c r="U21" i="1" s="1"/>
  <c r="Q22" i="1"/>
  <c r="Q79" i="1"/>
  <c r="Q56" i="1"/>
  <c r="Q80" i="1"/>
  <c r="V81" i="1" s="1"/>
  <c r="W81" i="1" s="1"/>
  <c r="R36" i="1"/>
  <c r="U36" i="1" s="1"/>
  <c r="Q71" i="1"/>
  <c r="Q39" i="1"/>
  <c r="Q87" i="1"/>
  <c r="R40" i="1"/>
  <c r="U40" i="1" s="1"/>
  <c r="Q42" i="1"/>
  <c r="Q63" i="1"/>
  <c r="Q86" i="1"/>
  <c r="V86" i="1" s="1"/>
  <c r="W86" i="1" s="1"/>
  <c r="X86" i="1" s="1"/>
  <c r="Y86" i="1" s="1"/>
  <c r="Q19" i="1"/>
  <c r="R32" i="1"/>
  <c r="U32" i="1" s="1"/>
  <c r="Q82" i="1"/>
  <c r="Q34" i="1"/>
  <c r="V35" i="1" s="1"/>
  <c r="W35" i="1" s="1"/>
  <c r="R64" i="1"/>
  <c r="U64" i="1" s="1"/>
  <c r="R61" i="1"/>
  <c r="R34" i="1"/>
  <c r="U34" i="1" s="1"/>
  <c r="R17" i="1"/>
  <c r="U17" i="1" s="1"/>
  <c r="R91" i="1"/>
  <c r="U91" i="1" s="1"/>
  <c r="Q52" i="1"/>
  <c r="Q48" i="1"/>
  <c r="R53" i="1"/>
  <c r="T53" i="1" s="1"/>
  <c r="R97" i="1"/>
  <c r="U97" i="1" s="1"/>
  <c r="R26" i="1"/>
  <c r="R99" i="1"/>
  <c r="U99" i="1" s="1"/>
  <c r="Q58" i="1"/>
  <c r="V58" i="1" s="1"/>
  <c r="W58" i="1" s="1"/>
  <c r="Q95" i="1"/>
  <c r="Q96" i="1"/>
  <c r="V97" i="1" s="1"/>
  <c r="W97" i="1" s="1"/>
  <c r="R92" i="1"/>
  <c r="U92" i="1" s="1"/>
  <c r="Q49" i="1"/>
  <c r="R57" i="1"/>
  <c r="T57" i="1" s="1"/>
  <c r="R30" i="1"/>
  <c r="U30" i="1" s="1"/>
  <c r="R95" i="1"/>
  <c r="U95" i="1" s="1"/>
  <c r="Q72" i="1"/>
  <c r="V72" i="1" s="1"/>
  <c r="W72" i="1" s="1"/>
  <c r="X72" i="1" s="1"/>
  <c r="Y72" i="1" s="1"/>
  <c r="C62" i="3" s="1"/>
  <c r="Q41" i="1"/>
  <c r="Q28" i="1"/>
  <c r="R27" i="1"/>
  <c r="T27" i="1" s="1"/>
  <c r="Q94" i="1"/>
  <c r="R80" i="1"/>
  <c r="U80" i="1" s="1"/>
  <c r="Q18" i="1"/>
  <c r="R78" i="1"/>
  <c r="T78" i="1" s="1"/>
  <c r="Q83" i="1"/>
  <c r="V84" i="1" s="1"/>
  <c r="W84" i="1" s="1"/>
  <c r="Q51" i="1"/>
  <c r="V52" i="1" s="1"/>
  <c r="W52" i="1" s="1"/>
  <c r="Q20" i="1"/>
  <c r="Q98" i="1"/>
  <c r="R19" i="1"/>
  <c r="U19" i="1" s="1"/>
  <c r="R15" i="1"/>
  <c r="T15" i="1" s="1"/>
  <c r="R89" i="1"/>
  <c r="U89" i="1" s="1"/>
  <c r="Q24" i="1"/>
  <c r="Q76" i="1"/>
  <c r="V76" i="1" s="1"/>
  <c r="W76" i="1" s="1"/>
  <c r="R23" i="1"/>
  <c r="T23" i="1" s="1"/>
  <c r="R22" i="1"/>
  <c r="R55" i="1"/>
  <c r="U55" i="1" s="1"/>
  <c r="Q70" i="1"/>
  <c r="D12" i="12"/>
  <c r="D11" i="12"/>
  <c r="F11" i="12" s="1"/>
  <c r="E12" i="12"/>
  <c r="H10" i="12"/>
  <c r="B7" i="3" s="1"/>
  <c r="I10" i="12"/>
  <c r="E11" i="12"/>
  <c r="H9" i="12"/>
  <c r="B6" i="3" s="1"/>
  <c r="I9" i="12"/>
  <c r="I8" i="12"/>
  <c r="H8" i="12"/>
  <c r="B5" i="3" s="1"/>
  <c r="U43" i="1"/>
  <c r="V82" i="1"/>
  <c r="W82" i="1" s="1"/>
  <c r="T21" i="1"/>
  <c r="V46" i="1"/>
  <c r="W46" i="1" s="1"/>
  <c r="V19" i="1"/>
  <c r="W19" i="1" s="1"/>
  <c r="X19" i="1" s="1"/>
  <c r="Y19" i="1" s="1"/>
  <c r="AA19" i="1" s="1"/>
  <c r="U78" i="1"/>
  <c r="G108" i="10"/>
  <c r="K108" i="10"/>
  <c r="O108" i="10"/>
  <c r="J108" i="10"/>
  <c r="N108" i="10"/>
  <c r="R108" i="10"/>
  <c r="M108" i="10"/>
  <c r="L108" i="10"/>
  <c r="I108" i="10"/>
  <c r="Q108" i="10"/>
  <c r="H108" i="10"/>
  <c r="P108" i="10"/>
  <c r="S107" i="10"/>
  <c r="AR99" i="10" s="1"/>
  <c r="V99" i="1"/>
  <c r="W99" i="1" s="1"/>
  <c r="X99" i="1" s="1"/>
  <c r="Y99" i="1" s="1"/>
  <c r="C89" i="3" s="1"/>
  <c r="F109" i="10"/>
  <c r="E109" i="10" s="1"/>
  <c r="V25" i="1"/>
  <c r="W25" i="1" s="1"/>
  <c r="V40" i="1"/>
  <c r="W40" i="1" s="1"/>
  <c r="X40" i="1" s="1"/>
  <c r="Y40" i="1" s="1"/>
  <c r="AA40" i="1" s="1"/>
  <c r="V61" i="1"/>
  <c r="W61" i="1" s="1"/>
  <c r="T59" i="1"/>
  <c r="X97" i="1"/>
  <c r="Y97" i="1" s="1"/>
  <c r="C87" i="3" s="1"/>
  <c r="V50" i="1"/>
  <c r="W50" i="1" s="1"/>
  <c r="X50" i="1" s="1"/>
  <c r="Y50" i="1" s="1"/>
  <c r="T64" i="1"/>
  <c r="U25" i="1"/>
  <c r="U27" i="1"/>
  <c r="X27" i="1" s="1"/>
  <c r="Y27" i="1" s="1"/>
  <c r="AA27" i="1" s="1"/>
  <c r="T18" i="1"/>
  <c r="U60" i="1"/>
  <c r="U44" i="1"/>
  <c r="U81" i="1"/>
  <c r="T42" i="1"/>
  <c r="V53" i="1"/>
  <c r="W53" i="1" s="1"/>
  <c r="T32" i="1"/>
  <c r="V91" i="1"/>
  <c r="W91" i="1" s="1"/>
  <c r="X91" i="1" s="1"/>
  <c r="Y91" i="1" s="1"/>
  <c r="C81" i="3" s="1"/>
  <c r="AL111" i="9"/>
  <c r="AP111" i="9"/>
  <c r="AT111" i="9"/>
  <c r="AJ111" i="9"/>
  <c r="AO111" i="9"/>
  <c r="AI111" i="9"/>
  <c r="AN111" i="9"/>
  <c r="AS111" i="9"/>
  <c r="AM111" i="9"/>
  <c r="AR111" i="9"/>
  <c r="AK111" i="9"/>
  <c r="AQ111" i="9"/>
  <c r="AL110" i="9"/>
  <c r="AP110" i="9"/>
  <c r="AT110" i="9"/>
  <c r="AK110" i="9"/>
  <c r="AQ110" i="9"/>
  <c r="AJ110" i="9"/>
  <c r="AO110" i="9"/>
  <c r="AI110" i="9"/>
  <c r="AN110" i="9"/>
  <c r="AS110" i="9"/>
  <c r="AM110" i="9"/>
  <c r="AR110" i="9"/>
  <c r="AU109" i="9"/>
  <c r="U38" i="1"/>
  <c r="V42" i="1"/>
  <c r="W42" i="1" s="1"/>
  <c r="X42" i="1" s="1"/>
  <c r="Y42" i="1" s="1"/>
  <c r="AA42" i="1" s="1"/>
  <c r="V57" i="1"/>
  <c r="W57" i="1" s="1"/>
  <c r="V80" i="1"/>
  <c r="W80" i="1" s="1"/>
  <c r="X80" i="1" s="1"/>
  <c r="V79" i="1"/>
  <c r="W79" i="1" s="1"/>
  <c r="U71" i="1"/>
  <c r="T68" i="1"/>
  <c r="U37" i="1"/>
  <c r="X37" i="1" s="1"/>
  <c r="Y37" i="1" s="1"/>
  <c r="AA37" i="1" s="1"/>
  <c r="U70" i="1"/>
  <c r="V29" i="1"/>
  <c r="W29" i="1" s="1"/>
  <c r="V21" i="1"/>
  <c r="W21" i="1" s="1"/>
  <c r="X21" i="1" s="1"/>
  <c r="Y21" i="1" s="1"/>
  <c r="AA21" i="1" s="1"/>
  <c r="V56" i="1"/>
  <c r="W56" i="1" s="1"/>
  <c r="X56" i="1" s="1"/>
  <c r="Y56" i="1" s="1"/>
  <c r="AA56" i="1" s="1"/>
  <c r="T54" i="1"/>
  <c r="U15" i="1"/>
  <c r="U69" i="1"/>
  <c r="T16" i="1"/>
  <c r="T75" i="1"/>
  <c r="V78" i="1"/>
  <c r="W78" i="1" s="1"/>
  <c r="U35" i="1"/>
  <c r="X35" i="1" s="1"/>
  <c r="Y35" i="1" s="1"/>
  <c r="AA35" i="1" s="1"/>
  <c r="T41" i="1"/>
  <c r="U62" i="1"/>
  <c r="V39" i="1"/>
  <c r="W39" i="1" s="1"/>
  <c r="V67" i="1"/>
  <c r="W67" i="1" s="1"/>
  <c r="T28" i="1"/>
  <c r="T50" i="1"/>
  <c r="V33" i="1"/>
  <c r="W33" i="1" s="1"/>
  <c r="X33" i="1" s="1"/>
  <c r="Y33" i="1" s="1"/>
  <c r="AA33" i="1" s="1"/>
  <c r="T72" i="1"/>
  <c r="V20" i="1"/>
  <c r="W20" i="1" s="1"/>
  <c r="V23" i="1"/>
  <c r="W23" i="1" s="1"/>
  <c r="U87" i="1"/>
  <c r="U14" i="1"/>
  <c r="X14" i="1" s="1"/>
  <c r="Y14" i="1" s="1"/>
  <c r="C4" i="3" s="1"/>
  <c r="V34" i="1"/>
  <c r="W34" i="1" s="1"/>
  <c r="X34" i="1" s="1"/>
  <c r="Y34" i="1" s="1"/>
  <c r="AA34" i="1" s="1"/>
  <c r="V41" i="1"/>
  <c r="W41" i="1" s="1"/>
  <c r="X41" i="1" s="1"/>
  <c r="Y41" i="1" s="1"/>
  <c r="U53" i="1"/>
  <c r="V36" i="1"/>
  <c r="W36" i="1" s="1"/>
  <c r="X36" i="1" s="1"/>
  <c r="Y36" i="1" s="1"/>
  <c r="U83" i="1"/>
  <c r="T36" i="1"/>
  <c r="U20" i="1"/>
  <c r="V15" i="1"/>
  <c r="W15" i="1" s="1"/>
  <c r="V68" i="1"/>
  <c r="W68" i="1" s="1"/>
  <c r="X68" i="1" s="1"/>
  <c r="Y68" i="1" s="1"/>
  <c r="AA68" i="1" s="1"/>
  <c r="V47" i="1"/>
  <c r="W47" i="1" s="1"/>
  <c r="U57" i="1"/>
  <c r="V48" i="1"/>
  <c r="W48" i="1" s="1"/>
  <c r="U47" i="1"/>
  <c r="V69" i="1"/>
  <c r="W69" i="1" s="1"/>
  <c r="U49" i="1"/>
  <c r="T34" i="1"/>
  <c r="U63" i="1"/>
  <c r="T55" i="1"/>
  <c r="V96" i="1"/>
  <c r="W96" i="1" s="1"/>
  <c r="X96" i="1" s="1"/>
  <c r="Y96" i="1" s="1"/>
  <c r="C86" i="3" s="1"/>
  <c r="U24" i="1"/>
  <c r="V71" i="1"/>
  <c r="W71" i="1" s="1"/>
  <c r="U29" i="1"/>
  <c r="T33" i="1"/>
  <c r="T77" i="1"/>
  <c r="V38" i="1"/>
  <c r="W38" i="1" s="1"/>
  <c r="U23" i="1"/>
  <c r="U79" i="1"/>
  <c r="V24" i="1"/>
  <c r="W24" i="1" s="1"/>
  <c r="V70" i="1"/>
  <c r="W70" i="1" s="1"/>
  <c r="V60" i="1"/>
  <c r="W60" i="1" s="1"/>
  <c r="V32" i="1"/>
  <c r="W32" i="1" s="1"/>
  <c r="X32" i="1" s="1"/>
  <c r="Y32" i="1" s="1"/>
  <c r="C22" i="3" s="1"/>
  <c r="V43" i="1"/>
  <c r="W43" i="1" s="1"/>
  <c r="V63" i="1"/>
  <c r="W63" i="1" s="1"/>
  <c r="V98" i="1"/>
  <c r="W98" i="1" s="1"/>
  <c r="V49" i="1"/>
  <c r="W49" i="1" s="1"/>
  <c r="V94" i="1"/>
  <c r="W94" i="1" s="1"/>
  <c r="X94" i="1" s="1"/>
  <c r="Y94" i="1" s="1"/>
  <c r="C84" i="3" s="1"/>
  <c r="V30" i="1"/>
  <c r="W30" i="1" s="1"/>
  <c r="X30" i="1" s="1"/>
  <c r="Y30" i="1" s="1"/>
  <c r="C20" i="3" s="1"/>
  <c r="V95" i="1"/>
  <c r="W95" i="1" s="1"/>
  <c r="X95" i="1" s="1"/>
  <c r="Y95" i="1" s="1"/>
  <c r="C85" i="3" s="1"/>
  <c r="V54" i="1"/>
  <c r="W54" i="1" s="1"/>
  <c r="X54" i="1" s="1"/>
  <c r="Y54" i="1" s="1"/>
  <c r="AA54" i="1" s="1"/>
  <c r="T40" i="1"/>
  <c r="U67" i="1"/>
  <c r="U52" i="1"/>
  <c r="X52" i="1" s="1"/>
  <c r="Y52" i="1" s="1"/>
  <c r="AA52" i="1" s="1"/>
  <c r="U73" i="1"/>
  <c r="U84" i="1"/>
  <c r="U39" i="1"/>
  <c r="V28" i="1"/>
  <c r="W28" i="1" s="1"/>
  <c r="X28" i="1" s="1"/>
  <c r="Y28" i="1" s="1"/>
  <c r="AA28" i="1" s="1"/>
  <c r="T51" i="1"/>
  <c r="T86" i="1"/>
  <c r="T66" i="1"/>
  <c r="T80" i="1"/>
  <c r="V22" i="1"/>
  <c r="W22" i="1" s="1"/>
  <c r="U65" i="1"/>
  <c r="T30" i="1"/>
  <c r="T56" i="1"/>
  <c r="V62" i="1"/>
  <c r="W62" i="1" s="1"/>
  <c r="T45" i="1"/>
  <c r="V88" i="1"/>
  <c r="W88" i="1" s="1"/>
  <c r="X88" i="1" s="1"/>
  <c r="Y88" i="1" s="1"/>
  <c r="C78" i="3" s="1"/>
  <c r="V55" i="1"/>
  <c r="W55" i="1" s="1"/>
  <c r="X55" i="1" s="1"/>
  <c r="Y55" i="1" s="1"/>
  <c r="C45" i="3" s="1"/>
  <c r="V90" i="1"/>
  <c r="W90" i="1" s="1"/>
  <c r="X90" i="1" s="1"/>
  <c r="Y90" i="1" s="1"/>
  <c r="C80" i="3" s="1"/>
  <c r="T76" i="1"/>
  <c r="U76" i="1"/>
  <c r="U58" i="1"/>
  <c r="T58" i="1"/>
  <c r="T48" i="1"/>
  <c r="U48" i="1"/>
  <c r="U61" i="1"/>
  <c r="T61" i="1"/>
  <c r="U22" i="1"/>
  <c r="T22" i="1"/>
  <c r="U85" i="1"/>
  <c r="X85" i="1" s="1"/>
  <c r="Y85" i="1" s="1"/>
  <c r="T85" i="1"/>
  <c r="U26" i="1"/>
  <c r="T26" i="1"/>
  <c r="G18" i="7"/>
  <c r="K18" i="7"/>
  <c r="O18" i="7"/>
  <c r="J18" i="7"/>
  <c r="N18" i="7"/>
  <c r="R18" i="7"/>
  <c r="I18" i="7"/>
  <c r="M18" i="7"/>
  <c r="Q18" i="7"/>
  <c r="H18" i="7"/>
  <c r="L18" i="7"/>
  <c r="P18" i="7"/>
  <c r="S17" i="7"/>
  <c r="B13" i="12" s="1"/>
  <c r="E13" i="12" s="1"/>
  <c r="F20" i="7"/>
  <c r="E19" i="7"/>
  <c r="T82" i="1" l="1"/>
  <c r="V73" i="1"/>
  <c r="W73" i="1" s="1"/>
  <c r="V59" i="1"/>
  <c r="W59" i="1" s="1"/>
  <c r="X59" i="1" s="1"/>
  <c r="Y59" i="1" s="1"/>
  <c r="V83" i="1"/>
  <c r="W83" i="1" s="1"/>
  <c r="V92" i="1"/>
  <c r="W92" i="1" s="1"/>
  <c r="X92" i="1" s="1"/>
  <c r="Y92" i="1" s="1"/>
  <c r="C82" i="3" s="1"/>
  <c r="V77" i="1"/>
  <c r="W77" i="1" s="1"/>
  <c r="X77" i="1" s="1"/>
  <c r="Y77" i="1" s="1"/>
  <c r="C67" i="3" s="1"/>
  <c r="V65" i="1"/>
  <c r="W65" i="1" s="1"/>
  <c r="X65" i="1" s="1"/>
  <c r="Y65" i="1" s="1"/>
  <c r="V18" i="1"/>
  <c r="W18" i="1" s="1"/>
  <c r="X18" i="1" s="1"/>
  <c r="Y18" i="1" s="1"/>
  <c r="C8" i="3" s="1"/>
  <c r="V87" i="1"/>
  <c r="W87" i="1" s="1"/>
  <c r="U31" i="1"/>
  <c r="X31" i="1" s="1"/>
  <c r="Y31" i="1" s="1"/>
  <c r="AA31" i="1" s="1"/>
  <c r="V44" i="1"/>
  <c r="W44" i="1" s="1"/>
  <c r="T17" i="1"/>
  <c r="X98" i="1"/>
  <c r="Y98" i="1" s="1"/>
  <c r="C88" i="3" s="1"/>
  <c r="V75" i="1"/>
  <c r="W75" i="1" s="1"/>
  <c r="X75" i="1" s="1"/>
  <c r="U46" i="1"/>
  <c r="X46" i="1" s="1"/>
  <c r="Y46" i="1" s="1"/>
  <c r="AA46" i="1" s="1"/>
  <c r="T74" i="1"/>
  <c r="T19" i="1"/>
  <c r="H11" i="12"/>
  <c r="B8" i="3" s="1"/>
  <c r="I11" i="12"/>
  <c r="F12" i="12"/>
  <c r="V51" i="1"/>
  <c r="W51" i="1" s="1"/>
  <c r="X51" i="1" s="1"/>
  <c r="Y51" i="1" s="1"/>
  <c r="AA51" i="1" s="1"/>
  <c r="V26" i="1"/>
  <c r="W26" i="1" s="1"/>
  <c r="X26" i="1" s="1"/>
  <c r="D13" i="12"/>
  <c r="F13" i="12" s="1"/>
  <c r="V89" i="1"/>
  <c r="W89" i="1" s="1"/>
  <c r="X89" i="1" s="1"/>
  <c r="Y89" i="1" s="1"/>
  <c r="C79" i="3" s="1"/>
  <c r="X81" i="1"/>
  <c r="Y81" i="1" s="1"/>
  <c r="C71" i="3" s="1"/>
  <c r="C30" i="3"/>
  <c r="X82" i="1"/>
  <c r="Y82" i="1" s="1"/>
  <c r="AA82" i="1" s="1"/>
  <c r="X43" i="1"/>
  <c r="Y43" i="1" s="1"/>
  <c r="AA43" i="1" s="1"/>
  <c r="C9" i="3"/>
  <c r="X78" i="1"/>
  <c r="Y78" i="1" s="1"/>
  <c r="AA78" i="1" s="1"/>
  <c r="X61" i="1"/>
  <c r="Y61" i="1" s="1"/>
  <c r="AA61" i="1" s="1"/>
  <c r="S108" i="10"/>
  <c r="AR100" i="10" s="1"/>
  <c r="G109" i="10"/>
  <c r="K109" i="10"/>
  <c r="O109" i="10"/>
  <c r="J109" i="10"/>
  <c r="N109" i="10"/>
  <c r="R109" i="10"/>
  <c r="I109" i="10"/>
  <c r="Q109" i="10"/>
  <c r="H109" i="10"/>
  <c r="P109" i="10"/>
  <c r="M109" i="10"/>
  <c r="L109" i="10"/>
  <c r="F110" i="10"/>
  <c r="E110" i="10" s="1"/>
  <c r="X25" i="1"/>
  <c r="Y25" i="1" s="1"/>
  <c r="AA25" i="1" s="1"/>
  <c r="X53" i="1"/>
  <c r="Y53" i="1" s="1"/>
  <c r="AA53" i="1" s="1"/>
  <c r="X44" i="1"/>
  <c r="Y44" i="1" s="1"/>
  <c r="AA44" i="1" s="1"/>
  <c r="X38" i="1"/>
  <c r="Y38" i="1" s="1"/>
  <c r="AA38" i="1" s="1"/>
  <c r="AA50" i="1"/>
  <c r="C40" i="3"/>
  <c r="X63" i="1"/>
  <c r="Y63" i="1" s="1"/>
  <c r="AA63" i="1" s="1"/>
  <c r="X57" i="1"/>
  <c r="Y57" i="1" s="1"/>
  <c r="C47" i="3" s="1"/>
  <c r="C11" i="3"/>
  <c r="X87" i="1"/>
  <c r="Y87" i="1" s="1"/>
  <c r="C77" i="3" s="1"/>
  <c r="X60" i="1"/>
  <c r="Y60" i="1" s="1"/>
  <c r="C50" i="3" s="1"/>
  <c r="C32" i="3"/>
  <c r="AA14" i="1"/>
  <c r="X62" i="1"/>
  <c r="Y62" i="1" s="1"/>
  <c r="C52" i="3" s="1"/>
  <c r="AU111" i="9"/>
  <c r="AU110" i="9"/>
  <c r="X79" i="1"/>
  <c r="Y79" i="1" s="1"/>
  <c r="AA79" i="1" s="1"/>
  <c r="AA74" i="1"/>
  <c r="X39" i="1"/>
  <c r="Y39" i="1" s="1"/>
  <c r="C29" i="3" s="1"/>
  <c r="X71" i="1"/>
  <c r="Y71" i="1" s="1"/>
  <c r="C61" i="3" s="1"/>
  <c r="X69" i="1"/>
  <c r="X70" i="1"/>
  <c r="Y70" i="1" s="1"/>
  <c r="C60" i="3" s="1"/>
  <c r="X29" i="1"/>
  <c r="Y29" i="1" s="1"/>
  <c r="C19" i="3" s="1"/>
  <c r="X15" i="1"/>
  <c r="Y15" i="1" s="1"/>
  <c r="AA15" i="1" s="1"/>
  <c r="C58" i="3"/>
  <c r="X67" i="1"/>
  <c r="Y67" i="1" s="1"/>
  <c r="AA67" i="1" s="1"/>
  <c r="X24" i="1"/>
  <c r="Y24" i="1" s="1"/>
  <c r="AA24" i="1" s="1"/>
  <c r="C6" i="3"/>
  <c r="C46" i="3"/>
  <c r="X83" i="1"/>
  <c r="C75" i="3"/>
  <c r="AA85" i="1"/>
  <c r="AA32" i="1"/>
  <c r="C26" i="3"/>
  <c r="AA36" i="1"/>
  <c r="C56" i="3"/>
  <c r="X23" i="1"/>
  <c r="X20" i="1"/>
  <c r="Y20" i="1" s="1"/>
  <c r="C10" i="3" s="1"/>
  <c r="AA30" i="1"/>
  <c r="C18" i="3"/>
  <c r="C27" i="3"/>
  <c r="C35" i="3"/>
  <c r="X47" i="1"/>
  <c r="Y47" i="1" s="1"/>
  <c r="C37" i="3" s="1"/>
  <c r="X49" i="1"/>
  <c r="Y49" i="1" s="1"/>
  <c r="C39" i="3" s="1"/>
  <c r="AA77" i="1"/>
  <c r="C41" i="3"/>
  <c r="X48" i="1"/>
  <c r="Y48" i="1" s="1"/>
  <c r="AA48" i="1" s="1"/>
  <c r="X58" i="1"/>
  <c r="Y58" i="1" s="1"/>
  <c r="C48" i="3" s="1"/>
  <c r="X84" i="1"/>
  <c r="AA17" i="1"/>
  <c r="AA86" i="1"/>
  <c r="C76" i="3"/>
  <c r="X76" i="1"/>
  <c r="Y76" i="1" s="1"/>
  <c r="AA76" i="1" s="1"/>
  <c r="X73" i="1"/>
  <c r="Y73" i="1" s="1"/>
  <c r="AA73" i="1" s="1"/>
  <c r="X22" i="1"/>
  <c r="Y22" i="1" s="1"/>
  <c r="AA22" i="1" s="1"/>
  <c r="C42" i="3"/>
  <c r="AA55" i="1"/>
  <c r="C17" i="3"/>
  <c r="C25" i="3"/>
  <c r="AA64" i="1"/>
  <c r="C24" i="3"/>
  <c r="C21" i="3"/>
  <c r="AA72" i="1"/>
  <c r="C49" i="3"/>
  <c r="AA59" i="1"/>
  <c r="S18" i="7"/>
  <c r="B14" i="12" s="1"/>
  <c r="G19" i="7"/>
  <c r="K19" i="7"/>
  <c r="O19" i="7"/>
  <c r="J19" i="7"/>
  <c r="N19" i="7"/>
  <c r="R19" i="7"/>
  <c r="I19" i="7"/>
  <c r="M19" i="7"/>
  <c r="Q19" i="7"/>
  <c r="H19" i="7"/>
  <c r="L19" i="7"/>
  <c r="P19" i="7"/>
  <c r="C23" i="3"/>
  <c r="C44" i="3"/>
  <c r="AA41" i="1"/>
  <c r="C31" i="3"/>
  <c r="Y75" i="1"/>
  <c r="F21" i="7"/>
  <c r="E20" i="7"/>
  <c r="C55" i="3" l="1"/>
  <c r="AA65" i="1"/>
  <c r="AA18" i="1"/>
  <c r="H13" i="12"/>
  <c r="B10" i="3" s="1"/>
  <c r="I13" i="12"/>
  <c r="AX24" i="9"/>
  <c r="AX15" i="9"/>
  <c r="AX28" i="9"/>
  <c r="AX25" i="9"/>
  <c r="AX14" i="9"/>
  <c r="AX12" i="9"/>
  <c r="AX13" i="9"/>
  <c r="AX18" i="9"/>
  <c r="AX27" i="9"/>
  <c r="AX26" i="9"/>
  <c r="AX20" i="9"/>
  <c r="AX21" i="9"/>
  <c r="AX11" i="9"/>
  <c r="AX22" i="9"/>
  <c r="AX19" i="9"/>
  <c r="AX16" i="9"/>
  <c r="AX17" i="9"/>
  <c r="AX23" i="9"/>
  <c r="I12" i="12"/>
  <c r="H12" i="12"/>
  <c r="B9" i="3" s="1"/>
  <c r="D14" i="12"/>
  <c r="F14" i="12" s="1"/>
  <c r="E14" i="12"/>
  <c r="C43" i="3"/>
  <c r="C51" i="3"/>
  <c r="C68" i="3"/>
  <c r="C72" i="3"/>
  <c r="C33" i="3"/>
  <c r="AA81" i="1"/>
  <c r="C36" i="3"/>
  <c r="G110" i="10"/>
  <c r="K110" i="10"/>
  <c r="O110" i="10"/>
  <c r="J110" i="10"/>
  <c r="N110" i="10"/>
  <c r="R110" i="10"/>
  <c r="M110" i="10"/>
  <c r="L110" i="10"/>
  <c r="I110" i="10"/>
  <c r="Q110" i="10"/>
  <c r="H110" i="10"/>
  <c r="P110" i="10"/>
  <c r="S109" i="10"/>
  <c r="AR101" i="10" s="1"/>
  <c r="AA60" i="1"/>
  <c r="AA70" i="1"/>
  <c r="C15" i="3"/>
  <c r="F111" i="10"/>
  <c r="E111" i="10" s="1"/>
  <c r="C28" i="3"/>
  <c r="C53" i="3"/>
  <c r="C34" i="3"/>
  <c r="AA57" i="1"/>
  <c r="C69" i="3"/>
  <c r="Y83" i="1"/>
  <c r="AA83" i="1" s="1"/>
  <c r="AA62" i="1"/>
  <c r="AA71" i="1"/>
  <c r="AA39" i="1"/>
  <c r="C5" i="3"/>
  <c r="AA29" i="1"/>
  <c r="Y69" i="1"/>
  <c r="C59" i="3" s="1"/>
  <c r="C57" i="3"/>
  <c r="Y84" i="1"/>
  <c r="C74" i="3" s="1"/>
  <c r="C14" i="3"/>
  <c r="C38" i="3"/>
  <c r="AA47" i="1"/>
  <c r="AA49" i="1"/>
  <c r="C12" i="3"/>
  <c r="C66" i="3"/>
  <c r="AA58" i="1"/>
  <c r="Y80" i="1"/>
  <c r="AA80" i="1" s="1"/>
  <c r="Y23" i="1"/>
  <c r="AA23" i="1" s="1"/>
  <c r="Y26" i="1"/>
  <c r="C16" i="3" s="1"/>
  <c r="C63" i="3"/>
  <c r="AA20" i="1"/>
  <c r="G20" i="7"/>
  <c r="K20" i="7"/>
  <c r="O20" i="7"/>
  <c r="J20" i="7"/>
  <c r="N20" i="7"/>
  <c r="R20" i="7"/>
  <c r="I20" i="7"/>
  <c r="M20" i="7"/>
  <c r="Q20" i="7"/>
  <c r="H20" i="7"/>
  <c r="L20" i="7"/>
  <c r="P20" i="7"/>
  <c r="S19" i="7"/>
  <c r="B15" i="12" s="1"/>
  <c r="E15" i="12" s="1"/>
  <c r="AA75" i="1"/>
  <c r="C65" i="3"/>
  <c r="F22" i="7"/>
  <c r="E21" i="7"/>
  <c r="H14" i="12" l="1"/>
  <c r="B11" i="3" s="1"/>
  <c r="I14" i="12"/>
  <c r="D15" i="12"/>
  <c r="F15" i="12" s="1"/>
  <c r="G111" i="10"/>
  <c r="K111" i="10"/>
  <c r="O111" i="10"/>
  <c r="J111" i="10"/>
  <c r="N111" i="10"/>
  <c r="R111" i="10"/>
  <c r="I111" i="10"/>
  <c r="Q111" i="10"/>
  <c r="H111" i="10"/>
  <c r="P111" i="10"/>
  <c r="M111" i="10"/>
  <c r="L111" i="10"/>
  <c r="S110" i="10"/>
  <c r="AR102" i="10" s="1"/>
  <c r="C73" i="3"/>
  <c r="AA84" i="1"/>
  <c r="AA69" i="1"/>
  <c r="AA26" i="1"/>
  <c r="C70" i="3"/>
  <c r="C13" i="3"/>
  <c r="G21" i="7"/>
  <c r="K21" i="7"/>
  <c r="O21" i="7"/>
  <c r="J21" i="7"/>
  <c r="N21" i="7"/>
  <c r="R21" i="7"/>
  <c r="I21" i="7"/>
  <c r="M21" i="7"/>
  <c r="Q21" i="7"/>
  <c r="H21" i="7"/>
  <c r="L21" i="7"/>
  <c r="P21" i="7"/>
  <c r="S20" i="7"/>
  <c r="B16" i="12" s="1"/>
  <c r="E16" i="12" s="1"/>
  <c r="F23" i="7"/>
  <c r="E22" i="7"/>
  <c r="I15" i="12" l="1"/>
  <c r="H15" i="12"/>
  <c r="B12" i="3" s="1"/>
  <c r="D16" i="12"/>
  <c r="F16" i="12" s="1"/>
  <c r="S111" i="10"/>
  <c r="AR103" i="10" s="1"/>
  <c r="G22" i="7"/>
  <c r="K22" i="7"/>
  <c r="O22" i="7"/>
  <c r="J22" i="7"/>
  <c r="N22" i="7"/>
  <c r="R22" i="7"/>
  <c r="I22" i="7"/>
  <c r="M22" i="7"/>
  <c r="Q22" i="7"/>
  <c r="H22" i="7"/>
  <c r="L22" i="7"/>
  <c r="P22" i="7"/>
  <c r="S21" i="7"/>
  <c r="B17" i="12" s="1"/>
  <c r="E17" i="12" s="1"/>
  <c r="F24" i="7"/>
  <c r="E23" i="7"/>
  <c r="I16" i="12" l="1"/>
  <c r="H16" i="12"/>
  <c r="B13" i="3" s="1"/>
  <c r="D17" i="12"/>
  <c r="F17" i="12" s="1"/>
  <c r="AM13" i="10"/>
  <c r="AQ81" i="10" s="1"/>
  <c r="AM17" i="10"/>
  <c r="AQ85" i="10" s="1"/>
  <c r="AM19" i="10"/>
  <c r="AQ87" i="10" s="1"/>
  <c r="AM21" i="10"/>
  <c r="AQ89" i="10" s="1"/>
  <c r="AM29" i="10"/>
  <c r="AQ97" i="10" s="1"/>
  <c r="AS97" i="10" s="1"/>
  <c r="AM31" i="10"/>
  <c r="AQ99" i="10" s="1"/>
  <c r="AS99" i="10" s="1"/>
  <c r="G23" i="7"/>
  <c r="K23" i="7"/>
  <c r="O23" i="7"/>
  <c r="J23" i="7"/>
  <c r="N23" i="7"/>
  <c r="R23" i="7"/>
  <c r="I23" i="7"/>
  <c r="M23" i="7"/>
  <c r="Q23" i="7"/>
  <c r="H23" i="7"/>
  <c r="L23" i="7"/>
  <c r="P23" i="7"/>
  <c r="S22" i="7"/>
  <c r="B18" i="12" s="1"/>
  <c r="F25" i="7"/>
  <c r="E24" i="7"/>
  <c r="H17" i="12" l="1"/>
  <c r="B14" i="3" s="1"/>
  <c r="I17" i="12"/>
  <c r="D18" i="12"/>
  <c r="E18" i="12"/>
  <c r="G24" i="7"/>
  <c r="K24" i="7"/>
  <c r="O24" i="7"/>
  <c r="J24" i="7"/>
  <c r="N24" i="7"/>
  <c r="R24" i="7"/>
  <c r="I24" i="7"/>
  <c r="M24" i="7"/>
  <c r="Q24" i="7"/>
  <c r="H24" i="7"/>
  <c r="L24" i="7"/>
  <c r="P24" i="7"/>
  <c r="S23" i="7"/>
  <c r="B19" i="12" s="1"/>
  <c r="E19" i="12" s="1"/>
  <c r="F26" i="7"/>
  <c r="E25" i="7"/>
  <c r="F18" i="12" l="1"/>
  <c r="D19" i="12"/>
  <c r="F19" i="12" s="1"/>
  <c r="G25" i="7"/>
  <c r="K25" i="7"/>
  <c r="O25" i="7"/>
  <c r="J25" i="7"/>
  <c r="N25" i="7"/>
  <c r="R25" i="7"/>
  <c r="I25" i="7"/>
  <c r="M25" i="7"/>
  <c r="Q25" i="7"/>
  <c r="H25" i="7"/>
  <c r="L25" i="7"/>
  <c r="P25" i="7"/>
  <c r="S24" i="7"/>
  <c r="B20" i="12" s="1"/>
  <c r="F27" i="7"/>
  <c r="E26" i="7"/>
  <c r="D20" i="12" l="1"/>
  <c r="H19" i="12"/>
  <c r="B16" i="3" s="1"/>
  <c r="I19" i="12"/>
  <c r="E20" i="12"/>
  <c r="H18" i="12"/>
  <c r="B15" i="3" s="1"/>
  <c r="I18" i="12"/>
  <c r="G26" i="7"/>
  <c r="K26" i="7"/>
  <c r="O26" i="7"/>
  <c r="J26" i="7"/>
  <c r="N26" i="7"/>
  <c r="R26" i="7"/>
  <c r="I26" i="7"/>
  <c r="M26" i="7"/>
  <c r="Q26" i="7"/>
  <c r="H26" i="7"/>
  <c r="L26" i="7"/>
  <c r="P26" i="7"/>
  <c r="S25" i="7"/>
  <c r="B21" i="12" s="1"/>
  <c r="F28" i="7"/>
  <c r="E27" i="7"/>
  <c r="F20" i="12" l="1"/>
  <c r="D21" i="12"/>
  <c r="E21" i="12"/>
  <c r="F21" i="12" s="1"/>
  <c r="G27" i="7"/>
  <c r="K27" i="7"/>
  <c r="O27" i="7"/>
  <c r="J27" i="7"/>
  <c r="N27" i="7"/>
  <c r="R27" i="7"/>
  <c r="I27" i="7"/>
  <c r="M27" i="7"/>
  <c r="Q27" i="7"/>
  <c r="H27" i="7"/>
  <c r="L27" i="7"/>
  <c r="P27" i="7"/>
  <c r="S26" i="7"/>
  <c r="B22" i="12" s="1"/>
  <c r="E22" i="12" s="1"/>
  <c r="F29" i="7"/>
  <c r="E28" i="7"/>
  <c r="H21" i="12" l="1"/>
  <c r="B18" i="3" s="1"/>
  <c r="I21" i="12"/>
  <c r="D22" i="12"/>
  <c r="F22" i="12" s="1"/>
  <c r="I20" i="12"/>
  <c r="H20" i="12"/>
  <c r="B17" i="3" s="1"/>
  <c r="G28" i="7"/>
  <c r="K28" i="7"/>
  <c r="O28" i="7"/>
  <c r="J28" i="7"/>
  <c r="N28" i="7"/>
  <c r="R28" i="7"/>
  <c r="I28" i="7"/>
  <c r="M28" i="7"/>
  <c r="Q28" i="7"/>
  <c r="H28" i="7"/>
  <c r="L28" i="7"/>
  <c r="P28" i="7"/>
  <c r="S27" i="7"/>
  <c r="B23" i="12" s="1"/>
  <c r="E23" i="12" s="1"/>
  <c r="F30" i="7"/>
  <c r="E29" i="7"/>
  <c r="H22" i="12" l="1"/>
  <c r="B19" i="3" s="1"/>
  <c r="I22" i="12"/>
  <c r="D23" i="12"/>
  <c r="F23" i="12" s="1"/>
  <c r="G29" i="7"/>
  <c r="K29" i="7"/>
  <c r="O29" i="7"/>
  <c r="J29" i="7"/>
  <c r="N29" i="7"/>
  <c r="R29" i="7"/>
  <c r="I29" i="7"/>
  <c r="M29" i="7"/>
  <c r="Q29" i="7"/>
  <c r="H29" i="7"/>
  <c r="L29" i="7"/>
  <c r="P29" i="7"/>
  <c r="S28" i="7"/>
  <c r="B24" i="12" s="1"/>
  <c r="E24" i="12" s="1"/>
  <c r="F31" i="7"/>
  <c r="E30" i="7"/>
  <c r="H23" i="12" l="1"/>
  <c r="B20" i="3" s="1"/>
  <c r="I23" i="12"/>
  <c r="E25" i="12"/>
  <c r="D24" i="12"/>
  <c r="F24" i="12" s="1"/>
  <c r="G30" i="7"/>
  <c r="K30" i="7"/>
  <c r="O30" i="7"/>
  <c r="J30" i="7"/>
  <c r="N30" i="7"/>
  <c r="R30" i="7"/>
  <c r="I30" i="7"/>
  <c r="M30" i="7"/>
  <c r="Q30" i="7"/>
  <c r="H30" i="7"/>
  <c r="L30" i="7"/>
  <c r="P30" i="7"/>
  <c r="S29" i="7"/>
  <c r="B25" i="12" s="1"/>
  <c r="F32" i="7"/>
  <c r="E31" i="7"/>
  <c r="I24" i="12" l="1"/>
  <c r="H24" i="12"/>
  <c r="B21" i="3" s="1"/>
  <c r="D25" i="12"/>
  <c r="F25" i="12" s="1"/>
  <c r="E26" i="12"/>
  <c r="G31" i="7"/>
  <c r="K31" i="7"/>
  <c r="O31" i="7"/>
  <c r="J31" i="7"/>
  <c r="N31" i="7"/>
  <c r="R31" i="7"/>
  <c r="I31" i="7"/>
  <c r="M31" i="7"/>
  <c r="Q31" i="7"/>
  <c r="H31" i="7"/>
  <c r="L31" i="7"/>
  <c r="P31" i="7"/>
  <c r="S30" i="7"/>
  <c r="B26" i="12" s="1"/>
  <c r="F33" i="7"/>
  <c r="E32" i="7"/>
  <c r="H25" i="12" l="1"/>
  <c r="B22" i="3" s="1"/>
  <c r="I25" i="12"/>
  <c r="E27" i="12"/>
  <c r="D26" i="12"/>
  <c r="F26" i="12" s="1"/>
  <c r="G32" i="7"/>
  <c r="K32" i="7"/>
  <c r="O32" i="7"/>
  <c r="J32" i="7"/>
  <c r="N32" i="7"/>
  <c r="R32" i="7"/>
  <c r="I32" i="7"/>
  <c r="M32" i="7"/>
  <c r="Q32" i="7"/>
  <c r="H32" i="7"/>
  <c r="L32" i="7"/>
  <c r="P32" i="7"/>
  <c r="S31" i="7"/>
  <c r="B27" i="12" s="1"/>
  <c r="F34" i="7"/>
  <c r="E33" i="7"/>
  <c r="H26" i="12" l="1"/>
  <c r="B23" i="3" s="1"/>
  <c r="I26" i="12"/>
  <c r="D27" i="12"/>
  <c r="F27" i="12" s="1"/>
  <c r="G33" i="7"/>
  <c r="K33" i="7"/>
  <c r="O33" i="7"/>
  <c r="J33" i="7"/>
  <c r="N33" i="7"/>
  <c r="R33" i="7"/>
  <c r="I33" i="7"/>
  <c r="M33" i="7"/>
  <c r="Q33" i="7"/>
  <c r="H33" i="7"/>
  <c r="L33" i="7"/>
  <c r="P33" i="7"/>
  <c r="S32" i="7"/>
  <c r="B28" i="12" s="1"/>
  <c r="E28" i="12" s="1"/>
  <c r="F35" i="7"/>
  <c r="E34" i="7"/>
  <c r="H27" i="12" l="1"/>
  <c r="B24" i="3" s="1"/>
  <c r="I27" i="12"/>
  <c r="D28" i="12"/>
  <c r="F28" i="12" s="1"/>
  <c r="G34" i="7"/>
  <c r="K34" i="7"/>
  <c r="O34" i="7"/>
  <c r="J34" i="7"/>
  <c r="N34" i="7"/>
  <c r="R34" i="7"/>
  <c r="I34" i="7"/>
  <c r="M34" i="7"/>
  <c r="Q34" i="7"/>
  <c r="H34" i="7"/>
  <c r="L34" i="7"/>
  <c r="P34" i="7"/>
  <c r="S33" i="7"/>
  <c r="B29" i="12" s="1"/>
  <c r="E29" i="12" s="1"/>
  <c r="F36" i="7"/>
  <c r="E35" i="7"/>
  <c r="H28" i="12" l="1"/>
  <c r="B25" i="3" s="1"/>
  <c r="I28" i="12"/>
  <c r="D29" i="12"/>
  <c r="F29" i="12" s="1"/>
  <c r="E30" i="12"/>
  <c r="G35" i="7"/>
  <c r="K35" i="7"/>
  <c r="O35" i="7"/>
  <c r="J35" i="7"/>
  <c r="N35" i="7"/>
  <c r="R35" i="7"/>
  <c r="I35" i="7"/>
  <c r="M35" i="7"/>
  <c r="Q35" i="7"/>
  <c r="H35" i="7"/>
  <c r="L35" i="7"/>
  <c r="P35" i="7"/>
  <c r="S34" i="7"/>
  <c r="B30" i="12" s="1"/>
  <c r="F37" i="7"/>
  <c r="E36" i="7"/>
  <c r="H29" i="12" l="1"/>
  <c r="B26" i="3" s="1"/>
  <c r="I29" i="12"/>
  <c r="E31" i="12"/>
  <c r="D30" i="12"/>
  <c r="F30" i="12" s="1"/>
  <c r="G36" i="7"/>
  <c r="K36" i="7"/>
  <c r="O36" i="7"/>
  <c r="J36" i="7"/>
  <c r="N36" i="7"/>
  <c r="R36" i="7"/>
  <c r="I36" i="7"/>
  <c r="M36" i="7"/>
  <c r="Q36" i="7"/>
  <c r="H36" i="7"/>
  <c r="L36" i="7"/>
  <c r="P36" i="7"/>
  <c r="S35" i="7"/>
  <c r="B31" i="12" s="1"/>
  <c r="F38" i="7"/>
  <c r="E37" i="7"/>
  <c r="I30" i="12" l="1"/>
  <c r="H30" i="12"/>
  <c r="B27" i="3" s="1"/>
  <c r="D31" i="12"/>
  <c r="F31" i="12" s="1"/>
  <c r="S36" i="7"/>
  <c r="B32" i="12" s="1"/>
  <c r="G37" i="7"/>
  <c r="K37" i="7"/>
  <c r="O37" i="7"/>
  <c r="J37" i="7"/>
  <c r="N37" i="7"/>
  <c r="R37" i="7"/>
  <c r="I37" i="7"/>
  <c r="M37" i="7"/>
  <c r="Q37" i="7"/>
  <c r="H37" i="7"/>
  <c r="L37" i="7"/>
  <c r="P37" i="7"/>
  <c r="F39" i="7"/>
  <c r="E38" i="7"/>
  <c r="D32" i="12" l="1"/>
  <c r="H31" i="12"/>
  <c r="B28" i="3" s="1"/>
  <c r="I31" i="12"/>
  <c r="E32" i="12"/>
  <c r="G38" i="7"/>
  <c r="K38" i="7"/>
  <c r="O38" i="7"/>
  <c r="J38" i="7"/>
  <c r="N38" i="7"/>
  <c r="R38" i="7"/>
  <c r="I38" i="7"/>
  <c r="M38" i="7"/>
  <c r="Q38" i="7"/>
  <c r="H38" i="7"/>
  <c r="L38" i="7"/>
  <c r="P38" i="7"/>
  <c r="S37" i="7"/>
  <c r="B33" i="12" s="1"/>
  <c r="F40" i="7"/>
  <c r="E39" i="7"/>
  <c r="D33" i="12" l="1"/>
  <c r="F32" i="12"/>
  <c r="E33" i="12"/>
  <c r="F33" i="12" s="1"/>
  <c r="G39" i="7"/>
  <c r="K39" i="7"/>
  <c r="O39" i="7"/>
  <c r="J39" i="7"/>
  <c r="N39" i="7"/>
  <c r="R39" i="7"/>
  <c r="I39" i="7"/>
  <c r="M39" i="7"/>
  <c r="Q39" i="7"/>
  <c r="H39" i="7"/>
  <c r="L39" i="7"/>
  <c r="P39" i="7"/>
  <c r="S38" i="7"/>
  <c r="B34" i="12" s="1"/>
  <c r="E34" i="12" s="1"/>
  <c r="F41" i="7"/>
  <c r="E40" i="7"/>
  <c r="H33" i="12" l="1"/>
  <c r="B30" i="3" s="1"/>
  <c r="I33" i="12"/>
  <c r="I32" i="12"/>
  <c r="H32" i="12"/>
  <c r="B29" i="3" s="1"/>
  <c r="D34" i="12"/>
  <c r="F34" i="12" s="1"/>
  <c r="G40" i="7"/>
  <c r="K40" i="7"/>
  <c r="O40" i="7"/>
  <c r="J40" i="7"/>
  <c r="N40" i="7"/>
  <c r="R40" i="7"/>
  <c r="I40" i="7"/>
  <c r="M40" i="7"/>
  <c r="Q40" i="7"/>
  <c r="H40" i="7"/>
  <c r="L40" i="7"/>
  <c r="P40" i="7"/>
  <c r="S39" i="7"/>
  <c r="B35" i="12" s="1"/>
  <c r="E35" i="12" s="1"/>
  <c r="F42" i="7"/>
  <c r="E41" i="7"/>
  <c r="H34" i="12" l="1"/>
  <c r="B31" i="3" s="1"/>
  <c r="I34" i="12"/>
  <c r="D35" i="12"/>
  <c r="F35" i="12" s="1"/>
  <c r="G41" i="7"/>
  <c r="K41" i="7"/>
  <c r="O41" i="7"/>
  <c r="J41" i="7"/>
  <c r="N41" i="7"/>
  <c r="R41" i="7"/>
  <c r="I41" i="7"/>
  <c r="M41" i="7"/>
  <c r="Q41" i="7"/>
  <c r="H41" i="7"/>
  <c r="L41" i="7"/>
  <c r="P41" i="7"/>
  <c r="S40" i="7"/>
  <c r="B36" i="12" s="1"/>
  <c r="E36" i="12" s="1"/>
  <c r="F43" i="7"/>
  <c r="E42" i="7"/>
  <c r="H35" i="12" l="1"/>
  <c r="B32" i="3" s="1"/>
  <c r="I35" i="12"/>
  <c r="E37" i="12"/>
  <c r="D36" i="12"/>
  <c r="F36" i="12" s="1"/>
  <c r="G42" i="7"/>
  <c r="K42" i="7"/>
  <c r="O42" i="7"/>
  <c r="J42" i="7"/>
  <c r="N42" i="7"/>
  <c r="R42" i="7"/>
  <c r="I42" i="7"/>
  <c r="M42" i="7"/>
  <c r="Q42" i="7"/>
  <c r="H42" i="7"/>
  <c r="L42" i="7"/>
  <c r="P42" i="7"/>
  <c r="S41" i="7"/>
  <c r="B37" i="12" s="1"/>
  <c r="F44" i="7"/>
  <c r="E43" i="7"/>
  <c r="I36" i="12" l="1"/>
  <c r="H36" i="12"/>
  <c r="B33" i="3" s="1"/>
  <c r="D37" i="12"/>
  <c r="F37" i="12" s="1"/>
  <c r="G43" i="7"/>
  <c r="K43" i="7"/>
  <c r="O43" i="7"/>
  <c r="J43" i="7"/>
  <c r="N43" i="7"/>
  <c r="R43" i="7"/>
  <c r="I43" i="7"/>
  <c r="M43" i="7"/>
  <c r="Q43" i="7"/>
  <c r="H43" i="7"/>
  <c r="L43" i="7"/>
  <c r="P43" i="7"/>
  <c r="S42" i="7"/>
  <c r="B38" i="12" s="1"/>
  <c r="E38" i="12" s="1"/>
  <c r="F45" i="7"/>
  <c r="E44" i="7"/>
  <c r="H37" i="12" l="1"/>
  <c r="B34" i="3" s="1"/>
  <c r="I37" i="12"/>
  <c r="E39" i="12"/>
  <c r="D38" i="12"/>
  <c r="F38" i="12" s="1"/>
  <c r="G44" i="7"/>
  <c r="K44" i="7"/>
  <c r="O44" i="7"/>
  <c r="J44" i="7"/>
  <c r="N44" i="7"/>
  <c r="R44" i="7"/>
  <c r="I44" i="7"/>
  <c r="M44" i="7"/>
  <c r="Q44" i="7"/>
  <c r="H44" i="7"/>
  <c r="L44" i="7"/>
  <c r="P44" i="7"/>
  <c r="S43" i="7"/>
  <c r="B39" i="12" s="1"/>
  <c r="F46" i="7"/>
  <c r="E45" i="7"/>
  <c r="H38" i="12" l="1"/>
  <c r="B35" i="3" s="1"/>
  <c r="I38" i="12"/>
  <c r="D39" i="12"/>
  <c r="F39" i="12" s="1"/>
  <c r="E40" i="12"/>
  <c r="G45" i="7"/>
  <c r="K45" i="7"/>
  <c r="O45" i="7"/>
  <c r="J45" i="7"/>
  <c r="N45" i="7"/>
  <c r="R45" i="7"/>
  <c r="I45" i="7"/>
  <c r="M45" i="7"/>
  <c r="Q45" i="7"/>
  <c r="H45" i="7"/>
  <c r="L45" i="7"/>
  <c r="P45" i="7"/>
  <c r="S44" i="7"/>
  <c r="B40" i="12" s="1"/>
  <c r="F47" i="7"/>
  <c r="E46" i="7"/>
  <c r="H39" i="12" l="1"/>
  <c r="B36" i="3" s="1"/>
  <c r="I39" i="12"/>
  <c r="E41" i="12"/>
  <c r="D40" i="12"/>
  <c r="F40" i="12" s="1"/>
  <c r="G46" i="7"/>
  <c r="K46" i="7"/>
  <c r="O46" i="7"/>
  <c r="J46" i="7"/>
  <c r="N46" i="7"/>
  <c r="R46" i="7"/>
  <c r="I46" i="7"/>
  <c r="M46" i="7"/>
  <c r="Q46" i="7"/>
  <c r="H46" i="7"/>
  <c r="L46" i="7"/>
  <c r="P46" i="7"/>
  <c r="S45" i="7"/>
  <c r="B41" i="12" s="1"/>
  <c r="F48" i="7"/>
  <c r="E47" i="7"/>
  <c r="I40" i="12" l="1"/>
  <c r="H40" i="12"/>
  <c r="B37" i="3" s="1"/>
  <c r="D41" i="12"/>
  <c r="F41" i="12" s="1"/>
  <c r="E42" i="12"/>
  <c r="G47" i="7"/>
  <c r="K47" i="7"/>
  <c r="O47" i="7"/>
  <c r="J47" i="7"/>
  <c r="N47" i="7"/>
  <c r="R47" i="7"/>
  <c r="I47" i="7"/>
  <c r="M47" i="7"/>
  <c r="Q47" i="7"/>
  <c r="H47" i="7"/>
  <c r="L47" i="7"/>
  <c r="P47" i="7"/>
  <c r="S46" i="7"/>
  <c r="B42" i="12" s="1"/>
  <c r="F49" i="7"/>
  <c r="E48" i="7"/>
  <c r="H41" i="12" l="1"/>
  <c r="B38" i="3" s="1"/>
  <c r="I41" i="12"/>
  <c r="D42" i="12"/>
  <c r="F42" i="12" s="1"/>
  <c r="S47" i="7"/>
  <c r="B43" i="12" s="1"/>
  <c r="G48" i="7"/>
  <c r="K48" i="7"/>
  <c r="O48" i="7"/>
  <c r="J48" i="7"/>
  <c r="N48" i="7"/>
  <c r="R48" i="7"/>
  <c r="I48" i="7"/>
  <c r="M48" i="7"/>
  <c r="Q48" i="7"/>
  <c r="H48" i="7"/>
  <c r="L48" i="7"/>
  <c r="P48" i="7"/>
  <c r="F50" i="7"/>
  <c r="E49" i="7"/>
  <c r="D43" i="12" l="1"/>
  <c r="I42" i="12"/>
  <c r="H42" i="12"/>
  <c r="B39" i="3" s="1"/>
  <c r="E43" i="12"/>
  <c r="S48" i="7"/>
  <c r="B44" i="12" s="1"/>
  <c r="G49" i="7"/>
  <c r="K49" i="7"/>
  <c r="O49" i="7"/>
  <c r="J49" i="7"/>
  <c r="N49" i="7"/>
  <c r="R49" i="7"/>
  <c r="I49" i="7"/>
  <c r="M49" i="7"/>
  <c r="Q49" i="7"/>
  <c r="H49" i="7"/>
  <c r="L49" i="7"/>
  <c r="P49" i="7"/>
  <c r="F51" i="7"/>
  <c r="E50" i="7"/>
  <c r="D44" i="12" l="1"/>
  <c r="E44" i="12"/>
  <c r="F43" i="12"/>
  <c r="S49" i="7"/>
  <c r="B45" i="12" s="1"/>
  <c r="G50" i="7"/>
  <c r="K50" i="7"/>
  <c r="O50" i="7"/>
  <c r="J50" i="7"/>
  <c r="N50" i="7"/>
  <c r="R50" i="7"/>
  <c r="I50" i="7"/>
  <c r="M50" i="7"/>
  <c r="Q50" i="7"/>
  <c r="H50" i="7"/>
  <c r="L50" i="7"/>
  <c r="P50" i="7"/>
  <c r="F52" i="7"/>
  <c r="E51" i="7"/>
  <c r="D45" i="12" l="1"/>
  <c r="H43" i="12"/>
  <c r="B40" i="3" s="1"/>
  <c r="I43" i="12"/>
  <c r="F44" i="12"/>
  <c r="E45" i="12"/>
  <c r="F45" i="12" s="1"/>
  <c r="G51" i="7"/>
  <c r="K51" i="7"/>
  <c r="O51" i="7"/>
  <c r="J51" i="7"/>
  <c r="N51" i="7"/>
  <c r="R51" i="7"/>
  <c r="I51" i="7"/>
  <c r="M51" i="7"/>
  <c r="Q51" i="7"/>
  <c r="H51" i="7"/>
  <c r="L51" i="7"/>
  <c r="P51" i="7"/>
  <c r="S50" i="7"/>
  <c r="B46" i="12" s="1"/>
  <c r="F53" i="7"/>
  <c r="E52" i="7"/>
  <c r="H45" i="12" l="1"/>
  <c r="B42" i="3" s="1"/>
  <c r="I45" i="12"/>
  <c r="I44" i="12"/>
  <c r="H44" i="12"/>
  <c r="B41" i="3" s="1"/>
  <c r="D46" i="12"/>
  <c r="E46" i="12"/>
  <c r="S51" i="7"/>
  <c r="B47" i="12" s="1"/>
  <c r="G52" i="7"/>
  <c r="K52" i="7"/>
  <c r="O52" i="7"/>
  <c r="J52" i="7"/>
  <c r="N52" i="7"/>
  <c r="R52" i="7"/>
  <c r="I52" i="7"/>
  <c r="M52" i="7"/>
  <c r="Q52" i="7"/>
  <c r="H52" i="7"/>
  <c r="L52" i="7"/>
  <c r="P52" i="7"/>
  <c r="F54" i="7"/>
  <c r="E53" i="7"/>
  <c r="D47" i="12" l="1"/>
  <c r="E47" i="12"/>
  <c r="F46" i="12"/>
  <c r="S52" i="7"/>
  <c r="B48" i="12" s="1"/>
  <c r="G53" i="7"/>
  <c r="K53" i="7"/>
  <c r="O53" i="7"/>
  <c r="J53" i="7"/>
  <c r="N53" i="7"/>
  <c r="R53" i="7"/>
  <c r="I53" i="7"/>
  <c r="M53" i="7"/>
  <c r="Q53" i="7"/>
  <c r="H53" i="7"/>
  <c r="L53" i="7"/>
  <c r="P53" i="7"/>
  <c r="F55" i="7"/>
  <c r="E54" i="7"/>
  <c r="D48" i="12" l="1"/>
  <c r="H46" i="12"/>
  <c r="B43" i="3" s="1"/>
  <c r="I46" i="12"/>
  <c r="F47" i="12"/>
  <c r="E48" i="12"/>
  <c r="G54" i="7"/>
  <c r="K54" i="7"/>
  <c r="O54" i="7"/>
  <c r="J54" i="7"/>
  <c r="N54" i="7"/>
  <c r="R54" i="7"/>
  <c r="I54" i="7"/>
  <c r="M54" i="7"/>
  <c r="Q54" i="7"/>
  <c r="H54" i="7"/>
  <c r="L54" i="7"/>
  <c r="P54" i="7"/>
  <c r="S53" i="7"/>
  <c r="B49" i="12" s="1"/>
  <c r="F56" i="7"/>
  <c r="E55" i="7"/>
  <c r="H47" i="12" l="1"/>
  <c r="B44" i="3" s="1"/>
  <c r="I47" i="12"/>
  <c r="D49" i="12"/>
  <c r="F48" i="12"/>
  <c r="E49" i="12"/>
  <c r="F49" i="12" s="1"/>
  <c r="G55" i="7"/>
  <c r="K55" i="7"/>
  <c r="O55" i="7"/>
  <c r="J55" i="7"/>
  <c r="N55" i="7"/>
  <c r="R55" i="7"/>
  <c r="I55" i="7"/>
  <c r="M55" i="7"/>
  <c r="Q55" i="7"/>
  <c r="H55" i="7"/>
  <c r="L55" i="7"/>
  <c r="P55" i="7"/>
  <c r="S54" i="7"/>
  <c r="B50" i="12" s="1"/>
  <c r="E50" i="12" s="1"/>
  <c r="F57" i="7"/>
  <c r="E56" i="7"/>
  <c r="H49" i="12" l="1"/>
  <c r="B46" i="3" s="1"/>
  <c r="I49" i="12"/>
  <c r="I48" i="12"/>
  <c r="H48" i="12"/>
  <c r="B45" i="3" s="1"/>
  <c r="D50" i="12"/>
  <c r="F50" i="12" s="1"/>
  <c r="G56" i="7"/>
  <c r="K56" i="7"/>
  <c r="O56" i="7"/>
  <c r="J56" i="7"/>
  <c r="N56" i="7"/>
  <c r="R56" i="7"/>
  <c r="I56" i="7"/>
  <c r="M56" i="7"/>
  <c r="Q56" i="7"/>
  <c r="H56" i="7"/>
  <c r="L56" i="7"/>
  <c r="P56" i="7"/>
  <c r="S55" i="7"/>
  <c r="B51" i="12" s="1"/>
  <c r="E51" i="12" s="1"/>
  <c r="F58" i="7"/>
  <c r="E57" i="7"/>
  <c r="H50" i="12" l="1"/>
  <c r="B47" i="3" s="1"/>
  <c r="I50" i="12"/>
  <c r="D51" i="12"/>
  <c r="F51" i="12" s="1"/>
  <c r="S56" i="7"/>
  <c r="B52" i="12" s="1"/>
  <c r="G57" i="7"/>
  <c r="K57" i="7"/>
  <c r="O57" i="7"/>
  <c r="J57" i="7"/>
  <c r="N57" i="7"/>
  <c r="R57" i="7"/>
  <c r="I57" i="7"/>
  <c r="M57" i="7"/>
  <c r="Q57" i="7"/>
  <c r="H57" i="7"/>
  <c r="L57" i="7"/>
  <c r="P57" i="7"/>
  <c r="F59" i="7"/>
  <c r="E58" i="7"/>
  <c r="D52" i="12" l="1"/>
  <c r="H51" i="12"/>
  <c r="B48" i="3" s="1"/>
  <c r="I51" i="12"/>
  <c r="E52" i="12"/>
  <c r="G58" i="7"/>
  <c r="K58" i="7"/>
  <c r="O58" i="7"/>
  <c r="J58" i="7"/>
  <c r="N58" i="7"/>
  <c r="R58" i="7"/>
  <c r="I58" i="7"/>
  <c r="M58" i="7"/>
  <c r="Q58" i="7"/>
  <c r="H58" i="7"/>
  <c r="L58" i="7"/>
  <c r="P58" i="7"/>
  <c r="S57" i="7"/>
  <c r="B53" i="12" s="1"/>
  <c r="F60" i="7"/>
  <c r="E59" i="7"/>
  <c r="D53" i="12" l="1"/>
  <c r="F52" i="12"/>
  <c r="E53" i="12"/>
  <c r="F53" i="12" s="1"/>
  <c r="S58" i="7"/>
  <c r="B54" i="12" s="1"/>
  <c r="G59" i="7"/>
  <c r="K59" i="7"/>
  <c r="O59" i="7"/>
  <c r="J59" i="7"/>
  <c r="N59" i="7"/>
  <c r="R59" i="7"/>
  <c r="I59" i="7"/>
  <c r="M59" i="7"/>
  <c r="Q59" i="7"/>
  <c r="H59" i="7"/>
  <c r="L59" i="7"/>
  <c r="P59" i="7"/>
  <c r="F61" i="7"/>
  <c r="E60" i="7"/>
  <c r="D54" i="12" l="1"/>
  <c r="H53" i="12"/>
  <c r="B50" i="3" s="1"/>
  <c r="I53" i="12"/>
  <c r="H52" i="12"/>
  <c r="B49" i="3" s="1"/>
  <c r="I52" i="12"/>
  <c r="E54" i="12"/>
  <c r="S59" i="7"/>
  <c r="B55" i="12" s="1"/>
  <c r="G60" i="7"/>
  <c r="K60" i="7"/>
  <c r="O60" i="7"/>
  <c r="J60" i="7"/>
  <c r="N60" i="7"/>
  <c r="R60" i="7"/>
  <c r="I60" i="7"/>
  <c r="M60" i="7"/>
  <c r="Q60" i="7"/>
  <c r="H60" i="7"/>
  <c r="L60" i="7"/>
  <c r="P60" i="7"/>
  <c r="F62" i="7"/>
  <c r="E61" i="7"/>
  <c r="D55" i="12" l="1"/>
  <c r="F54" i="12"/>
  <c r="E55" i="12"/>
  <c r="G61" i="7"/>
  <c r="K61" i="7"/>
  <c r="O61" i="7"/>
  <c r="J61" i="7"/>
  <c r="N61" i="7"/>
  <c r="R61" i="7"/>
  <c r="I61" i="7"/>
  <c r="M61" i="7"/>
  <c r="Q61" i="7"/>
  <c r="H61" i="7"/>
  <c r="L61" i="7"/>
  <c r="P61" i="7"/>
  <c r="S60" i="7"/>
  <c r="B56" i="12" s="1"/>
  <c r="F63" i="7"/>
  <c r="E62" i="7"/>
  <c r="H54" i="12" l="1"/>
  <c r="B51" i="3" s="1"/>
  <c r="I54" i="12"/>
  <c r="F55" i="12"/>
  <c r="D56" i="12"/>
  <c r="E56" i="12"/>
  <c r="S61" i="7"/>
  <c r="B57" i="12" s="1"/>
  <c r="E57" i="12" s="1"/>
  <c r="G62" i="7"/>
  <c r="K62" i="7"/>
  <c r="O62" i="7"/>
  <c r="J62" i="7"/>
  <c r="N62" i="7"/>
  <c r="R62" i="7"/>
  <c r="I62" i="7"/>
  <c r="M62" i="7"/>
  <c r="Q62" i="7"/>
  <c r="H62" i="7"/>
  <c r="L62" i="7"/>
  <c r="P62" i="7"/>
  <c r="F64" i="7"/>
  <c r="E63" i="7"/>
  <c r="F56" i="12" l="1"/>
  <c r="H55" i="12"/>
  <c r="B52" i="3" s="1"/>
  <c r="I55" i="12"/>
  <c r="D57" i="12"/>
  <c r="F57" i="12" s="1"/>
  <c r="E58" i="12"/>
  <c r="G63" i="7"/>
  <c r="K63" i="7"/>
  <c r="O63" i="7"/>
  <c r="J63" i="7"/>
  <c r="N63" i="7"/>
  <c r="R63" i="7"/>
  <c r="I63" i="7"/>
  <c r="M63" i="7"/>
  <c r="Q63" i="7"/>
  <c r="H63" i="7"/>
  <c r="L63" i="7"/>
  <c r="P63" i="7"/>
  <c r="S62" i="7"/>
  <c r="B58" i="12" s="1"/>
  <c r="F65" i="7"/>
  <c r="E64" i="7"/>
  <c r="H57" i="12" l="1"/>
  <c r="B54" i="3" s="1"/>
  <c r="I57" i="12"/>
  <c r="D58" i="12"/>
  <c r="F58" i="12" s="1"/>
  <c r="I56" i="12"/>
  <c r="H56" i="12"/>
  <c r="B53" i="3" s="1"/>
  <c r="S63" i="7"/>
  <c r="B59" i="12" s="1"/>
  <c r="G64" i="7"/>
  <c r="K64" i="7"/>
  <c r="O64" i="7"/>
  <c r="J64" i="7"/>
  <c r="N64" i="7"/>
  <c r="R64" i="7"/>
  <c r="I64" i="7"/>
  <c r="M64" i="7"/>
  <c r="Q64" i="7"/>
  <c r="H64" i="7"/>
  <c r="L64" i="7"/>
  <c r="P64" i="7"/>
  <c r="F66" i="7"/>
  <c r="E65" i="7"/>
  <c r="H58" i="12" l="1"/>
  <c r="B55" i="3" s="1"/>
  <c r="I58" i="12"/>
  <c r="D59" i="12"/>
  <c r="E59" i="12"/>
  <c r="S64" i="7"/>
  <c r="B60" i="12" s="1"/>
  <c r="G65" i="7"/>
  <c r="K65" i="7"/>
  <c r="O65" i="7"/>
  <c r="J65" i="7"/>
  <c r="N65" i="7"/>
  <c r="R65" i="7"/>
  <c r="I65" i="7"/>
  <c r="M65" i="7"/>
  <c r="Q65" i="7"/>
  <c r="H65" i="7"/>
  <c r="L65" i="7"/>
  <c r="P65" i="7"/>
  <c r="F67" i="7"/>
  <c r="E66" i="7"/>
  <c r="F59" i="12" l="1"/>
  <c r="D60" i="12"/>
  <c r="E60" i="12"/>
  <c r="G66" i="7"/>
  <c r="K66" i="7"/>
  <c r="O66" i="7"/>
  <c r="J66" i="7"/>
  <c r="N66" i="7"/>
  <c r="R66" i="7"/>
  <c r="I66" i="7"/>
  <c r="M66" i="7"/>
  <c r="Q66" i="7"/>
  <c r="H66" i="7"/>
  <c r="L66" i="7"/>
  <c r="P66" i="7"/>
  <c r="S65" i="7"/>
  <c r="B61" i="12" s="1"/>
  <c r="E61" i="12" s="1"/>
  <c r="F68" i="7"/>
  <c r="E67" i="7"/>
  <c r="F60" i="12" l="1"/>
  <c r="D61" i="12"/>
  <c r="F61" i="12" s="1"/>
  <c r="H59" i="12"/>
  <c r="B56" i="3" s="1"/>
  <c r="I59" i="12"/>
  <c r="S66" i="7"/>
  <c r="B62" i="12" s="1"/>
  <c r="E62" i="12" s="1"/>
  <c r="G67" i="7"/>
  <c r="K67" i="7"/>
  <c r="O67" i="7"/>
  <c r="J67" i="7"/>
  <c r="N67" i="7"/>
  <c r="R67" i="7"/>
  <c r="I67" i="7"/>
  <c r="M67" i="7"/>
  <c r="Q67" i="7"/>
  <c r="H67" i="7"/>
  <c r="L67" i="7"/>
  <c r="P67" i="7"/>
  <c r="F69" i="7"/>
  <c r="E68" i="7"/>
  <c r="H61" i="12" l="1"/>
  <c r="B58" i="3" s="1"/>
  <c r="I61" i="12"/>
  <c r="I60" i="12"/>
  <c r="H60" i="12"/>
  <c r="B57" i="3" s="1"/>
  <c r="D62" i="12"/>
  <c r="F62" i="12" s="1"/>
  <c r="S67" i="7"/>
  <c r="B63" i="12" s="1"/>
  <c r="E63" i="12" s="1"/>
  <c r="G68" i="7"/>
  <c r="K68" i="7"/>
  <c r="O68" i="7"/>
  <c r="J68" i="7"/>
  <c r="N68" i="7"/>
  <c r="R68" i="7"/>
  <c r="I68" i="7"/>
  <c r="M68" i="7"/>
  <c r="Q68" i="7"/>
  <c r="H68" i="7"/>
  <c r="L68" i="7"/>
  <c r="P68" i="7"/>
  <c r="F70" i="7"/>
  <c r="E69" i="7"/>
  <c r="H62" i="12" l="1"/>
  <c r="B59" i="3" s="1"/>
  <c r="I62" i="12"/>
  <c r="D63" i="12"/>
  <c r="F63" i="12" s="1"/>
  <c r="S68" i="7"/>
  <c r="B64" i="12" s="1"/>
  <c r="G69" i="7"/>
  <c r="K69" i="7"/>
  <c r="O69" i="7"/>
  <c r="J69" i="7"/>
  <c r="N69" i="7"/>
  <c r="R69" i="7"/>
  <c r="I69" i="7"/>
  <c r="M69" i="7"/>
  <c r="Q69" i="7"/>
  <c r="H69" i="7"/>
  <c r="L69" i="7"/>
  <c r="P69" i="7"/>
  <c r="F71" i="7"/>
  <c r="E70" i="7"/>
  <c r="D64" i="12" l="1"/>
  <c r="H63" i="12"/>
  <c r="B60" i="3" s="1"/>
  <c r="I63" i="12"/>
  <c r="E64" i="12"/>
  <c r="S69" i="7"/>
  <c r="B65" i="12" s="1"/>
  <c r="G70" i="7"/>
  <c r="K70" i="7"/>
  <c r="O70" i="7"/>
  <c r="J70" i="7"/>
  <c r="N70" i="7"/>
  <c r="R70" i="7"/>
  <c r="I70" i="7"/>
  <c r="M70" i="7"/>
  <c r="Q70" i="7"/>
  <c r="H70" i="7"/>
  <c r="L70" i="7"/>
  <c r="P70" i="7"/>
  <c r="F72" i="7"/>
  <c r="E71" i="7"/>
  <c r="F64" i="12" l="1"/>
  <c r="D65" i="12"/>
  <c r="E65" i="12"/>
  <c r="F65" i="12" s="1"/>
  <c r="G71" i="7"/>
  <c r="K71" i="7"/>
  <c r="O71" i="7"/>
  <c r="J71" i="7"/>
  <c r="N71" i="7"/>
  <c r="R71" i="7"/>
  <c r="I71" i="7"/>
  <c r="M71" i="7"/>
  <c r="Q71" i="7"/>
  <c r="H71" i="7"/>
  <c r="L71" i="7"/>
  <c r="P71" i="7"/>
  <c r="S70" i="7"/>
  <c r="B66" i="12" s="1"/>
  <c r="E66" i="12" s="1"/>
  <c r="F73" i="7"/>
  <c r="E72" i="7"/>
  <c r="H65" i="12" l="1"/>
  <c r="B62" i="3" s="1"/>
  <c r="I65" i="12"/>
  <c r="D66" i="12"/>
  <c r="F66" i="12" s="1"/>
  <c r="I64" i="12"/>
  <c r="H64" i="12"/>
  <c r="B61" i="3" s="1"/>
  <c r="G72" i="7"/>
  <c r="K72" i="7"/>
  <c r="O72" i="7"/>
  <c r="J72" i="7"/>
  <c r="N72" i="7"/>
  <c r="R72" i="7"/>
  <c r="I72" i="7"/>
  <c r="M72" i="7"/>
  <c r="Q72" i="7"/>
  <c r="H72" i="7"/>
  <c r="L72" i="7"/>
  <c r="P72" i="7"/>
  <c r="S71" i="7"/>
  <c r="B67" i="12" s="1"/>
  <c r="E67" i="12" s="1"/>
  <c r="F74" i="7"/>
  <c r="E73" i="7"/>
  <c r="H66" i="12" l="1"/>
  <c r="B63" i="3" s="1"/>
  <c r="I66" i="12"/>
  <c r="E68" i="12"/>
  <c r="D67" i="12"/>
  <c r="F67" i="12" s="1"/>
  <c r="G73" i="7"/>
  <c r="K73" i="7"/>
  <c r="O73" i="7"/>
  <c r="J73" i="7"/>
  <c r="N73" i="7"/>
  <c r="R73" i="7"/>
  <c r="I73" i="7"/>
  <c r="M73" i="7"/>
  <c r="Q73" i="7"/>
  <c r="H73" i="7"/>
  <c r="L73" i="7"/>
  <c r="P73" i="7"/>
  <c r="S72" i="7"/>
  <c r="B68" i="12" s="1"/>
  <c r="F75" i="7"/>
  <c r="E74" i="7"/>
  <c r="I67" i="12" l="1"/>
  <c r="H67" i="12"/>
  <c r="B64" i="3" s="1"/>
  <c r="D68" i="12"/>
  <c r="F68" i="12" s="1"/>
  <c r="S73" i="7"/>
  <c r="B69" i="12" s="1"/>
  <c r="G74" i="7"/>
  <c r="K74" i="7"/>
  <c r="O74" i="7"/>
  <c r="J74" i="7"/>
  <c r="N74" i="7"/>
  <c r="R74" i="7"/>
  <c r="I74" i="7"/>
  <c r="M74" i="7"/>
  <c r="Q74" i="7"/>
  <c r="H74" i="7"/>
  <c r="L74" i="7"/>
  <c r="P74" i="7"/>
  <c r="F76" i="7"/>
  <c r="E75" i="7"/>
  <c r="D69" i="12" l="1"/>
  <c r="I68" i="12"/>
  <c r="H68" i="12"/>
  <c r="B65" i="3" s="1"/>
  <c r="E69" i="12"/>
  <c r="F69" i="12" s="1"/>
  <c r="S74" i="7"/>
  <c r="B70" i="12" s="1"/>
  <c r="E70" i="12" s="1"/>
  <c r="G75" i="7"/>
  <c r="K75" i="7"/>
  <c r="O75" i="7"/>
  <c r="J75" i="7"/>
  <c r="N75" i="7"/>
  <c r="R75" i="7"/>
  <c r="I75" i="7"/>
  <c r="M75" i="7"/>
  <c r="Q75" i="7"/>
  <c r="H75" i="7"/>
  <c r="L75" i="7"/>
  <c r="P75" i="7"/>
  <c r="F77" i="7"/>
  <c r="E76" i="7"/>
  <c r="H69" i="12" l="1"/>
  <c r="B66" i="3" s="1"/>
  <c r="I69" i="12"/>
  <c r="D70" i="12"/>
  <c r="F70" i="12" s="1"/>
  <c r="G76" i="7"/>
  <c r="K76" i="7"/>
  <c r="O76" i="7"/>
  <c r="J76" i="7"/>
  <c r="N76" i="7"/>
  <c r="R76" i="7"/>
  <c r="I76" i="7"/>
  <c r="M76" i="7"/>
  <c r="Q76" i="7"/>
  <c r="H76" i="7"/>
  <c r="L76" i="7"/>
  <c r="P76" i="7"/>
  <c r="S75" i="7"/>
  <c r="B71" i="12" s="1"/>
  <c r="E71" i="12" s="1"/>
  <c r="F78" i="7"/>
  <c r="E77" i="7"/>
  <c r="H70" i="12" l="1"/>
  <c r="B67" i="3" s="1"/>
  <c r="I70" i="12"/>
  <c r="D71" i="12"/>
  <c r="F71" i="12" s="1"/>
  <c r="S76" i="7"/>
  <c r="B72" i="12" s="1"/>
  <c r="E72" i="12" s="1"/>
  <c r="G77" i="7"/>
  <c r="K77" i="7"/>
  <c r="O77" i="7"/>
  <c r="J77" i="7"/>
  <c r="N77" i="7"/>
  <c r="R77" i="7"/>
  <c r="I77" i="7"/>
  <c r="M77" i="7"/>
  <c r="Q77" i="7"/>
  <c r="H77" i="7"/>
  <c r="L77" i="7"/>
  <c r="P77" i="7"/>
  <c r="F79" i="7"/>
  <c r="E78" i="7"/>
  <c r="H71" i="12" l="1"/>
  <c r="B68" i="3" s="1"/>
  <c r="I71" i="12"/>
  <c r="D72" i="12"/>
  <c r="F72" i="12" s="1"/>
  <c r="S77" i="7"/>
  <c r="B73" i="12" s="1"/>
  <c r="E73" i="12" s="1"/>
  <c r="G78" i="7"/>
  <c r="K78" i="7"/>
  <c r="O78" i="7"/>
  <c r="J78" i="7"/>
  <c r="N78" i="7"/>
  <c r="R78" i="7"/>
  <c r="I78" i="7"/>
  <c r="M78" i="7"/>
  <c r="Q78" i="7"/>
  <c r="H78" i="7"/>
  <c r="L78" i="7"/>
  <c r="P78" i="7"/>
  <c r="F80" i="7"/>
  <c r="E79" i="7"/>
  <c r="H72" i="12" l="1"/>
  <c r="B69" i="3" s="1"/>
  <c r="I72" i="12"/>
  <c r="D73" i="12"/>
  <c r="F73" i="12" s="1"/>
  <c r="S78" i="7"/>
  <c r="B74" i="12" s="1"/>
  <c r="E74" i="12" s="1"/>
  <c r="G79" i="7"/>
  <c r="K79" i="7"/>
  <c r="O79" i="7"/>
  <c r="J79" i="7"/>
  <c r="N79" i="7"/>
  <c r="R79" i="7"/>
  <c r="I79" i="7"/>
  <c r="M79" i="7"/>
  <c r="Q79" i="7"/>
  <c r="H79" i="7"/>
  <c r="L79" i="7"/>
  <c r="P79" i="7"/>
  <c r="F81" i="7"/>
  <c r="E80" i="7"/>
  <c r="H73" i="12" l="1"/>
  <c r="B70" i="3" s="1"/>
  <c r="I73" i="12"/>
  <c r="D74" i="12"/>
  <c r="F74" i="12" s="1"/>
  <c r="S79" i="7"/>
  <c r="B75" i="12" s="1"/>
  <c r="G80" i="7"/>
  <c r="K80" i="7"/>
  <c r="O80" i="7"/>
  <c r="J80" i="7"/>
  <c r="N80" i="7"/>
  <c r="R80" i="7"/>
  <c r="I80" i="7"/>
  <c r="M80" i="7"/>
  <c r="Q80" i="7"/>
  <c r="H80" i="7"/>
  <c r="L80" i="7"/>
  <c r="P80" i="7"/>
  <c r="F82" i="7"/>
  <c r="E81" i="7"/>
  <c r="D75" i="12" l="1"/>
  <c r="H74" i="12"/>
  <c r="B71" i="3" s="1"/>
  <c r="I74" i="12"/>
  <c r="E75" i="12"/>
  <c r="S80" i="7"/>
  <c r="B76" i="12" s="1"/>
  <c r="E76" i="12" s="1"/>
  <c r="G81" i="7"/>
  <c r="K81" i="7"/>
  <c r="O81" i="7"/>
  <c r="J81" i="7"/>
  <c r="N81" i="7"/>
  <c r="R81" i="7"/>
  <c r="I81" i="7"/>
  <c r="M81" i="7"/>
  <c r="Q81" i="7"/>
  <c r="H81" i="7"/>
  <c r="L81" i="7"/>
  <c r="P81" i="7"/>
  <c r="F83" i="7"/>
  <c r="E82" i="7"/>
  <c r="D76" i="12" l="1"/>
  <c r="F76" i="12" s="1"/>
  <c r="F75" i="12"/>
  <c r="S81" i="7"/>
  <c r="B77" i="12" s="1"/>
  <c r="G82" i="7"/>
  <c r="K82" i="7"/>
  <c r="O82" i="7"/>
  <c r="J82" i="7"/>
  <c r="N82" i="7"/>
  <c r="R82" i="7"/>
  <c r="I82" i="7"/>
  <c r="M82" i="7"/>
  <c r="Q82" i="7"/>
  <c r="H82" i="7"/>
  <c r="L82" i="7"/>
  <c r="P82" i="7"/>
  <c r="F84" i="7"/>
  <c r="E83" i="7"/>
  <c r="D77" i="12" l="1"/>
  <c r="H75" i="12"/>
  <c r="B72" i="3" s="1"/>
  <c r="I75" i="12"/>
  <c r="I76" i="12"/>
  <c r="H76" i="12"/>
  <c r="B73" i="3" s="1"/>
  <c r="E77" i="12"/>
  <c r="F77" i="12" s="1"/>
  <c r="G83" i="7"/>
  <c r="K83" i="7"/>
  <c r="O83" i="7"/>
  <c r="J83" i="7"/>
  <c r="N83" i="7"/>
  <c r="R83" i="7"/>
  <c r="I83" i="7"/>
  <c r="M83" i="7"/>
  <c r="Q83" i="7"/>
  <c r="H83" i="7"/>
  <c r="L83" i="7"/>
  <c r="P83" i="7"/>
  <c r="S82" i="7"/>
  <c r="B78" i="12" s="1"/>
  <c r="F85" i="7"/>
  <c r="E84" i="7"/>
  <c r="D78" i="12" l="1"/>
  <c r="E78" i="12"/>
  <c r="H77" i="12"/>
  <c r="B74" i="3" s="1"/>
  <c r="I77" i="12"/>
  <c r="S83" i="7"/>
  <c r="B79" i="12" s="1"/>
  <c r="G84" i="7"/>
  <c r="K84" i="7"/>
  <c r="O84" i="7"/>
  <c r="J84" i="7"/>
  <c r="N84" i="7"/>
  <c r="R84" i="7"/>
  <c r="I84" i="7"/>
  <c r="M84" i="7"/>
  <c r="Q84" i="7"/>
  <c r="H84" i="7"/>
  <c r="L84" i="7"/>
  <c r="P84" i="7"/>
  <c r="F86" i="7"/>
  <c r="E85" i="7"/>
  <c r="D79" i="12" l="1"/>
  <c r="F78" i="12"/>
  <c r="E79" i="12"/>
  <c r="G85" i="7"/>
  <c r="K85" i="7"/>
  <c r="O85" i="7"/>
  <c r="J85" i="7"/>
  <c r="N85" i="7"/>
  <c r="R85" i="7"/>
  <c r="I85" i="7"/>
  <c r="M85" i="7"/>
  <c r="Q85" i="7"/>
  <c r="H85" i="7"/>
  <c r="L85" i="7"/>
  <c r="P85" i="7"/>
  <c r="S84" i="7"/>
  <c r="B80" i="12" s="1"/>
  <c r="F87" i="7"/>
  <c r="E86" i="7"/>
  <c r="H78" i="12" l="1"/>
  <c r="B75" i="3" s="1"/>
  <c r="I78" i="12"/>
  <c r="F79" i="12"/>
  <c r="D80" i="12"/>
  <c r="E80" i="12"/>
  <c r="S85" i="7"/>
  <c r="B81" i="12" s="1"/>
  <c r="E81" i="12" s="1"/>
  <c r="G86" i="7"/>
  <c r="K86" i="7"/>
  <c r="O86" i="7"/>
  <c r="J86" i="7"/>
  <c r="N86" i="7"/>
  <c r="R86" i="7"/>
  <c r="I86" i="7"/>
  <c r="M86" i="7"/>
  <c r="Q86" i="7"/>
  <c r="H86" i="7"/>
  <c r="L86" i="7"/>
  <c r="P86" i="7"/>
  <c r="F88" i="7"/>
  <c r="E87" i="7"/>
  <c r="F80" i="12" l="1"/>
  <c r="H79" i="12"/>
  <c r="B76" i="3" s="1"/>
  <c r="I79" i="12"/>
  <c r="D81" i="12"/>
  <c r="F81" i="12" s="1"/>
  <c r="S86" i="7"/>
  <c r="B82" i="12" s="1"/>
  <c r="E82" i="12" s="1"/>
  <c r="G87" i="7"/>
  <c r="K87" i="7"/>
  <c r="O87" i="7"/>
  <c r="J87" i="7"/>
  <c r="N87" i="7"/>
  <c r="R87" i="7"/>
  <c r="I87" i="7"/>
  <c r="M87" i="7"/>
  <c r="Q87" i="7"/>
  <c r="H87" i="7"/>
  <c r="L87" i="7"/>
  <c r="P87" i="7"/>
  <c r="F89" i="7"/>
  <c r="E88" i="7"/>
  <c r="H81" i="12" l="1"/>
  <c r="B78" i="3" s="1"/>
  <c r="I81" i="12"/>
  <c r="I80" i="12"/>
  <c r="H80" i="12"/>
  <c r="B77" i="3" s="1"/>
  <c r="D82" i="12"/>
  <c r="F82" i="12" s="1"/>
  <c r="S87" i="7"/>
  <c r="B83" i="12" s="1"/>
  <c r="E83" i="12" s="1"/>
  <c r="G88" i="7"/>
  <c r="K88" i="7"/>
  <c r="O88" i="7"/>
  <c r="J88" i="7"/>
  <c r="N88" i="7"/>
  <c r="R88" i="7"/>
  <c r="I88" i="7"/>
  <c r="M88" i="7"/>
  <c r="Q88" i="7"/>
  <c r="H88" i="7"/>
  <c r="L88" i="7"/>
  <c r="P88" i="7"/>
  <c r="F90" i="7"/>
  <c r="E89" i="7"/>
  <c r="H82" i="12" l="1"/>
  <c r="B79" i="3" s="1"/>
  <c r="I82" i="12"/>
  <c r="D83" i="12"/>
  <c r="F83" i="12" s="1"/>
  <c r="S88" i="7"/>
  <c r="B84" i="12" s="1"/>
  <c r="E84" i="12" s="1"/>
  <c r="G89" i="7"/>
  <c r="K89" i="7"/>
  <c r="O89" i="7"/>
  <c r="J89" i="7"/>
  <c r="N89" i="7"/>
  <c r="R89" i="7"/>
  <c r="I89" i="7"/>
  <c r="M89" i="7"/>
  <c r="Q89" i="7"/>
  <c r="H89" i="7"/>
  <c r="L89" i="7"/>
  <c r="P89" i="7"/>
  <c r="F91" i="7"/>
  <c r="E90" i="7"/>
  <c r="H83" i="12" l="1"/>
  <c r="B80" i="3" s="1"/>
  <c r="I83" i="12"/>
  <c r="D84" i="12"/>
  <c r="F84" i="12" s="1"/>
  <c r="S89" i="7"/>
  <c r="B85" i="12" s="1"/>
  <c r="E85" i="12" s="1"/>
  <c r="G90" i="7"/>
  <c r="K90" i="7"/>
  <c r="O90" i="7"/>
  <c r="J90" i="7"/>
  <c r="N90" i="7"/>
  <c r="R90" i="7"/>
  <c r="I90" i="7"/>
  <c r="M90" i="7"/>
  <c r="Q90" i="7"/>
  <c r="H90" i="7"/>
  <c r="L90" i="7"/>
  <c r="P90" i="7"/>
  <c r="F92" i="7"/>
  <c r="E91" i="7"/>
  <c r="I84" i="12" l="1"/>
  <c r="H84" i="12"/>
  <c r="B81" i="3" s="1"/>
  <c r="D85" i="12"/>
  <c r="F85" i="12" s="1"/>
  <c r="E86" i="12"/>
  <c r="G91" i="7"/>
  <c r="K91" i="7"/>
  <c r="O91" i="7"/>
  <c r="J91" i="7"/>
  <c r="N91" i="7"/>
  <c r="R91" i="7"/>
  <c r="I91" i="7"/>
  <c r="M91" i="7"/>
  <c r="Q91" i="7"/>
  <c r="H91" i="7"/>
  <c r="L91" i="7"/>
  <c r="P91" i="7"/>
  <c r="S90" i="7"/>
  <c r="B86" i="12" s="1"/>
  <c r="F93" i="7"/>
  <c r="E92" i="7"/>
  <c r="H85" i="12" l="1"/>
  <c r="B82" i="3" s="1"/>
  <c r="I85" i="12"/>
  <c r="D86" i="12"/>
  <c r="F86" i="12" s="1"/>
  <c r="S91" i="7"/>
  <c r="B87" i="12" s="1"/>
  <c r="E87" i="12" s="1"/>
  <c r="G92" i="7"/>
  <c r="K92" i="7"/>
  <c r="O92" i="7"/>
  <c r="J92" i="7"/>
  <c r="N92" i="7"/>
  <c r="R92" i="7"/>
  <c r="I92" i="7"/>
  <c r="M92" i="7"/>
  <c r="Q92" i="7"/>
  <c r="H92" i="7"/>
  <c r="L92" i="7"/>
  <c r="P92" i="7"/>
  <c r="F94" i="7"/>
  <c r="E93" i="7"/>
  <c r="I86" i="12" l="1"/>
  <c r="H86" i="12"/>
  <c r="B83" i="3" s="1"/>
  <c r="D87" i="12"/>
  <c r="F87" i="12" s="1"/>
  <c r="S92" i="7"/>
  <c r="B88" i="12" s="1"/>
  <c r="G93" i="7"/>
  <c r="K93" i="7"/>
  <c r="O93" i="7"/>
  <c r="J93" i="7"/>
  <c r="N93" i="7"/>
  <c r="R93" i="7"/>
  <c r="I93" i="7"/>
  <c r="M93" i="7"/>
  <c r="Q93" i="7"/>
  <c r="H93" i="7"/>
  <c r="L93" i="7"/>
  <c r="P93" i="7"/>
  <c r="F95" i="7"/>
  <c r="E94" i="7"/>
  <c r="D88" i="12" l="1"/>
  <c r="H87" i="12"/>
  <c r="B84" i="3" s="1"/>
  <c r="I87" i="12"/>
  <c r="E88" i="12"/>
  <c r="S93" i="7"/>
  <c r="B89" i="12" s="1"/>
  <c r="G94" i="7"/>
  <c r="K94" i="7"/>
  <c r="O94" i="7"/>
  <c r="J94" i="7"/>
  <c r="N94" i="7"/>
  <c r="R94" i="7"/>
  <c r="I94" i="7"/>
  <c r="M94" i="7"/>
  <c r="Q94" i="7"/>
  <c r="H94" i="7"/>
  <c r="L94" i="7"/>
  <c r="P94" i="7"/>
  <c r="F96" i="7"/>
  <c r="E95" i="7"/>
  <c r="D89" i="12" l="1"/>
  <c r="F88" i="12"/>
  <c r="E89" i="12"/>
  <c r="F89" i="12" s="1"/>
  <c r="S94" i="7"/>
  <c r="B90" i="12" s="1"/>
  <c r="G95" i="7"/>
  <c r="K95" i="7"/>
  <c r="O95" i="7"/>
  <c r="J95" i="7"/>
  <c r="N95" i="7"/>
  <c r="R95" i="7"/>
  <c r="I95" i="7"/>
  <c r="M95" i="7"/>
  <c r="Q95" i="7"/>
  <c r="H95" i="7"/>
  <c r="L95" i="7"/>
  <c r="P95" i="7"/>
  <c r="F97" i="7"/>
  <c r="E96" i="7"/>
  <c r="D90" i="12" l="1"/>
  <c r="H89" i="12"/>
  <c r="B86" i="3" s="1"/>
  <c r="I89" i="12"/>
  <c r="H88" i="12"/>
  <c r="B85" i="3" s="1"/>
  <c r="I88" i="12"/>
  <c r="E90" i="12"/>
  <c r="S95" i="7"/>
  <c r="B91" i="12" s="1"/>
  <c r="G96" i="7"/>
  <c r="K96" i="7"/>
  <c r="O96" i="7"/>
  <c r="J96" i="7"/>
  <c r="N96" i="7"/>
  <c r="R96" i="7"/>
  <c r="I96" i="7"/>
  <c r="M96" i="7"/>
  <c r="Q96" i="7"/>
  <c r="H96" i="7"/>
  <c r="L96" i="7"/>
  <c r="P96" i="7"/>
  <c r="F98" i="7"/>
  <c r="E97" i="7"/>
  <c r="D91" i="12" l="1"/>
  <c r="F90" i="12"/>
  <c r="E91" i="12"/>
  <c r="G97" i="7"/>
  <c r="J97" i="7"/>
  <c r="I97" i="7"/>
  <c r="H97" i="7"/>
  <c r="K97" i="7"/>
  <c r="O97" i="7"/>
  <c r="N97" i="7"/>
  <c r="R97" i="7"/>
  <c r="M97" i="7"/>
  <c r="Q97" i="7"/>
  <c r="L97" i="7"/>
  <c r="P97" i="7"/>
  <c r="S96" i="7"/>
  <c r="B92" i="12" s="1"/>
  <c r="F99" i="7"/>
  <c r="E98" i="7"/>
  <c r="I90" i="12" l="1"/>
  <c r="H90" i="12"/>
  <c r="B87" i="3" s="1"/>
  <c r="F91" i="12"/>
  <c r="D92" i="12"/>
  <c r="E92" i="12"/>
  <c r="S97" i="7"/>
  <c r="B93" i="12" s="1"/>
  <c r="G98" i="7"/>
  <c r="K98" i="7"/>
  <c r="O98" i="7"/>
  <c r="J98" i="7"/>
  <c r="N98" i="7"/>
  <c r="R98" i="7"/>
  <c r="I98" i="7"/>
  <c r="M98" i="7"/>
  <c r="Q98" i="7"/>
  <c r="H98" i="7"/>
  <c r="L98" i="7"/>
  <c r="P98" i="7"/>
  <c r="F100" i="7"/>
  <c r="E99" i="7"/>
  <c r="F92" i="12" l="1"/>
  <c r="D93" i="12"/>
  <c r="E93" i="12"/>
  <c r="F93" i="12" s="1"/>
  <c r="H91" i="12"/>
  <c r="B88" i="3" s="1"/>
  <c r="I91" i="12"/>
  <c r="S98" i="7"/>
  <c r="B94" i="12" s="1"/>
  <c r="E94" i="12" s="1"/>
  <c r="G99" i="7"/>
  <c r="K99" i="7"/>
  <c r="O99" i="7"/>
  <c r="J99" i="7"/>
  <c r="N99" i="7"/>
  <c r="R99" i="7"/>
  <c r="I99" i="7"/>
  <c r="M99" i="7"/>
  <c r="Q99" i="7"/>
  <c r="H99" i="7"/>
  <c r="L99" i="7"/>
  <c r="P99" i="7"/>
  <c r="F101" i="7"/>
  <c r="E101" i="7" s="1"/>
  <c r="E100" i="7"/>
  <c r="H93" i="12" l="1"/>
  <c r="I93" i="12"/>
  <c r="D94" i="12"/>
  <c r="F94" i="12" s="1"/>
  <c r="H92" i="12"/>
  <c r="B89" i="3" s="1"/>
  <c r="I92" i="12"/>
  <c r="S99" i="7"/>
  <c r="B95" i="12" s="1"/>
  <c r="G101" i="7"/>
  <c r="K101" i="7"/>
  <c r="O101" i="7"/>
  <c r="J101" i="7"/>
  <c r="N101" i="7"/>
  <c r="R101" i="7"/>
  <c r="I101" i="7"/>
  <c r="M101" i="7"/>
  <c r="Q101" i="7"/>
  <c r="H101" i="7"/>
  <c r="L101" i="7"/>
  <c r="P101" i="7"/>
  <c r="G100" i="7"/>
  <c r="K100" i="7"/>
  <c r="O100" i="7"/>
  <c r="J100" i="7"/>
  <c r="N100" i="7"/>
  <c r="R100" i="7"/>
  <c r="I100" i="7"/>
  <c r="M100" i="7"/>
  <c r="Q100" i="7"/>
  <c r="H100" i="7"/>
  <c r="L100" i="7"/>
  <c r="P100" i="7"/>
  <c r="D95" i="12" l="1"/>
  <c r="H94" i="12"/>
  <c r="I94" i="12"/>
  <c r="E95" i="12"/>
  <c r="S100" i="7"/>
  <c r="B96" i="12" s="1"/>
  <c r="S101" i="7"/>
  <c r="B97" i="12" s="1"/>
  <c r="D97" i="12" s="1"/>
  <c r="E97" i="12" l="1"/>
  <c r="F97" i="12" s="1"/>
  <c r="D96" i="12"/>
  <c r="F95" i="12"/>
  <c r="E96" i="12"/>
  <c r="H97" i="12" l="1"/>
  <c r="I97" i="12"/>
  <c r="H95" i="12"/>
  <c r="I95" i="12"/>
  <c r="F96" i="12"/>
  <c r="I96" i="12" l="1"/>
  <c r="H96" i="12"/>
</calcChain>
</file>

<file path=xl/sharedStrings.xml><?xml version="1.0" encoding="utf-8"?>
<sst xmlns="http://schemas.openxmlformats.org/spreadsheetml/2006/main" count="490" uniqueCount="152">
  <si>
    <r>
      <t xml:space="preserve">FEATHER RIVER AT OROVILLE </t>
    </r>
    <r>
      <rPr>
        <b/>
        <i/>
        <sz val="24"/>
        <color indexed="10"/>
        <rFont val="Arial"/>
        <family val="2"/>
      </rPr>
      <t>(FTO)</t>
    </r>
  </si>
  <si>
    <t>Elevation: 149' · FEATHER R basin · Operator: CA Dept of Water Resources</t>
  </si>
  <si>
    <t>Provisional data, subject to change.</t>
  </si>
  <si>
    <t>Query executed Friday at 14:00:06  </t>
  </si>
  <si>
    <t>FLOW, FULL NATURAL (4951)</t>
  </si>
  <si>
    <t>Date   /   Time  </t>
  </si>
  <si>
    <t>MON FNF</t>
  </si>
  <si>
    <t>AF</t>
  </si>
  <si>
    <t>Yearly Table</t>
  </si>
  <si>
    <t>Year</t>
  </si>
  <si>
    <t>OCT</t>
  </si>
  <si>
    <t>NOV</t>
  </si>
  <si>
    <t>DEC</t>
  </si>
  <si>
    <t>JAN</t>
  </si>
  <si>
    <t>FEB</t>
  </si>
  <si>
    <t>MAR</t>
  </si>
  <si>
    <t>APR</t>
  </si>
  <si>
    <t>MAY</t>
  </si>
  <si>
    <t>JUN</t>
  </si>
  <si>
    <t>JUL</t>
  </si>
  <si>
    <t>AUG</t>
  </si>
  <si>
    <t>SEP</t>
  </si>
  <si>
    <t>Condition 1</t>
  </si>
  <si>
    <t>APR-JUL</t>
  </si>
  <si>
    <t>Condition 2</t>
  </si>
  <si>
    <t>FEATHERindex</t>
  </si>
  <si>
    <t>Data from Armin's File</t>
  </si>
  <si>
    <t>Check</t>
  </si>
  <si>
    <t>Total (TAF)</t>
  </si>
  <si>
    <t>Condition 2 index</t>
  </si>
  <si>
    <t>Condition 1 &amp; 2</t>
  </si>
  <si>
    <t>Summary of Shasta River and Feather River Indices</t>
  </si>
  <si>
    <t>Water Year</t>
  </si>
  <si>
    <t>SHASTAindex</t>
  </si>
  <si>
    <t>W</t>
  </si>
  <si>
    <t>AN</t>
  </si>
  <si>
    <t>BN</t>
  </si>
  <si>
    <t>D</t>
  </si>
  <si>
    <t>C</t>
  </si>
  <si>
    <t>[..........Sacramento Valley..........]</t>
  </si>
  <si>
    <t>[.........San Joaquin Valley..........]</t>
  </si>
  <si>
    <t>[.....Runoff (maf).....]</t>
  </si>
  <si>
    <t>[..WY Index..]</t>
  </si>
  <si>
    <t>WY</t>
  </si>
  <si>
    <t>Oct-Mar</t>
  </si>
  <si>
    <t>Apr-Jul</t>
  </si>
  <si>
    <t>WYsum</t>
  </si>
  <si>
    <t>Index</t>
  </si>
  <si>
    <t>Yr-type</t>
  </si>
  <si>
    <t>This file is to serve as a reference for future updates as well as version control</t>
  </si>
  <si>
    <t>File Name:</t>
  </si>
  <si>
    <t>Comments:</t>
  </si>
  <si>
    <t>mmddyy</t>
  </si>
  <si>
    <t>Month, Day and Year file last updated</t>
  </si>
  <si>
    <t>HYDROLOGY IDENTIFIER:</t>
  </si>
  <si>
    <t>Notes:</t>
  </si>
  <si>
    <t>Date</t>
  </si>
  <si>
    <t>Person</t>
  </si>
  <si>
    <t>Note/Modification</t>
  </si>
  <si>
    <t>Tab Colors:</t>
  </si>
  <si>
    <t>white</t>
  </si>
  <si>
    <t>README PAGE - This page</t>
  </si>
  <si>
    <t>Blue</t>
  </si>
  <si>
    <t>Green</t>
  </si>
  <si>
    <t>CENTValley</t>
  </si>
  <si>
    <t>California Central Valley</t>
  </si>
  <si>
    <t>WYT</t>
  </si>
  <si>
    <t>Water Year Type</t>
  </si>
  <si>
    <t>INDEX</t>
  </si>
  <si>
    <t>NONE</t>
  </si>
  <si>
    <t>Elevation: 2800' · PIT R basin · Operator: US Bureau of Reclamation</t>
  </si>
  <si>
    <t>Query executed Friday at 8:49:28  </t>
  </si>
  <si>
    <t>FLOW, FULL NATURAL (5594)</t>
  </si>
  <si>
    <t>SHASTAindex (from file)</t>
  </si>
  <si>
    <t>CHECK</t>
  </si>
  <si>
    <t>2007 Water Year classification data is based on a Report (needs to be checked)</t>
  </si>
  <si>
    <t>Data obtained from CDEC</t>
  </si>
  <si>
    <t>Created from spreadsheet files used to determine various water year types</t>
  </si>
  <si>
    <r>
      <t xml:space="preserve">SACTO INFLOW-SHASTA </t>
    </r>
    <r>
      <rPr>
        <b/>
        <i/>
        <sz val="24"/>
        <color rgb="FFFF0000"/>
        <rFont val="Arial"/>
        <family val="2"/>
      </rPr>
      <t>(SIS)</t>
    </r>
  </si>
  <si>
    <t>Query executed Tuesday at 13:45:15</t>
  </si>
  <si>
    <t>Date / Time</t>
  </si>
  <si>
    <t>FLOW (TAF)</t>
  </si>
  <si>
    <t>Oct</t>
  </si>
  <si>
    <t>Nov</t>
  </si>
  <si>
    <t>Dec</t>
  </si>
  <si>
    <t>Jan</t>
  </si>
  <si>
    <t>Feb</t>
  </si>
  <si>
    <t>Mar</t>
  </si>
  <si>
    <t>Apr</t>
  </si>
  <si>
    <t>May</t>
  </si>
  <si>
    <t>Jun</t>
  </si>
  <si>
    <t>Jul</t>
  </si>
  <si>
    <t>Aug</t>
  </si>
  <si>
    <t>Sep</t>
  </si>
  <si>
    <t>Total</t>
  </si>
  <si>
    <t>SHASTA Index</t>
  </si>
  <si>
    <t>Full Natural Inflow to Shasta Lake</t>
  </si>
  <si>
    <t>Existing SHASTAindex (from file)</t>
  </si>
  <si>
    <t>Extended SHASTAindex</t>
  </si>
  <si>
    <t>Description</t>
  </si>
  <si>
    <r>
      <t xml:space="preserve">SACTO INFLOW-SHASTA </t>
    </r>
    <r>
      <rPr>
        <b/>
        <i/>
        <sz val="14"/>
        <color indexed="10"/>
        <rFont val="Arial"/>
        <family val="2"/>
      </rPr>
      <t>(SIS)</t>
    </r>
  </si>
  <si>
    <t>Calculation pages</t>
  </si>
  <si>
    <t>CalSim input data</t>
  </si>
  <si>
    <t>Input</t>
  </si>
  <si>
    <t>CENTValley_WYT_INDEX.xls</t>
  </si>
  <si>
    <t>M Z Ejeta / DWR</t>
  </si>
  <si>
    <t>Extended data through water year 2012</t>
  </si>
  <si>
    <r>
      <t xml:space="preserve">TRINITY LAKE </t>
    </r>
    <r>
      <rPr>
        <b/>
        <i/>
        <sz val="24"/>
        <color rgb="FFFF0000"/>
        <rFont val="Arial"/>
        <family val="2"/>
      </rPr>
      <t>(CLE)</t>
    </r>
  </si>
  <si>
    <t>Elevation: 2370' · TRINITY R basin · Operator: US Bureau of Reclamation</t>
  </si>
  <si>
    <t>Query executed Friday at 10:49:31</t>
  </si>
  <si>
    <t>FULL NATURAL FLOW (2417)</t>
  </si>
  <si>
    <t>FNF</t>
  </si>
  <si>
    <t>CFS</t>
  </si>
  <si>
    <t>--</t>
  </si>
  <si>
    <t>TAF</t>
  </si>
  <si>
    <t>Month Index</t>
  </si>
  <si>
    <t>Day Index</t>
  </si>
  <si>
    <t>Month</t>
  </si>
  <si>
    <t>Flow</t>
  </si>
  <si>
    <t>Month / Year</t>
  </si>
  <si>
    <r>
      <t xml:space="preserve">TRINITY R AT LEWISTON </t>
    </r>
    <r>
      <rPr>
        <b/>
        <i/>
        <sz val="24"/>
        <color rgb="FFFF0000"/>
        <rFont val="Arial"/>
        <family val="2"/>
      </rPr>
      <t>(TNL)</t>
    </r>
  </si>
  <si>
    <t>Elevation: 1816' · TRINITY R basin · Operator: US Bureau of Reclamation</t>
  </si>
  <si>
    <t>Query executed Friday at 11:20:26</t>
  </si>
  <si>
    <t>FLOW, FULL NATURAL (5770)</t>
  </si>
  <si>
    <t>Correlation (FNF TNL to FNF CLE)</t>
  </si>
  <si>
    <t>TNL FNF</t>
  </si>
  <si>
    <t>CLE FNF</t>
  </si>
  <si>
    <t>Worksheets</t>
  </si>
  <si>
    <t>README</t>
  </si>
  <si>
    <t>This page</t>
  </si>
  <si>
    <t>TRINITYFNFlow</t>
  </si>
  <si>
    <t>The Trinity Index is used to help determine minimum instream flows below Lewiston Lake.  The classifications for the Trinity index are: 1=Very Wet, 2=Wet, 3=Normal, 4=Dry, 5=Critically Dry: The criteria used for the Trinity Index is based upon the unimpaired inflow to the Trinity Reservoir.  See the Trinity Mainstem Fishery Restoration (November 2000). (Note: Index changes in Apr.)
The unimpaired inflow (full natural flow) into Trinity Lake was obtained from CDEC with ID CLE, for the period 1921 to 2003. The total April - September flow was calculated for the period 1921 to 2003. The water year types were then determined based on the above criteria. The values obtained for the 1921 to 1994 period were compared with the values used in the Benchmark studies and were found to be identical. The Trinity River index was then extended for the 1995 to 2003 period. Values extended based on the following criteria: water year full natural inflow to Trinity Lake (&lt;600=5, 650 - 1025=4, 1025-1350=3,1350-2000=2,&gt;2000=1)</t>
  </si>
  <si>
    <t>Trinityindex (from file)</t>
  </si>
  <si>
    <t>Measured and estimated</t>
  </si>
  <si>
    <t>Extended TrinityIndex using CLE</t>
  </si>
  <si>
    <t>Extended TrinityIndex using TNL</t>
  </si>
  <si>
    <t>Extended TrinityIndex for CalSim</t>
  </si>
  <si>
    <r>
      <t xml:space="preserve">AMERICAN R AT FOLSOM </t>
    </r>
    <r>
      <rPr>
        <b/>
        <i/>
        <sz val="24"/>
        <color rgb="FFFF0000"/>
        <rFont val="Arial"/>
        <family val="2"/>
      </rPr>
      <t>(AMF)</t>
    </r>
  </si>
  <si>
    <t>Elevation: 0' · AMERICAN R basin · Operator: CA Dept of Water Resources</t>
  </si>
  <si>
    <t>Query executed Friday at 13:50:31</t>
  </si>
  <si>
    <t>FLOW, FULL NATURAL (4478)</t>
  </si>
  <si>
    <t xml:space="preserve">The American River D893 index as defined by the CVP (changes in March).  This index is used to determine the minimum flow below Nimbus Dam (at H Street).  A critical year is when forecasted unimpaired inflow into Folsom falls below 600 TAF. 
The unimpaired inflow (full natural flow) into Folsom was obtained from CDEC with ID AMF, for the period of 1921 to 1994. The total April - September flow was calculated for the period of 1921 to 2003. The water year types were then determined based on the above criteria. The values obtained for the 1921 to 1994 period were compared with the values used in the Benchmark studies and were found to be identical for the entire period. The D893 index was then extended for the 1995 to 2003 period. </t>
  </si>
  <si>
    <t>Apr-Sep Total (TAF)</t>
  </si>
  <si>
    <t>D893 Index</t>
  </si>
  <si>
    <t>WY Total (TAF)</t>
  </si>
  <si>
    <t>D893 Index from file</t>
  </si>
  <si>
    <t>American D-893 Index</t>
  </si>
  <si>
    <t>April to September American River Full Natural at Fair Oaks (TAF)</t>
  </si>
  <si>
    <t>AmerD893</t>
  </si>
  <si>
    <t>Existing AmerD893 (from file)</t>
  </si>
  <si>
    <t>Extended AmerD893</t>
  </si>
  <si>
    <t>Added TRINITYIndex and AmerD893 and extended data through water year 2012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</si>
</sst>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0.0"/>
  </numFmts>
  <fonts count="37" x14ac:knownFonts="1">
    <font>
      <sz val="10"/>
      <name val="Arial"/>
    </font>
    <font>
      <b/>
      <sz val="24"/>
      <name val="Arial"/>
      <family val="2"/>
    </font>
    <font>
      <b/>
      <i/>
      <sz val="24"/>
      <color indexed="10"/>
      <name val="Arial"/>
      <family val="2"/>
    </font>
    <font>
      <i/>
      <sz val="10"/>
      <name val="Arial"/>
      <family val="2"/>
    </font>
    <font>
      <sz val="10"/>
      <name val="Times New Roman"/>
      <family val="1"/>
    </font>
    <font>
      <i/>
      <sz val="10"/>
      <name val="Times New Roman"/>
      <family val="1"/>
    </font>
    <font>
      <b/>
      <sz val="10"/>
      <name val="Times New Roman"/>
      <family val="1"/>
    </font>
    <font>
      <u/>
      <sz val="10"/>
      <color indexed="12"/>
      <name val="Arial"/>
      <family val="2"/>
    </font>
    <font>
      <sz val="8"/>
      <name val="Arial"/>
      <family val="2"/>
    </font>
    <font>
      <b/>
      <sz val="10"/>
      <color indexed="12"/>
      <name val="Arial"/>
      <family val="2"/>
    </font>
    <font>
      <b/>
      <sz val="10"/>
      <name val="Arial"/>
      <family val="2"/>
    </font>
    <font>
      <sz val="10"/>
      <name val="Arial"/>
      <family val="2"/>
    </font>
    <font>
      <sz val="10"/>
      <name val="Arial Unicode MS"/>
      <family val="2"/>
    </font>
    <font>
      <sz val="14"/>
      <color indexed="62"/>
      <name val="Arial"/>
      <family val="2"/>
    </font>
    <font>
      <sz val="12"/>
      <color indexed="62"/>
      <name val="Arial"/>
      <family val="2"/>
    </font>
    <font>
      <b/>
      <sz val="12"/>
      <color indexed="62"/>
      <name val="Arial"/>
      <family val="2"/>
    </font>
    <font>
      <sz val="12"/>
      <name val="Arial"/>
      <family val="2"/>
    </font>
    <font>
      <b/>
      <sz val="11"/>
      <color indexed="62"/>
      <name val="Arial"/>
      <family val="2"/>
    </font>
    <font>
      <u/>
      <sz val="12"/>
      <color indexed="62"/>
      <name val="Arial"/>
      <family val="2"/>
    </font>
    <font>
      <i/>
      <sz val="11"/>
      <name val="Arial"/>
      <family val="2"/>
    </font>
    <font>
      <sz val="10"/>
      <color indexed="9"/>
      <name val="Arial"/>
      <family val="2"/>
    </font>
    <font>
      <sz val="12"/>
      <color theme="1"/>
      <name val="Arial"/>
      <family val="2"/>
    </font>
    <font>
      <b/>
      <i/>
      <sz val="24"/>
      <color rgb="FFFF0000"/>
      <name val="Arial"/>
      <family val="2"/>
    </font>
    <font>
      <i/>
      <sz val="8"/>
      <name val="Arial"/>
      <family val="2"/>
    </font>
    <font>
      <sz val="10"/>
      <color indexed="12"/>
      <name val="Arial"/>
      <family val="2"/>
    </font>
    <font>
      <u/>
      <sz val="12"/>
      <color theme="10"/>
      <name val="Arial"/>
      <family val="2"/>
    </font>
    <font>
      <b/>
      <sz val="12"/>
      <name val="Arial"/>
      <family val="2"/>
    </font>
    <font>
      <b/>
      <sz val="14"/>
      <name val="Arial"/>
      <family val="2"/>
    </font>
    <font>
      <b/>
      <i/>
      <sz val="14"/>
      <color indexed="10"/>
      <name val="Arial"/>
      <family val="2"/>
    </font>
    <font>
      <b/>
      <sz val="10"/>
      <color theme="0"/>
      <name val="Arial"/>
      <family val="2"/>
    </font>
    <font>
      <sz val="10"/>
      <color theme="0" tint="-0.14999847407452621"/>
      <name val="Arial"/>
      <family val="2"/>
    </font>
    <font>
      <sz val="10"/>
      <color theme="0" tint="-4.9989318521683403E-2"/>
      <name val="Arial"/>
      <family val="2"/>
    </font>
    <font>
      <sz val="14"/>
      <color theme="4" tint="-0.249977111117893"/>
      <name val="Arial"/>
      <family val="2"/>
    </font>
    <font>
      <sz val="10"/>
      <color theme="4" tint="-0.249977111117893"/>
      <name val="Arial"/>
      <family val="2"/>
    </font>
    <font>
      <sz val="12"/>
      <color theme="4" tint="-0.249977111117893"/>
      <name val="Arial"/>
      <family val="2"/>
    </font>
    <font>
      <b/>
      <sz val="12"/>
      <color indexed="12"/>
      <name val="Arial"/>
      <family val="2"/>
    </font>
    <font>
      <b/>
      <sz val="10"/>
      <color rgb="FF0000FF"/>
      <name val="Arial"/>
      <family val="2"/>
    </font>
  </fonts>
  <fills count="10">
    <fill>
      <patternFill patternType="none"/>
    </fill>
    <fill>
      <patternFill patternType="gray125"/>
    </fill>
    <fill>
      <patternFill patternType="solid">
        <fgColor indexed="43"/>
        <bgColor indexed="64"/>
      </patternFill>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17"/>
        <bgColor indexed="64"/>
      </patternFill>
    </fill>
    <fill>
      <patternFill patternType="solid">
        <fgColor rgb="FFE0E0E0"/>
        <bgColor indexed="64"/>
      </patternFill>
    </fill>
    <fill>
      <patternFill patternType="solid">
        <fgColor rgb="FF800000"/>
        <bgColor indexed="64"/>
      </patternFill>
    </fill>
    <fill>
      <patternFill patternType="solid">
        <fgColor rgb="FF92D050"/>
        <bgColor indexed="64"/>
      </patternFill>
    </fill>
  </fills>
  <borders count="13">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7">
    <xf numFmtId="0" fontId="0" fillId="0" borderId="0"/>
    <xf numFmtId="0" fontId="7" fillId="0" borderId="0" applyNumberFormat="0" applyFill="0" applyBorder="0" applyAlignment="0" applyProtection="0">
      <alignment vertical="top"/>
      <protection locked="0"/>
    </xf>
    <xf numFmtId="0" fontId="21" fillId="0" borderId="0"/>
    <xf numFmtId="0" fontId="25" fillId="0" borderId="0" applyNumberFormat="0" applyFill="0" applyBorder="0" applyAlignment="0" applyProtection="0">
      <alignment vertical="top"/>
      <protection locked="0"/>
    </xf>
    <xf numFmtId="0" fontId="11" fillId="0" borderId="0"/>
    <xf numFmtId="43" fontId="21" fillId="0" borderId="0" applyFont="0" applyFill="0" applyBorder="0" applyAlignment="0" applyProtection="0"/>
    <xf numFmtId="0" fontId="11" fillId="0" borderId="0"/>
  </cellStyleXfs>
  <cellXfs count="136">
    <xf numFmtId="0" fontId="0" fillId="0" borderId="0" xfId="0"/>
    <xf numFmtId="0" fontId="1" fillId="0" borderId="0" xfId="0" applyFont="1"/>
    <xf numFmtId="0" fontId="3" fillId="0" borderId="0" xfId="0" applyFont="1"/>
    <xf numFmtId="0" fontId="7" fillId="0" borderId="0" xfId="1" applyAlignment="1" applyProtection="1"/>
    <xf numFmtId="17" fontId="4" fillId="0" borderId="0" xfId="0" applyNumberFormat="1" applyFont="1"/>
    <xf numFmtId="0" fontId="4" fillId="0" borderId="0" xfId="0" applyFont="1" applyAlignment="1">
      <alignment horizontal="right"/>
    </xf>
    <xf numFmtId="0" fontId="0" fillId="0" borderId="0" xfId="0" applyFill="1" applyBorder="1"/>
    <xf numFmtId="0" fontId="5" fillId="0" borderId="0" xfId="0" applyFont="1" applyFill="1" applyBorder="1" applyAlignment="1">
      <alignment horizontal="right" wrapText="1"/>
    </xf>
    <xf numFmtId="0" fontId="6" fillId="0" borderId="0" xfId="0" applyFont="1" applyFill="1" applyBorder="1" applyAlignment="1">
      <alignment horizontal="right" wrapText="1"/>
    </xf>
    <xf numFmtId="1" fontId="0" fillId="0" borderId="0" xfId="0" applyNumberFormat="1"/>
    <xf numFmtId="0" fontId="9" fillId="0" borderId="0" xfId="0" applyFont="1" applyAlignment="1">
      <alignment horizontal="center"/>
    </xf>
    <xf numFmtId="1" fontId="9" fillId="0" borderId="0" xfId="0" applyNumberFormat="1" applyFont="1" applyAlignment="1">
      <alignment horizontal="center"/>
    </xf>
    <xf numFmtId="0" fontId="12" fillId="0" borderId="0" xfId="0" applyFont="1"/>
    <xf numFmtId="0" fontId="12" fillId="2" borderId="0" xfId="0" applyFont="1" applyFill="1"/>
    <xf numFmtId="0" fontId="0" fillId="2" borderId="0" xfId="0" applyFill="1"/>
    <xf numFmtId="0" fontId="0" fillId="3" borderId="1" xfId="0" applyFill="1" applyBorder="1"/>
    <xf numFmtId="0" fontId="0" fillId="3" borderId="2" xfId="0" applyFill="1" applyBorder="1"/>
    <xf numFmtId="0" fontId="0" fillId="3" borderId="3" xfId="0" applyFill="1" applyBorder="1"/>
    <xf numFmtId="0" fontId="13" fillId="4" borderId="4" xfId="0" applyFont="1" applyFill="1" applyBorder="1" applyAlignment="1">
      <alignment horizontal="center"/>
    </xf>
    <xf numFmtId="0" fontId="0" fillId="3" borderId="5" xfId="0" applyFill="1" applyBorder="1"/>
    <xf numFmtId="0" fontId="0" fillId="3" borderId="6" xfId="0" applyFill="1" applyBorder="1"/>
    <xf numFmtId="0" fontId="0" fillId="3" borderId="7" xfId="0" applyFill="1" applyBorder="1"/>
    <xf numFmtId="0" fontId="14" fillId="3" borderId="8" xfId="0" applyFont="1" applyFill="1" applyBorder="1"/>
    <xf numFmtId="0" fontId="14" fillId="3" borderId="0" xfId="0" applyFont="1" applyFill="1" applyBorder="1"/>
    <xf numFmtId="0" fontId="0" fillId="3" borderId="9" xfId="0" applyFill="1" applyBorder="1"/>
    <xf numFmtId="0" fontId="15" fillId="3" borderId="8" xfId="0" applyFont="1" applyFill="1" applyBorder="1"/>
    <xf numFmtId="0" fontId="15" fillId="3" borderId="8" xfId="0" applyFont="1" applyFill="1" applyBorder="1" applyAlignment="1">
      <alignment vertical="top"/>
    </xf>
    <xf numFmtId="0" fontId="15" fillId="3" borderId="8" xfId="0" applyFont="1" applyFill="1" applyBorder="1" applyAlignment="1">
      <alignment horizontal="left" vertical="top"/>
    </xf>
    <xf numFmtId="0" fontId="13" fillId="3" borderId="1" xfId="0" applyFont="1" applyFill="1" applyBorder="1"/>
    <xf numFmtId="0" fontId="13" fillId="3" borderId="2" xfId="0" applyFont="1" applyFill="1" applyBorder="1"/>
    <xf numFmtId="0" fontId="17" fillId="4" borderId="4" xfId="0" applyFont="1" applyFill="1" applyBorder="1" applyAlignment="1">
      <alignment horizontal="left" wrapText="1"/>
    </xf>
    <xf numFmtId="0" fontId="14" fillId="3" borderId="5" xfId="0" applyFont="1" applyFill="1" applyBorder="1"/>
    <xf numFmtId="0" fontId="0" fillId="0" borderId="6" xfId="0" applyBorder="1"/>
    <xf numFmtId="0" fontId="18" fillId="3" borderId="8" xfId="0" applyFont="1" applyFill="1" applyBorder="1"/>
    <xf numFmtId="0" fontId="18" fillId="3" borderId="0" xfId="0" applyFont="1" applyFill="1" applyBorder="1"/>
    <xf numFmtId="0" fontId="18" fillId="3" borderId="9" xfId="0" applyFont="1" applyFill="1" applyBorder="1"/>
    <xf numFmtId="14" fontId="17" fillId="3" borderId="8" xfId="0" applyNumberFormat="1" applyFont="1" applyFill="1" applyBorder="1" applyAlignment="1">
      <alignment horizontal="left" vertical="top"/>
    </xf>
    <xf numFmtId="14" fontId="17" fillId="3" borderId="0" xfId="0" applyNumberFormat="1" applyFont="1" applyFill="1" applyBorder="1" applyAlignment="1">
      <alignment vertical="top" wrapText="1"/>
    </xf>
    <xf numFmtId="0" fontId="19" fillId="3" borderId="9" xfId="0" applyFont="1" applyFill="1" applyBorder="1" applyAlignment="1">
      <alignment vertical="top" wrapText="1"/>
    </xf>
    <xf numFmtId="0" fontId="0" fillId="3" borderId="8" xfId="0" applyFill="1" applyBorder="1"/>
    <xf numFmtId="0" fontId="0" fillId="3" borderId="0" xfId="0" applyFill="1" applyBorder="1"/>
    <xf numFmtId="0" fontId="0" fillId="0" borderId="4" xfId="0" applyFill="1" applyBorder="1"/>
    <xf numFmtId="0" fontId="20" fillId="5" borderId="4" xfId="0" applyFont="1" applyFill="1" applyBorder="1"/>
    <xf numFmtId="0" fontId="20" fillId="6" borderId="4" xfId="0" applyFont="1" applyFill="1" applyBorder="1"/>
    <xf numFmtId="0" fontId="0" fillId="0" borderId="1" xfId="0" applyBorder="1"/>
    <xf numFmtId="0" fontId="0" fillId="0" borderId="2" xfId="0" applyBorder="1"/>
    <xf numFmtId="0" fontId="0" fillId="0" borderId="3" xfId="0" applyBorder="1"/>
    <xf numFmtId="0" fontId="0" fillId="0" borderId="9" xfId="0" applyBorder="1"/>
    <xf numFmtId="17" fontId="4" fillId="0" borderId="0" xfId="0" applyNumberFormat="1" applyFont="1" applyFill="1" applyBorder="1"/>
    <xf numFmtId="0" fontId="4" fillId="0" borderId="0" xfId="0" applyFont="1" applyFill="1" applyBorder="1" applyAlignment="1">
      <alignment horizontal="right"/>
    </xf>
    <xf numFmtId="0" fontId="7" fillId="0" borderId="0" xfId="1" applyFill="1" applyBorder="1" applyAlignment="1" applyProtection="1">
      <alignment wrapText="1"/>
    </xf>
    <xf numFmtId="0" fontId="7" fillId="0" borderId="0" xfId="1" applyAlignment="1" applyProtection="1">
      <alignment wrapText="1"/>
    </xf>
    <xf numFmtId="0" fontId="4" fillId="0" borderId="0" xfId="0" applyFont="1"/>
    <xf numFmtId="0" fontId="1" fillId="0" borderId="0" xfId="0" applyFont="1" applyAlignment="1">
      <alignment horizontal="left"/>
    </xf>
    <xf numFmtId="0" fontId="0" fillId="0" borderId="0" xfId="0" applyAlignment="1">
      <alignment horizontal="left" indent="1"/>
    </xf>
    <xf numFmtId="0" fontId="8" fillId="0" borderId="0" xfId="0" applyFont="1" applyAlignment="1">
      <alignment horizontal="left"/>
    </xf>
    <xf numFmtId="0" fontId="23" fillId="0" borderId="0" xfId="0" applyFont="1" applyAlignment="1">
      <alignment horizontal="left"/>
    </xf>
    <xf numFmtId="0" fontId="7" fillId="0" borderId="0" xfId="1" applyAlignment="1" applyProtection="1">
      <alignment horizontal="left"/>
    </xf>
    <xf numFmtId="0" fontId="3" fillId="7" borderId="0" xfId="0" applyFont="1" applyFill="1" applyAlignment="1">
      <alignment horizontal="right" wrapText="1"/>
    </xf>
    <xf numFmtId="0" fontId="10" fillId="7" borderId="0" xfId="0" applyFont="1" applyFill="1" applyAlignment="1">
      <alignment horizontal="right" wrapText="1"/>
    </xf>
    <xf numFmtId="17" fontId="11" fillId="0" borderId="0" xfId="0" applyNumberFormat="1" applyFont="1"/>
    <xf numFmtId="0" fontId="11" fillId="0" borderId="0" xfId="0" applyFont="1" applyAlignment="1">
      <alignment horizontal="right"/>
    </xf>
    <xf numFmtId="0" fontId="11" fillId="0" borderId="0" xfId="0" applyFont="1" applyAlignment="1">
      <alignment wrapText="1"/>
    </xf>
    <xf numFmtId="0" fontId="21" fillId="0" borderId="0" xfId="2"/>
    <xf numFmtId="0" fontId="16" fillId="0" borderId="0" xfId="4" applyFont="1"/>
    <xf numFmtId="0" fontId="16" fillId="0" borderId="0" xfId="4" applyFont="1" applyFill="1"/>
    <xf numFmtId="0" fontId="16" fillId="0" borderId="0" xfId="4" applyFont="1" applyFill="1" applyBorder="1"/>
    <xf numFmtId="164" fontId="16" fillId="0" borderId="0" xfId="4" applyNumberFormat="1" applyFont="1" applyFill="1" applyBorder="1"/>
    <xf numFmtId="1" fontId="16" fillId="0" borderId="0" xfId="4" applyNumberFormat="1" applyFont="1"/>
    <xf numFmtId="1" fontId="26" fillId="0" borderId="0" xfId="4" applyNumberFormat="1" applyFont="1" applyFill="1" applyBorder="1"/>
    <xf numFmtId="164" fontId="0" fillId="0" borderId="0" xfId="0" applyNumberFormat="1"/>
    <xf numFmtId="0" fontId="27" fillId="0" borderId="0" xfId="0" applyFont="1"/>
    <xf numFmtId="0" fontId="11" fillId="7" borderId="0" xfId="0" applyFont="1" applyFill="1" applyAlignment="1">
      <alignment horizontal="right" wrapText="1"/>
    </xf>
    <xf numFmtId="0" fontId="29" fillId="8" borderId="8" xfId="0" applyFont="1" applyFill="1" applyBorder="1"/>
    <xf numFmtId="0" fontId="11" fillId="3" borderId="0" xfId="0" applyFont="1" applyFill="1" applyBorder="1"/>
    <xf numFmtId="1" fontId="24" fillId="0" borderId="0" xfId="1" applyNumberFormat="1" applyFont="1" applyAlignment="1" applyProtection="1">
      <alignment wrapText="1"/>
    </xf>
    <xf numFmtId="0" fontId="11" fillId="0" borderId="0" xfId="0" applyFont="1"/>
    <xf numFmtId="14" fontId="11" fillId="0" borderId="0" xfId="0" applyNumberFormat="1" applyFont="1"/>
    <xf numFmtId="2" fontId="24" fillId="0" borderId="0" xfId="1" applyNumberFormat="1" applyFont="1" applyAlignment="1" applyProtection="1">
      <alignment wrapText="1"/>
    </xf>
    <xf numFmtId="14" fontId="24" fillId="0" borderId="0" xfId="1" applyNumberFormat="1" applyFont="1" applyAlignment="1" applyProtection="1">
      <alignment wrapText="1"/>
    </xf>
    <xf numFmtId="0" fontId="11" fillId="7" borderId="0" xfId="0" applyFont="1" applyFill="1" applyAlignment="1">
      <alignment wrapText="1"/>
    </xf>
    <xf numFmtId="14" fontId="4" fillId="0" borderId="0" xfId="0" applyNumberFormat="1" applyFont="1" applyFill="1" applyBorder="1"/>
    <xf numFmtId="14" fontId="4" fillId="0" borderId="0" xfId="0" applyNumberFormat="1" applyFont="1"/>
    <xf numFmtId="2" fontId="4" fillId="0" borderId="0" xfId="0" applyNumberFormat="1" applyFont="1" applyFill="1" applyBorder="1" applyAlignment="1">
      <alignment horizontal="right"/>
    </xf>
    <xf numFmtId="0" fontId="30" fillId="0" borderId="0" xfId="4" applyFont="1"/>
    <xf numFmtId="0" fontId="11" fillId="0" borderId="0" xfId="4" applyFont="1"/>
    <xf numFmtId="0" fontId="30" fillId="0" borderId="0" xfId="4" applyFont="1" applyFill="1"/>
    <xf numFmtId="0" fontId="31" fillId="0" borderId="0" xfId="4" applyFont="1" applyFill="1"/>
    <xf numFmtId="0" fontId="11" fillId="0" borderId="0" xfId="4" applyFont="1" applyFill="1" applyBorder="1"/>
    <xf numFmtId="164" fontId="11" fillId="0" borderId="0" xfId="4" applyNumberFormat="1" applyFont="1" applyFill="1" applyBorder="1"/>
    <xf numFmtId="165" fontId="11" fillId="0" borderId="0" xfId="4" applyNumberFormat="1" applyFont="1"/>
    <xf numFmtId="1" fontId="11" fillId="0" borderId="0" xfId="0" applyNumberFormat="1" applyFont="1"/>
    <xf numFmtId="165" fontId="11" fillId="0" borderId="0" xfId="4" applyNumberFormat="1" applyFont="1" applyFill="1" applyBorder="1"/>
    <xf numFmtId="0" fontId="24" fillId="0" borderId="0" xfId="1" applyFont="1" applyBorder="1" applyAlignment="1" applyProtection="1">
      <alignment wrapText="1"/>
    </xf>
    <xf numFmtId="0" fontId="32" fillId="3" borderId="1" xfId="6" applyFont="1" applyFill="1" applyBorder="1"/>
    <xf numFmtId="0" fontId="33" fillId="3" borderId="0" xfId="6" applyFont="1" applyFill="1"/>
    <xf numFmtId="0" fontId="33" fillId="3" borderId="8" xfId="6" applyFont="1" applyFill="1" applyBorder="1"/>
    <xf numFmtId="0" fontId="34" fillId="3" borderId="8" xfId="6" applyFont="1" applyFill="1" applyBorder="1"/>
    <xf numFmtId="0" fontId="33" fillId="0" borderId="4" xfId="6" applyFont="1" applyFill="1" applyBorder="1"/>
    <xf numFmtId="2" fontId="11" fillId="0" borderId="0" xfId="0" applyNumberFormat="1" applyFont="1" applyAlignment="1">
      <alignment horizontal="right"/>
    </xf>
    <xf numFmtId="164" fontId="11" fillId="0" borderId="0" xfId="4" applyNumberFormat="1" applyFont="1" applyFill="1" applyBorder="1" applyAlignment="1">
      <alignment wrapText="1"/>
    </xf>
    <xf numFmtId="0" fontId="11" fillId="0" borderId="0" xfId="4" applyNumberFormat="1" applyFont="1" applyFill="1" applyBorder="1"/>
    <xf numFmtId="0" fontId="11" fillId="9" borderId="0" xfId="0" applyFont="1" applyFill="1" applyAlignment="1">
      <alignment wrapText="1"/>
    </xf>
    <xf numFmtId="1" fontId="24" fillId="0" borderId="0" xfId="1" applyNumberFormat="1" applyFont="1" applyBorder="1" applyAlignment="1" applyProtection="1">
      <alignment wrapText="1"/>
    </xf>
    <xf numFmtId="0" fontId="16" fillId="0" borderId="0" xfId="0" applyFont="1"/>
    <xf numFmtId="0" fontId="16" fillId="0" borderId="0" xfId="0" applyFont="1" applyAlignment="1">
      <alignment shrinkToFit="1"/>
    </xf>
    <xf numFmtId="0" fontId="35" fillId="0" borderId="0" xfId="0" applyFont="1" applyFill="1" applyAlignment="1">
      <alignment horizontal="center"/>
    </xf>
    <xf numFmtId="1" fontId="16" fillId="0" borderId="0" xfId="0" applyNumberFormat="1" applyFont="1"/>
    <xf numFmtId="0" fontId="36" fillId="0" borderId="0" xfId="0" applyFont="1"/>
    <xf numFmtId="0" fontId="36" fillId="0" borderId="0" xfId="0" applyFont="1" applyAlignment="1">
      <alignment wrapText="1"/>
    </xf>
    <xf numFmtId="0" fontId="13" fillId="3" borderId="10" xfId="0" applyFont="1" applyFill="1" applyBorder="1" applyAlignment="1">
      <alignment horizontal="left"/>
    </xf>
    <xf numFmtId="0" fontId="13" fillId="3" borderId="12" xfId="0" applyFont="1" applyFill="1" applyBorder="1" applyAlignment="1">
      <alignment horizontal="left"/>
    </xf>
    <xf numFmtId="0" fontId="0" fillId="0" borderId="11" xfId="0" applyBorder="1" applyAlignment="1">
      <alignment horizontal="left"/>
    </xf>
    <xf numFmtId="0" fontId="13" fillId="4" borderId="10" xfId="0" applyFont="1" applyFill="1" applyBorder="1" applyAlignment="1">
      <alignment horizontal="left"/>
    </xf>
    <xf numFmtId="0" fontId="16" fillId="3" borderId="0" xfId="0" applyFont="1" applyFill="1" applyBorder="1" applyAlignment="1"/>
    <xf numFmtId="0" fontId="0" fillId="0" borderId="9" xfId="0" applyBorder="1" applyAlignment="1"/>
    <xf numFmtId="0" fontId="16" fillId="3" borderId="0" xfId="0" applyFont="1" applyFill="1" applyBorder="1" applyAlignment="1">
      <alignment wrapText="1"/>
    </xf>
    <xf numFmtId="0" fontId="0" fillId="0" borderId="9" xfId="0" applyBorder="1" applyAlignment="1">
      <alignment wrapText="1"/>
    </xf>
    <xf numFmtId="0" fontId="0" fillId="3" borderId="8" xfId="0" applyFill="1" applyBorder="1" applyAlignment="1"/>
    <xf numFmtId="0" fontId="0" fillId="3" borderId="9" xfId="0" applyFill="1" applyBorder="1" applyAlignment="1"/>
    <xf numFmtId="0" fontId="13" fillId="4" borderId="10" xfId="0" applyFont="1" applyFill="1" applyBorder="1" applyAlignment="1">
      <alignment horizontal="left" vertical="center"/>
    </xf>
    <xf numFmtId="0" fontId="0" fillId="0" borderId="11" xfId="0" applyBorder="1" applyAlignment="1">
      <alignment horizontal="left" vertical="center"/>
    </xf>
    <xf numFmtId="0" fontId="32" fillId="3" borderId="2" xfId="6" applyFont="1" applyFill="1" applyBorder="1" applyAlignment="1">
      <alignment horizontal="center"/>
    </xf>
    <xf numFmtId="0" fontId="32" fillId="3" borderId="3" xfId="6" applyFont="1" applyFill="1" applyBorder="1" applyAlignment="1">
      <alignment horizontal="center"/>
    </xf>
    <xf numFmtId="0" fontId="33" fillId="3" borderId="6" xfId="6" applyFont="1" applyFill="1" applyBorder="1" applyAlignment="1">
      <alignment horizontal="center"/>
    </xf>
    <xf numFmtId="0" fontId="33" fillId="3" borderId="7" xfId="6" applyFont="1" applyFill="1" applyBorder="1" applyAlignment="1">
      <alignment horizontal="center"/>
    </xf>
    <xf numFmtId="0" fontId="34" fillId="3" borderId="0" xfId="6" applyFont="1" applyFill="1" applyBorder="1" applyAlignment="1">
      <alignment horizontal="center"/>
    </xf>
    <xf numFmtId="0" fontId="34" fillId="3" borderId="9" xfId="6" applyFont="1" applyFill="1" applyBorder="1" applyAlignment="1">
      <alignment horizontal="center"/>
    </xf>
    <xf numFmtId="0" fontId="33" fillId="3" borderId="4" xfId="6" applyFont="1" applyFill="1" applyBorder="1" applyAlignment="1"/>
    <xf numFmtId="0" fontId="33" fillId="3" borderId="10" xfId="6" applyFont="1" applyFill="1" applyBorder="1" applyAlignment="1">
      <alignment wrapText="1"/>
    </xf>
    <xf numFmtId="0" fontId="33" fillId="3" borderId="11" xfId="6" applyFont="1" applyFill="1" applyBorder="1" applyAlignment="1">
      <alignment wrapText="1"/>
    </xf>
    <xf numFmtId="0" fontId="4" fillId="0" borderId="0" xfId="0" applyFont="1" applyFill="1" applyBorder="1" applyAlignment="1">
      <alignment horizontal="left" wrapText="1"/>
    </xf>
    <xf numFmtId="0" fontId="4" fillId="0" borderId="0" xfId="0" applyFont="1" applyFill="1" applyBorder="1" applyAlignment="1">
      <alignment horizontal="right" wrapText="1"/>
    </xf>
    <xf numFmtId="0" fontId="11" fillId="7" borderId="0" xfId="0" applyFont="1" applyFill="1" applyAlignment="1">
      <alignment horizontal="left" wrapText="1"/>
    </xf>
    <xf numFmtId="0" fontId="11" fillId="7" borderId="0" xfId="0" applyFont="1" applyFill="1" applyAlignment="1">
      <alignment horizontal="right" wrapText="1"/>
    </xf>
    <xf numFmtId="0" fontId="0" fillId="0" borderId="0" xfId="0" applyAlignment="1">
      <alignment horizontal="center"/>
    </xf>
  </cellXfs>
  <cellStyles count="7">
    <cellStyle name="Comma 2" xfId="5"/>
    <cellStyle name="Hyperlink" xfId="1" builtinId="8"/>
    <cellStyle name="Hyperlink 2" xfId="3"/>
    <cellStyle name="Normal" xfId="0" builtinId="0"/>
    <cellStyle name="Normal 2" xfId="2"/>
    <cellStyle name="Normal_Book1" xfId="6"/>
    <cellStyle name="Normal_CACMPV8_CB_2005_030407" xfId="4"/>
  </cellStyles>
  <dxfs count="12">
    <dxf>
      <font>
        <condense val="0"/>
        <extend val="0"/>
        <color indexed="10"/>
      </font>
    </dxf>
    <dxf>
      <font>
        <condense val="0"/>
        <extend val="0"/>
        <color indexed="10"/>
      </font>
    </dxf>
    <dxf>
      <font>
        <color rgb="FFFF0000"/>
      </font>
      <numFmt numFmtId="0" formatCode="General"/>
    </dxf>
    <dxf>
      <font>
        <color rgb="FFFF0000"/>
      </font>
      <numFmt numFmtId="0" formatCode="Genera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s>
  <tableStyles count="0" defaultTableStyle="TableStyleMedium9" defaultPivotStyle="PivotStyleLight16"/>
  <colors>
    <mruColors>
      <color rgb="FF0000FF"/>
      <color rgb="FF8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TRINITYFNFlow!$AY$10</c:f>
              <c:strCache>
                <c:ptCount val="1"/>
                <c:pt idx="0">
                  <c:v>CLE FNF</c:v>
                </c:pt>
              </c:strCache>
            </c:strRef>
          </c:tx>
          <c:spPr>
            <a:ln w="28575">
              <a:noFill/>
            </a:ln>
          </c:spPr>
          <c:trendline>
            <c:trendlineType val="linear"/>
            <c:dispRSqr val="1"/>
            <c:dispEq val="1"/>
            <c:trendlineLbl>
              <c:layout>
                <c:manualLayout>
                  <c:x val="-0.39124747495568291"/>
                  <c:y val="-2.7660417128165884E-2"/>
                </c:manualLayout>
              </c:layout>
              <c:numFmt formatCode="General" sourceLinked="0"/>
            </c:trendlineLbl>
          </c:trendline>
          <c:xVal>
            <c:numRef>
              <c:f>TRINITYFNFlow!$AX$11:$AX$28</c:f>
              <c:numCache>
                <c:formatCode>0</c:formatCode>
                <c:ptCount val="18"/>
                <c:pt idx="0">
                  <c:v>1064.0410000000002</c:v>
                </c:pt>
                <c:pt idx="1">
                  <c:v>486.98400000000004</c:v>
                </c:pt>
                <c:pt idx="2">
                  <c:v>899.57600000000002</c:v>
                </c:pt>
                <c:pt idx="3">
                  <c:v>1766.7449999999999</c:v>
                </c:pt>
                <c:pt idx="4">
                  <c:v>2267.0020000000004</c:v>
                </c:pt>
                <c:pt idx="5">
                  <c:v>1479.3329999999999</c:v>
                </c:pt>
                <c:pt idx="6">
                  <c:v>1401.2500000000002</c:v>
                </c:pt>
                <c:pt idx="7">
                  <c:v>1550.9129999999998</c:v>
                </c:pt>
                <c:pt idx="8">
                  <c:v>733.97900000000004</c:v>
                </c:pt>
                <c:pt idx="9">
                  <c:v>1228.0830000000001</c:v>
                </c:pt>
                <c:pt idx="10">
                  <c:v>1841.4430000000002</c:v>
                </c:pt>
                <c:pt idx="11">
                  <c:v>1515.74</c:v>
                </c:pt>
                <c:pt idx="12">
                  <c:v>1460.558</c:v>
                </c:pt>
                <c:pt idx="13">
                  <c:v>783.94200000000001</c:v>
                </c:pt>
                <c:pt idx="14">
                  <c:v>826.93499999999995</c:v>
                </c:pt>
                <c:pt idx="15">
                  <c:v>1600.7740000000003</c:v>
                </c:pt>
                <c:pt idx="16">
                  <c:v>1882.9929999999999</c:v>
                </c:pt>
                <c:pt idx="17">
                  <c:v>1075.3730000000003</c:v>
                </c:pt>
              </c:numCache>
            </c:numRef>
          </c:xVal>
          <c:yVal>
            <c:numRef>
              <c:f>TRINITYFNFlow!$AY$11:$AY$28</c:f>
              <c:numCache>
                <c:formatCode>0</c:formatCode>
                <c:ptCount val="18"/>
                <c:pt idx="0">
                  <c:v>1062.6664462809917</c:v>
                </c:pt>
                <c:pt idx="1">
                  <c:v>466.4568595041323</c:v>
                </c:pt>
                <c:pt idx="2">
                  <c:v>894.52561983471071</c:v>
                </c:pt>
                <c:pt idx="3">
                  <c:v>1715.1966942148758</c:v>
                </c:pt>
                <c:pt idx="4">
                  <c:v>2071.624462809918</c:v>
                </c:pt>
                <c:pt idx="5">
                  <c:v>1488.6089256198347</c:v>
                </c:pt>
                <c:pt idx="6">
                  <c:v>1424.3662809917355</c:v>
                </c:pt>
                <c:pt idx="7">
                  <c:v>1679.5378512396694</c:v>
                </c:pt>
                <c:pt idx="8">
                  <c:v>787.63636363636363</c:v>
                </c:pt>
                <c:pt idx="9">
                  <c:v>1246.5738842975206</c:v>
                </c:pt>
                <c:pt idx="10">
                  <c:v>1799.7937190082644</c:v>
                </c:pt>
                <c:pt idx="11">
                  <c:v>1456.3993388429751</c:v>
                </c:pt>
                <c:pt idx="12">
                  <c:v>1414.5480991735537</c:v>
                </c:pt>
                <c:pt idx="13">
                  <c:v>714.30347107438013</c:v>
                </c:pt>
                <c:pt idx="14">
                  <c:v>797.50611570247918</c:v>
                </c:pt>
                <c:pt idx="15">
                  <c:v>1536.6347107438016</c:v>
                </c:pt>
                <c:pt idx="16">
                  <c:v>1789.3765289256203</c:v>
                </c:pt>
                <c:pt idx="17">
                  <c:v>1014.7576859504134</c:v>
                </c:pt>
              </c:numCache>
            </c:numRef>
          </c:yVal>
          <c:smooth val="0"/>
        </c:ser>
        <c:dLbls>
          <c:showLegendKey val="0"/>
          <c:showVal val="0"/>
          <c:showCatName val="0"/>
          <c:showSerName val="0"/>
          <c:showPercent val="0"/>
          <c:showBubbleSize val="0"/>
        </c:dLbls>
        <c:axId val="174154880"/>
        <c:axId val="174156800"/>
      </c:scatterChart>
      <c:valAx>
        <c:axId val="174154880"/>
        <c:scaling>
          <c:orientation val="minMax"/>
        </c:scaling>
        <c:delete val="0"/>
        <c:axPos val="b"/>
        <c:title>
          <c:tx>
            <c:strRef>
              <c:f>TRINITYFNFlow!$AX$10</c:f>
              <c:strCache>
                <c:ptCount val="1"/>
                <c:pt idx="0">
                  <c:v>TNL FNF</c:v>
                </c:pt>
              </c:strCache>
            </c:strRef>
          </c:tx>
          <c:layout/>
          <c:overlay val="0"/>
        </c:title>
        <c:numFmt formatCode="0" sourceLinked="1"/>
        <c:majorTickMark val="out"/>
        <c:minorTickMark val="none"/>
        <c:tickLblPos val="nextTo"/>
        <c:crossAx val="174156800"/>
        <c:crosses val="autoZero"/>
        <c:crossBetween val="midCat"/>
      </c:valAx>
      <c:valAx>
        <c:axId val="174156800"/>
        <c:scaling>
          <c:orientation val="minMax"/>
        </c:scaling>
        <c:delete val="0"/>
        <c:axPos val="l"/>
        <c:majorGridlines/>
        <c:title>
          <c:tx>
            <c:strRef>
              <c:f>TRINITYFNFlow!$AY$10</c:f>
              <c:strCache>
                <c:ptCount val="1"/>
                <c:pt idx="0">
                  <c:v>CLE FNF</c:v>
                </c:pt>
              </c:strCache>
            </c:strRef>
          </c:tx>
          <c:layout/>
          <c:overlay val="0"/>
          <c:txPr>
            <a:bodyPr rot="-5400000" vert="horz"/>
            <a:lstStyle/>
            <a:p>
              <a:pPr>
                <a:defRPr/>
              </a:pPr>
              <a:endParaRPr lang="en-US"/>
            </a:p>
          </c:txPr>
        </c:title>
        <c:numFmt formatCode="0" sourceLinked="1"/>
        <c:majorTickMark val="out"/>
        <c:minorTickMark val="none"/>
        <c:tickLblPos val="nextTo"/>
        <c:crossAx val="174154880"/>
        <c:crosses val="autoZero"/>
        <c:crossBetween val="midCat"/>
      </c:valAx>
      <c:spPr>
        <a:ln>
          <a:solidFill>
            <a:schemeClr val="tx1"/>
          </a:solidFill>
        </a:ln>
      </c:spPr>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52</xdr:col>
      <xdr:colOff>28575</xdr:colOff>
      <xdr:row>10</xdr:row>
      <xdr:rowOff>28574</xdr:rowOff>
    </xdr:from>
    <xdr:to>
      <xdr:col>63</xdr:col>
      <xdr:colOff>600075</xdr:colOff>
      <xdr:row>33</xdr:row>
      <xdr:rowOff>28574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295275</xdr:colOff>
      <xdr:row>6</xdr:row>
      <xdr:rowOff>104775</xdr:rowOff>
    </xdr:to>
    <xdr:pic>
      <xdr:nvPicPr>
        <xdr:cNvPr id="4097" name="Picture 1" descr="clock"/>
        <xdr:cNvPicPr>
          <a:picLocks noChangeAspect="1" noChangeArrowheads="1"/>
        </xdr:cNvPicPr>
      </xdr:nvPicPr>
      <xdr:blipFill>
        <a:blip xmlns:r="http://schemas.openxmlformats.org/officeDocument/2006/relationships" r:embed="rId1" cstate="print"/>
        <a:srcRect/>
        <a:stretch>
          <a:fillRect/>
        </a:stretch>
      </xdr:blipFill>
      <xdr:spPr bwMode="auto">
        <a:xfrm>
          <a:off x="0" y="1143000"/>
          <a:ext cx="295275" cy="2952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cdec/histPlot/DataPlotter.jsp?staid=TNL&amp;sensor_no=65&amp;duration=M&amp;start=10/01/1911+00:00&amp;end=06/28/2013+11:20&amp;geom=small" TargetMode="External"/><Relationship Id="rId1" Type="http://schemas.openxmlformats.org/officeDocument/2006/relationships/hyperlink" Target="http://cdec/histPlot/DataPlotter.jsp?staid=CLE&amp;sensor_no=8&amp;duration=D&amp;start=01/01/1900+00:00&amp;end=06/28/2013+10:49&amp;geom=smal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cdec/cgi-progs/histPlot?station_id=SIS&amp;dur_code=M&amp;sensor_num=65&amp;start_date=10/1/1921&amp;end_date=9/30/2003"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cdec/histPlot/DataPlotter.jsp?staid=SIS&amp;sensor_no=65&amp;duration=M&amp;start=01/01/1900+00:00&amp;end=10/16/2012+13:45&amp;geom=smal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cdec/histPlot/DataPlotter.jsp?staid=AMF&amp;sensor_no=65&amp;duration=M&amp;start=10/01/1921+00:00&amp;end=06/28/2013+13:50&amp;geom=small"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cdec/histPlot/DataPlotter.jsp?staid=TNL&amp;sensor_no=65&amp;duration=M&amp;start=10/01/1911+00:00&amp;end=06/28/2013+11:20&amp;geom=small" TargetMode="External"/><Relationship Id="rId1" Type="http://schemas.openxmlformats.org/officeDocument/2006/relationships/hyperlink" Target="http://cdec/histPlot/DataPlotter.jsp?staid=CLE&amp;sensor_no=8&amp;duration=D&amp;start=01/01/1900+00:00&amp;end=06/28/2013+10:49&amp;geom=small"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cdec/cgi-progs/histPlot?station_id=FTO&amp;dur_code=M&amp;sensor_num=65&amp;start_date=10/1/1921&amp;end_date=9/30/2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9"/>
  </sheetPr>
  <dimension ref="A1:F47"/>
  <sheetViews>
    <sheetView workbookViewId="0">
      <selection activeCell="B16" sqref="B16:C16"/>
    </sheetView>
  </sheetViews>
  <sheetFormatPr defaultRowHeight="12.75" x14ac:dyDescent="0.2"/>
  <cols>
    <col min="1" max="1" width="16.85546875" customWidth="1"/>
    <col min="2" max="2" width="20.140625" customWidth="1"/>
    <col min="3" max="3" width="120.5703125" style="47" customWidth="1"/>
  </cols>
  <sheetData>
    <row r="1" spans="1:3" ht="18" x14ac:dyDescent="0.25">
      <c r="A1" s="110" t="s">
        <v>49</v>
      </c>
      <c r="B1" s="111"/>
      <c r="C1" s="112"/>
    </row>
    <row r="2" spans="1:3" x14ac:dyDescent="0.2">
      <c r="A2" s="15"/>
      <c r="B2" s="16"/>
      <c r="C2" s="17"/>
    </row>
    <row r="3" spans="1:3" ht="18" x14ac:dyDescent="0.25">
      <c r="A3" s="18" t="s">
        <v>50</v>
      </c>
      <c r="B3" s="113" t="s">
        <v>104</v>
      </c>
      <c r="C3" s="112"/>
    </row>
    <row r="4" spans="1:3" x14ac:dyDescent="0.2">
      <c r="A4" s="19"/>
      <c r="B4" s="20"/>
      <c r="C4" s="21"/>
    </row>
    <row r="5" spans="1:3" ht="15" x14ac:dyDescent="0.2">
      <c r="A5" s="22" t="s">
        <v>51</v>
      </c>
      <c r="B5" s="23"/>
      <c r="C5" s="24"/>
    </row>
    <row r="6" spans="1:3" ht="15.75" x14ac:dyDescent="0.25">
      <c r="A6" s="25" t="s">
        <v>64</v>
      </c>
      <c r="B6" s="114" t="s">
        <v>65</v>
      </c>
      <c r="C6" s="115"/>
    </row>
    <row r="7" spans="1:3" ht="15.75" x14ac:dyDescent="0.2">
      <c r="A7" s="26" t="s">
        <v>66</v>
      </c>
      <c r="B7" s="116" t="s">
        <v>67</v>
      </c>
      <c r="C7" s="117"/>
    </row>
    <row r="8" spans="1:3" ht="15.75" x14ac:dyDescent="0.2">
      <c r="A8" s="27" t="s">
        <v>68</v>
      </c>
      <c r="B8" s="116" t="s">
        <v>47</v>
      </c>
      <c r="C8" s="117"/>
    </row>
    <row r="9" spans="1:3" ht="15.75" x14ac:dyDescent="0.25">
      <c r="A9" s="25" t="s">
        <v>52</v>
      </c>
      <c r="B9" s="114" t="s">
        <v>53</v>
      </c>
      <c r="C9" s="115"/>
    </row>
    <row r="10" spans="1:3" ht="18" x14ac:dyDescent="0.25">
      <c r="A10" s="28"/>
      <c r="B10" s="29"/>
      <c r="C10" s="17"/>
    </row>
    <row r="11" spans="1:3" ht="30" customHeight="1" x14ac:dyDescent="0.25">
      <c r="A11" s="30" t="s">
        <v>54</v>
      </c>
      <c r="B11" s="120" t="s">
        <v>69</v>
      </c>
      <c r="C11" s="121"/>
    </row>
    <row r="12" spans="1:3" s="95" customFormat="1" ht="18" x14ac:dyDescent="0.25">
      <c r="A12" s="94"/>
      <c r="B12" s="122"/>
      <c r="C12" s="123"/>
    </row>
    <row r="13" spans="1:3" s="95" customFormat="1" x14ac:dyDescent="0.2">
      <c r="A13" s="96"/>
      <c r="B13" s="124"/>
      <c r="C13" s="125"/>
    </row>
    <row r="14" spans="1:3" s="95" customFormat="1" ht="15" x14ac:dyDescent="0.2">
      <c r="A14" s="97" t="s">
        <v>127</v>
      </c>
      <c r="B14" s="126"/>
      <c r="C14" s="127"/>
    </row>
    <row r="15" spans="1:3" s="95" customFormat="1" x14ac:dyDescent="0.2">
      <c r="A15" s="98" t="s">
        <v>128</v>
      </c>
      <c r="B15" s="128" t="s">
        <v>129</v>
      </c>
      <c r="C15" s="128"/>
    </row>
    <row r="16" spans="1:3" s="95" customFormat="1" ht="108.75" customHeight="1" x14ac:dyDescent="0.2">
      <c r="A16" s="98" t="s">
        <v>130</v>
      </c>
      <c r="B16" s="129" t="s">
        <v>131</v>
      </c>
      <c r="C16" s="130"/>
    </row>
    <row r="17" spans="1:6" s="95" customFormat="1" ht="82.5" customHeight="1" x14ac:dyDescent="0.2">
      <c r="A17" s="98" t="s">
        <v>148</v>
      </c>
      <c r="B17" s="129" t="s">
        <v>141</v>
      </c>
      <c r="C17" s="130"/>
    </row>
    <row r="18" spans="1:6" ht="15" x14ac:dyDescent="0.2">
      <c r="A18" s="31"/>
      <c r="B18" s="32"/>
      <c r="C18" s="21"/>
    </row>
    <row r="19" spans="1:6" ht="15" x14ac:dyDescent="0.2">
      <c r="A19" s="22" t="s">
        <v>55</v>
      </c>
      <c r="B19" s="23"/>
      <c r="C19" s="24"/>
      <c r="F19" s="76"/>
    </row>
    <row r="20" spans="1:6" ht="15" x14ac:dyDescent="0.2">
      <c r="A20" s="33" t="s">
        <v>56</v>
      </c>
      <c r="B20" s="34" t="s">
        <v>57</v>
      </c>
      <c r="C20" s="35" t="s">
        <v>58</v>
      </c>
    </row>
    <row r="21" spans="1:6" ht="15" x14ac:dyDescent="0.2">
      <c r="A21" s="36">
        <v>41453</v>
      </c>
      <c r="B21" s="37" t="s">
        <v>105</v>
      </c>
      <c r="C21" s="38" t="s">
        <v>151</v>
      </c>
    </row>
    <row r="22" spans="1:6" ht="15" x14ac:dyDescent="0.2">
      <c r="A22" s="36">
        <v>41193</v>
      </c>
      <c r="B22" s="37" t="s">
        <v>105</v>
      </c>
      <c r="C22" s="38" t="s">
        <v>106</v>
      </c>
    </row>
    <row r="23" spans="1:6" ht="15" x14ac:dyDescent="0.2">
      <c r="A23" s="36">
        <v>39417</v>
      </c>
      <c r="B23" s="37" t="s">
        <v>105</v>
      </c>
      <c r="C23" s="38" t="s">
        <v>77</v>
      </c>
    </row>
    <row r="24" spans="1:6" x14ac:dyDescent="0.2">
      <c r="A24" s="15"/>
      <c r="B24" s="16"/>
      <c r="C24" s="17"/>
    </row>
    <row r="25" spans="1:6" x14ac:dyDescent="0.2">
      <c r="A25" s="39"/>
      <c r="B25" s="40"/>
      <c r="C25" s="24"/>
    </row>
    <row r="26" spans="1:6" ht="15" x14ac:dyDescent="0.2">
      <c r="A26" s="22" t="s">
        <v>59</v>
      </c>
      <c r="B26" s="23"/>
      <c r="C26" s="24"/>
    </row>
    <row r="27" spans="1:6" x14ac:dyDescent="0.2">
      <c r="A27" s="41" t="s">
        <v>60</v>
      </c>
      <c r="B27" s="118" t="s">
        <v>61</v>
      </c>
      <c r="C27" s="119"/>
    </row>
    <row r="28" spans="1:6" x14ac:dyDescent="0.2">
      <c r="A28" s="43" t="s">
        <v>63</v>
      </c>
      <c r="B28" s="74" t="s">
        <v>101</v>
      </c>
      <c r="C28" s="24"/>
    </row>
    <row r="29" spans="1:6" x14ac:dyDescent="0.2">
      <c r="A29" s="42" t="s">
        <v>62</v>
      </c>
      <c r="B29" s="118" t="s">
        <v>76</v>
      </c>
      <c r="C29" s="119"/>
    </row>
    <row r="30" spans="1:6" x14ac:dyDescent="0.2">
      <c r="A30" s="73" t="s">
        <v>103</v>
      </c>
      <c r="B30" s="74" t="s">
        <v>102</v>
      </c>
      <c r="C30" s="24"/>
    </row>
    <row r="31" spans="1:6" x14ac:dyDescent="0.2">
      <c r="A31" s="39"/>
      <c r="B31" s="40"/>
      <c r="C31" s="24"/>
    </row>
    <row r="32" spans="1:6" x14ac:dyDescent="0.2">
      <c r="A32" s="39"/>
      <c r="B32" s="40"/>
      <c r="C32" s="24"/>
    </row>
    <row r="33" spans="1:3" x14ac:dyDescent="0.2">
      <c r="A33" s="39"/>
      <c r="B33" s="40"/>
      <c r="C33" s="24"/>
    </row>
    <row r="34" spans="1:3" x14ac:dyDescent="0.2">
      <c r="A34" s="39"/>
      <c r="B34" s="40"/>
      <c r="C34" s="24"/>
    </row>
    <row r="35" spans="1:3" x14ac:dyDescent="0.2">
      <c r="A35" s="39"/>
      <c r="B35" s="40"/>
      <c r="C35" s="24"/>
    </row>
    <row r="36" spans="1:3" x14ac:dyDescent="0.2">
      <c r="A36" s="39"/>
      <c r="B36" s="40"/>
      <c r="C36" s="24"/>
    </row>
    <row r="37" spans="1:3" x14ac:dyDescent="0.2">
      <c r="A37" s="39"/>
      <c r="B37" s="40"/>
      <c r="C37" s="24"/>
    </row>
    <row r="38" spans="1:3" x14ac:dyDescent="0.2">
      <c r="A38" s="39"/>
      <c r="B38" s="40"/>
      <c r="C38" s="24"/>
    </row>
    <row r="39" spans="1:3" x14ac:dyDescent="0.2">
      <c r="A39" s="39"/>
      <c r="B39" s="40"/>
      <c r="C39" s="24"/>
    </row>
    <row r="40" spans="1:3" x14ac:dyDescent="0.2">
      <c r="A40" s="39"/>
      <c r="B40" s="40"/>
      <c r="C40" s="24"/>
    </row>
    <row r="41" spans="1:3" x14ac:dyDescent="0.2">
      <c r="A41" s="39"/>
      <c r="B41" s="40"/>
      <c r="C41" s="24"/>
    </row>
    <row r="42" spans="1:3" x14ac:dyDescent="0.2">
      <c r="A42" s="39"/>
      <c r="B42" s="40"/>
      <c r="C42" s="24"/>
    </row>
    <row r="43" spans="1:3" x14ac:dyDescent="0.2">
      <c r="A43" s="39"/>
      <c r="B43" s="40"/>
      <c r="C43" s="24"/>
    </row>
    <row r="44" spans="1:3" x14ac:dyDescent="0.2">
      <c r="A44" s="39"/>
      <c r="B44" s="40"/>
      <c r="C44" s="24"/>
    </row>
    <row r="45" spans="1:3" x14ac:dyDescent="0.2">
      <c r="A45" s="39"/>
      <c r="B45" s="40"/>
      <c r="C45" s="24"/>
    </row>
    <row r="46" spans="1:3" x14ac:dyDescent="0.2">
      <c r="A46" s="39"/>
      <c r="B46" s="40"/>
      <c r="C46" s="24"/>
    </row>
    <row r="47" spans="1:3" x14ac:dyDescent="0.2">
      <c r="A47" s="44"/>
      <c r="B47" s="45"/>
      <c r="C47" s="46"/>
    </row>
  </sheetData>
  <mergeCells count="15">
    <mergeCell ref="A1:C1"/>
    <mergeCell ref="B3:C3"/>
    <mergeCell ref="B6:C6"/>
    <mergeCell ref="B7:C7"/>
    <mergeCell ref="B29:C29"/>
    <mergeCell ref="B8:C8"/>
    <mergeCell ref="B9:C9"/>
    <mergeCell ref="B11:C11"/>
    <mergeCell ref="B27:C27"/>
    <mergeCell ref="B12:C12"/>
    <mergeCell ref="B13:C13"/>
    <mergeCell ref="B14:C14"/>
    <mergeCell ref="B15:C15"/>
    <mergeCell ref="B16:C16"/>
    <mergeCell ref="B17:C17"/>
  </mergeCells>
  <phoneticPr fontId="8"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2:AY9961"/>
  <sheetViews>
    <sheetView topLeftCell="F1" workbookViewId="0">
      <selection activeCell="S41" sqref="S41"/>
    </sheetView>
  </sheetViews>
  <sheetFormatPr defaultRowHeight="12.75" x14ac:dyDescent="0.2"/>
  <cols>
    <col min="1" max="1" width="11.5703125" customWidth="1"/>
    <col min="3" max="3" width="11.5703125" customWidth="1"/>
    <col min="4" max="4" width="6.42578125" customWidth="1"/>
    <col min="5" max="5" width="3.7109375" customWidth="1"/>
    <col min="6" max="7" width="11.5703125" customWidth="1"/>
    <col min="8" max="8" width="8.5703125" bestFit="1" customWidth="1"/>
    <col min="9" max="9" width="3.7109375" customWidth="1"/>
    <col min="12" max="12" width="2.85546875" customWidth="1"/>
    <col min="13" max="13" width="5.5703125" style="76" customWidth="1"/>
    <col min="14" max="14" width="6.28515625" style="76" customWidth="1"/>
    <col min="15" max="15" width="8.5703125" style="76" bestFit="1" customWidth="1"/>
    <col min="16" max="16" width="4.5703125" style="76" bestFit="1" customWidth="1"/>
    <col min="17" max="18" width="5.5703125" style="76" bestFit="1" customWidth="1"/>
    <col min="19" max="19" width="8.5703125" style="76" bestFit="1" customWidth="1"/>
    <col min="20" max="21" width="5.5703125" style="76" bestFit="1" customWidth="1"/>
    <col min="22" max="24" width="8.5703125" style="76" bestFit="1" customWidth="1"/>
    <col min="25" max="25" width="4.5703125" style="76" bestFit="1" customWidth="1"/>
    <col min="26" max="26" width="8.5703125" style="76" bestFit="1" customWidth="1"/>
    <col min="27" max="27" width="8.7109375" style="76" bestFit="1" customWidth="1"/>
    <col min="28" max="28" width="4" customWidth="1"/>
    <col min="32" max="32" width="3.28515625" customWidth="1"/>
    <col min="33" max="33" width="5.5703125" style="76" customWidth="1"/>
    <col min="34" max="34" width="6.28515625" style="76" customWidth="1"/>
    <col min="35" max="44" width="5.5703125" style="76" bestFit="1" customWidth="1"/>
    <col min="45" max="46" width="4.5703125" style="76" bestFit="1" customWidth="1"/>
    <col min="47" max="47" width="7.140625" style="76" bestFit="1" customWidth="1"/>
  </cols>
  <sheetData>
    <row r="2" spans="1:51" ht="30" x14ac:dyDescent="0.4">
      <c r="A2" s="53" t="s">
        <v>107</v>
      </c>
      <c r="AC2" s="53" t="s">
        <v>120</v>
      </c>
      <c r="AW2" s="53" t="s">
        <v>124</v>
      </c>
    </row>
    <row r="3" spans="1:51" x14ac:dyDescent="0.2">
      <c r="A3" s="54"/>
      <c r="AC3" s="54"/>
    </row>
    <row r="4" spans="1:51" x14ac:dyDescent="0.2">
      <c r="A4" s="55" t="s">
        <v>108</v>
      </c>
      <c r="AC4" s="55" t="s">
        <v>121</v>
      </c>
    </row>
    <row r="5" spans="1:51" x14ac:dyDescent="0.2">
      <c r="A5" s="55" t="s">
        <v>2</v>
      </c>
      <c r="AC5" s="55" t="s">
        <v>2</v>
      </c>
    </row>
    <row r="6" spans="1:51" x14ac:dyDescent="0.2">
      <c r="A6" s="56" t="s">
        <v>109</v>
      </c>
      <c r="J6" s="2"/>
      <c r="AC6" s="56" t="s">
        <v>122</v>
      </c>
    </row>
    <row r="7" spans="1:51" x14ac:dyDescent="0.2">
      <c r="A7" s="56"/>
      <c r="J7" s="3"/>
      <c r="AC7" s="56"/>
    </row>
    <row r="8" spans="1:51" x14ac:dyDescent="0.2">
      <c r="A8" s="57" t="s">
        <v>110</v>
      </c>
      <c r="J8" s="6"/>
      <c r="K8" s="6"/>
      <c r="L8" s="6"/>
      <c r="AC8" s="57" t="s">
        <v>123</v>
      </c>
    </row>
    <row r="9" spans="1:51" ht="12.75" customHeight="1" x14ac:dyDescent="0.2">
      <c r="A9" s="133" t="s">
        <v>80</v>
      </c>
      <c r="B9" s="58" t="s">
        <v>111</v>
      </c>
      <c r="C9" s="72"/>
      <c r="D9" s="80" t="s">
        <v>111</v>
      </c>
      <c r="E9" s="72"/>
      <c r="F9" s="72"/>
      <c r="G9" s="72"/>
      <c r="H9" s="72" t="s">
        <v>118</v>
      </c>
      <c r="I9" s="72"/>
      <c r="J9" s="131" t="s">
        <v>119</v>
      </c>
      <c r="K9" s="7" t="s">
        <v>111</v>
      </c>
      <c r="L9" s="132"/>
      <c r="M9" s="85"/>
      <c r="N9" s="85"/>
      <c r="O9" s="86">
        <v>1</v>
      </c>
      <c r="P9" s="86">
        <v>2</v>
      </c>
      <c r="Q9" s="86">
        <v>3</v>
      </c>
      <c r="R9" s="86">
        <v>4</v>
      </c>
      <c r="S9" s="86">
        <v>5</v>
      </c>
      <c r="T9" s="86">
        <v>6</v>
      </c>
      <c r="U9" s="86">
        <v>7</v>
      </c>
      <c r="V9" s="86">
        <v>8</v>
      </c>
      <c r="W9" s="86">
        <v>9</v>
      </c>
      <c r="X9" s="86">
        <v>10</v>
      </c>
      <c r="Y9" s="86">
        <v>11</v>
      </c>
      <c r="Z9" s="87">
        <v>12</v>
      </c>
      <c r="AA9" s="88"/>
      <c r="AC9" s="133" t="s">
        <v>80</v>
      </c>
      <c r="AD9" s="58" t="s">
        <v>6</v>
      </c>
      <c r="AE9" s="134" t="s">
        <v>114</v>
      </c>
      <c r="AF9" s="72"/>
      <c r="AG9" s="85"/>
      <c r="AH9" s="85"/>
      <c r="AI9" s="86">
        <v>1</v>
      </c>
      <c r="AJ9" s="86">
        <v>2</v>
      </c>
      <c r="AK9" s="86">
        <v>3</v>
      </c>
      <c r="AL9" s="86">
        <v>4</v>
      </c>
      <c r="AM9" s="86">
        <v>5</v>
      </c>
      <c r="AN9" s="86">
        <v>6</v>
      </c>
      <c r="AO9" s="86">
        <v>7</v>
      </c>
      <c r="AP9" s="86">
        <v>8</v>
      </c>
      <c r="AQ9" s="86">
        <v>9</v>
      </c>
      <c r="AR9" s="86">
        <v>10</v>
      </c>
      <c r="AS9" s="86">
        <v>11</v>
      </c>
      <c r="AT9" s="87">
        <v>12</v>
      </c>
      <c r="AU9" s="88"/>
    </row>
    <row r="10" spans="1:51" x14ac:dyDescent="0.2">
      <c r="A10" s="133"/>
      <c r="B10" s="59" t="s">
        <v>112</v>
      </c>
      <c r="C10" s="72" t="s">
        <v>116</v>
      </c>
      <c r="D10" s="80" t="s">
        <v>114</v>
      </c>
      <c r="E10" s="72"/>
      <c r="F10" s="72" t="s">
        <v>117</v>
      </c>
      <c r="G10" s="72" t="s">
        <v>115</v>
      </c>
      <c r="H10" s="72" t="s">
        <v>114</v>
      </c>
      <c r="I10" s="72"/>
      <c r="J10" s="131"/>
      <c r="K10" s="8" t="s">
        <v>114</v>
      </c>
      <c r="L10" s="132"/>
      <c r="M10" s="85"/>
      <c r="N10" s="85"/>
      <c r="O10" s="85" t="s">
        <v>82</v>
      </c>
      <c r="P10" s="85" t="s">
        <v>83</v>
      </c>
      <c r="Q10" s="85" t="s">
        <v>84</v>
      </c>
      <c r="R10" s="85" t="s">
        <v>85</v>
      </c>
      <c r="S10" s="85" t="s">
        <v>86</v>
      </c>
      <c r="T10" s="85" t="s">
        <v>87</v>
      </c>
      <c r="U10" s="85" t="s">
        <v>88</v>
      </c>
      <c r="V10" s="85" t="s">
        <v>89</v>
      </c>
      <c r="W10" s="85" t="s">
        <v>90</v>
      </c>
      <c r="X10" s="85" t="s">
        <v>91</v>
      </c>
      <c r="Y10" s="85" t="s">
        <v>92</v>
      </c>
      <c r="Z10" s="85" t="s">
        <v>93</v>
      </c>
      <c r="AA10" s="89" t="s">
        <v>94</v>
      </c>
      <c r="AC10" s="133"/>
      <c r="AD10" s="59" t="s">
        <v>7</v>
      </c>
      <c r="AE10" s="134"/>
      <c r="AF10" s="72"/>
      <c r="AG10" s="85"/>
      <c r="AH10" s="85"/>
      <c r="AI10" s="85" t="s">
        <v>82</v>
      </c>
      <c r="AJ10" s="85" t="s">
        <v>83</v>
      </c>
      <c r="AK10" s="85" t="s">
        <v>84</v>
      </c>
      <c r="AL10" s="85" t="s">
        <v>85</v>
      </c>
      <c r="AM10" s="85" t="s">
        <v>86</v>
      </c>
      <c r="AN10" s="85" t="s">
        <v>87</v>
      </c>
      <c r="AO10" s="85" t="s">
        <v>88</v>
      </c>
      <c r="AP10" s="85" t="s">
        <v>89</v>
      </c>
      <c r="AQ10" s="85" t="s">
        <v>90</v>
      </c>
      <c r="AR10" s="85" t="s">
        <v>91</v>
      </c>
      <c r="AS10" s="85" t="s">
        <v>92</v>
      </c>
      <c r="AT10" s="85" t="s">
        <v>93</v>
      </c>
      <c r="AU10" s="89" t="s">
        <v>94</v>
      </c>
      <c r="AX10" s="76" t="s">
        <v>125</v>
      </c>
      <c r="AY10" s="76" t="s">
        <v>126</v>
      </c>
    </row>
    <row r="11" spans="1:51" x14ac:dyDescent="0.2">
      <c r="A11" s="77">
        <v>32143</v>
      </c>
      <c r="B11" s="61">
        <v>654</v>
      </c>
      <c r="C11" s="78">
        <f t="shared" ref="C11:C74" si="0">YEAR(A11) + MONTH(A11) / 100</f>
        <v>1988.01</v>
      </c>
      <c r="D11" s="78">
        <f>B11 * 60 * 60 * 24 / 43560 / 1000</f>
        <v>1.2971900826446281</v>
      </c>
      <c r="E11" s="78"/>
      <c r="F11" s="79">
        <v>32173</v>
      </c>
      <c r="G11" s="78">
        <f>YEAR(F11) + MONTH(F11) / 100</f>
        <v>1988.01</v>
      </c>
      <c r="H11" s="78">
        <f>SUMIF($C$11:$C$9293, G11, $D$11:$D$9293)</f>
        <v>127.30115702479337</v>
      </c>
      <c r="I11" s="78"/>
      <c r="J11" s="81">
        <v>32081</v>
      </c>
      <c r="K11" s="83"/>
      <c r="L11" s="50"/>
      <c r="M11" s="84">
        <f>(N11 - $N$11) * 12</f>
        <v>0</v>
      </c>
      <c r="N11" s="85">
        <v>1988</v>
      </c>
      <c r="O11" s="90"/>
      <c r="P11" s="90"/>
      <c r="Q11" s="90"/>
      <c r="R11" s="90">
        <f t="shared" ref="P11:Z26" si="1">INDEX($K$11:$K$1500, R$9 + $M11, 1)</f>
        <v>127.30115702479337</v>
      </c>
      <c r="S11" s="90">
        <f t="shared" si="1"/>
        <v>104.72528925619834</v>
      </c>
      <c r="T11" s="90">
        <f t="shared" si="1"/>
        <v>115.2019834710744</v>
      </c>
      <c r="U11" s="90">
        <f t="shared" si="1"/>
        <v>143.801652892562</v>
      </c>
      <c r="V11" s="90">
        <f t="shared" si="1"/>
        <v>143.10743801652893</v>
      </c>
      <c r="W11" s="90">
        <f t="shared" si="1"/>
        <v>113.12727272727273</v>
      </c>
      <c r="X11" s="90">
        <f t="shared" si="1"/>
        <v>29.988099173553717</v>
      </c>
      <c r="Y11" s="90">
        <f t="shared" si="1"/>
        <v>7.8347107438016534</v>
      </c>
      <c r="Z11" s="90">
        <f t="shared" si="1"/>
        <v>0.68033057851239664</v>
      </c>
      <c r="AA11" s="92">
        <f>SUM(O11:Z11)</f>
        <v>785.76793388429758</v>
      </c>
      <c r="AC11" s="60">
        <v>4292</v>
      </c>
      <c r="AD11" s="61">
        <v>12700</v>
      </c>
      <c r="AE11" s="93">
        <f>AD11 / 1000</f>
        <v>12.7</v>
      </c>
      <c r="AF11" s="93"/>
      <c r="AG11" s="84">
        <f>(AH11 - $AH$11) * 12</f>
        <v>0</v>
      </c>
      <c r="AH11" s="85">
        <v>1912</v>
      </c>
      <c r="AI11" s="90">
        <f>INDEX($AE$11:$AE$1500, AI$9 + $AG11, 1)</f>
        <v>12.7</v>
      </c>
      <c r="AJ11" s="90">
        <f t="shared" ref="AJ11:AT26" si="2">INDEX($AE$11:$AE$1500, AJ$9 + $AG11, 1)</f>
        <v>13.2</v>
      </c>
      <c r="AK11" s="90">
        <f t="shared" si="2"/>
        <v>13.9</v>
      </c>
      <c r="AL11" s="90">
        <f t="shared" si="2"/>
        <v>81.2</v>
      </c>
      <c r="AM11" s="90">
        <f t="shared" si="2"/>
        <v>89.2</v>
      </c>
      <c r="AN11" s="90">
        <f t="shared" si="2"/>
        <v>90.4</v>
      </c>
      <c r="AO11" s="90">
        <f t="shared" si="2"/>
        <v>116</v>
      </c>
      <c r="AP11" s="90">
        <f t="shared" si="2"/>
        <v>328</v>
      </c>
      <c r="AQ11" s="90">
        <f t="shared" si="2"/>
        <v>196</v>
      </c>
      <c r="AR11" s="90">
        <f t="shared" si="2"/>
        <v>48.2</v>
      </c>
      <c r="AS11" s="90">
        <f t="shared" si="2"/>
        <v>14.9</v>
      </c>
      <c r="AT11" s="90">
        <f t="shared" si="2"/>
        <v>25.2</v>
      </c>
      <c r="AU11" s="92">
        <f>SUM(AI11:AT11)</f>
        <v>1028.9000000000001</v>
      </c>
      <c r="AW11">
        <v>1989</v>
      </c>
      <c r="AX11" s="9">
        <f>VLOOKUP(AW11, $AH$11:$AU$111, 14, FALSE)</f>
        <v>1064.0410000000002</v>
      </c>
      <c r="AY11" s="9">
        <f>VLOOKUP(AW11, $N$11:$AA$35, 14, FALSE)</f>
        <v>1062.6664462809917</v>
      </c>
    </row>
    <row r="12" spans="1:51" x14ac:dyDescent="0.2">
      <c r="A12" s="77">
        <v>32144</v>
      </c>
      <c r="B12" s="61">
        <v>807</v>
      </c>
      <c r="C12" s="78">
        <f t="shared" si="0"/>
        <v>1988.01</v>
      </c>
      <c r="D12" s="78">
        <f t="shared" ref="D12:D75" si="3">B12 * 60 * 60 * 24 / 43560 / 1000</f>
        <v>1.6006611570247933</v>
      </c>
      <c r="E12" s="78"/>
      <c r="F12" s="79">
        <v>32202</v>
      </c>
      <c r="G12" s="78">
        <f t="shared" ref="G12:G75" si="4">YEAR(F12) + MONTH(F12) / 100</f>
        <v>1988.02</v>
      </c>
      <c r="H12" s="78">
        <f>SUMIF($C$11:$C$9293, G12, $D$11:$D$9293)</f>
        <v>104.72528925619834</v>
      </c>
      <c r="I12" s="78"/>
      <c r="J12" s="82">
        <v>32111</v>
      </c>
      <c r="K12" s="83"/>
      <c r="L12" s="51"/>
      <c r="M12" s="84">
        <f t="shared" ref="M12:M35" si="5">(N12 - $N$11) * 12</f>
        <v>12</v>
      </c>
      <c r="N12" s="85">
        <f>N11+1</f>
        <v>1989</v>
      </c>
      <c r="O12" s="90">
        <f t="shared" ref="O12:Z35" si="6">INDEX($K$11:$K$1500, O$9 + $M12, 1)</f>
        <v>1.9834710743801651</v>
      </c>
      <c r="P12" s="90">
        <f t="shared" si="1"/>
        <v>61.916033057851237</v>
      </c>
      <c r="Q12" s="90">
        <f t="shared" si="1"/>
        <v>39.836033057851232</v>
      </c>
      <c r="R12" s="90">
        <f t="shared" si="1"/>
        <v>45.909421487603311</v>
      </c>
      <c r="S12" s="90">
        <f t="shared" si="1"/>
        <v>49.090909090909093</v>
      </c>
      <c r="T12" s="90">
        <f t="shared" si="1"/>
        <v>365.8829752066116</v>
      </c>
      <c r="U12" s="90">
        <f t="shared" si="1"/>
        <v>243.96297520661156</v>
      </c>
      <c r="V12" s="90">
        <f t="shared" si="1"/>
        <v>153.74677685950414</v>
      </c>
      <c r="W12" s="90">
        <f t="shared" si="1"/>
        <v>63.270743801652898</v>
      </c>
      <c r="X12" s="90">
        <f t="shared" si="1"/>
        <v>17.976198347107434</v>
      </c>
      <c r="Y12" s="90">
        <f t="shared" si="1"/>
        <v>8.6697520661157021</v>
      </c>
      <c r="Z12" s="90">
        <f t="shared" si="1"/>
        <v>10.421157024793388</v>
      </c>
      <c r="AA12" s="92">
        <f t="shared" ref="AA12:AA35" si="7">SUM(O12:Z12)</f>
        <v>1062.6664462809917</v>
      </c>
      <c r="AC12" s="60">
        <v>4323</v>
      </c>
      <c r="AD12" s="61">
        <v>13200</v>
      </c>
      <c r="AE12" s="93">
        <f t="shared" ref="AE12:AE75" si="8">AD12 / 1000</f>
        <v>13.2</v>
      </c>
      <c r="AF12" s="93"/>
      <c r="AG12" s="84">
        <f t="shared" ref="AG12:AG75" si="9">(AH12 - $AH$11) * 12</f>
        <v>12</v>
      </c>
      <c r="AH12" s="85">
        <f>AH11+1</f>
        <v>1913</v>
      </c>
      <c r="AI12" s="90">
        <f t="shared" ref="AI12:AT37" si="10">INDEX($AE$11:$AE$1500, AI$9 + $AG12, 1)</f>
        <v>15.1</v>
      </c>
      <c r="AJ12" s="90">
        <f t="shared" si="2"/>
        <v>82.1</v>
      </c>
      <c r="AK12" s="90">
        <f t="shared" si="2"/>
        <v>59.2</v>
      </c>
      <c r="AL12" s="90">
        <f t="shared" si="2"/>
        <v>55.3</v>
      </c>
      <c r="AM12" s="90">
        <f t="shared" si="2"/>
        <v>83.9</v>
      </c>
      <c r="AN12" s="90">
        <f t="shared" si="2"/>
        <v>108</v>
      </c>
      <c r="AO12" s="90">
        <f t="shared" si="2"/>
        <v>209</v>
      </c>
      <c r="AP12" s="90">
        <f t="shared" si="2"/>
        <v>272</v>
      </c>
      <c r="AQ12" s="90">
        <f t="shared" si="2"/>
        <v>123</v>
      </c>
      <c r="AR12" s="90">
        <f t="shared" si="2"/>
        <v>39</v>
      </c>
      <c r="AS12" s="90">
        <f t="shared" si="2"/>
        <v>14.9</v>
      </c>
      <c r="AT12" s="90">
        <f t="shared" si="2"/>
        <v>11.2</v>
      </c>
      <c r="AU12" s="92">
        <f t="shared" ref="AU12:AU75" si="11">SUM(AI12:AT12)</f>
        <v>1072.7</v>
      </c>
      <c r="AW12">
        <v>1991</v>
      </c>
      <c r="AX12" s="9">
        <f t="shared" ref="AX12:AX28" si="12">VLOOKUP(AW12, $AH$11:$AU$111, 14, FALSE)</f>
        <v>486.98400000000004</v>
      </c>
      <c r="AY12" s="9">
        <f t="shared" ref="AY12:AY28" si="13">VLOOKUP(AW12, $N$11:$AA$35, 14, FALSE)</f>
        <v>466.4568595041323</v>
      </c>
    </row>
    <row r="13" spans="1:51" x14ac:dyDescent="0.2">
      <c r="A13" s="77">
        <v>32145</v>
      </c>
      <c r="B13" s="61">
        <v>1717</v>
      </c>
      <c r="C13" s="78">
        <f t="shared" si="0"/>
        <v>1988.01</v>
      </c>
      <c r="D13" s="78">
        <f t="shared" si="3"/>
        <v>3.4056198347107438</v>
      </c>
      <c r="E13" s="78"/>
      <c r="F13" s="79">
        <v>32233</v>
      </c>
      <c r="G13" s="78">
        <f t="shared" si="4"/>
        <v>1988.03</v>
      </c>
      <c r="H13" s="78">
        <f t="shared" ref="H13:H76" si="14">SUMIF($C$11:$C$9293, G13, $D$11:$D$9293)</f>
        <v>115.2019834710744</v>
      </c>
      <c r="I13" s="78"/>
      <c r="J13" s="81">
        <v>32142</v>
      </c>
      <c r="K13" s="83"/>
      <c r="L13" s="51"/>
      <c r="M13" s="84">
        <f t="shared" si="5"/>
        <v>24</v>
      </c>
      <c r="N13" s="85">
        <f t="shared" ref="N13:N35" si="15">N12+1</f>
        <v>1990</v>
      </c>
      <c r="O13" s="90" t="e">
        <f t="shared" si="6"/>
        <v>#VALUE!</v>
      </c>
      <c r="P13" s="90">
        <f t="shared" si="1"/>
        <v>24.616859504132229</v>
      </c>
      <c r="Q13" s="90">
        <f t="shared" si="1"/>
        <v>19.755371900826447</v>
      </c>
      <c r="R13" s="90">
        <f t="shared" si="1"/>
        <v>87.086280991735549</v>
      </c>
      <c r="S13" s="90">
        <f t="shared" si="1"/>
        <v>45.072396694214881</v>
      </c>
      <c r="T13" s="90">
        <f t="shared" si="1"/>
        <v>120.0099173553719</v>
      </c>
      <c r="U13" s="90">
        <f t="shared" si="1"/>
        <v>102.05355371900828</v>
      </c>
      <c r="V13" s="90">
        <f t="shared" si="1"/>
        <v>157.59669421487604</v>
      </c>
      <c r="W13" s="90">
        <f t="shared" si="1"/>
        <v>83.890909090909076</v>
      </c>
      <c r="X13" s="90" t="e">
        <f t="shared" si="1"/>
        <v>#VALUE!</v>
      </c>
      <c r="Y13" s="90">
        <f t="shared" si="1"/>
        <v>3.798347107438016</v>
      </c>
      <c r="Z13" s="90">
        <f t="shared" si="1"/>
        <v>6.6664462809917344</v>
      </c>
      <c r="AA13" s="92" t="e">
        <f t="shared" si="7"/>
        <v>#VALUE!</v>
      </c>
      <c r="AC13" s="60">
        <v>4353</v>
      </c>
      <c r="AD13" s="61">
        <v>13900</v>
      </c>
      <c r="AE13" s="93">
        <f t="shared" si="8"/>
        <v>13.9</v>
      </c>
      <c r="AF13" s="93"/>
      <c r="AG13" s="84">
        <f t="shared" si="9"/>
        <v>24</v>
      </c>
      <c r="AH13" s="85">
        <f t="shared" ref="AH13:AH76" si="16">AH12+1</f>
        <v>1914</v>
      </c>
      <c r="AI13" s="90">
        <f t="shared" si="10"/>
        <v>10.3</v>
      </c>
      <c r="AJ13" s="90">
        <f t="shared" si="2"/>
        <v>31.7</v>
      </c>
      <c r="AK13" s="90">
        <f t="shared" si="2"/>
        <v>66.400000000000006</v>
      </c>
      <c r="AL13" s="90">
        <f t="shared" si="2"/>
        <v>309</v>
      </c>
      <c r="AM13" s="90">
        <f t="shared" si="2"/>
        <v>217</v>
      </c>
      <c r="AN13" s="90">
        <f t="shared" si="2"/>
        <v>330</v>
      </c>
      <c r="AO13" s="90">
        <f t="shared" si="2"/>
        <v>374</v>
      </c>
      <c r="AP13" s="90">
        <f t="shared" si="2"/>
        <v>394</v>
      </c>
      <c r="AQ13" s="90">
        <f t="shared" si="2"/>
        <v>204</v>
      </c>
      <c r="AR13" s="90">
        <f t="shared" si="2"/>
        <v>65.2</v>
      </c>
      <c r="AS13" s="90">
        <f t="shared" si="2"/>
        <v>15.6</v>
      </c>
      <c r="AT13" s="90">
        <f t="shared" si="2"/>
        <v>12.3</v>
      </c>
      <c r="AU13" s="92">
        <f t="shared" si="11"/>
        <v>2029.5</v>
      </c>
      <c r="AW13">
        <v>1992</v>
      </c>
      <c r="AX13" s="9">
        <f t="shared" si="12"/>
        <v>899.57600000000002</v>
      </c>
      <c r="AY13" s="9">
        <f t="shared" si="13"/>
        <v>894.52561983471071</v>
      </c>
    </row>
    <row r="14" spans="1:51" x14ac:dyDescent="0.2">
      <c r="A14" s="77">
        <v>32146</v>
      </c>
      <c r="B14" s="61">
        <v>1459</v>
      </c>
      <c r="C14" s="78">
        <f t="shared" si="0"/>
        <v>1988.01</v>
      </c>
      <c r="D14" s="78">
        <f t="shared" si="3"/>
        <v>2.8938842975206613</v>
      </c>
      <c r="E14" s="78"/>
      <c r="F14" s="79">
        <v>32263</v>
      </c>
      <c r="G14" s="78">
        <f t="shared" si="4"/>
        <v>1988.04</v>
      </c>
      <c r="H14" s="78">
        <f t="shared" si="14"/>
        <v>143.801652892562</v>
      </c>
      <c r="I14" s="78"/>
      <c r="J14" s="82">
        <v>32173</v>
      </c>
      <c r="K14" s="83">
        <f>H11</f>
        <v>127.30115702479337</v>
      </c>
      <c r="L14" s="51"/>
      <c r="M14" s="84">
        <f t="shared" si="5"/>
        <v>36</v>
      </c>
      <c r="N14" s="85">
        <f t="shared" si="15"/>
        <v>1991</v>
      </c>
      <c r="O14" s="90">
        <f t="shared" si="6"/>
        <v>7.3209917355371914</v>
      </c>
      <c r="P14" s="90">
        <f t="shared" si="1"/>
        <v>9.0545454545454565</v>
      </c>
      <c r="Q14" s="90">
        <f t="shared" si="1"/>
        <v>10.617520661157029</v>
      </c>
      <c r="R14" s="90">
        <f t="shared" si="1"/>
        <v>17.480330578512394</v>
      </c>
      <c r="S14" s="90">
        <f t="shared" si="1"/>
        <v>28.794049586776858</v>
      </c>
      <c r="T14" s="90">
        <f t="shared" si="1"/>
        <v>99.131900826446298</v>
      </c>
      <c r="U14" s="90">
        <f t="shared" si="1"/>
        <v>103.52132231404961</v>
      </c>
      <c r="V14" s="90">
        <f t="shared" si="1"/>
        <v>114.00793388429754</v>
      </c>
      <c r="W14" s="90">
        <f t="shared" si="1"/>
        <v>60.501818181818173</v>
      </c>
      <c r="X14" s="90">
        <f t="shared" si="1"/>
        <v>19.570909090909094</v>
      </c>
      <c r="Y14" s="90">
        <f t="shared" si="1"/>
        <v>8.3206611570247944</v>
      </c>
      <c r="Z14" s="90">
        <f t="shared" si="1"/>
        <v>-11.865123966942146</v>
      </c>
      <c r="AA14" s="92">
        <f t="shared" si="7"/>
        <v>466.4568595041323</v>
      </c>
      <c r="AC14" s="60">
        <v>4384</v>
      </c>
      <c r="AD14" s="61">
        <v>81200</v>
      </c>
      <c r="AE14" s="93">
        <f t="shared" si="8"/>
        <v>81.2</v>
      </c>
      <c r="AF14" s="93"/>
      <c r="AG14" s="84">
        <f t="shared" si="9"/>
        <v>36</v>
      </c>
      <c r="AH14" s="85">
        <f t="shared" si="16"/>
        <v>1915</v>
      </c>
      <c r="AI14" s="90">
        <f t="shared" si="10"/>
        <v>31</v>
      </c>
      <c r="AJ14" s="90">
        <f t="shared" si="2"/>
        <v>19.100000000000001</v>
      </c>
      <c r="AK14" s="90">
        <f t="shared" si="2"/>
        <v>24.8</v>
      </c>
      <c r="AL14" s="90">
        <f t="shared" si="2"/>
        <v>65.2</v>
      </c>
      <c r="AM14" s="90">
        <f t="shared" si="2"/>
        <v>279</v>
      </c>
      <c r="AN14" s="90">
        <f t="shared" si="2"/>
        <v>346</v>
      </c>
      <c r="AO14" s="90">
        <f t="shared" si="2"/>
        <v>416</v>
      </c>
      <c r="AP14" s="90">
        <f t="shared" si="2"/>
        <v>432</v>
      </c>
      <c r="AQ14" s="90">
        <f t="shared" si="2"/>
        <v>375</v>
      </c>
      <c r="AR14" s="90">
        <f t="shared" si="2"/>
        <v>126</v>
      </c>
      <c r="AS14" s="90">
        <f t="shared" si="2"/>
        <v>27.9</v>
      </c>
      <c r="AT14" s="90">
        <f t="shared" si="2"/>
        <v>12.6</v>
      </c>
      <c r="AU14" s="92">
        <f t="shared" si="11"/>
        <v>2154.6</v>
      </c>
      <c r="AW14">
        <v>1993</v>
      </c>
      <c r="AX14" s="9">
        <f t="shared" si="12"/>
        <v>1766.7449999999999</v>
      </c>
      <c r="AY14" s="9">
        <f t="shared" si="13"/>
        <v>1715.1966942148758</v>
      </c>
    </row>
    <row r="15" spans="1:51" x14ac:dyDescent="0.2">
      <c r="A15" s="77">
        <v>32147</v>
      </c>
      <c r="B15" s="61">
        <v>972</v>
      </c>
      <c r="C15" s="78">
        <f t="shared" si="0"/>
        <v>1988.01</v>
      </c>
      <c r="D15" s="78">
        <f t="shared" si="3"/>
        <v>1.9279338842975207</v>
      </c>
      <c r="E15" s="78"/>
      <c r="F15" s="79">
        <v>32294</v>
      </c>
      <c r="G15" s="78">
        <f t="shared" si="4"/>
        <v>1988.05</v>
      </c>
      <c r="H15" s="78">
        <f t="shared" si="14"/>
        <v>143.10743801652893</v>
      </c>
      <c r="I15" s="78"/>
      <c r="J15" s="81">
        <v>32202</v>
      </c>
      <c r="K15" s="83">
        <f t="shared" ref="K15:K78" si="17">H12</f>
        <v>104.72528925619834</v>
      </c>
      <c r="L15" s="51"/>
      <c r="M15" s="84">
        <f t="shared" si="5"/>
        <v>48</v>
      </c>
      <c r="N15" s="85">
        <f t="shared" si="15"/>
        <v>1992</v>
      </c>
      <c r="O15" s="90">
        <f t="shared" si="6"/>
        <v>-7.4578512396694228</v>
      </c>
      <c r="P15" s="90">
        <f t="shared" si="1"/>
        <v>13.999338842975204</v>
      </c>
      <c r="Q15" s="90">
        <f t="shared" si="1"/>
        <v>20.076694214876035</v>
      </c>
      <c r="R15" s="90">
        <f t="shared" si="1"/>
        <v>29.773884297520663</v>
      </c>
      <c r="S15" s="90">
        <f t="shared" si="1"/>
        <v>156.2519008264463</v>
      </c>
      <c r="T15" s="90">
        <f t="shared" si="1"/>
        <v>171.47900826446281</v>
      </c>
      <c r="U15" s="90">
        <f t="shared" si="1"/>
        <v>271.92595041322312</v>
      </c>
      <c r="V15" s="90">
        <f t="shared" si="1"/>
        <v>182.44165289256196</v>
      </c>
      <c r="W15" s="90">
        <f t="shared" si="1"/>
        <v>41.506115702479349</v>
      </c>
      <c r="X15" s="90">
        <f t="shared" si="1"/>
        <v>15.169586776859505</v>
      </c>
      <c r="Y15" s="90">
        <f t="shared" si="1"/>
        <v>1.8823140495867774</v>
      </c>
      <c r="Z15" s="90">
        <f t="shared" si="1"/>
        <v>-2.5229752066115703</v>
      </c>
      <c r="AA15" s="92">
        <f t="shared" si="7"/>
        <v>894.52561983471071</v>
      </c>
      <c r="AC15" s="60">
        <v>4415</v>
      </c>
      <c r="AD15" s="61">
        <v>89200</v>
      </c>
      <c r="AE15" s="93">
        <f t="shared" si="8"/>
        <v>89.2</v>
      </c>
      <c r="AF15" s="93"/>
      <c r="AG15" s="84">
        <f t="shared" si="9"/>
        <v>48</v>
      </c>
      <c r="AH15" s="85">
        <f t="shared" si="16"/>
        <v>1916</v>
      </c>
      <c r="AI15" s="90">
        <f t="shared" si="10"/>
        <v>11.6</v>
      </c>
      <c r="AJ15" s="90">
        <f t="shared" si="2"/>
        <v>18.7</v>
      </c>
      <c r="AK15" s="90">
        <f t="shared" si="2"/>
        <v>77.5</v>
      </c>
      <c r="AL15" s="90">
        <f t="shared" si="2"/>
        <v>57.7</v>
      </c>
      <c r="AM15" s="90">
        <f t="shared" si="2"/>
        <v>262</v>
      </c>
      <c r="AN15" s="90">
        <f t="shared" si="2"/>
        <v>331</v>
      </c>
      <c r="AO15" s="90">
        <f t="shared" si="2"/>
        <v>257</v>
      </c>
      <c r="AP15" s="90">
        <f t="shared" si="2"/>
        <v>230</v>
      </c>
      <c r="AQ15" s="90">
        <f t="shared" si="2"/>
        <v>166</v>
      </c>
      <c r="AR15" s="90">
        <f t="shared" si="2"/>
        <v>67.599999999999994</v>
      </c>
      <c r="AS15" s="90">
        <f t="shared" si="2"/>
        <v>16.7</v>
      </c>
      <c r="AT15" s="90">
        <f t="shared" si="2"/>
        <v>10.5</v>
      </c>
      <c r="AU15" s="92">
        <f t="shared" si="11"/>
        <v>1506.3</v>
      </c>
      <c r="AW15">
        <v>1995</v>
      </c>
      <c r="AX15" s="9">
        <f t="shared" si="12"/>
        <v>2267.0020000000004</v>
      </c>
      <c r="AY15" s="9">
        <f t="shared" si="13"/>
        <v>2071.624462809918</v>
      </c>
    </row>
    <row r="16" spans="1:51" x14ac:dyDescent="0.2">
      <c r="A16" s="77">
        <v>32148</v>
      </c>
      <c r="B16" s="61">
        <v>840</v>
      </c>
      <c r="C16" s="78">
        <f t="shared" si="0"/>
        <v>1988.01</v>
      </c>
      <c r="D16" s="78">
        <f t="shared" si="3"/>
        <v>1.6661157024793387</v>
      </c>
      <c r="E16" s="78"/>
      <c r="F16" s="79">
        <v>32324</v>
      </c>
      <c r="G16" s="78">
        <f t="shared" si="4"/>
        <v>1988.06</v>
      </c>
      <c r="H16" s="78">
        <f t="shared" si="14"/>
        <v>113.12727272727273</v>
      </c>
      <c r="I16" s="78"/>
      <c r="J16" s="82">
        <v>32233</v>
      </c>
      <c r="K16" s="83">
        <f t="shared" si="17"/>
        <v>115.2019834710744</v>
      </c>
      <c r="L16" s="51"/>
      <c r="M16" s="84">
        <f t="shared" si="5"/>
        <v>60</v>
      </c>
      <c r="N16" s="85">
        <f t="shared" si="15"/>
        <v>1993</v>
      </c>
      <c r="O16" s="90">
        <f t="shared" si="6"/>
        <v>0.32330578512396668</v>
      </c>
      <c r="P16" s="90">
        <f t="shared" si="1"/>
        <v>12.539504132231404</v>
      </c>
      <c r="Q16" s="90">
        <f t="shared" si="1"/>
        <v>44.647933884297515</v>
      </c>
      <c r="R16" s="90">
        <f t="shared" si="1"/>
        <v>80.380165289256198</v>
      </c>
      <c r="S16" s="90">
        <f t="shared" si="1"/>
        <v>158.11239669421488</v>
      </c>
      <c r="T16" s="90">
        <f t="shared" si="1"/>
        <v>395.88694214876028</v>
      </c>
      <c r="U16" s="90">
        <f t="shared" si="1"/>
        <v>218.87999999999997</v>
      </c>
      <c r="V16" s="90">
        <f t="shared" si="1"/>
        <v>450.59504132231399</v>
      </c>
      <c r="W16" s="90">
        <f t="shared" si="1"/>
        <v>257.24826446280997</v>
      </c>
      <c r="X16" s="90">
        <f t="shared" si="1"/>
        <v>61.670082644628089</v>
      </c>
      <c r="Y16" s="90">
        <f t="shared" si="1"/>
        <v>23.950413223140501</v>
      </c>
      <c r="Z16" s="90">
        <f t="shared" si="1"/>
        <v>10.962644628099174</v>
      </c>
      <c r="AA16" s="92">
        <f t="shared" si="7"/>
        <v>1715.1966942148758</v>
      </c>
      <c r="AC16" s="60">
        <v>4444</v>
      </c>
      <c r="AD16" s="61">
        <v>90400</v>
      </c>
      <c r="AE16" s="93">
        <f t="shared" si="8"/>
        <v>90.4</v>
      </c>
      <c r="AF16" s="93"/>
      <c r="AG16" s="84">
        <f t="shared" si="9"/>
        <v>60</v>
      </c>
      <c r="AH16" s="85">
        <f t="shared" si="16"/>
        <v>1917</v>
      </c>
      <c r="AI16" s="90">
        <f t="shared" si="10"/>
        <v>9.9600000000000009</v>
      </c>
      <c r="AJ16" s="90">
        <f t="shared" si="2"/>
        <v>12</v>
      </c>
      <c r="AK16" s="90">
        <f t="shared" si="2"/>
        <v>20.3</v>
      </c>
      <c r="AL16" s="90">
        <f t="shared" si="2"/>
        <v>19.100000000000001</v>
      </c>
      <c r="AM16" s="90">
        <f t="shared" si="2"/>
        <v>57.2</v>
      </c>
      <c r="AN16" s="90">
        <f t="shared" si="2"/>
        <v>54.7</v>
      </c>
      <c r="AO16" s="90">
        <f t="shared" si="2"/>
        <v>133</v>
      </c>
      <c r="AP16" s="90">
        <f t="shared" si="2"/>
        <v>197</v>
      </c>
      <c r="AQ16" s="90">
        <f t="shared" si="2"/>
        <v>114</v>
      </c>
      <c r="AR16" s="90">
        <f t="shared" si="2"/>
        <v>20.5</v>
      </c>
      <c r="AS16" s="90">
        <f t="shared" si="2"/>
        <v>7.19</v>
      </c>
      <c r="AT16" s="90">
        <f t="shared" si="2"/>
        <v>6.19</v>
      </c>
      <c r="AU16" s="92">
        <f t="shared" si="11"/>
        <v>651.1400000000001</v>
      </c>
      <c r="AW16">
        <v>1997</v>
      </c>
      <c r="AX16" s="9">
        <f t="shared" si="12"/>
        <v>1479.3329999999999</v>
      </c>
      <c r="AY16" s="9">
        <f t="shared" si="13"/>
        <v>1488.6089256198347</v>
      </c>
    </row>
    <row r="17" spans="1:51" x14ac:dyDescent="0.2">
      <c r="A17" s="77">
        <v>32149</v>
      </c>
      <c r="B17" s="61">
        <v>1090</v>
      </c>
      <c r="C17" s="78">
        <f t="shared" si="0"/>
        <v>1988.01</v>
      </c>
      <c r="D17" s="78">
        <f t="shared" si="3"/>
        <v>2.1619834710743802</v>
      </c>
      <c r="E17" s="78"/>
      <c r="F17" s="79">
        <v>32355</v>
      </c>
      <c r="G17" s="78">
        <f t="shared" si="4"/>
        <v>1988.07</v>
      </c>
      <c r="H17" s="78">
        <f t="shared" si="14"/>
        <v>29.988099173553717</v>
      </c>
      <c r="I17" s="78"/>
      <c r="J17" s="81">
        <v>32263</v>
      </c>
      <c r="K17" s="83">
        <f t="shared" si="17"/>
        <v>143.801652892562</v>
      </c>
      <c r="L17" s="51"/>
      <c r="M17" s="84">
        <f t="shared" si="5"/>
        <v>72</v>
      </c>
      <c r="N17" s="85">
        <f t="shared" si="15"/>
        <v>1994</v>
      </c>
      <c r="O17" s="90">
        <f t="shared" si="6"/>
        <v>11.970247933884297</v>
      </c>
      <c r="P17" s="90">
        <f t="shared" si="1"/>
        <v>8.4317355371900842</v>
      </c>
      <c r="Q17" s="90">
        <f t="shared" si="1"/>
        <v>42.868760330578503</v>
      </c>
      <c r="R17" s="90">
        <f t="shared" si="1"/>
        <v>64.552066115702459</v>
      </c>
      <c r="S17" s="90" t="e">
        <f t="shared" si="1"/>
        <v>#VALUE!</v>
      </c>
      <c r="T17" s="90">
        <f t="shared" si="1"/>
        <v>95.609256198347083</v>
      </c>
      <c r="U17" s="90">
        <f t="shared" si="1"/>
        <v>107.18677685950412</v>
      </c>
      <c r="V17" s="90">
        <f t="shared" si="1"/>
        <v>116.17190082644629</v>
      </c>
      <c r="W17" s="90">
        <f t="shared" si="1"/>
        <v>25.489586776859507</v>
      </c>
      <c r="X17" s="90">
        <f t="shared" si="1"/>
        <v>12.186446280991737</v>
      </c>
      <c r="Y17" s="90">
        <f t="shared" si="1"/>
        <v>2.8046280991735535</v>
      </c>
      <c r="Z17" s="90">
        <f t="shared" si="1"/>
        <v>-3.5266115702479333</v>
      </c>
      <c r="AA17" s="92" t="e">
        <f t="shared" si="7"/>
        <v>#VALUE!</v>
      </c>
      <c r="AC17" s="60">
        <v>4475</v>
      </c>
      <c r="AD17" s="61">
        <v>116000</v>
      </c>
      <c r="AE17" s="93">
        <f t="shared" si="8"/>
        <v>116</v>
      </c>
      <c r="AF17" s="93"/>
      <c r="AG17" s="84">
        <f t="shared" si="9"/>
        <v>72</v>
      </c>
      <c r="AH17" s="85">
        <f t="shared" si="16"/>
        <v>1918</v>
      </c>
      <c r="AI17" s="90">
        <f t="shared" si="10"/>
        <v>5.68</v>
      </c>
      <c r="AJ17" s="90">
        <f t="shared" si="2"/>
        <v>21.5</v>
      </c>
      <c r="AK17" s="90">
        <f t="shared" si="2"/>
        <v>42.4</v>
      </c>
      <c r="AL17" s="90">
        <f t="shared" si="2"/>
        <v>36</v>
      </c>
      <c r="AM17" s="90">
        <f t="shared" si="2"/>
        <v>61.1</v>
      </c>
      <c r="AN17" s="90">
        <f t="shared" si="2"/>
        <v>114</v>
      </c>
      <c r="AO17" s="90">
        <f t="shared" si="2"/>
        <v>173</v>
      </c>
      <c r="AP17" s="90">
        <f t="shared" si="2"/>
        <v>97.2</v>
      </c>
      <c r="AQ17" s="90">
        <f t="shared" si="2"/>
        <v>29.8</v>
      </c>
      <c r="AR17" s="90">
        <f t="shared" si="2"/>
        <v>7.93</v>
      </c>
      <c r="AS17" s="90">
        <f t="shared" si="2"/>
        <v>4.72</v>
      </c>
      <c r="AT17" s="90">
        <f t="shared" si="2"/>
        <v>9.58</v>
      </c>
      <c r="AU17" s="92">
        <f t="shared" si="11"/>
        <v>602.91</v>
      </c>
      <c r="AW17">
        <v>1999</v>
      </c>
      <c r="AX17" s="9">
        <f t="shared" si="12"/>
        <v>1401.2500000000002</v>
      </c>
      <c r="AY17" s="9">
        <f t="shared" si="13"/>
        <v>1424.3662809917355</v>
      </c>
    </row>
    <row r="18" spans="1:51" x14ac:dyDescent="0.2">
      <c r="A18" s="77">
        <v>32150</v>
      </c>
      <c r="B18" s="61">
        <v>1318</v>
      </c>
      <c r="C18" s="78">
        <f t="shared" si="0"/>
        <v>1988.01</v>
      </c>
      <c r="D18" s="78">
        <f t="shared" si="3"/>
        <v>2.6142148760330577</v>
      </c>
      <c r="E18" s="78"/>
      <c r="F18" s="79">
        <v>32386</v>
      </c>
      <c r="G18" s="78">
        <f t="shared" si="4"/>
        <v>1988.08</v>
      </c>
      <c r="H18" s="78">
        <f t="shared" si="14"/>
        <v>7.8347107438016534</v>
      </c>
      <c r="I18" s="78"/>
      <c r="J18" s="82">
        <v>32294</v>
      </c>
      <c r="K18" s="83">
        <f t="shared" si="17"/>
        <v>143.10743801652893</v>
      </c>
      <c r="L18" s="51"/>
      <c r="M18" s="84">
        <f t="shared" si="5"/>
        <v>84</v>
      </c>
      <c r="N18" s="85">
        <f t="shared" si="15"/>
        <v>1995</v>
      </c>
      <c r="O18" s="90">
        <f t="shared" si="6"/>
        <v>0.5157024793388425</v>
      </c>
      <c r="P18" s="90">
        <f t="shared" si="1"/>
        <v>15.877685950413223</v>
      </c>
      <c r="Q18" s="90">
        <f t="shared" si="1"/>
        <v>26.031074380165286</v>
      </c>
      <c r="R18" s="90">
        <f t="shared" si="1"/>
        <v>251.34545454545454</v>
      </c>
      <c r="S18" s="90">
        <f t="shared" si="1"/>
        <v>302.04694214876031</v>
      </c>
      <c r="T18" s="90">
        <f t="shared" si="1"/>
        <v>452.43173553719009</v>
      </c>
      <c r="U18" s="90">
        <f t="shared" si="1"/>
        <v>263.64099173553723</v>
      </c>
      <c r="V18" s="90">
        <f t="shared" si="1"/>
        <v>366.68429752066123</v>
      </c>
      <c r="W18" s="90">
        <f t="shared" si="1"/>
        <v>269.68661157024792</v>
      </c>
      <c r="X18" s="90">
        <f t="shared" si="1"/>
        <v>100.91702479338844</v>
      </c>
      <c r="Y18" s="90">
        <f t="shared" si="1"/>
        <v>22.462809917355372</v>
      </c>
      <c r="Z18" s="90">
        <f t="shared" si="1"/>
        <v>-1.5867768595040951E-2</v>
      </c>
      <c r="AA18" s="92">
        <f t="shared" si="7"/>
        <v>2071.624462809918</v>
      </c>
      <c r="AC18" s="60">
        <v>4505</v>
      </c>
      <c r="AD18" s="61">
        <v>328000</v>
      </c>
      <c r="AE18" s="93">
        <f t="shared" si="8"/>
        <v>328</v>
      </c>
      <c r="AF18" s="93"/>
      <c r="AG18" s="84">
        <f t="shared" si="9"/>
        <v>84</v>
      </c>
      <c r="AH18" s="85">
        <f t="shared" si="16"/>
        <v>1919</v>
      </c>
      <c r="AI18" s="90">
        <f t="shared" si="10"/>
        <v>16.5</v>
      </c>
      <c r="AJ18" s="90">
        <f t="shared" si="2"/>
        <v>22.4</v>
      </c>
      <c r="AK18" s="90">
        <f t="shared" si="2"/>
        <v>22.5</v>
      </c>
      <c r="AL18" s="90">
        <f t="shared" si="2"/>
        <v>82.4</v>
      </c>
      <c r="AM18" s="90">
        <f t="shared" si="2"/>
        <v>146</v>
      </c>
      <c r="AN18" s="90">
        <f t="shared" si="2"/>
        <v>140</v>
      </c>
      <c r="AO18" s="90">
        <f t="shared" si="2"/>
        <v>300</v>
      </c>
      <c r="AP18" s="90">
        <f t="shared" si="2"/>
        <v>295</v>
      </c>
      <c r="AQ18" s="90">
        <f t="shared" si="2"/>
        <v>86.9</v>
      </c>
      <c r="AR18" s="90">
        <f t="shared" si="2"/>
        <v>23.4</v>
      </c>
      <c r="AS18" s="90">
        <f t="shared" si="2"/>
        <v>7.87</v>
      </c>
      <c r="AT18" s="90">
        <f t="shared" si="2"/>
        <v>7.32</v>
      </c>
      <c r="AU18" s="92">
        <f t="shared" si="11"/>
        <v>1150.29</v>
      </c>
      <c r="AW18">
        <v>2000</v>
      </c>
      <c r="AX18" s="9">
        <f t="shared" si="12"/>
        <v>1550.9129999999998</v>
      </c>
      <c r="AY18" s="9">
        <f t="shared" si="13"/>
        <v>1679.5378512396694</v>
      </c>
    </row>
    <row r="19" spans="1:51" x14ac:dyDescent="0.2">
      <c r="A19" s="77">
        <v>32151</v>
      </c>
      <c r="B19" s="61">
        <v>1668</v>
      </c>
      <c r="C19" s="78">
        <f t="shared" si="0"/>
        <v>1988.01</v>
      </c>
      <c r="D19" s="78">
        <f t="shared" si="3"/>
        <v>3.3084297520661159</v>
      </c>
      <c r="E19" s="78"/>
      <c r="F19" s="79">
        <v>32416</v>
      </c>
      <c r="G19" s="78">
        <f t="shared" si="4"/>
        <v>1988.09</v>
      </c>
      <c r="H19" s="78">
        <f t="shared" si="14"/>
        <v>0.68033057851239664</v>
      </c>
      <c r="I19" s="78"/>
      <c r="J19" s="81">
        <v>32324</v>
      </c>
      <c r="K19" s="83">
        <f t="shared" si="17"/>
        <v>113.12727272727273</v>
      </c>
      <c r="L19" s="51"/>
      <c r="M19" s="84">
        <f t="shared" si="5"/>
        <v>96</v>
      </c>
      <c r="N19" s="85">
        <f t="shared" si="15"/>
        <v>1996</v>
      </c>
      <c r="O19" s="90">
        <f t="shared" si="6"/>
        <v>6.1507438016528919</v>
      </c>
      <c r="P19" s="90">
        <f t="shared" si="1"/>
        <v>9.163636363636364</v>
      </c>
      <c r="Q19" s="90">
        <f t="shared" si="1"/>
        <v>130.40925619834712</v>
      </c>
      <c r="R19" s="90">
        <f t="shared" si="1"/>
        <v>134.53685950413225</v>
      </c>
      <c r="S19" s="90">
        <f t="shared" si="1"/>
        <v>357.44330578512387</v>
      </c>
      <c r="T19" s="90">
        <f t="shared" si="1"/>
        <v>213.6793388429752</v>
      </c>
      <c r="U19" s="90">
        <f t="shared" si="1"/>
        <v>221.34148760330575</v>
      </c>
      <c r="V19" s="90">
        <f t="shared" si="1"/>
        <v>261.79834710743802</v>
      </c>
      <c r="W19" s="90" t="e">
        <f t="shared" si="1"/>
        <v>#VALUE!</v>
      </c>
      <c r="X19" s="90" t="e">
        <f t="shared" si="1"/>
        <v>#VALUE!</v>
      </c>
      <c r="Y19" s="90">
        <f t="shared" si="1"/>
        <v>23.129256198347107</v>
      </c>
      <c r="Z19" s="90">
        <f t="shared" si="1"/>
        <v>6.3471074380165193E-2</v>
      </c>
      <c r="AA19" s="92" t="e">
        <f t="shared" si="7"/>
        <v>#VALUE!</v>
      </c>
      <c r="AC19" s="60">
        <v>4536</v>
      </c>
      <c r="AD19" s="61">
        <v>196000</v>
      </c>
      <c r="AE19" s="93">
        <f t="shared" si="8"/>
        <v>196</v>
      </c>
      <c r="AF19" s="93"/>
      <c r="AG19" s="84">
        <f t="shared" si="9"/>
        <v>96</v>
      </c>
      <c r="AH19" s="85">
        <f t="shared" si="16"/>
        <v>1920</v>
      </c>
      <c r="AI19" s="90">
        <f t="shared" si="10"/>
        <v>9.65</v>
      </c>
      <c r="AJ19" s="90">
        <f t="shared" si="2"/>
        <v>9.82</v>
      </c>
      <c r="AK19" s="90">
        <f t="shared" si="2"/>
        <v>32.200000000000003</v>
      </c>
      <c r="AL19" s="90">
        <f t="shared" si="2"/>
        <v>26.3</v>
      </c>
      <c r="AM19" s="90">
        <f t="shared" si="2"/>
        <v>21.3</v>
      </c>
      <c r="AN19" s="90">
        <f t="shared" si="2"/>
        <v>42.2</v>
      </c>
      <c r="AO19" s="90">
        <f t="shared" si="2"/>
        <v>91.6</v>
      </c>
      <c r="AP19" s="90">
        <f t="shared" si="2"/>
        <v>112</v>
      </c>
      <c r="AQ19" s="90">
        <f t="shared" si="2"/>
        <v>42.8</v>
      </c>
      <c r="AR19" s="90">
        <f t="shared" si="2"/>
        <v>12.1</v>
      </c>
      <c r="AS19" s="90">
        <f t="shared" si="2"/>
        <v>4.03</v>
      </c>
      <c r="AT19" s="90">
        <f t="shared" si="2"/>
        <v>4.49</v>
      </c>
      <c r="AU19" s="92">
        <f t="shared" si="11"/>
        <v>408.49</v>
      </c>
      <c r="AW19">
        <v>2001</v>
      </c>
      <c r="AX19" s="9">
        <f t="shared" si="12"/>
        <v>733.97900000000004</v>
      </c>
      <c r="AY19" s="9">
        <f t="shared" si="13"/>
        <v>787.63636363636363</v>
      </c>
    </row>
    <row r="20" spans="1:51" x14ac:dyDescent="0.2">
      <c r="A20" s="77">
        <v>32152</v>
      </c>
      <c r="B20" s="61">
        <v>2506</v>
      </c>
      <c r="C20" s="78">
        <f t="shared" si="0"/>
        <v>1988.01</v>
      </c>
      <c r="D20" s="78">
        <f t="shared" si="3"/>
        <v>4.9705785123966946</v>
      </c>
      <c r="E20" s="78"/>
      <c r="F20" s="79">
        <v>32447</v>
      </c>
      <c r="G20" s="78">
        <f t="shared" si="4"/>
        <v>1988.1</v>
      </c>
      <c r="H20" s="78">
        <f t="shared" si="14"/>
        <v>1.9834710743801651</v>
      </c>
      <c r="I20" s="78"/>
      <c r="J20" s="82">
        <v>32355</v>
      </c>
      <c r="K20" s="83">
        <f t="shared" si="17"/>
        <v>29.988099173553717</v>
      </c>
      <c r="L20" s="51"/>
      <c r="M20" s="84">
        <f t="shared" si="5"/>
        <v>108</v>
      </c>
      <c r="N20" s="85">
        <f t="shared" si="15"/>
        <v>1997</v>
      </c>
      <c r="O20" s="90">
        <f t="shared" si="6"/>
        <v>2.392066115702479</v>
      </c>
      <c r="P20" s="90">
        <f t="shared" si="1"/>
        <v>75.431404958677689</v>
      </c>
      <c r="Q20" s="90">
        <f t="shared" si="1"/>
        <v>425.56760330578527</v>
      </c>
      <c r="R20" s="90">
        <f t="shared" si="1"/>
        <v>430.64727272727293</v>
      </c>
      <c r="S20" s="90">
        <f t="shared" si="1"/>
        <v>106.95867768595041</v>
      </c>
      <c r="T20" s="90">
        <f t="shared" si="1"/>
        <v>118.68694214876035</v>
      </c>
      <c r="U20" s="90">
        <f t="shared" si="1"/>
        <v>154.24066115702479</v>
      </c>
      <c r="V20" s="90">
        <f t="shared" si="1"/>
        <v>114.57322314049588</v>
      </c>
      <c r="W20" s="90">
        <f t="shared" si="1"/>
        <v>34.897190082644627</v>
      </c>
      <c r="X20" s="90">
        <f t="shared" si="1"/>
        <v>13.251570247933889</v>
      </c>
      <c r="Y20" s="90">
        <f t="shared" si="1"/>
        <v>5.1550413223140499</v>
      </c>
      <c r="Z20" s="90">
        <f t="shared" si="1"/>
        <v>6.8072727272727276</v>
      </c>
      <c r="AA20" s="92">
        <f t="shared" si="7"/>
        <v>1488.6089256198347</v>
      </c>
      <c r="AC20" s="60">
        <v>4566</v>
      </c>
      <c r="AD20" s="61">
        <v>48200</v>
      </c>
      <c r="AE20" s="93">
        <f t="shared" si="8"/>
        <v>48.2</v>
      </c>
      <c r="AF20" s="93"/>
      <c r="AG20" s="84">
        <f t="shared" si="9"/>
        <v>108</v>
      </c>
      <c r="AH20" s="85">
        <f t="shared" si="16"/>
        <v>1921</v>
      </c>
      <c r="AI20" s="90">
        <f t="shared" si="10"/>
        <v>12.6</v>
      </c>
      <c r="AJ20" s="90">
        <f t="shared" si="2"/>
        <v>182</v>
      </c>
      <c r="AK20" s="90">
        <f t="shared" si="2"/>
        <v>124</v>
      </c>
      <c r="AL20" s="90">
        <f t="shared" si="2"/>
        <v>188</v>
      </c>
      <c r="AM20" s="90">
        <f t="shared" si="2"/>
        <v>172</v>
      </c>
      <c r="AN20" s="90">
        <f t="shared" si="2"/>
        <v>286</v>
      </c>
      <c r="AO20" s="90">
        <f t="shared" si="2"/>
        <v>236</v>
      </c>
      <c r="AP20" s="90">
        <f t="shared" si="2"/>
        <v>311</v>
      </c>
      <c r="AQ20" s="90">
        <f t="shared" si="2"/>
        <v>207</v>
      </c>
      <c r="AR20" s="90">
        <f t="shared" si="2"/>
        <v>52.7</v>
      </c>
      <c r="AS20" s="90">
        <f t="shared" si="2"/>
        <v>15.2</v>
      </c>
      <c r="AT20" s="90">
        <f t="shared" si="2"/>
        <v>8.93</v>
      </c>
      <c r="AU20" s="92">
        <f t="shared" si="11"/>
        <v>1795.43</v>
      </c>
      <c r="AW20">
        <v>2002</v>
      </c>
      <c r="AX20" s="9">
        <f t="shared" si="12"/>
        <v>1228.0830000000001</v>
      </c>
      <c r="AY20" s="9">
        <f t="shared" si="13"/>
        <v>1246.5738842975206</v>
      </c>
    </row>
    <row r="21" spans="1:51" x14ac:dyDescent="0.2">
      <c r="A21" s="77">
        <v>32153</v>
      </c>
      <c r="B21" s="61">
        <v>1318</v>
      </c>
      <c r="C21" s="78">
        <f t="shared" si="0"/>
        <v>1988.01</v>
      </c>
      <c r="D21" s="78">
        <f t="shared" si="3"/>
        <v>2.6142148760330577</v>
      </c>
      <c r="E21" s="78"/>
      <c r="F21" s="79">
        <v>32477</v>
      </c>
      <c r="G21" s="78">
        <f t="shared" si="4"/>
        <v>1988.11</v>
      </c>
      <c r="H21" s="78">
        <f t="shared" si="14"/>
        <v>61.916033057851237</v>
      </c>
      <c r="I21" s="78"/>
      <c r="J21" s="81">
        <v>32386</v>
      </c>
      <c r="K21" s="83">
        <f t="shared" si="17"/>
        <v>7.8347107438016534</v>
      </c>
      <c r="L21" s="51"/>
      <c r="M21" s="84">
        <f t="shared" si="5"/>
        <v>120</v>
      </c>
      <c r="N21" s="85">
        <f t="shared" si="15"/>
        <v>1998</v>
      </c>
      <c r="O21" s="90">
        <f t="shared" si="6"/>
        <v>8.0370247933884293</v>
      </c>
      <c r="P21" s="90">
        <f t="shared" si="1"/>
        <v>51.722975206611565</v>
      </c>
      <c r="Q21" s="90">
        <f t="shared" si="1"/>
        <v>62.62611570247936</v>
      </c>
      <c r="R21" s="90">
        <f t="shared" si="1"/>
        <v>326.42578512396699</v>
      </c>
      <c r="S21" s="90">
        <f t="shared" si="1"/>
        <v>338.99305785123966</v>
      </c>
      <c r="T21" s="90">
        <f t="shared" si="1"/>
        <v>452.94942148760327</v>
      </c>
      <c r="U21" s="90">
        <f t="shared" si="1"/>
        <v>259.45388429752069</v>
      </c>
      <c r="V21" s="90" t="e">
        <f t="shared" si="1"/>
        <v>#VALUE!</v>
      </c>
      <c r="W21" s="90">
        <f t="shared" si="1"/>
        <v>487.82677685950404</v>
      </c>
      <c r="X21" s="90">
        <f t="shared" si="1"/>
        <v>216.52561983471074</v>
      </c>
      <c r="Y21" s="90">
        <f t="shared" si="1"/>
        <v>51.479008264462806</v>
      </c>
      <c r="Z21" s="90" t="e">
        <f t="shared" si="1"/>
        <v>#VALUE!</v>
      </c>
      <c r="AA21" s="92" t="e">
        <f t="shared" si="7"/>
        <v>#VALUE!</v>
      </c>
      <c r="AC21" s="60">
        <v>4597</v>
      </c>
      <c r="AD21" s="61">
        <v>14900</v>
      </c>
      <c r="AE21" s="93">
        <f t="shared" si="8"/>
        <v>14.9</v>
      </c>
      <c r="AF21" s="93"/>
      <c r="AG21" s="84">
        <f t="shared" si="9"/>
        <v>120</v>
      </c>
      <c r="AH21" s="85">
        <f t="shared" si="16"/>
        <v>1922</v>
      </c>
      <c r="AI21" s="90">
        <f t="shared" si="10"/>
        <v>10.9</v>
      </c>
      <c r="AJ21" s="90">
        <f t="shared" si="2"/>
        <v>20.9</v>
      </c>
      <c r="AK21" s="90">
        <f t="shared" si="2"/>
        <v>35.700000000000003</v>
      </c>
      <c r="AL21" s="90">
        <f t="shared" si="2"/>
        <v>30.4</v>
      </c>
      <c r="AM21" s="90">
        <f t="shared" si="2"/>
        <v>45.3</v>
      </c>
      <c r="AN21" s="90">
        <f t="shared" si="2"/>
        <v>75.599999999999994</v>
      </c>
      <c r="AO21" s="90">
        <f t="shared" si="2"/>
        <v>155</v>
      </c>
      <c r="AP21" s="90">
        <f t="shared" si="2"/>
        <v>267</v>
      </c>
      <c r="AQ21" s="90">
        <f t="shared" si="2"/>
        <v>111</v>
      </c>
      <c r="AR21" s="90">
        <f t="shared" si="2"/>
        <v>20.2</v>
      </c>
      <c r="AS21" s="90">
        <f t="shared" si="2"/>
        <v>7.32</v>
      </c>
      <c r="AT21" s="90">
        <f t="shared" si="2"/>
        <v>4.37</v>
      </c>
      <c r="AU21" s="92">
        <f t="shared" si="11"/>
        <v>783.69</v>
      </c>
      <c r="AW21">
        <v>2003</v>
      </c>
      <c r="AX21" s="9">
        <f t="shared" si="12"/>
        <v>1841.4430000000002</v>
      </c>
      <c r="AY21" s="9">
        <f t="shared" si="13"/>
        <v>1799.7937190082644</v>
      </c>
    </row>
    <row r="22" spans="1:51" x14ac:dyDescent="0.2">
      <c r="A22" s="77">
        <v>32154</v>
      </c>
      <c r="B22" s="61">
        <v>1946</v>
      </c>
      <c r="C22" s="78">
        <f t="shared" si="0"/>
        <v>1988.01</v>
      </c>
      <c r="D22" s="78">
        <f t="shared" si="3"/>
        <v>3.8598347107438018</v>
      </c>
      <c r="E22" s="78"/>
      <c r="F22" s="79">
        <v>32508</v>
      </c>
      <c r="G22" s="78">
        <f t="shared" si="4"/>
        <v>1988.12</v>
      </c>
      <c r="H22" s="78">
        <f t="shared" si="14"/>
        <v>39.836033057851232</v>
      </c>
      <c r="I22" s="78"/>
      <c r="J22" s="82">
        <v>32416</v>
      </c>
      <c r="K22" s="83">
        <f t="shared" si="17"/>
        <v>0.68033057851239664</v>
      </c>
      <c r="L22" s="51"/>
      <c r="M22" s="84">
        <f t="shared" si="5"/>
        <v>132</v>
      </c>
      <c r="N22" s="85">
        <f t="shared" si="15"/>
        <v>1999</v>
      </c>
      <c r="O22" s="90">
        <f t="shared" si="6"/>
        <v>11.470413223140497</v>
      </c>
      <c r="P22" s="90">
        <f t="shared" si="1"/>
        <v>85.483636363636364</v>
      </c>
      <c r="Q22" s="90">
        <f t="shared" si="1"/>
        <v>87.770578512396725</v>
      </c>
      <c r="R22" s="90">
        <f t="shared" si="1"/>
        <v>103.24561983471074</v>
      </c>
      <c r="S22" s="90">
        <f t="shared" si="1"/>
        <v>132.50380165289258</v>
      </c>
      <c r="T22" s="90">
        <f t="shared" si="1"/>
        <v>185.73421487603309</v>
      </c>
      <c r="U22" s="90">
        <f t="shared" si="1"/>
        <v>232.63537190082639</v>
      </c>
      <c r="V22" s="90">
        <f t="shared" si="1"/>
        <v>335.49619834710734</v>
      </c>
      <c r="W22" s="90">
        <f t="shared" si="1"/>
        <v>183.35603305785122</v>
      </c>
      <c r="X22" s="90">
        <f t="shared" si="1"/>
        <v>37.440000000000005</v>
      </c>
      <c r="Y22" s="90">
        <f t="shared" si="1"/>
        <v>17.952396694214876</v>
      </c>
      <c r="Z22" s="90">
        <f t="shared" si="1"/>
        <v>11.278016528925619</v>
      </c>
      <c r="AA22" s="92">
        <f t="shared" si="7"/>
        <v>1424.3662809917355</v>
      </c>
      <c r="AC22" s="60">
        <v>4628</v>
      </c>
      <c r="AD22" s="61">
        <v>25200</v>
      </c>
      <c r="AE22" s="93">
        <f t="shared" si="8"/>
        <v>25.2</v>
      </c>
      <c r="AF22" s="93"/>
      <c r="AG22" s="84">
        <f t="shared" si="9"/>
        <v>132</v>
      </c>
      <c r="AH22" s="85">
        <f t="shared" si="16"/>
        <v>1923</v>
      </c>
      <c r="AI22" s="90">
        <f t="shared" si="10"/>
        <v>17.5</v>
      </c>
      <c r="AJ22" s="90">
        <f t="shared" si="2"/>
        <v>20.3</v>
      </c>
      <c r="AK22" s="90">
        <f t="shared" si="2"/>
        <v>36.6</v>
      </c>
      <c r="AL22" s="90">
        <f t="shared" si="2"/>
        <v>51.5</v>
      </c>
      <c r="AM22" s="90">
        <f t="shared" si="2"/>
        <v>45.7</v>
      </c>
      <c r="AN22" s="90">
        <f t="shared" si="2"/>
        <v>83.6</v>
      </c>
      <c r="AO22" s="90">
        <f t="shared" si="2"/>
        <v>170</v>
      </c>
      <c r="AP22" s="90">
        <f t="shared" si="2"/>
        <v>161</v>
      </c>
      <c r="AQ22" s="90">
        <f t="shared" si="2"/>
        <v>61.3</v>
      </c>
      <c r="AR22" s="90">
        <f t="shared" si="2"/>
        <v>22.3</v>
      </c>
      <c r="AS22" s="90">
        <f t="shared" si="2"/>
        <v>8.42</v>
      </c>
      <c r="AT22" s="90">
        <f t="shared" si="2"/>
        <v>8.0299999999999994</v>
      </c>
      <c r="AU22" s="92">
        <f t="shared" si="11"/>
        <v>686.24999999999989</v>
      </c>
      <c r="AW22">
        <v>2004</v>
      </c>
      <c r="AX22" s="9">
        <f t="shared" si="12"/>
        <v>1515.74</v>
      </c>
      <c r="AY22" s="9">
        <f t="shared" si="13"/>
        <v>1456.3993388429751</v>
      </c>
    </row>
    <row r="23" spans="1:51" x14ac:dyDescent="0.2">
      <c r="A23" s="77">
        <v>32155</v>
      </c>
      <c r="B23" s="61">
        <v>2275</v>
      </c>
      <c r="C23" s="78">
        <f t="shared" si="0"/>
        <v>1988.01</v>
      </c>
      <c r="D23" s="78">
        <f t="shared" si="3"/>
        <v>4.5123966942148765</v>
      </c>
      <c r="E23" s="78"/>
      <c r="F23" s="79">
        <v>32539</v>
      </c>
      <c r="G23" s="78">
        <f t="shared" si="4"/>
        <v>1989.01</v>
      </c>
      <c r="H23" s="78">
        <f t="shared" si="14"/>
        <v>45.909421487603311</v>
      </c>
      <c r="I23" s="78"/>
      <c r="J23" s="81">
        <v>32447</v>
      </c>
      <c r="K23" s="83">
        <f t="shared" si="17"/>
        <v>1.9834710743801651</v>
      </c>
      <c r="L23" s="51"/>
      <c r="M23" s="84">
        <f t="shared" si="5"/>
        <v>144</v>
      </c>
      <c r="N23" s="85">
        <f t="shared" si="15"/>
        <v>2000</v>
      </c>
      <c r="O23" s="90">
        <f t="shared" si="6"/>
        <v>12.602975206611568</v>
      </c>
      <c r="P23" s="90">
        <f t="shared" si="1"/>
        <v>54.305454545454545</v>
      </c>
      <c r="Q23" s="90">
        <f t="shared" si="1"/>
        <v>39.937190082644626</v>
      </c>
      <c r="R23" s="90">
        <f t="shared" si="1"/>
        <v>179.66082644628099</v>
      </c>
      <c r="S23" s="90">
        <f t="shared" si="1"/>
        <v>270.3609917355372</v>
      </c>
      <c r="T23" s="90">
        <f t="shared" si="1"/>
        <v>219.59008264462813</v>
      </c>
      <c r="U23" s="90">
        <f t="shared" si="1"/>
        <v>360.9719008264463</v>
      </c>
      <c r="V23" s="90">
        <f t="shared" si="1"/>
        <v>296.9573553719008</v>
      </c>
      <c r="W23" s="90">
        <f t="shared" si="1"/>
        <v>175.77322314049587</v>
      </c>
      <c r="X23" s="90">
        <f t="shared" si="1"/>
        <v>49.560991735537186</v>
      </c>
      <c r="Y23" s="90">
        <f t="shared" si="1"/>
        <v>8.3662809917355379</v>
      </c>
      <c r="Z23" s="90">
        <f t="shared" si="1"/>
        <v>11.450578512396692</v>
      </c>
      <c r="AA23" s="92">
        <f t="shared" si="7"/>
        <v>1679.5378512396694</v>
      </c>
      <c r="AC23" s="60">
        <v>4658</v>
      </c>
      <c r="AD23" s="61">
        <v>15100</v>
      </c>
      <c r="AE23" s="93">
        <f t="shared" si="8"/>
        <v>15.1</v>
      </c>
      <c r="AF23" s="93"/>
      <c r="AG23" s="84">
        <f t="shared" si="9"/>
        <v>144</v>
      </c>
      <c r="AH23" s="85">
        <f t="shared" si="16"/>
        <v>1924</v>
      </c>
      <c r="AI23" s="90">
        <f t="shared" si="10"/>
        <v>16.5</v>
      </c>
      <c r="AJ23" s="90">
        <f t="shared" si="2"/>
        <v>13.7</v>
      </c>
      <c r="AK23" s="90">
        <f t="shared" si="2"/>
        <v>18.399999999999999</v>
      </c>
      <c r="AL23" s="90">
        <f t="shared" si="2"/>
        <v>20.5</v>
      </c>
      <c r="AM23" s="90">
        <f t="shared" si="2"/>
        <v>80.5</v>
      </c>
      <c r="AN23" s="90">
        <f t="shared" si="2"/>
        <v>31.9</v>
      </c>
      <c r="AO23" s="90">
        <f t="shared" si="2"/>
        <v>43.1</v>
      </c>
      <c r="AP23" s="90">
        <f t="shared" si="2"/>
        <v>27.2</v>
      </c>
      <c r="AQ23" s="90">
        <f t="shared" si="2"/>
        <v>6.84</v>
      </c>
      <c r="AR23" s="90">
        <f t="shared" si="2"/>
        <v>2.63</v>
      </c>
      <c r="AS23" s="90">
        <f t="shared" si="2"/>
        <v>2.52</v>
      </c>
      <c r="AT23" s="90">
        <f t="shared" si="2"/>
        <v>2.4500000000000002</v>
      </c>
      <c r="AU23" s="92">
        <f t="shared" si="11"/>
        <v>266.23999999999995</v>
      </c>
      <c r="AW23">
        <v>2005</v>
      </c>
      <c r="AX23" s="9">
        <f t="shared" si="12"/>
        <v>1460.558</v>
      </c>
      <c r="AY23" s="9">
        <f t="shared" si="13"/>
        <v>1414.5480991735537</v>
      </c>
    </row>
    <row r="24" spans="1:51" x14ac:dyDescent="0.2">
      <c r="A24" s="77">
        <v>32156</v>
      </c>
      <c r="B24" s="61">
        <v>2824</v>
      </c>
      <c r="C24" s="78">
        <f t="shared" si="0"/>
        <v>1988.01</v>
      </c>
      <c r="D24" s="78">
        <f t="shared" si="3"/>
        <v>5.6013223140495869</v>
      </c>
      <c r="E24" s="78"/>
      <c r="F24" s="79">
        <v>32567</v>
      </c>
      <c r="G24" s="78">
        <f t="shared" si="4"/>
        <v>1989.02</v>
      </c>
      <c r="H24" s="78">
        <f t="shared" si="14"/>
        <v>49.090909090909093</v>
      </c>
      <c r="I24" s="78"/>
      <c r="J24" s="82">
        <v>32477</v>
      </c>
      <c r="K24" s="83">
        <f t="shared" si="17"/>
        <v>61.916033057851237</v>
      </c>
      <c r="L24" s="51"/>
      <c r="M24" s="84">
        <f t="shared" si="5"/>
        <v>156</v>
      </c>
      <c r="N24" s="85">
        <f t="shared" si="15"/>
        <v>2001</v>
      </c>
      <c r="O24" s="90">
        <f t="shared" si="6"/>
        <v>13.190082644628099</v>
      </c>
      <c r="P24" s="90">
        <f t="shared" si="1"/>
        <v>16.544132231404959</v>
      </c>
      <c r="Q24" s="90">
        <f t="shared" si="1"/>
        <v>23.291900826446277</v>
      </c>
      <c r="R24" s="90">
        <f t="shared" si="1"/>
        <v>34.187107438016525</v>
      </c>
      <c r="S24" s="90">
        <f t="shared" si="1"/>
        <v>61.203966942148753</v>
      </c>
      <c r="T24" s="90">
        <f t="shared" si="1"/>
        <v>197.49421487603306</v>
      </c>
      <c r="U24" s="90">
        <f t="shared" si="1"/>
        <v>149.50611570247932</v>
      </c>
      <c r="V24" s="90">
        <f t="shared" si="1"/>
        <v>186.18446280991733</v>
      </c>
      <c r="W24" s="90">
        <f t="shared" si="1"/>
        <v>47.996033057851228</v>
      </c>
      <c r="X24" s="90">
        <f t="shared" si="1"/>
        <v>28.899173553719017</v>
      </c>
      <c r="Y24" s="90">
        <f t="shared" si="1"/>
        <v>16.786115702479343</v>
      </c>
      <c r="Z24" s="90">
        <f t="shared" si="1"/>
        <v>12.353057851239667</v>
      </c>
      <c r="AA24" s="92">
        <f t="shared" si="7"/>
        <v>787.63636363636363</v>
      </c>
      <c r="AC24" s="60">
        <v>4689</v>
      </c>
      <c r="AD24" s="61">
        <v>82100</v>
      </c>
      <c r="AE24" s="93">
        <f t="shared" si="8"/>
        <v>82.1</v>
      </c>
      <c r="AF24" s="93"/>
      <c r="AG24" s="84">
        <f t="shared" si="9"/>
        <v>156</v>
      </c>
      <c r="AH24" s="85">
        <f t="shared" si="16"/>
        <v>1925</v>
      </c>
      <c r="AI24" s="90">
        <f t="shared" si="10"/>
        <v>16.7</v>
      </c>
      <c r="AJ24" s="90">
        <f t="shared" si="2"/>
        <v>94.6</v>
      </c>
      <c r="AK24" s="90">
        <f t="shared" si="2"/>
        <v>65.8</v>
      </c>
      <c r="AL24" s="90">
        <f t="shared" si="2"/>
        <v>70.7</v>
      </c>
      <c r="AM24" s="90">
        <f t="shared" si="2"/>
        <v>288</v>
      </c>
      <c r="AN24" s="90">
        <f t="shared" si="2"/>
        <v>161</v>
      </c>
      <c r="AO24" s="90">
        <f t="shared" si="2"/>
        <v>334</v>
      </c>
      <c r="AP24" s="90">
        <f t="shared" si="2"/>
        <v>281</v>
      </c>
      <c r="AQ24" s="90">
        <f t="shared" si="2"/>
        <v>121</v>
      </c>
      <c r="AR24" s="90">
        <f t="shared" si="2"/>
        <v>35.4</v>
      </c>
      <c r="AS24" s="90">
        <f t="shared" si="2"/>
        <v>12</v>
      </c>
      <c r="AT24" s="90">
        <f t="shared" si="2"/>
        <v>18.899999999999999</v>
      </c>
      <c r="AU24" s="92">
        <f t="shared" si="11"/>
        <v>1499.1000000000001</v>
      </c>
      <c r="AW24">
        <v>2007</v>
      </c>
      <c r="AX24" s="9">
        <f t="shared" si="12"/>
        <v>783.94200000000001</v>
      </c>
      <c r="AY24" s="9">
        <f t="shared" si="13"/>
        <v>714.30347107438013</v>
      </c>
    </row>
    <row r="25" spans="1:51" x14ac:dyDescent="0.2">
      <c r="A25" s="77">
        <v>32157</v>
      </c>
      <c r="B25" s="61">
        <v>2690</v>
      </c>
      <c r="C25" s="78">
        <f t="shared" si="0"/>
        <v>1988.01</v>
      </c>
      <c r="D25" s="78">
        <f t="shared" si="3"/>
        <v>5.3355371900826452</v>
      </c>
      <c r="E25" s="78"/>
      <c r="F25" s="79">
        <v>32598</v>
      </c>
      <c r="G25" s="78">
        <f t="shared" si="4"/>
        <v>1989.03</v>
      </c>
      <c r="H25" s="78">
        <f t="shared" si="14"/>
        <v>365.8829752066116</v>
      </c>
      <c r="I25" s="78"/>
      <c r="J25" s="81">
        <v>32508</v>
      </c>
      <c r="K25" s="83">
        <f t="shared" si="17"/>
        <v>39.836033057851232</v>
      </c>
      <c r="L25" s="51"/>
      <c r="M25" s="84">
        <f t="shared" si="5"/>
        <v>168</v>
      </c>
      <c r="N25" s="85">
        <f t="shared" si="15"/>
        <v>2002</v>
      </c>
      <c r="O25" s="90">
        <f t="shared" si="6"/>
        <v>18.973884297520662</v>
      </c>
      <c r="P25" s="90">
        <f t="shared" si="1"/>
        <v>68.453553719008255</v>
      </c>
      <c r="Q25" s="90">
        <f t="shared" si="1"/>
        <v>106.53619834710744</v>
      </c>
      <c r="R25" s="90">
        <f t="shared" si="1"/>
        <v>247.80099173553722</v>
      </c>
      <c r="S25" s="90">
        <f t="shared" si="1"/>
        <v>127.06710743801654</v>
      </c>
      <c r="T25" s="90">
        <f t="shared" si="1"/>
        <v>128.12429752066112</v>
      </c>
      <c r="U25" s="90">
        <f t="shared" si="1"/>
        <v>259.59471074380167</v>
      </c>
      <c r="V25" s="90">
        <f t="shared" si="1"/>
        <v>173.5755371900826</v>
      </c>
      <c r="W25" s="90">
        <f t="shared" si="1"/>
        <v>81.709090909090889</v>
      </c>
      <c r="X25" s="90">
        <f t="shared" si="1"/>
        <v>21.415537190082649</v>
      </c>
      <c r="Y25" s="90">
        <f t="shared" si="1"/>
        <v>7.4836363636363625</v>
      </c>
      <c r="Z25" s="90">
        <f t="shared" si="1"/>
        <v>5.8393388429752067</v>
      </c>
      <c r="AA25" s="92">
        <f t="shared" si="7"/>
        <v>1246.5738842975206</v>
      </c>
      <c r="AC25" s="60">
        <v>4719</v>
      </c>
      <c r="AD25" s="61">
        <v>59200</v>
      </c>
      <c r="AE25" s="93">
        <f t="shared" si="8"/>
        <v>59.2</v>
      </c>
      <c r="AF25" s="93"/>
      <c r="AG25" s="84">
        <f t="shared" si="9"/>
        <v>168</v>
      </c>
      <c r="AH25" s="85">
        <f t="shared" si="16"/>
        <v>1926</v>
      </c>
      <c r="AI25" s="90">
        <f t="shared" si="10"/>
        <v>14.4</v>
      </c>
      <c r="AJ25" s="90">
        <f t="shared" si="2"/>
        <v>18.899999999999999</v>
      </c>
      <c r="AK25" s="90">
        <f t="shared" si="2"/>
        <v>42.9</v>
      </c>
      <c r="AL25" s="90">
        <f t="shared" si="2"/>
        <v>26.4</v>
      </c>
      <c r="AM25" s="90">
        <f t="shared" si="2"/>
        <v>167</v>
      </c>
      <c r="AN25" s="90">
        <f t="shared" si="2"/>
        <v>135</v>
      </c>
      <c r="AO25" s="90">
        <f t="shared" si="2"/>
        <v>261</v>
      </c>
      <c r="AP25" s="90">
        <f t="shared" si="2"/>
        <v>95.9</v>
      </c>
      <c r="AQ25" s="90">
        <f t="shared" si="2"/>
        <v>28.2</v>
      </c>
      <c r="AR25" s="90">
        <f t="shared" si="2"/>
        <v>9.0399999999999991</v>
      </c>
      <c r="AS25" s="90">
        <f t="shared" si="2"/>
        <v>4.6900000000000004</v>
      </c>
      <c r="AT25" s="90">
        <f t="shared" si="2"/>
        <v>4.79</v>
      </c>
      <c r="AU25" s="92">
        <f t="shared" si="11"/>
        <v>808.22</v>
      </c>
      <c r="AW25">
        <v>2009</v>
      </c>
      <c r="AX25" s="9">
        <f t="shared" si="12"/>
        <v>826.93499999999995</v>
      </c>
      <c r="AY25" s="9">
        <f t="shared" si="13"/>
        <v>797.50611570247918</v>
      </c>
    </row>
    <row r="26" spans="1:51" x14ac:dyDescent="0.2">
      <c r="A26" s="77">
        <v>32158</v>
      </c>
      <c r="B26" s="61">
        <v>2568</v>
      </c>
      <c r="C26" s="78">
        <f t="shared" si="0"/>
        <v>1988.01</v>
      </c>
      <c r="D26" s="78">
        <f t="shared" si="3"/>
        <v>5.0935537190082645</v>
      </c>
      <c r="E26" s="78"/>
      <c r="F26" s="79">
        <v>32628</v>
      </c>
      <c r="G26" s="78">
        <f t="shared" si="4"/>
        <v>1989.04</v>
      </c>
      <c r="H26" s="78">
        <f t="shared" si="14"/>
        <v>243.96297520661156</v>
      </c>
      <c r="I26" s="78"/>
      <c r="J26" s="82">
        <v>32539</v>
      </c>
      <c r="K26" s="83">
        <f t="shared" si="17"/>
        <v>45.909421487603311</v>
      </c>
      <c r="L26" s="51"/>
      <c r="M26" s="84">
        <f t="shared" si="5"/>
        <v>180</v>
      </c>
      <c r="N26" s="85">
        <f t="shared" si="15"/>
        <v>2003</v>
      </c>
      <c r="O26" s="90">
        <f t="shared" si="6"/>
        <v>3.6575206611570246</v>
      </c>
      <c r="P26" s="90">
        <f t="shared" si="1"/>
        <v>22.208925619834712</v>
      </c>
      <c r="Q26" s="90">
        <f t="shared" si="1"/>
        <v>202.57983471074377</v>
      </c>
      <c r="R26" s="90">
        <f t="shared" si="1"/>
        <v>328.52826446281</v>
      </c>
      <c r="S26" s="90">
        <f t="shared" si="1"/>
        <v>133.58677685950411</v>
      </c>
      <c r="T26" s="90">
        <f t="shared" si="1"/>
        <v>181.63834710743802</v>
      </c>
      <c r="U26" s="90">
        <f t="shared" si="1"/>
        <v>231.09223140495874</v>
      </c>
      <c r="V26" s="90">
        <f t="shared" si="1"/>
        <v>361.85256198347111</v>
      </c>
      <c r="W26" s="90">
        <f t="shared" si="1"/>
        <v>238.67900826446279</v>
      </c>
      <c r="X26" s="90">
        <f t="shared" si="1"/>
        <v>57.15371900826446</v>
      </c>
      <c r="Y26" s="90">
        <f t="shared" si="1"/>
        <v>25.717685950413223</v>
      </c>
      <c r="Z26" s="90">
        <f t="shared" si="1"/>
        <v>13.098842975206612</v>
      </c>
      <c r="AA26" s="92">
        <f t="shared" si="7"/>
        <v>1799.7937190082644</v>
      </c>
      <c r="AC26" s="60">
        <v>4750</v>
      </c>
      <c r="AD26" s="61">
        <v>55300</v>
      </c>
      <c r="AE26" s="93">
        <f t="shared" si="8"/>
        <v>55.3</v>
      </c>
      <c r="AF26" s="93"/>
      <c r="AG26" s="84">
        <f t="shared" si="9"/>
        <v>180</v>
      </c>
      <c r="AH26" s="85">
        <f t="shared" si="16"/>
        <v>1927</v>
      </c>
      <c r="AI26" s="90">
        <f t="shared" si="10"/>
        <v>13.6</v>
      </c>
      <c r="AJ26" s="90">
        <f t="shared" si="2"/>
        <v>180</v>
      </c>
      <c r="AK26" s="90">
        <f t="shared" si="2"/>
        <v>220</v>
      </c>
      <c r="AL26" s="90">
        <f t="shared" si="2"/>
        <v>143</v>
      </c>
      <c r="AM26" s="90">
        <f t="shared" si="2"/>
        <v>255</v>
      </c>
      <c r="AN26" s="90">
        <f t="shared" si="2"/>
        <v>204</v>
      </c>
      <c r="AO26" s="90">
        <f t="shared" si="2"/>
        <v>259</v>
      </c>
      <c r="AP26" s="90">
        <f t="shared" si="2"/>
        <v>287</v>
      </c>
      <c r="AQ26" s="90">
        <f t="shared" si="2"/>
        <v>188</v>
      </c>
      <c r="AR26" s="90">
        <f t="shared" si="2"/>
        <v>49.9</v>
      </c>
      <c r="AS26" s="90">
        <f t="shared" si="2"/>
        <v>15.9</v>
      </c>
      <c r="AT26" s="90">
        <f t="shared" si="2"/>
        <v>10.4</v>
      </c>
      <c r="AU26" s="92">
        <f t="shared" si="11"/>
        <v>1825.8000000000002</v>
      </c>
      <c r="AW26">
        <v>2010</v>
      </c>
      <c r="AX26" s="9">
        <f t="shared" si="12"/>
        <v>1600.7740000000003</v>
      </c>
      <c r="AY26" s="9">
        <f t="shared" si="13"/>
        <v>1536.6347107438016</v>
      </c>
    </row>
    <row r="27" spans="1:51" x14ac:dyDescent="0.2">
      <c r="A27" s="77">
        <v>32159</v>
      </c>
      <c r="B27" s="61">
        <v>1628</v>
      </c>
      <c r="C27" s="78">
        <f t="shared" si="0"/>
        <v>1988.01</v>
      </c>
      <c r="D27" s="78">
        <f t="shared" si="3"/>
        <v>3.229090909090909</v>
      </c>
      <c r="E27" s="78"/>
      <c r="F27" s="79">
        <v>32659</v>
      </c>
      <c r="G27" s="78">
        <f t="shared" si="4"/>
        <v>1989.05</v>
      </c>
      <c r="H27" s="78">
        <f t="shared" si="14"/>
        <v>153.74677685950414</v>
      </c>
      <c r="I27" s="78"/>
      <c r="J27" s="81">
        <v>32567</v>
      </c>
      <c r="K27" s="83">
        <f t="shared" si="17"/>
        <v>49.090909090909093</v>
      </c>
      <c r="L27" s="51"/>
      <c r="M27" s="84">
        <f t="shared" si="5"/>
        <v>192</v>
      </c>
      <c r="N27" s="85">
        <f t="shared" si="15"/>
        <v>2004</v>
      </c>
      <c r="O27" s="90">
        <f t="shared" si="6"/>
        <v>6.9560330578512382</v>
      </c>
      <c r="P27" s="90">
        <f t="shared" si="6"/>
        <v>29.918677685950417</v>
      </c>
      <c r="Q27" s="90">
        <f t="shared" si="6"/>
        <v>138.83305785123966</v>
      </c>
      <c r="R27" s="90">
        <f t="shared" si="6"/>
        <v>118.2029752066116</v>
      </c>
      <c r="S27" s="90">
        <f t="shared" si="6"/>
        <v>269.83933884297522</v>
      </c>
      <c r="T27" s="90">
        <f t="shared" si="6"/>
        <v>263.49619834710745</v>
      </c>
      <c r="U27" s="90">
        <f t="shared" si="6"/>
        <v>236.56661157024789</v>
      </c>
      <c r="V27" s="90">
        <f t="shared" si="6"/>
        <v>239.94247933884293</v>
      </c>
      <c r="W27" s="90">
        <f t="shared" si="6"/>
        <v>111.96495867768594</v>
      </c>
      <c r="X27" s="90">
        <f t="shared" si="6"/>
        <v>32.175867768595047</v>
      </c>
      <c r="Y27" s="90">
        <f t="shared" si="6"/>
        <v>6.5097520661157011</v>
      </c>
      <c r="Z27" s="90">
        <f t="shared" si="6"/>
        <v>1.9933884297520661</v>
      </c>
      <c r="AA27" s="92">
        <f t="shared" si="7"/>
        <v>1456.3993388429751</v>
      </c>
      <c r="AC27" s="60">
        <v>4781</v>
      </c>
      <c r="AD27" s="61">
        <v>83900</v>
      </c>
      <c r="AE27" s="93">
        <f t="shared" si="8"/>
        <v>83.9</v>
      </c>
      <c r="AF27" s="93"/>
      <c r="AG27" s="84">
        <f t="shared" si="9"/>
        <v>192</v>
      </c>
      <c r="AH27" s="85">
        <f t="shared" si="16"/>
        <v>1928</v>
      </c>
      <c r="AI27" s="90">
        <f t="shared" si="10"/>
        <v>12.2</v>
      </c>
      <c r="AJ27" s="90">
        <f t="shared" si="10"/>
        <v>76.8</v>
      </c>
      <c r="AK27" s="90">
        <f t="shared" si="10"/>
        <v>43.1</v>
      </c>
      <c r="AL27" s="90">
        <f t="shared" si="10"/>
        <v>82.4</v>
      </c>
      <c r="AM27" s="90">
        <f t="shared" si="10"/>
        <v>133</v>
      </c>
      <c r="AN27" s="90">
        <f t="shared" si="10"/>
        <v>228</v>
      </c>
      <c r="AO27" s="90">
        <f t="shared" si="10"/>
        <v>196</v>
      </c>
      <c r="AP27" s="90">
        <f t="shared" si="10"/>
        <v>204</v>
      </c>
      <c r="AQ27" s="90">
        <f t="shared" si="10"/>
        <v>50.2</v>
      </c>
      <c r="AR27" s="90">
        <f t="shared" si="10"/>
        <v>17.8</v>
      </c>
      <c r="AS27" s="90">
        <f t="shared" si="10"/>
        <v>7.62</v>
      </c>
      <c r="AT27" s="90">
        <f t="shared" si="10"/>
        <v>6.66</v>
      </c>
      <c r="AU27" s="92">
        <f t="shared" si="11"/>
        <v>1057.78</v>
      </c>
      <c r="AW27">
        <v>2011</v>
      </c>
      <c r="AX27" s="9">
        <f t="shared" si="12"/>
        <v>1882.9929999999999</v>
      </c>
      <c r="AY27" s="9">
        <f t="shared" si="13"/>
        <v>1789.3765289256203</v>
      </c>
    </row>
    <row r="28" spans="1:51" x14ac:dyDescent="0.2">
      <c r="A28" s="77">
        <v>32160</v>
      </c>
      <c r="B28" s="61">
        <v>1415</v>
      </c>
      <c r="C28" s="78">
        <f t="shared" si="0"/>
        <v>1988.01</v>
      </c>
      <c r="D28" s="78">
        <f t="shared" si="3"/>
        <v>2.806611570247934</v>
      </c>
      <c r="E28" s="78"/>
      <c r="F28" s="79">
        <v>32689</v>
      </c>
      <c r="G28" s="78">
        <f t="shared" si="4"/>
        <v>1989.06</v>
      </c>
      <c r="H28" s="78">
        <f t="shared" si="14"/>
        <v>63.270743801652898</v>
      </c>
      <c r="I28" s="78"/>
      <c r="J28" s="82">
        <v>32598</v>
      </c>
      <c r="K28" s="83">
        <f t="shared" si="17"/>
        <v>365.8829752066116</v>
      </c>
      <c r="L28" s="51"/>
      <c r="M28" s="84">
        <f t="shared" si="5"/>
        <v>204</v>
      </c>
      <c r="N28" s="85">
        <f t="shared" si="15"/>
        <v>2005</v>
      </c>
      <c r="O28" s="90">
        <f t="shared" si="6"/>
        <v>13.320991735537193</v>
      </c>
      <c r="P28" s="90">
        <f t="shared" si="6"/>
        <v>16.216859504132234</v>
      </c>
      <c r="Q28" s="90">
        <f t="shared" si="6"/>
        <v>86.215537190082671</v>
      </c>
      <c r="R28" s="90">
        <f t="shared" si="6"/>
        <v>117.09223140495867</v>
      </c>
      <c r="S28" s="90">
        <f t="shared" si="6"/>
        <v>106.78413223140493</v>
      </c>
      <c r="T28" s="90">
        <f t="shared" si="6"/>
        <v>191.28595041322311</v>
      </c>
      <c r="U28" s="90">
        <f t="shared" si="6"/>
        <v>178.63140495867771</v>
      </c>
      <c r="V28" s="90">
        <f t="shared" si="6"/>
        <v>398.5190082644628</v>
      </c>
      <c r="W28" s="90">
        <f t="shared" si="6"/>
        <v>207.49685950413232</v>
      </c>
      <c r="X28" s="90">
        <f t="shared" si="6"/>
        <v>75.066446280991713</v>
      </c>
      <c r="Y28" s="90">
        <f t="shared" si="6"/>
        <v>15.381818181818183</v>
      </c>
      <c r="Z28" s="90">
        <f t="shared" si="6"/>
        <v>8.5368595041322326</v>
      </c>
      <c r="AA28" s="92">
        <f t="shared" si="7"/>
        <v>1414.5480991735537</v>
      </c>
      <c r="AC28" s="60">
        <v>4809</v>
      </c>
      <c r="AD28" s="61">
        <v>108000</v>
      </c>
      <c r="AE28" s="93">
        <f t="shared" si="8"/>
        <v>108</v>
      </c>
      <c r="AF28" s="93"/>
      <c r="AG28" s="84">
        <f t="shared" si="9"/>
        <v>204</v>
      </c>
      <c r="AH28" s="85">
        <f t="shared" si="16"/>
        <v>1929</v>
      </c>
      <c r="AI28" s="90">
        <f t="shared" si="10"/>
        <v>9.4700000000000006</v>
      </c>
      <c r="AJ28" s="90">
        <f t="shared" si="10"/>
        <v>23.6</v>
      </c>
      <c r="AK28" s="90">
        <f t="shared" si="10"/>
        <v>25.8</v>
      </c>
      <c r="AL28" s="90">
        <f t="shared" si="10"/>
        <v>29.8</v>
      </c>
      <c r="AM28" s="90">
        <f t="shared" si="10"/>
        <v>47.1</v>
      </c>
      <c r="AN28" s="90">
        <f t="shared" si="10"/>
        <v>83.6</v>
      </c>
      <c r="AO28" s="90">
        <f t="shared" si="10"/>
        <v>79.099999999999994</v>
      </c>
      <c r="AP28" s="90">
        <f t="shared" si="10"/>
        <v>146</v>
      </c>
      <c r="AQ28" s="90">
        <f t="shared" si="10"/>
        <v>59.4</v>
      </c>
      <c r="AR28" s="90">
        <f t="shared" si="10"/>
        <v>14.9</v>
      </c>
      <c r="AS28" s="90">
        <f t="shared" si="10"/>
        <v>5.69</v>
      </c>
      <c r="AT28" s="90">
        <f t="shared" si="10"/>
        <v>3.98</v>
      </c>
      <c r="AU28" s="92">
        <f t="shared" si="11"/>
        <v>528.44000000000005</v>
      </c>
      <c r="AW28">
        <v>2012</v>
      </c>
      <c r="AX28" s="9">
        <f t="shared" si="12"/>
        <v>1075.3730000000003</v>
      </c>
      <c r="AY28" s="9">
        <f t="shared" si="13"/>
        <v>1014.7576859504134</v>
      </c>
    </row>
    <row r="29" spans="1:51" x14ac:dyDescent="0.2">
      <c r="A29" s="77">
        <v>32161</v>
      </c>
      <c r="B29" s="61">
        <v>1281</v>
      </c>
      <c r="C29" s="78">
        <f t="shared" si="0"/>
        <v>1988.01</v>
      </c>
      <c r="D29" s="78">
        <f t="shared" si="3"/>
        <v>2.5408264462809917</v>
      </c>
      <c r="E29" s="78"/>
      <c r="F29" s="79">
        <v>32720</v>
      </c>
      <c r="G29" s="78">
        <f t="shared" si="4"/>
        <v>1989.07</v>
      </c>
      <c r="H29" s="78">
        <f t="shared" si="14"/>
        <v>17.976198347107434</v>
      </c>
      <c r="I29" s="78"/>
      <c r="J29" s="81">
        <v>32628</v>
      </c>
      <c r="K29" s="83">
        <f t="shared" si="17"/>
        <v>243.96297520661156</v>
      </c>
      <c r="L29" s="51"/>
      <c r="M29" s="84">
        <f t="shared" si="5"/>
        <v>216</v>
      </c>
      <c r="N29" s="85">
        <f t="shared" si="15"/>
        <v>2006</v>
      </c>
      <c r="O29" s="90" t="e">
        <f t="shared" si="6"/>
        <v>#VALUE!</v>
      </c>
      <c r="P29" s="90">
        <f t="shared" si="6"/>
        <v>41.026115702479352</v>
      </c>
      <c r="Q29" s="90">
        <f t="shared" si="6"/>
        <v>338.59438016528924</v>
      </c>
      <c r="R29" s="90">
        <f t="shared" si="6"/>
        <v>266.43173553719004</v>
      </c>
      <c r="S29" s="90">
        <f t="shared" si="6"/>
        <v>182.39008264462811</v>
      </c>
      <c r="T29" s="90">
        <f t="shared" si="6"/>
        <v>190.03636363636363</v>
      </c>
      <c r="U29" s="90">
        <f t="shared" si="6"/>
        <v>355.3388429752066</v>
      </c>
      <c r="V29" s="90">
        <f t="shared" si="6"/>
        <v>659.34942148760331</v>
      </c>
      <c r="W29" s="90">
        <f t="shared" si="6"/>
        <v>271.225785123967</v>
      </c>
      <c r="X29" s="90">
        <f t="shared" si="6"/>
        <v>63.677355371900816</v>
      </c>
      <c r="Y29" s="90">
        <f t="shared" si="6"/>
        <v>19.453884297520666</v>
      </c>
      <c r="Z29" s="90">
        <f t="shared" si="6"/>
        <v>8.8224793388429745</v>
      </c>
      <c r="AA29" s="92" t="e">
        <f t="shared" si="7"/>
        <v>#VALUE!</v>
      </c>
      <c r="AC29" s="60">
        <v>4840</v>
      </c>
      <c r="AD29" s="61">
        <v>209000</v>
      </c>
      <c r="AE29" s="93">
        <f t="shared" si="8"/>
        <v>209</v>
      </c>
      <c r="AF29" s="93"/>
      <c r="AG29" s="84">
        <f t="shared" si="9"/>
        <v>216</v>
      </c>
      <c r="AH29" s="85">
        <f t="shared" si="16"/>
        <v>1930</v>
      </c>
      <c r="AI29" s="90">
        <f t="shared" si="10"/>
        <v>7.56</v>
      </c>
      <c r="AJ29" s="90">
        <f t="shared" si="10"/>
        <v>7.2</v>
      </c>
      <c r="AK29" s="90">
        <f t="shared" si="10"/>
        <v>153</v>
      </c>
      <c r="AL29" s="90">
        <f t="shared" si="10"/>
        <v>41.2</v>
      </c>
      <c r="AM29" s="90">
        <f t="shared" si="10"/>
        <v>122</v>
      </c>
      <c r="AN29" s="90">
        <f t="shared" si="10"/>
        <v>152</v>
      </c>
      <c r="AO29" s="90">
        <f t="shared" si="10"/>
        <v>160</v>
      </c>
      <c r="AP29" s="90">
        <f t="shared" si="10"/>
        <v>103</v>
      </c>
      <c r="AQ29" s="90">
        <f t="shared" si="10"/>
        <v>43.6</v>
      </c>
      <c r="AR29" s="90">
        <f t="shared" si="10"/>
        <v>13</v>
      </c>
      <c r="AS29" s="90">
        <f t="shared" si="10"/>
        <v>6.03</v>
      </c>
      <c r="AT29" s="90">
        <f t="shared" si="10"/>
        <v>6.07</v>
      </c>
      <c r="AU29" s="92">
        <f t="shared" si="11"/>
        <v>814.66000000000008</v>
      </c>
    </row>
    <row r="30" spans="1:51" x14ac:dyDescent="0.2">
      <c r="A30" s="77">
        <v>32162</v>
      </c>
      <c r="B30" s="61">
        <v>1168</v>
      </c>
      <c r="C30" s="78">
        <f t="shared" si="0"/>
        <v>1988.01</v>
      </c>
      <c r="D30" s="78">
        <f t="shared" si="3"/>
        <v>2.316694214876033</v>
      </c>
      <c r="E30" s="78"/>
      <c r="F30" s="79">
        <v>32751</v>
      </c>
      <c r="G30" s="78">
        <f t="shared" si="4"/>
        <v>1989.08</v>
      </c>
      <c r="H30" s="78">
        <f t="shared" si="14"/>
        <v>8.6697520661157021</v>
      </c>
      <c r="I30" s="78"/>
      <c r="J30" s="82">
        <v>32659</v>
      </c>
      <c r="K30" s="83">
        <f t="shared" si="17"/>
        <v>153.74677685950414</v>
      </c>
      <c r="L30" s="51"/>
      <c r="M30" s="84">
        <f t="shared" si="5"/>
        <v>228</v>
      </c>
      <c r="N30" s="85">
        <f t="shared" si="15"/>
        <v>2007</v>
      </c>
      <c r="O30" s="90">
        <f t="shared" si="6"/>
        <v>6.1646280991735534</v>
      </c>
      <c r="P30" s="90">
        <f t="shared" si="6"/>
        <v>35.666776859504132</v>
      </c>
      <c r="Q30" s="90">
        <f t="shared" si="6"/>
        <v>94.595702479338811</v>
      </c>
      <c r="R30" s="90">
        <f t="shared" si="6"/>
        <v>56.638016528925611</v>
      </c>
      <c r="S30" s="90">
        <f t="shared" si="6"/>
        <v>118.11371900826445</v>
      </c>
      <c r="T30" s="90">
        <f t="shared" si="6"/>
        <v>151.78512396694214</v>
      </c>
      <c r="U30" s="90">
        <f t="shared" si="6"/>
        <v>114.06347107438015</v>
      </c>
      <c r="V30" s="90">
        <f t="shared" si="6"/>
        <v>98.288925619834728</v>
      </c>
      <c r="W30" s="90">
        <f t="shared" si="6"/>
        <v>27.36</v>
      </c>
      <c r="X30" s="90">
        <f t="shared" si="6"/>
        <v>13.303140495867771</v>
      </c>
      <c r="Y30" s="90">
        <f t="shared" si="6"/>
        <v>-1.0829752066115708</v>
      </c>
      <c r="Z30" s="90">
        <f t="shared" si="6"/>
        <v>-0.59305785123966936</v>
      </c>
      <c r="AA30" s="92">
        <f t="shared" si="7"/>
        <v>714.30347107438013</v>
      </c>
      <c r="AC30" s="60">
        <v>4870</v>
      </c>
      <c r="AD30" s="61">
        <v>272000</v>
      </c>
      <c r="AE30" s="93">
        <f t="shared" si="8"/>
        <v>272</v>
      </c>
      <c r="AF30" s="93"/>
      <c r="AG30" s="84">
        <f t="shared" si="9"/>
        <v>228</v>
      </c>
      <c r="AH30" s="85">
        <f t="shared" si="16"/>
        <v>1931</v>
      </c>
      <c r="AI30" s="90">
        <f t="shared" si="10"/>
        <v>7.62</v>
      </c>
      <c r="AJ30" s="90">
        <f t="shared" si="10"/>
        <v>10.199999999999999</v>
      </c>
      <c r="AK30" s="90">
        <f t="shared" si="10"/>
        <v>14.9</v>
      </c>
      <c r="AL30" s="90">
        <f t="shared" si="10"/>
        <v>34.200000000000003</v>
      </c>
      <c r="AM30" s="90">
        <f t="shared" si="10"/>
        <v>42.2</v>
      </c>
      <c r="AN30" s="90">
        <f t="shared" si="10"/>
        <v>84.2</v>
      </c>
      <c r="AO30" s="90">
        <f t="shared" si="10"/>
        <v>86.9</v>
      </c>
      <c r="AP30" s="90">
        <f t="shared" si="10"/>
        <v>65.2</v>
      </c>
      <c r="AQ30" s="90">
        <f t="shared" si="10"/>
        <v>40.700000000000003</v>
      </c>
      <c r="AR30" s="90">
        <f t="shared" si="10"/>
        <v>8.92</v>
      </c>
      <c r="AS30" s="90">
        <f t="shared" si="10"/>
        <v>3.54</v>
      </c>
      <c r="AT30" s="90">
        <f t="shared" si="10"/>
        <v>3.33</v>
      </c>
      <c r="AU30" s="92">
        <f t="shared" si="11"/>
        <v>401.91</v>
      </c>
    </row>
    <row r="31" spans="1:51" x14ac:dyDescent="0.2">
      <c r="A31" s="77">
        <v>32163</v>
      </c>
      <c r="B31" s="61">
        <v>1113</v>
      </c>
      <c r="C31" s="78">
        <f t="shared" si="0"/>
        <v>1988.01</v>
      </c>
      <c r="D31" s="78">
        <f t="shared" si="3"/>
        <v>2.2076033057851241</v>
      </c>
      <c r="E31" s="78"/>
      <c r="F31" s="79">
        <v>32781</v>
      </c>
      <c r="G31" s="78">
        <f t="shared" si="4"/>
        <v>1989.09</v>
      </c>
      <c r="H31" s="78">
        <f t="shared" si="14"/>
        <v>10.421157024793388</v>
      </c>
      <c r="I31" s="78"/>
      <c r="J31" s="81">
        <v>32689</v>
      </c>
      <c r="K31" s="83">
        <f t="shared" si="17"/>
        <v>63.270743801652898</v>
      </c>
      <c r="L31" s="51"/>
      <c r="M31" s="84">
        <f t="shared" si="5"/>
        <v>240</v>
      </c>
      <c r="N31" s="85">
        <f t="shared" si="15"/>
        <v>2008</v>
      </c>
      <c r="O31" s="90" t="e">
        <f t="shared" si="6"/>
        <v>#VALUE!</v>
      </c>
      <c r="P31" s="90">
        <f t="shared" si="6"/>
        <v>11.652892561983469</v>
      </c>
      <c r="Q31" s="90">
        <f t="shared" si="6"/>
        <v>36.956033057851251</v>
      </c>
      <c r="R31" s="90">
        <f t="shared" si="6"/>
        <v>63.078347107438006</v>
      </c>
      <c r="S31" s="90">
        <f t="shared" si="6"/>
        <v>81.463140495867776</v>
      </c>
      <c r="T31" s="90">
        <f t="shared" si="6"/>
        <v>127.54115702479338</v>
      </c>
      <c r="U31" s="90">
        <f t="shared" si="6"/>
        <v>142.35173553719008</v>
      </c>
      <c r="V31" s="90">
        <f t="shared" si="6"/>
        <v>252.36099173553717</v>
      </c>
      <c r="W31" s="90">
        <f t="shared" si="6"/>
        <v>77.079669421487594</v>
      </c>
      <c r="X31" s="90">
        <f t="shared" si="6"/>
        <v>17.750082644628097</v>
      </c>
      <c r="Y31" s="90">
        <f t="shared" si="6"/>
        <v>3.6971900826446267</v>
      </c>
      <c r="Z31" s="90">
        <f t="shared" si="6"/>
        <v>3.6634710743801651</v>
      </c>
      <c r="AA31" s="92" t="e">
        <f t="shared" si="7"/>
        <v>#VALUE!</v>
      </c>
      <c r="AC31" s="60">
        <v>4901</v>
      </c>
      <c r="AD31" s="61">
        <v>123000</v>
      </c>
      <c r="AE31" s="93">
        <f t="shared" si="8"/>
        <v>123</v>
      </c>
      <c r="AF31" s="93"/>
      <c r="AG31" s="84">
        <f t="shared" si="9"/>
        <v>240</v>
      </c>
      <c r="AH31" s="85">
        <f t="shared" si="16"/>
        <v>1932</v>
      </c>
      <c r="AI31" s="90">
        <f t="shared" si="10"/>
        <v>8.42</v>
      </c>
      <c r="AJ31" s="90">
        <f t="shared" si="10"/>
        <v>10.7</v>
      </c>
      <c r="AK31" s="90">
        <f t="shared" si="10"/>
        <v>21.7</v>
      </c>
      <c r="AL31" s="90">
        <f t="shared" si="10"/>
        <v>31.4</v>
      </c>
      <c r="AM31" s="90">
        <f t="shared" si="10"/>
        <v>39.5</v>
      </c>
      <c r="AN31" s="90">
        <f t="shared" si="10"/>
        <v>172</v>
      </c>
      <c r="AO31" s="90">
        <f t="shared" si="10"/>
        <v>124</v>
      </c>
      <c r="AP31" s="90">
        <f t="shared" si="10"/>
        <v>207</v>
      </c>
      <c r="AQ31" s="90">
        <f t="shared" si="10"/>
        <v>76.8</v>
      </c>
      <c r="AR31" s="90">
        <f t="shared" si="10"/>
        <v>17.7</v>
      </c>
      <c r="AS31" s="90">
        <f t="shared" si="10"/>
        <v>6.7</v>
      </c>
      <c r="AT31" s="90">
        <f t="shared" si="10"/>
        <v>4.37</v>
      </c>
      <c r="AU31" s="92">
        <f t="shared" si="11"/>
        <v>720.29000000000008</v>
      </c>
    </row>
    <row r="32" spans="1:51" x14ac:dyDescent="0.2">
      <c r="A32" s="77">
        <v>32164</v>
      </c>
      <c r="B32" s="61">
        <v>1029</v>
      </c>
      <c r="C32" s="78">
        <f t="shared" si="0"/>
        <v>1988.01</v>
      </c>
      <c r="D32" s="78">
        <f t="shared" si="3"/>
        <v>2.0409917355371903</v>
      </c>
      <c r="E32" s="78"/>
      <c r="F32" s="79">
        <v>32812</v>
      </c>
      <c r="G32" s="78">
        <f t="shared" si="4"/>
        <v>1989.1</v>
      </c>
      <c r="H32" s="78" t="e">
        <f t="shared" si="14"/>
        <v>#VALUE!</v>
      </c>
      <c r="I32" s="78"/>
      <c r="J32" s="82">
        <v>32720</v>
      </c>
      <c r="K32" s="83">
        <f t="shared" si="17"/>
        <v>17.976198347107434</v>
      </c>
      <c r="L32" s="51"/>
      <c r="M32" s="84">
        <f t="shared" si="5"/>
        <v>252</v>
      </c>
      <c r="N32" s="85">
        <f t="shared" si="15"/>
        <v>2009</v>
      </c>
      <c r="O32" s="90">
        <f t="shared" si="6"/>
        <v>10.052231404958677</v>
      </c>
      <c r="P32" s="90">
        <f t="shared" si="6"/>
        <v>48.273719008264443</v>
      </c>
      <c r="Q32" s="90">
        <f t="shared" si="6"/>
        <v>17.527933884297525</v>
      </c>
      <c r="R32" s="90">
        <f t="shared" si="6"/>
        <v>36.618842975206604</v>
      </c>
      <c r="S32" s="90">
        <f t="shared" si="6"/>
        <v>76.458842975206608</v>
      </c>
      <c r="T32" s="90">
        <f t="shared" si="6"/>
        <v>186.98181818181817</v>
      </c>
      <c r="U32" s="90">
        <f t="shared" si="6"/>
        <v>136.33190082644629</v>
      </c>
      <c r="V32" s="90">
        <f t="shared" si="6"/>
        <v>206.9752066115702</v>
      </c>
      <c r="W32" s="90">
        <f t="shared" si="6"/>
        <v>56.951404958677678</v>
      </c>
      <c r="X32" s="90">
        <f t="shared" si="6"/>
        <v>14.959338842975207</v>
      </c>
      <c r="Y32" s="90">
        <f t="shared" si="6"/>
        <v>7.5847933884297509</v>
      </c>
      <c r="Z32" s="90">
        <f t="shared" si="6"/>
        <v>-1.2099173553719009</v>
      </c>
      <c r="AA32" s="92">
        <f t="shared" si="7"/>
        <v>797.50611570247918</v>
      </c>
      <c r="AC32" s="60">
        <v>4931</v>
      </c>
      <c r="AD32" s="61">
        <v>39000</v>
      </c>
      <c r="AE32" s="93">
        <f t="shared" si="8"/>
        <v>39</v>
      </c>
      <c r="AF32" s="93"/>
      <c r="AG32" s="84">
        <f t="shared" si="9"/>
        <v>252</v>
      </c>
      <c r="AH32" s="85">
        <f t="shared" si="16"/>
        <v>1933</v>
      </c>
      <c r="AI32" s="90">
        <f t="shared" si="10"/>
        <v>5.72</v>
      </c>
      <c r="AJ32" s="90">
        <f t="shared" si="10"/>
        <v>15.6</v>
      </c>
      <c r="AK32" s="90">
        <f t="shared" si="10"/>
        <v>16.3</v>
      </c>
      <c r="AL32" s="90">
        <f t="shared" si="10"/>
        <v>16.399999999999999</v>
      </c>
      <c r="AM32" s="90">
        <f t="shared" si="10"/>
        <v>18.399999999999999</v>
      </c>
      <c r="AN32" s="90">
        <f t="shared" si="10"/>
        <v>136</v>
      </c>
      <c r="AO32" s="90">
        <f t="shared" si="10"/>
        <v>188</v>
      </c>
      <c r="AP32" s="90">
        <f t="shared" si="10"/>
        <v>171</v>
      </c>
      <c r="AQ32" s="90">
        <f t="shared" si="10"/>
        <v>185</v>
      </c>
      <c r="AR32" s="90">
        <f t="shared" si="10"/>
        <v>34.9</v>
      </c>
      <c r="AS32" s="90">
        <f t="shared" si="10"/>
        <v>9.16</v>
      </c>
      <c r="AT32" s="90">
        <f t="shared" si="10"/>
        <v>6.66</v>
      </c>
      <c r="AU32" s="92">
        <f t="shared" si="11"/>
        <v>803.14</v>
      </c>
    </row>
    <row r="33" spans="1:47" x14ac:dyDescent="0.2">
      <c r="A33" s="77">
        <v>32165</v>
      </c>
      <c r="B33" s="61">
        <v>1144</v>
      </c>
      <c r="C33" s="78">
        <f t="shared" si="0"/>
        <v>1988.01</v>
      </c>
      <c r="D33" s="78">
        <f t="shared" si="3"/>
        <v>2.269090909090909</v>
      </c>
      <c r="E33" s="78"/>
      <c r="F33" s="79">
        <v>32842</v>
      </c>
      <c r="G33" s="78">
        <f t="shared" si="4"/>
        <v>1989.11</v>
      </c>
      <c r="H33" s="78">
        <f t="shared" si="14"/>
        <v>24.616859504132229</v>
      </c>
      <c r="I33" s="78"/>
      <c r="J33" s="81">
        <v>32751</v>
      </c>
      <c r="K33" s="83">
        <f t="shared" si="17"/>
        <v>8.6697520661157021</v>
      </c>
      <c r="L33" s="51"/>
      <c r="M33" s="84">
        <f t="shared" si="5"/>
        <v>264</v>
      </c>
      <c r="N33" s="85">
        <f t="shared" si="15"/>
        <v>2010</v>
      </c>
      <c r="O33" s="90">
        <f t="shared" si="6"/>
        <v>16.680991735537191</v>
      </c>
      <c r="P33" s="90">
        <f t="shared" si="6"/>
        <v>14.399999999999997</v>
      </c>
      <c r="Q33" s="90">
        <f t="shared" si="6"/>
        <v>32.332561983471074</v>
      </c>
      <c r="R33" s="90">
        <f t="shared" si="6"/>
        <v>149.79371900826442</v>
      </c>
      <c r="S33" s="90">
        <f t="shared" si="6"/>
        <v>149.31768595041322</v>
      </c>
      <c r="T33" s="90">
        <f t="shared" si="6"/>
        <v>149.87504132231405</v>
      </c>
      <c r="U33" s="90">
        <f t="shared" si="6"/>
        <v>215.75999999999996</v>
      </c>
      <c r="V33" s="90">
        <f t="shared" si="6"/>
        <v>283.91206611570243</v>
      </c>
      <c r="W33" s="90">
        <f t="shared" si="6"/>
        <v>387.52859504132226</v>
      </c>
      <c r="X33" s="90">
        <f t="shared" si="6"/>
        <v>104.08264462809913</v>
      </c>
      <c r="Y33" s="90">
        <f t="shared" si="6"/>
        <v>19.578842975206616</v>
      </c>
      <c r="Z33" s="90">
        <f t="shared" si="6"/>
        <v>13.372561983471074</v>
      </c>
      <c r="AA33" s="92">
        <f t="shared" si="7"/>
        <v>1536.6347107438016</v>
      </c>
      <c r="AC33" s="60">
        <v>4962</v>
      </c>
      <c r="AD33" s="61">
        <v>14900</v>
      </c>
      <c r="AE33" s="93">
        <f t="shared" si="8"/>
        <v>14.9</v>
      </c>
      <c r="AF33" s="93"/>
      <c r="AG33" s="84">
        <f t="shared" si="9"/>
        <v>264</v>
      </c>
      <c r="AH33" s="85">
        <f t="shared" si="16"/>
        <v>1934</v>
      </c>
      <c r="AI33" s="90">
        <f t="shared" si="10"/>
        <v>7.07</v>
      </c>
      <c r="AJ33" s="90">
        <f t="shared" si="10"/>
        <v>9.6999999999999993</v>
      </c>
      <c r="AK33" s="90">
        <f t="shared" si="10"/>
        <v>28.5</v>
      </c>
      <c r="AL33" s="90">
        <f t="shared" si="10"/>
        <v>79.900000000000006</v>
      </c>
      <c r="AM33" s="90">
        <f t="shared" si="10"/>
        <v>107</v>
      </c>
      <c r="AN33" s="90">
        <f t="shared" si="10"/>
        <v>177</v>
      </c>
      <c r="AO33" s="90">
        <f t="shared" si="10"/>
        <v>147</v>
      </c>
      <c r="AP33" s="90">
        <f t="shared" si="10"/>
        <v>79.900000000000006</v>
      </c>
      <c r="AQ33" s="90">
        <f t="shared" si="10"/>
        <v>28.1</v>
      </c>
      <c r="AR33" s="90">
        <f t="shared" si="10"/>
        <v>9.2200000000000006</v>
      </c>
      <c r="AS33" s="90">
        <f t="shared" si="10"/>
        <v>4.96</v>
      </c>
      <c r="AT33" s="90">
        <f t="shared" si="10"/>
        <v>4.2</v>
      </c>
      <c r="AU33" s="92">
        <f t="shared" si="11"/>
        <v>682.55000000000018</v>
      </c>
    </row>
    <row r="34" spans="1:47" x14ac:dyDescent="0.2">
      <c r="A34" s="77">
        <v>32166</v>
      </c>
      <c r="B34" s="61">
        <v>1082</v>
      </c>
      <c r="C34" s="78">
        <f t="shared" si="0"/>
        <v>1988.01</v>
      </c>
      <c r="D34" s="78">
        <f t="shared" si="3"/>
        <v>2.1461157024793387</v>
      </c>
      <c r="E34" s="78"/>
      <c r="F34" s="79">
        <v>32873</v>
      </c>
      <c r="G34" s="78">
        <f t="shared" si="4"/>
        <v>1989.12</v>
      </c>
      <c r="H34" s="78">
        <f t="shared" si="14"/>
        <v>19.755371900826447</v>
      </c>
      <c r="I34" s="78"/>
      <c r="J34" s="82">
        <v>32781</v>
      </c>
      <c r="K34" s="83">
        <f t="shared" si="17"/>
        <v>10.421157024793388</v>
      </c>
      <c r="L34" s="51"/>
      <c r="M34" s="84">
        <f t="shared" si="5"/>
        <v>276</v>
      </c>
      <c r="N34" s="85">
        <f t="shared" si="15"/>
        <v>2011</v>
      </c>
      <c r="O34" s="90">
        <f t="shared" si="6"/>
        <v>39.193388429752062</v>
      </c>
      <c r="P34" s="90">
        <f t="shared" si="6"/>
        <v>63.266776859504127</v>
      </c>
      <c r="Q34" s="90">
        <f t="shared" si="6"/>
        <v>187.05520661157024</v>
      </c>
      <c r="R34" s="90">
        <f t="shared" si="6"/>
        <v>134.80661157024795</v>
      </c>
      <c r="S34" s="90">
        <f t="shared" si="6"/>
        <v>88.135537190082644</v>
      </c>
      <c r="T34" s="90">
        <f t="shared" si="6"/>
        <v>231.72694214876034</v>
      </c>
      <c r="U34" s="90">
        <f t="shared" si="6"/>
        <v>244.43900826446281</v>
      </c>
      <c r="V34" s="90">
        <f t="shared" si="6"/>
        <v>279.0069421487604</v>
      </c>
      <c r="W34" s="90">
        <f t="shared" si="6"/>
        <v>352.1930578512397</v>
      </c>
      <c r="X34" s="90">
        <f t="shared" si="6"/>
        <v>127.56892561983473</v>
      </c>
      <c r="Y34" s="90">
        <f t="shared" si="6"/>
        <v>28.48661157024792</v>
      </c>
      <c r="Z34" s="90">
        <f t="shared" si="6"/>
        <v>13.497520661157024</v>
      </c>
      <c r="AA34" s="92">
        <f t="shared" si="7"/>
        <v>1789.3765289256203</v>
      </c>
      <c r="AC34" s="60">
        <v>4993</v>
      </c>
      <c r="AD34" s="61">
        <v>11200</v>
      </c>
      <c r="AE34" s="93">
        <f t="shared" si="8"/>
        <v>11.2</v>
      </c>
      <c r="AF34" s="93"/>
      <c r="AG34" s="84">
        <f t="shared" si="9"/>
        <v>276</v>
      </c>
      <c r="AH34" s="85">
        <f t="shared" si="16"/>
        <v>1935</v>
      </c>
      <c r="AI34" s="90">
        <f t="shared" si="10"/>
        <v>13.2</v>
      </c>
      <c r="AJ34" s="90">
        <f t="shared" si="10"/>
        <v>83.48</v>
      </c>
      <c r="AK34" s="90">
        <f t="shared" si="10"/>
        <v>55.63</v>
      </c>
      <c r="AL34" s="90">
        <f t="shared" si="10"/>
        <v>59.63</v>
      </c>
      <c r="AM34" s="90">
        <f t="shared" si="10"/>
        <v>100.5</v>
      </c>
      <c r="AN34" s="90">
        <f t="shared" si="10"/>
        <v>80.150000000000006</v>
      </c>
      <c r="AO34" s="90">
        <f t="shared" si="10"/>
        <v>248.2</v>
      </c>
      <c r="AP34" s="90">
        <f t="shared" si="10"/>
        <v>221.3</v>
      </c>
      <c r="AQ34" s="90">
        <f t="shared" si="10"/>
        <v>71.3</v>
      </c>
      <c r="AR34" s="90">
        <f t="shared" si="10"/>
        <v>18.510000000000002</v>
      </c>
      <c r="AS34" s="90">
        <f t="shared" si="10"/>
        <v>7.32</v>
      </c>
      <c r="AT34" s="90">
        <f t="shared" si="10"/>
        <v>6.35</v>
      </c>
      <c r="AU34" s="92">
        <f t="shared" si="11"/>
        <v>965.56999999999994</v>
      </c>
    </row>
    <row r="35" spans="1:47" x14ac:dyDescent="0.2">
      <c r="A35" s="77">
        <v>32167</v>
      </c>
      <c r="B35" s="61">
        <v>15402</v>
      </c>
      <c r="C35" s="78">
        <f t="shared" si="0"/>
        <v>1988.01</v>
      </c>
      <c r="D35" s="78">
        <f t="shared" si="3"/>
        <v>30.549421487603308</v>
      </c>
      <c r="E35" s="78"/>
      <c r="F35" s="79">
        <v>32904</v>
      </c>
      <c r="G35" s="78">
        <f t="shared" si="4"/>
        <v>1990.01</v>
      </c>
      <c r="H35" s="78">
        <f t="shared" si="14"/>
        <v>87.086280991735549</v>
      </c>
      <c r="I35" s="78"/>
      <c r="J35" s="81">
        <v>32812</v>
      </c>
      <c r="K35" s="83" t="e">
        <f t="shared" si="17"/>
        <v>#VALUE!</v>
      </c>
      <c r="L35" s="51"/>
      <c r="M35" s="84">
        <f t="shared" si="5"/>
        <v>288</v>
      </c>
      <c r="N35" s="85">
        <f t="shared" si="15"/>
        <v>2012</v>
      </c>
      <c r="O35" s="90">
        <f t="shared" si="6"/>
        <v>22.79603305785124</v>
      </c>
      <c r="P35" s="90">
        <f t="shared" si="6"/>
        <v>21.050578512396701</v>
      </c>
      <c r="Q35" s="90">
        <f t="shared" si="6"/>
        <v>17.293884297520663</v>
      </c>
      <c r="R35" s="90">
        <f t="shared" si="6"/>
        <v>42.575206611570245</v>
      </c>
      <c r="S35" s="90">
        <f t="shared" si="6"/>
        <v>58.95272727272728</v>
      </c>
      <c r="T35" s="90">
        <f t="shared" si="6"/>
        <v>183.54049586776858</v>
      </c>
      <c r="U35" s="90">
        <f t="shared" si="6"/>
        <v>303.0267768595042</v>
      </c>
      <c r="V35" s="90">
        <f t="shared" si="6"/>
        <v>237.47504132231407</v>
      </c>
      <c r="W35" s="90">
        <f t="shared" si="6"/>
        <v>81.425454545454571</v>
      </c>
      <c r="X35" s="90">
        <f t="shared" si="6"/>
        <v>32.519008264462805</v>
      </c>
      <c r="Y35" s="90">
        <f t="shared" si="6"/>
        <v>7.9180165289256195</v>
      </c>
      <c r="Z35" s="90">
        <f t="shared" si="6"/>
        <v>6.1844628099173544</v>
      </c>
      <c r="AA35" s="92">
        <f t="shared" si="7"/>
        <v>1014.7576859504134</v>
      </c>
      <c r="AC35" s="60">
        <v>5023</v>
      </c>
      <c r="AD35" s="61">
        <v>10300</v>
      </c>
      <c r="AE35" s="93">
        <f t="shared" si="8"/>
        <v>10.3</v>
      </c>
      <c r="AF35" s="93"/>
      <c r="AG35" s="84">
        <f t="shared" si="9"/>
        <v>288</v>
      </c>
      <c r="AH35" s="85">
        <f t="shared" si="16"/>
        <v>1936</v>
      </c>
      <c r="AI35" s="90">
        <f t="shared" si="10"/>
        <v>10.199999999999999</v>
      </c>
      <c r="AJ35" s="90">
        <f t="shared" si="10"/>
        <v>12.92</v>
      </c>
      <c r="AK35" s="90">
        <f t="shared" si="10"/>
        <v>21.71</v>
      </c>
      <c r="AL35" s="90">
        <f t="shared" si="10"/>
        <v>131.80000000000001</v>
      </c>
      <c r="AM35" s="90">
        <f t="shared" si="10"/>
        <v>158</v>
      </c>
      <c r="AN35" s="90">
        <f t="shared" si="10"/>
        <v>136.6</v>
      </c>
      <c r="AO35" s="90">
        <f t="shared" si="10"/>
        <v>209.1</v>
      </c>
      <c r="AP35" s="90">
        <f t="shared" si="10"/>
        <v>193.1</v>
      </c>
      <c r="AQ35" s="90">
        <f t="shared" si="10"/>
        <v>102.2</v>
      </c>
      <c r="AR35" s="90">
        <f t="shared" si="10"/>
        <v>31.11</v>
      </c>
      <c r="AS35" s="90">
        <f t="shared" si="10"/>
        <v>10.37</v>
      </c>
      <c r="AT35" s="90">
        <f t="shared" si="10"/>
        <v>7.53</v>
      </c>
      <c r="AU35" s="92">
        <f t="shared" si="11"/>
        <v>1024.6400000000001</v>
      </c>
    </row>
    <row r="36" spans="1:47" x14ac:dyDescent="0.2">
      <c r="A36" s="77">
        <v>32168</v>
      </c>
      <c r="B36" s="61">
        <v>1203</v>
      </c>
      <c r="C36" s="78">
        <f t="shared" si="0"/>
        <v>1988.01</v>
      </c>
      <c r="D36" s="78">
        <f t="shared" si="3"/>
        <v>2.3861157024793389</v>
      </c>
      <c r="E36" s="78"/>
      <c r="F36" s="79">
        <v>32932</v>
      </c>
      <c r="G36" s="78">
        <f t="shared" si="4"/>
        <v>1990.02</v>
      </c>
      <c r="H36" s="78">
        <f t="shared" si="14"/>
        <v>45.072396694214881</v>
      </c>
      <c r="I36" s="78"/>
      <c r="J36" s="82">
        <v>32842</v>
      </c>
      <c r="K36" s="83">
        <f t="shared" si="17"/>
        <v>24.616859504132229</v>
      </c>
      <c r="L36" s="51"/>
      <c r="N36" s="85"/>
      <c r="Z36" s="91"/>
      <c r="AA36" s="91"/>
      <c r="AC36" s="60">
        <v>5054</v>
      </c>
      <c r="AD36" s="61">
        <v>31700</v>
      </c>
      <c r="AE36" s="93">
        <f t="shared" si="8"/>
        <v>31.7</v>
      </c>
      <c r="AF36" s="93"/>
      <c r="AG36" s="84">
        <f t="shared" si="9"/>
        <v>300</v>
      </c>
      <c r="AH36" s="85">
        <f t="shared" si="16"/>
        <v>1937</v>
      </c>
      <c r="AI36" s="90">
        <f t="shared" ref="AI36:AT67" si="18">INDEX($AE$11:$AE$1500, AI$9 + $AG36, 1)</f>
        <v>7.03</v>
      </c>
      <c r="AJ36" s="90">
        <f t="shared" si="18"/>
        <v>7.58</v>
      </c>
      <c r="AK36" s="90">
        <f t="shared" si="18"/>
        <v>9.0500000000000007</v>
      </c>
      <c r="AL36" s="90">
        <f t="shared" si="18"/>
        <v>10.37</v>
      </c>
      <c r="AM36" s="90">
        <f t="shared" si="18"/>
        <v>20.99</v>
      </c>
      <c r="AN36" s="90">
        <f t="shared" si="18"/>
        <v>124.8</v>
      </c>
      <c r="AO36" s="90">
        <f t="shared" si="18"/>
        <v>260.2</v>
      </c>
      <c r="AP36" s="90">
        <f t="shared" si="18"/>
        <v>334.3</v>
      </c>
      <c r="AQ36" s="90">
        <f t="shared" si="18"/>
        <v>165.9</v>
      </c>
      <c r="AR36" s="90">
        <f t="shared" si="18"/>
        <v>39.61</v>
      </c>
      <c r="AS36" s="90">
        <f t="shared" si="18"/>
        <v>11.71</v>
      </c>
      <c r="AT36" s="90">
        <f t="shared" si="18"/>
        <v>7.81</v>
      </c>
      <c r="AU36" s="92">
        <f t="shared" si="11"/>
        <v>999.34999999999991</v>
      </c>
    </row>
    <row r="37" spans="1:47" x14ac:dyDescent="0.2">
      <c r="A37" s="77">
        <v>32169</v>
      </c>
      <c r="B37" s="61">
        <v>1611</v>
      </c>
      <c r="C37" s="78">
        <f t="shared" si="0"/>
        <v>1988.01</v>
      </c>
      <c r="D37" s="78">
        <f t="shared" si="3"/>
        <v>3.1953719008264461</v>
      </c>
      <c r="E37" s="78"/>
      <c r="F37" s="79">
        <v>32963</v>
      </c>
      <c r="G37" s="78">
        <f t="shared" si="4"/>
        <v>1990.03</v>
      </c>
      <c r="H37" s="78">
        <f t="shared" si="14"/>
        <v>120.0099173553719</v>
      </c>
      <c r="I37" s="78"/>
      <c r="J37" s="81">
        <v>32873</v>
      </c>
      <c r="K37" s="83">
        <f t="shared" si="17"/>
        <v>19.755371900826447</v>
      </c>
      <c r="L37" s="51"/>
      <c r="N37" s="85"/>
      <c r="Z37" s="91"/>
      <c r="AA37" s="91"/>
      <c r="AC37" s="60">
        <v>5084</v>
      </c>
      <c r="AD37" s="61">
        <v>66400</v>
      </c>
      <c r="AE37" s="93">
        <f t="shared" si="8"/>
        <v>66.400000000000006</v>
      </c>
      <c r="AF37" s="93"/>
      <c r="AG37" s="84">
        <f t="shared" si="9"/>
        <v>312</v>
      </c>
      <c r="AH37" s="85">
        <f t="shared" si="16"/>
        <v>1938</v>
      </c>
      <c r="AI37" s="90">
        <f t="shared" si="10"/>
        <v>16.66</v>
      </c>
      <c r="AJ37" s="90">
        <f t="shared" si="18"/>
        <v>166.2</v>
      </c>
      <c r="AK37" s="90">
        <f t="shared" si="18"/>
        <v>238.2</v>
      </c>
      <c r="AL37" s="90">
        <f t="shared" si="18"/>
        <v>116.3</v>
      </c>
      <c r="AM37" s="90">
        <f t="shared" si="18"/>
        <v>174.3</v>
      </c>
      <c r="AN37" s="90">
        <f t="shared" si="18"/>
        <v>281.2</v>
      </c>
      <c r="AO37" s="90">
        <f t="shared" si="18"/>
        <v>337.6</v>
      </c>
      <c r="AP37" s="90">
        <f t="shared" si="18"/>
        <v>463.6</v>
      </c>
      <c r="AQ37" s="90">
        <f t="shared" si="18"/>
        <v>231.1</v>
      </c>
      <c r="AR37" s="90">
        <f t="shared" si="18"/>
        <v>55.1</v>
      </c>
      <c r="AS37" s="90">
        <f t="shared" si="18"/>
        <v>14.84</v>
      </c>
      <c r="AT37" s="90">
        <f t="shared" si="18"/>
        <v>9.58</v>
      </c>
      <c r="AU37" s="92">
        <f t="shared" si="11"/>
        <v>2104.6799999999998</v>
      </c>
    </row>
    <row r="38" spans="1:47" x14ac:dyDescent="0.2">
      <c r="A38" s="77">
        <v>32170</v>
      </c>
      <c r="B38" s="61">
        <v>1966</v>
      </c>
      <c r="C38" s="78">
        <f t="shared" si="0"/>
        <v>1988.01</v>
      </c>
      <c r="D38" s="78">
        <f t="shared" si="3"/>
        <v>3.8995041322314052</v>
      </c>
      <c r="E38" s="78"/>
      <c r="F38" s="79">
        <v>32993</v>
      </c>
      <c r="G38" s="78">
        <f t="shared" si="4"/>
        <v>1990.04</v>
      </c>
      <c r="H38" s="78">
        <f t="shared" si="14"/>
        <v>102.05355371900828</v>
      </c>
      <c r="I38" s="78"/>
      <c r="J38" s="82">
        <v>32904</v>
      </c>
      <c r="K38" s="83">
        <f t="shared" si="17"/>
        <v>87.086280991735549</v>
      </c>
      <c r="L38" s="51"/>
      <c r="N38" s="85"/>
      <c r="Z38" s="91"/>
      <c r="AA38" s="91"/>
      <c r="AC38" s="60">
        <v>5115</v>
      </c>
      <c r="AD38" s="61">
        <v>309000</v>
      </c>
      <c r="AE38" s="93">
        <f t="shared" si="8"/>
        <v>309</v>
      </c>
      <c r="AF38" s="93"/>
      <c r="AG38" s="84">
        <f t="shared" si="9"/>
        <v>324</v>
      </c>
      <c r="AH38" s="85">
        <f t="shared" si="16"/>
        <v>1939</v>
      </c>
      <c r="AI38" s="90">
        <f t="shared" ref="AI38:AT78" si="19">INDEX($AE$11:$AE$1500, AI$9 + $AG38, 1)</f>
        <v>21.06</v>
      </c>
      <c r="AJ38" s="90">
        <f t="shared" si="18"/>
        <v>33.83</v>
      </c>
      <c r="AK38" s="90">
        <f t="shared" si="18"/>
        <v>50.49</v>
      </c>
      <c r="AL38" s="90">
        <f t="shared" si="18"/>
        <v>36.18</v>
      </c>
      <c r="AM38" s="90">
        <f t="shared" si="18"/>
        <v>37</v>
      </c>
      <c r="AN38" s="90">
        <f t="shared" si="18"/>
        <v>128.5</v>
      </c>
      <c r="AO38" s="90">
        <f t="shared" si="18"/>
        <v>139.1</v>
      </c>
      <c r="AP38" s="90">
        <f t="shared" si="18"/>
        <v>78.569999999999993</v>
      </c>
      <c r="AQ38" s="90">
        <f t="shared" si="18"/>
        <v>29.06</v>
      </c>
      <c r="AR38" s="90">
        <f t="shared" si="18"/>
        <v>9.48</v>
      </c>
      <c r="AS38" s="90">
        <f t="shared" si="18"/>
        <v>4.8600000000000003</v>
      </c>
      <c r="AT38" s="90">
        <f t="shared" si="18"/>
        <v>5.14</v>
      </c>
      <c r="AU38" s="92">
        <f t="shared" si="11"/>
        <v>573.27</v>
      </c>
    </row>
    <row r="39" spans="1:47" x14ac:dyDescent="0.2">
      <c r="A39" s="77">
        <v>32171</v>
      </c>
      <c r="B39" s="61">
        <v>2836</v>
      </c>
      <c r="C39" s="78">
        <f t="shared" si="0"/>
        <v>1988.01</v>
      </c>
      <c r="D39" s="78">
        <f t="shared" si="3"/>
        <v>5.625123966942148</v>
      </c>
      <c r="E39" s="78"/>
      <c r="F39" s="79">
        <v>33024</v>
      </c>
      <c r="G39" s="78">
        <f t="shared" si="4"/>
        <v>1990.05</v>
      </c>
      <c r="H39" s="78">
        <f t="shared" si="14"/>
        <v>157.59669421487604</v>
      </c>
      <c r="I39" s="78"/>
      <c r="J39" s="81">
        <v>32932</v>
      </c>
      <c r="K39" s="83">
        <f t="shared" si="17"/>
        <v>45.072396694214881</v>
      </c>
      <c r="L39" s="51"/>
      <c r="N39" s="85"/>
      <c r="Z39" s="91"/>
      <c r="AA39" s="91"/>
      <c r="AC39" s="60">
        <v>5146</v>
      </c>
      <c r="AD39" s="61">
        <v>217000</v>
      </c>
      <c r="AE39" s="93">
        <f t="shared" si="8"/>
        <v>217</v>
      </c>
      <c r="AF39" s="93"/>
      <c r="AG39" s="84">
        <f t="shared" si="9"/>
        <v>336</v>
      </c>
      <c r="AH39" s="85">
        <f t="shared" si="16"/>
        <v>1940</v>
      </c>
      <c r="AI39" s="90">
        <f t="shared" si="19"/>
        <v>7.71</v>
      </c>
      <c r="AJ39" s="90">
        <f t="shared" si="18"/>
        <v>7.95</v>
      </c>
      <c r="AK39" s="90">
        <f t="shared" si="18"/>
        <v>87.63</v>
      </c>
      <c r="AL39" s="90">
        <f t="shared" si="18"/>
        <v>199.8</v>
      </c>
      <c r="AM39" s="90">
        <f t="shared" si="18"/>
        <v>344.2</v>
      </c>
      <c r="AN39" s="90">
        <f t="shared" si="18"/>
        <v>323.39999999999998</v>
      </c>
      <c r="AO39" s="90">
        <f t="shared" si="18"/>
        <v>273.89999999999998</v>
      </c>
      <c r="AP39" s="90">
        <f t="shared" si="18"/>
        <v>235</v>
      </c>
      <c r="AQ39" s="90">
        <f t="shared" si="18"/>
        <v>89.28</v>
      </c>
      <c r="AR39" s="90">
        <f t="shared" si="18"/>
        <v>22.1</v>
      </c>
      <c r="AS39" s="90">
        <f t="shared" si="18"/>
        <v>9.92</v>
      </c>
      <c r="AT39" s="90">
        <f t="shared" si="18"/>
        <v>11.81</v>
      </c>
      <c r="AU39" s="92">
        <f t="shared" si="11"/>
        <v>1612.6999999999998</v>
      </c>
    </row>
    <row r="40" spans="1:47" x14ac:dyDescent="0.2">
      <c r="A40" s="77">
        <v>32172</v>
      </c>
      <c r="B40" s="61">
        <v>2523</v>
      </c>
      <c r="C40" s="78">
        <f t="shared" si="0"/>
        <v>1988.01</v>
      </c>
      <c r="D40" s="78">
        <f t="shared" si="3"/>
        <v>5.0042975206611571</v>
      </c>
      <c r="E40" s="78"/>
      <c r="F40" s="79">
        <v>33054</v>
      </c>
      <c r="G40" s="78">
        <f t="shared" si="4"/>
        <v>1990.06</v>
      </c>
      <c r="H40" s="78">
        <f t="shared" si="14"/>
        <v>83.890909090909076</v>
      </c>
      <c r="I40" s="78"/>
      <c r="J40" s="82">
        <v>32963</v>
      </c>
      <c r="K40" s="83">
        <f t="shared" si="17"/>
        <v>120.0099173553719</v>
      </c>
      <c r="L40" s="51"/>
      <c r="N40" s="85"/>
      <c r="Z40" s="91"/>
      <c r="AA40" s="91"/>
      <c r="AC40" s="60">
        <v>5174</v>
      </c>
      <c r="AD40" s="61">
        <v>330000</v>
      </c>
      <c r="AE40" s="93">
        <f t="shared" si="8"/>
        <v>330</v>
      </c>
      <c r="AF40" s="93"/>
      <c r="AG40" s="84">
        <f t="shared" si="9"/>
        <v>348</v>
      </c>
      <c r="AH40" s="85">
        <f t="shared" si="16"/>
        <v>1941</v>
      </c>
      <c r="AI40" s="90">
        <f t="shared" si="19"/>
        <v>16.059999999999999</v>
      </c>
      <c r="AJ40" s="90">
        <f t="shared" si="18"/>
        <v>29</v>
      </c>
      <c r="AK40" s="90">
        <f t="shared" si="18"/>
        <v>158.30000000000001</v>
      </c>
      <c r="AL40" s="90">
        <f t="shared" si="18"/>
        <v>239.7</v>
      </c>
      <c r="AM40" s="90">
        <f t="shared" si="18"/>
        <v>268.5</v>
      </c>
      <c r="AN40" s="90">
        <f t="shared" si="18"/>
        <v>376.1</v>
      </c>
      <c r="AO40" s="90">
        <f t="shared" si="18"/>
        <v>367.2</v>
      </c>
      <c r="AP40" s="90">
        <f t="shared" si="18"/>
        <v>533.70000000000005</v>
      </c>
      <c r="AQ40" s="90">
        <f t="shared" si="18"/>
        <v>340.8</v>
      </c>
      <c r="AR40" s="90">
        <f t="shared" si="18"/>
        <v>158.6</v>
      </c>
      <c r="AS40" s="90">
        <f t="shared" si="18"/>
        <v>38.590000000000003</v>
      </c>
      <c r="AT40" s="90">
        <f t="shared" si="18"/>
        <v>20.81</v>
      </c>
      <c r="AU40" s="92">
        <f t="shared" si="11"/>
        <v>2547.36</v>
      </c>
    </row>
    <row r="41" spans="1:47" x14ac:dyDescent="0.2">
      <c r="A41" s="77">
        <v>32173</v>
      </c>
      <c r="B41" s="61">
        <v>2128</v>
      </c>
      <c r="C41" s="78">
        <f t="shared" si="0"/>
        <v>1988.01</v>
      </c>
      <c r="D41" s="78">
        <f t="shared" si="3"/>
        <v>4.2208264462809924</v>
      </c>
      <c r="E41" s="78"/>
      <c r="F41" s="79">
        <v>33085</v>
      </c>
      <c r="G41" s="78">
        <f t="shared" si="4"/>
        <v>1990.07</v>
      </c>
      <c r="H41" s="78" t="e">
        <f t="shared" si="14"/>
        <v>#VALUE!</v>
      </c>
      <c r="I41" s="78"/>
      <c r="J41" s="81">
        <v>32993</v>
      </c>
      <c r="K41" s="83">
        <f t="shared" si="17"/>
        <v>102.05355371900828</v>
      </c>
      <c r="L41" s="51"/>
      <c r="N41" s="85"/>
      <c r="Z41" s="91"/>
      <c r="AA41" s="91"/>
      <c r="AC41" s="60">
        <v>5205</v>
      </c>
      <c r="AD41" s="61">
        <v>374000</v>
      </c>
      <c r="AE41" s="93">
        <f t="shared" si="8"/>
        <v>374</v>
      </c>
      <c r="AF41" s="93"/>
      <c r="AG41" s="84">
        <f t="shared" si="9"/>
        <v>360</v>
      </c>
      <c r="AH41" s="85">
        <f t="shared" si="16"/>
        <v>1942</v>
      </c>
      <c r="AI41" s="90">
        <f t="shared" si="19"/>
        <v>16.3</v>
      </c>
      <c r="AJ41" s="90">
        <f t="shared" si="18"/>
        <v>35.58</v>
      </c>
      <c r="AK41" s="90">
        <f t="shared" si="18"/>
        <v>275.89999999999998</v>
      </c>
      <c r="AL41" s="90">
        <f t="shared" si="18"/>
        <v>214.7</v>
      </c>
      <c r="AM41" s="90">
        <f t="shared" si="18"/>
        <v>234.3</v>
      </c>
      <c r="AN41" s="90">
        <f t="shared" si="18"/>
        <v>105.4</v>
      </c>
      <c r="AO41" s="90">
        <f t="shared" si="18"/>
        <v>239</v>
      </c>
      <c r="AP41" s="90">
        <f t="shared" si="18"/>
        <v>357.3</v>
      </c>
      <c r="AQ41" s="90">
        <f t="shared" si="18"/>
        <v>233.1</v>
      </c>
      <c r="AR41" s="90">
        <f t="shared" si="18"/>
        <v>62.88</v>
      </c>
      <c r="AS41" s="90">
        <f t="shared" si="18"/>
        <v>18.329999999999998</v>
      </c>
      <c r="AT41" s="90">
        <f t="shared" si="18"/>
        <v>10.98</v>
      </c>
      <c r="AU41" s="92">
        <f t="shared" si="11"/>
        <v>1803.7699999999998</v>
      </c>
    </row>
    <row r="42" spans="1:47" x14ac:dyDescent="0.2">
      <c r="A42" s="77">
        <v>32174</v>
      </c>
      <c r="B42" s="61">
        <v>2030</v>
      </c>
      <c r="C42" s="78">
        <f t="shared" si="0"/>
        <v>1988.02</v>
      </c>
      <c r="D42" s="78">
        <f t="shared" si="3"/>
        <v>4.0264462809917356</v>
      </c>
      <c r="E42" s="78"/>
      <c r="F42" s="79">
        <v>33116</v>
      </c>
      <c r="G42" s="78">
        <f t="shared" si="4"/>
        <v>1990.08</v>
      </c>
      <c r="H42" s="78">
        <f t="shared" si="14"/>
        <v>3.798347107438016</v>
      </c>
      <c r="I42" s="78"/>
      <c r="J42" s="82">
        <v>33024</v>
      </c>
      <c r="K42" s="83">
        <f t="shared" si="17"/>
        <v>157.59669421487604</v>
      </c>
      <c r="L42" s="51"/>
      <c r="N42" s="85"/>
      <c r="Z42" s="91"/>
      <c r="AA42" s="91"/>
      <c r="AC42" s="60">
        <v>5235</v>
      </c>
      <c r="AD42" s="61">
        <v>394000</v>
      </c>
      <c r="AE42" s="93">
        <f t="shared" si="8"/>
        <v>394</v>
      </c>
      <c r="AF42" s="93"/>
      <c r="AG42" s="84">
        <f t="shared" si="9"/>
        <v>372</v>
      </c>
      <c r="AH42" s="85">
        <f t="shared" si="16"/>
        <v>1943</v>
      </c>
      <c r="AI42" s="90">
        <f t="shared" si="19"/>
        <v>10.69</v>
      </c>
      <c r="AJ42" s="90">
        <f t="shared" si="18"/>
        <v>43.73</v>
      </c>
      <c r="AK42" s="90">
        <f t="shared" si="18"/>
        <v>84.04</v>
      </c>
      <c r="AL42" s="90">
        <f t="shared" si="18"/>
        <v>121.2</v>
      </c>
      <c r="AM42" s="90">
        <f t="shared" si="18"/>
        <v>140.6</v>
      </c>
      <c r="AN42" s="90">
        <f t="shared" si="18"/>
        <v>192.7</v>
      </c>
      <c r="AO42" s="90">
        <f t="shared" si="18"/>
        <v>234.7</v>
      </c>
      <c r="AP42" s="90">
        <f t="shared" si="18"/>
        <v>156.80000000000001</v>
      </c>
      <c r="AQ42" s="90">
        <f t="shared" si="18"/>
        <v>77.349999999999994</v>
      </c>
      <c r="AR42" s="90">
        <f t="shared" si="18"/>
        <v>27.7</v>
      </c>
      <c r="AS42" s="90">
        <f t="shared" si="18"/>
        <v>11.1</v>
      </c>
      <c r="AT42" s="90">
        <f t="shared" si="18"/>
        <v>7.27</v>
      </c>
      <c r="AU42" s="92">
        <f t="shared" si="11"/>
        <v>1107.8799999999999</v>
      </c>
    </row>
    <row r="43" spans="1:47" x14ac:dyDescent="0.2">
      <c r="A43" s="77">
        <v>32175</v>
      </c>
      <c r="B43" s="61">
        <v>1415</v>
      </c>
      <c r="C43" s="78">
        <f t="shared" si="0"/>
        <v>1988.02</v>
      </c>
      <c r="D43" s="78">
        <f t="shared" si="3"/>
        <v>2.806611570247934</v>
      </c>
      <c r="E43" s="78"/>
      <c r="F43" s="79">
        <v>33146</v>
      </c>
      <c r="G43" s="78">
        <f t="shared" si="4"/>
        <v>1990.09</v>
      </c>
      <c r="H43" s="78">
        <f t="shared" si="14"/>
        <v>6.6664462809917344</v>
      </c>
      <c r="I43" s="78"/>
      <c r="J43" s="81">
        <v>33054</v>
      </c>
      <c r="K43" s="83">
        <f t="shared" si="17"/>
        <v>83.890909090909076</v>
      </c>
      <c r="L43" s="51"/>
      <c r="N43" s="85"/>
      <c r="Z43" s="91"/>
      <c r="AA43" s="91"/>
      <c r="AC43" s="60">
        <v>5266</v>
      </c>
      <c r="AD43" s="61">
        <v>204000</v>
      </c>
      <c r="AE43" s="93">
        <f t="shared" si="8"/>
        <v>204</v>
      </c>
      <c r="AF43" s="93"/>
      <c r="AG43" s="84">
        <f t="shared" si="9"/>
        <v>384</v>
      </c>
      <c r="AH43" s="85">
        <f t="shared" si="16"/>
        <v>1944</v>
      </c>
      <c r="AI43" s="90">
        <f t="shared" si="19"/>
        <v>14.79</v>
      </c>
      <c r="AJ43" s="90">
        <f t="shared" si="18"/>
        <v>28.82</v>
      </c>
      <c r="AK43" s="90">
        <f t="shared" si="18"/>
        <v>22.4</v>
      </c>
      <c r="AL43" s="90">
        <f t="shared" si="18"/>
        <v>29.52</v>
      </c>
      <c r="AM43" s="90">
        <f t="shared" si="18"/>
        <v>66.61</v>
      </c>
      <c r="AN43" s="90">
        <f t="shared" si="18"/>
        <v>94.73</v>
      </c>
      <c r="AO43" s="90">
        <f t="shared" si="18"/>
        <v>104.1</v>
      </c>
      <c r="AP43" s="90">
        <f t="shared" si="18"/>
        <v>170.3</v>
      </c>
      <c r="AQ43" s="90">
        <f t="shared" si="18"/>
        <v>80.819999999999993</v>
      </c>
      <c r="AR43" s="90">
        <f t="shared" si="18"/>
        <v>25.27</v>
      </c>
      <c r="AS43" s="90">
        <f t="shared" si="18"/>
        <v>10.11</v>
      </c>
      <c r="AT43" s="90">
        <f t="shared" si="18"/>
        <v>6.66</v>
      </c>
      <c r="AU43" s="92">
        <f t="shared" si="11"/>
        <v>654.12999999999988</v>
      </c>
    </row>
    <row r="44" spans="1:47" x14ac:dyDescent="0.2">
      <c r="A44" s="77">
        <v>32176</v>
      </c>
      <c r="B44" s="61">
        <v>1512</v>
      </c>
      <c r="C44" s="78">
        <f t="shared" si="0"/>
        <v>1988.02</v>
      </c>
      <c r="D44" s="78">
        <f t="shared" si="3"/>
        <v>2.9990082644628102</v>
      </c>
      <c r="E44" s="78"/>
      <c r="F44" s="79">
        <v>33177</v>
      </c>
      <c r="G44" s="78">
        <f t="shared" si="4"/>
        <v>1990.1</v>
      </c>
      <c r="H44" s="78">
        <f t="shared" si="14"/>
        <v>7.3209917355371914</v>
      </c>
      <c r="I44" s="78"/>
      <c r="J44" s="82">
        <v>33085</v>
      </c>
      <c r="K44" s="83" t="e">
        <f t="shared" si="17"/>
        <v>#VALUE!</v>
      </c>
      <c r="L44" s="51"/>
      <c r="N44" s="85"/>
      <c r="Z44" s="91"/>
      <c r="AA44" s="91"/>
      <c r="AC44" s="60">
        <v>5296</v>
      </c>
      <c r="AD44" s="61">
        <v>65200</v>
      </c>
      <c r="AE44" s="93">
        <f t="shared" si="8"/>
        <v>65.2</v>
      </c>
      <c r="AF44" s="93"/>
      <c r="AG44" s="84">
        <f t="shared" si="9"/>
        <v>396</v>
      </c>
      <c r="AH44" s="85">
        <f t="shared" si="16"/>
        <v>1945</v>
      </c>
      <c r="AI44" s="90">
        <f t="shared" si="19"/>
        <v>8.0399999999999991</v>
      </c>
      <c r="AJ44" s="90">
        <f t="shared" si="18"/>
        <v>51.5</v>
      </c>
      <c r="AK44" s="90">
        <f t="shared" si="18"/>
        <v>98.79</v>
      </c>
      <c r="AL44" s="90">
        <f t="shared" si="18"/>
        <v>79.55</v>
      </c>
      <c r="AM44" s="90">
        <f t="shared" si="18"/>
        <v>182.7</v>
      </c>
      <c r="AN44" s="90">
        <f t="shared" si="18"/>
        <v>79.599999999999994</v>
      </c>
      <c r="AO44" s="90">
        <f t="shared" si="18"/>
        <v>186.5</v>
      </c>
      <c r="AP44" s="90">
        <f t="shared" si="18"/>
        <v>228.8</v>
      </c>
      <c r="AQ44" s="90">
        <f t="shared" si="18"/>
        <v>87.82</v>
      </c>
      <c r="AR44" s="90">
        <f t="shared" si="18"/>
        <v>26.74</v>
      </c>
      <c r="AS44" s="90">
        <f t="shared" si="18"/>
        <v>10.5</v>
      </c>
      <c r="AT44" s="90">
        <f t="shared" si="18"/>
        <v>6.78</v>
      </c>
      <c r="AU44" s="92">
        <f t="shared" si="11"/>
        <v>1047.32</v>
      </c>
    </row>
    <row r="45" spans="1:47" x14ac:dyDescent="0.2">
      <c r="A45" s="77">
        <v>32177</v>
      </c>
      <c r="B45" s="61">
        <v>1164</v>
      </c>
      <c r="C45" s="78">
        <f t="shared" si="0"/>
        <v>1988.02</v>
      </c>
      <c r="D45" s="78">
        <f t="shared" si="3"/>
        <v>2.3087603305785125</v>
      </c>
      <c r="E45" s="78"/>
      <c r="F45" s="79">
        <v>33207</v>
      </c>
      <c r="G45" s="78">
        <f t="shared" si="4"/>
        <v>1990.11</v>
      </c>
      <c r="H45" s="78">
        <f t="shared" si="14"/>
        <v>9.0545454545454565</v>
      </c>
      <c r="I45" s="78"/>
      <c r="J45" s="81">
        <v>33116</v>
      </c>
      <c r="K45" s="83">
        <f t="shared" si="17"/>
        <v>3.798347107438016</v>
      </c>
      <c r="L45" s="51"/>
      <c r="N45" s="85"/>
      <c r="Z45" s="91"/>
      <c r="AA45" s="91"/>
      <c r="AC45" s="60">
        <v>5327</v>
      </c>
      <c r="AD45" s="61">
        <v>15600</v>
      </c>
      <c r="AE45" s="93">
        <f t="shared" si="8"/>
        <v>15.6</v>
      </c>
      <c r="AF45" s="93"/>
      <c r="AG45" s="84">
        <f t="shared" si="9"/>
        <v>408</v>
      </c>
      <c r="AH45" s="85">
        <f t="shared" si="16"/>
        <v>1946</v>
      </c>
      <c r="AI45" s="90">
        <f t="shared" si="19"/>
        <v>28.7</v>
      </c>
      <c r="AJ45" s="90">
        <f t="shared" si="18"/>
        <v>73.55</v>
      </c>
      <c r="AK45" s="90">
        <f t="shared" si="18"/>
        <v>210</v>
      </c>
      <c r="AL45" s="90">
        <f t="shared" si="18"/>
        <v>149.30000000000001</v>
      </c>
      <c r="AM45" s="90">
        <f t="shared" si="18"/>
        <v>77.69</v>
      </c>
      <c r="AN45" s="90">
        <f t="shared" si="18"/>
        <v>148.80000000000001</v>
      </c>
      <c r="AO45" s="90">
        <f t="shared" si="18"/>
        <v>261.5</v>
      </c>
      <c r="AP45" s="90">
        <f t="shared" si="18"/>
        <v>292.39999999999998</v>
      </c>
      <c r="AQ45" s="90">
        <f t="shared" si="18"/>
        <v>109.7</v>
      </c>
      <c r="AR45" s="90">
        <f t="shared" si="18"/>
        <v>39.799999999999997</v>
      </c>
      <c r="AS45" s="90">
        <f t="shared" si="18"/>
        <v>14.1</v>
      </c>
      <c r="AT45" s="90">
        <f t="shared" si="18"/>
        <v>9.16</v>
      </c>
      <c r="AU45" s="92">
        <f t="shared" si="11"/>
        <v>1414.7</v>
      </c>
    </row>
    <row r="46" spans="1:47" x14ac:dyDescent="0.2">
      <c r="A46" s="77">
        <v>32178</v>
      </c>
      <c r="B46" s="61">
        <v>1264</v>
      </c>
      <c r="C46" s="78">
        <f t="shared" si="0"/>
        <v>1988.02</v>
      </c>
      <c r="D46" s="78">
        <f t="shared" si="3"/>
        <v>2.5071074380165288</v>
      </c>
      <c r="E46" s="78"/>
      <c r="F46" s="79">
        <v>33238</v>
      </c>
      <c r="G46" s="78">
        <f t="shared" si="4"/>
        <v>1990.12</v>
      </c>
      <c r="H46" s="78">
        <f t="shared" si="14"/>
        <v>10.617520661157029</v>
      </c>
      <c r="I46" s="78"/>
      <c r="J46" s="82">
        <v>33146</v>
      </c>
      <c r="K46" s="83">
        <f t="shared" si="17"/>
        <v>6.6664462809917344</v>
      </c>
      <c r="L46" s="51"/>
      <c r="N46" s="85"/>
      <c r="Z46" s="91"/>
      <c r="AA46" s="91"/>
      <c r="AC46" s="60">
        <v>5358</v>
      </c>
      <c r="AD46" s="61">
        <v>12300</v>
      </c>
      <c r="AE46" s="93">
        <f t="shared" si="8"/>
        <v>12.3</v>
      </c>
      <c r="AF46" s="93"/>
      <c r="AG46" s="84">
        <f t="shared" si="9"/>
        <v>420</v>
      </c>
      <c r="AH46" s="85">
        <f t="shared" si="16"/>
        <v>1947</v>
      </c>
      <c r="AI46" s="90">
        <f t="shared" si="19"/>
        <v>11.05</v>
      </c>
      <c r="AJ46" s="90">
        <f t="shared" si="18"/>
        <v>41.97</v>
      </c>
      <c r="AK46" s="90">
        <f t="shared" si="18"/>
        <v>45.85</v>
      </c>
      <c r="AL46" s="90">
        <f t="shared" si="18"/>
        <v>26.23</v>
      </c>
      <c r="AM46" s="90">
        <f t="shared" si="18"/>
        <v>83</v>
      </c>
      <c r="AN46" s="90">
        <f t="shared" si="18"/>
        <v>146.1</v>
      </c>
      <c r="AO46" s="90">
        <f t="shared" si="18"/>
        <v>145.4</v>
      </c>
      <c r="AP46" s="90">
        <f t="shared" si="18"/>
        <v>111.1</v>
      </c>
      <c r="AQ46" s="90">
        <f t="shared" si="18"/>
        <v>84.77</v>
      </c>
      <c r="AR46" s="90">
        <f t="shared" si="18"/>
        <v>19.71</v>
      </c>
      <c r="AS46" s="90">
        <f t="shared" si="18"/>
        <v>9.89</v>
      </c>
      <c r="AT46" s="90">
        <f t="shared" si="18"/>
        <v>7.32</v>
      </c>
      <c r="AU46" s="92">
        <f t="shared" si="11"/>
        <v>732.3900000000001</v>
      </c>
    </row>
    <row r="47" spans="1:47" x14ac:dyDescent="0.2">
      <c r="A47" s="77">
        <v>32179</v>
      </c>
      <c r="B47" s="61">
        <v>517</v>
      </c>
      <c r="C47" s="78">
        <f t="shared" si="0"/>
        <v>1988.02</v>
      </c>
      <c r="D47" s="78">
        <f t="shared" si="3"/>
        <v>1.0254545454545454</v>
      </c>
      <c r="E47" s="78"/>
      <c r="F47" s="79">
        <v>33269</v>
      </c>
      <c r="G47" s="78">
        <f t="shared" si="4"/>
        <v>1991.01</v>
      </c>
      <c r="H47" s="78">
        <f t="shared" si="14"/>
        <v>17.480330578512394</v>
      </c>
      <c r="I47" s="78"/>
      <c r="J47" s="81">
        <v>33177</v>
      </c>
      <c r="K47" s="83">
        <f t="shared" si="17"/>
        <v>7.3209917355371914</v>
      </c>
      <c r="L47" s="51"/>
      <c r="N47" s="85"/>
      <c r="Z47" s="91"/>
      <c r="AA47" s="91"/>
      <c r="AC47" s="60">
        <v>5388</v>
      </c>
      <c r="AD47" s="61">
        <v>31000</v>
      </c>
      <c r="AE47" s="93">
        <f t="shared" si="8"/>
        <v>31</v>
      </c>
      <c r="AF47" s="93"/>
      <c r="AG47" s="84">
        <f t="shared" si="9"/>
        <v>432</v>
      </c>
      <c r="AH47" s="85">
        <f t="shared" si="16"/>
        <v>1948</v>
      </c>
      <c r="AI47" s="90">
        <f t="shared" si="19"/>
        <v>53.63</v>
      </c>
      <c r="AJ47" s="90">
        <f t="shared" si="18"/>
        <v>35.380000000000003</v>
      </c>
      <c r="AK47" s="90">
        <f t="shared" si="18"/>
        <v>25.52</v>
      </c>
      <c r="AL47" s="90">
        <f t="shared" si="18"/>
        <v>217.6</v>
      </c>
      <c r="AM47" s="90">
        <f t="shared" si="18"/>
        <v>46.04</v>
      </c>
      <c r="AN47" s="90">
        <f t="shared" si="18"/>
        <v>60.21</v>
      </c>
      <c r="AO47" s="90">
        <f t="shared" si="18"/>
        <v>219.6</v>
      </c>
      <c r="AP47" s="90">
        <f t="shared" si="18"/>
        <v>258.2</v>
      </c>
      <c r="AQ47" s="90">
        <f t="shared" si="18"/>
        <v>214.4</v>
      </c>
      <c r="AR47" s="90">
        <f t="shared" si="18"/>
        <v>44.36</v>
      </c>
      <c r="AS47" s="90">
        <f t="shared" si="18"/>
        <v>17.059999999999999</v>
      </c>
      <c r="AT47" s="90">
        <f t="shared" si="18"/>
        <v>13.34</v>
      </c>
      <c r="AU47" s="92">
        <f t="shared" si="11"/>
        <v>1205.3399999999999</v>
      </c>
    </row>
    <row r="48" spans="1:47" x14ac:dyDescent="0.2">
      <c r="A48" s="77">
        <v>32180</v>
      </c>
      <c r="B48" s="61">
        <v>1848</v>
      </c>
      <c r="C48" s="78">
        <f t="shared" si="0"/>
        <v>1988.02</v>
      </c>
      <c r="D48" s="78">
        <f t="shared" si="3"/>
        <v>3.6654545454545455</v>
      </c>
      <c r="E48" s="78"/>
      <c r="F48" s="79">
        <v>33297</v>
      </c>
      <c r="G48" s="78">
        <f t="shared" si="4"/>
        <v>1991.02</v>
      </c>
      <c r="H48" s="78">
        <f t="shared" si="14"/>
        <v>28.794049586776858</v>
      </c>
      <c r="I48" s="78"/>
      <c r="J48" s="82">
        <v>33207</v>
      </c>
      <c r="K48" s="83">
        <f t="shared" si="17"/>
        <v>9.0545454545454565</v>
      </c>
      <c r="L48" s="51"/>
      <c r="N48" s="85"/>
      <c r="Z48" s="91"/>
      <c r="AA48" s="91"/>
      <c r="AC48" s="60">
        <v>5419</v>
      </c>
      <c r="AD48" s="61">
        <v>19100</v>
      </c>
      <c r="AE48" s="93">
        <f t="shared" si="8"/>
        <v>19.100000000000001</v>
      </c>
      <c r="AF48" s="93"/>
      <c r="AG48" s="84">
        <f t="shared" si="9"/>
        <v>444</v>
      </c>
      <c r="AH48" s="85">
        <f t="shared" si="16"/>
        <v>1949</v>
      </c>
      <c r="AI48" s="90">
        <f t="shared" si="19"/>
        <v>18.190000000000001</v>
      </c>
      <c r="AJ48" s="90">
        <f t="shared" si="18"/>
        <v>25.56</v>
      </c>
      <c r="AK48" s="90">
        <f t="shared" si="18"/>
        <v>27.08</v>
      </c>
      <c r="AL48" s="90">
        <f t="shared" si="18"/>
        <v>19.600000000000001</v>
      </c>
      <c r="AM48" s="90">
        <f t="shared" si="18"/>
        <v>54.61</v>
      </c>
      <c r="AN48" s="90">
        <f t="shared" si="18"/>
        <v>236.5</v>
      </c>
      <c r="AO48" s="90">
        <f t="shared" si="18"/>
        <v>300.5</v>
      </c>
      <c r="AP48" s="90">
        <f t="shared" si="18"/>
        <v>271.8</v>
      </c>
      <c r="AQ48" s="90">
        <f t="shared" si="18"/>
        <v>96.12</v>
      </c>
      <c r="AR48" s="90">
        <f t="shared" si="18"/>
        <v>26.06</v>
      </c>
      <c r="AS48" s="90">
        <f t="shared" si="18"/>
        <v>11.6</v>
      </c>
      <c r="AT48" s="90">
        <f t="shared" si="18"/>
        <v>8.15</v>
      </c>
      <c r="AU48" s="92">
        <f t="shared" si="11"/>
        <v>1095.77</v>
      </c>
    </row>
    <row r="49" spans="1:47" x14ac:dyDescent="0.2">
      <c r="A49" s="77">
        <v>32181</v>
      </c>
      <c r="B49" s="61">
        <v>1229</v>
      </c>
      <c r="C49" s="78">
        <f t="shared" si="0"/>
        <v>1988.02</v>
      </c>
      <c r="D49" s="78">
        <f t="shared" si="3"/>
        <v>2.4376859504132229</v>
      </c>
      <c r="E49" s="78"/>
      <c r="F49" s="79">
        <v>33328</v>
      </c>
      <c r="G49" s="78">
        <f t="shared" si="4"/>
        <v>1991.03</v>
      </c>
      <c r="H49" s="78">
        <f t="shared" si="14"/>
        <v>99.131900826446298</v>
      </c>
      <c r="I49" s="78"/>
      <c r="J49" s="81">
        <v>33238</v>
      </c>
      <c r="K49" s="83">
        <f t="shared" si="17"/>
        <v>10.617520661157029</v>
      </c>
      <c r="L49" s="51"/>
      <c r="N49" s="85"/>
      <c r="Z49" s="91"/>
      <c r="AA49" s="91"/>
      <c r="AC49" s="60">
        <v>5449</v>
      </c>
      <c r="AD49" s="61">
        <v>24800</v>
      </c>
      <c r="AE49" s="93">
        <f t="shared" si="8"/>
        <v>24.8</v>
      </c>
      <c r="AF49" s="93"/>
      <c r="AG49" s="84">
        <f t="shared" si="9"/>
        <v>456</v>
      </c>
      <c r="AH49" s="85">
        <f t="shared" si="16"/>
        <v>1950</v>
      </c>
      <c r="AI49" s="90">
        <f t="shared" si="19"/>
        <v>9.56</v>
      </c>
      <c r="AJ49" s="90">
        <f t="shared" si="18"/>
        <v>15.49</v>
      </c>
      <c r="AK49" s="90">
        <f t="shared" si="18"/>
        <v>15.2</v>
      </c>
      <c r="AL49" s="90">
        <f t="shared" si="18"/>
        <v>52.21</v>
      </c>
      <c r="AM49" s="90">
        <f t="shared" si="18"/>
        <v>79.209999999999994</v>
      </c>
      <c r="AN49" s="90">
        <f t="shared" si="18"/>
        <v>147.1</v>
      </c>
      <c r="AO49" s="90">
        <f t="shared" si="18"/>
        <v>206</v>
      </c>
      <c r="AP49" s="90">
        <f t="shared" si="18"/>
        <v>206.3</v>
      </c>
      <c r="AQ49" s="90">
        <f t="shared" si="18"/>
        <v>81.39</v>
      </c>
      <c r="AR49" s="90">
        <f t="shared" si="18"/>
        <v>23.28</v>
      </c>
      <c r="AS49" s="90">
        <f t="shared" si="18"/>
        <v>9.24</v>
      </c>
      <c r="AT49" s="90">
        <f t="shared" si="18"/>
        <v>8.66</v>
      </c>
      <c r="AU49" s="92">
        <f t="shared" si="11"/>
        <v>853.63999999999987</v>
      </c>
    </row>
    <row r="50" spans="1:47" x14ac:dyDescent="0.2">
      <c r="A50" s="77">
        <v>32182</v>
      </c>
      <c r="B50" s="61">
        <v>1369</v>
      </c>
      <c r="C50" s="78">
        <f t="shared" si="0"/>
        <v>1988.02</v>
      </c>
      <c r="D50" s="78">
        <f t="shared" si="3"/>
        <v>2.7153719008264461</v>
      </c>
      <c r="E50" s="78"/>
      <c r="F50" s="79">
        <v>33358</v>
      </c>
      <c r="G50" s="78">
        <f t="shared" si="4"/>
        <v>1991.04</v>
      </c>
      <c r="H50" s="78">
        <f t="shared" si="14"/>
        <v>103.52132231404961</v>
      </c>
      <c r="I50" s="78"/>
      <c r="J50" s="82">
        <v>33269</v>
      </c>
      <c r="K50" s="83">
        <f t="shared" si="17"/>
        <v>17.480330578512394</v>
      </c>
      <c r="L50" s="51"/>
      <c r="N50" s="85"/>
      <c r="Z50" s="91"/>
      <c r="AA50" s="91"/>
      <c r="AC50" s="60">
        <v>5480</v>
      </c>
      <c r="AD50" s="61">
        <v>65200</v>
      </c>
      <c r="AE50" s="93">
        <f t="shared" si="8"/>
        <v>65.2</v>
      </c>
      <c r="AF50" s="93"/>
      <c r="AG50" s="84">
        <f t="shared" si="9"/>
        <v>468</v>
      </c>
      <c r="AH50" s="85">
        <f t="shared" si="16"/>
        <v>1951</v>
      </c>
      <c r="AI50" s="90">
        <f t="shared" si="19"/>
        <v>133.69999999999999</v>
      </c>
      <c r="AJ50" s="90">
        <f t="shared" si="18"/>
        <v>134.5</v>
      </c>
      <c r="AK50" s="90">
        <f t="shared" si="18"/>
        <v>276.60000000000002</v>
      </c>
      <c r="AL50" s="90">
        <f t="shared" si="18"/>
        <v>108.9</v>
      </c>
      <c r="AM50" s="90">
        <f t="shared" si="18"/>
        <v>235.3</v>
      </c>
      <c r="AN50" s="90">
        <f t="shared" si="18"/>
        <v>133.69999999999999</v>
      </c>
      <c r="AO50" s="90">
        <f t="shared" si="18"/>
        <v>233.2</v>
      </c>
      <c r="AP50" s="90">
        <f t="shared" si="18"/>
        <v>230.2</v>
      </c>
      <c r="AQ50" s="90">
        <f t="shared" si="18"/>
        <v>79.78</v>
      </c>
      <c r="AR50" s="90">
        <f t="shared" si="18"/>
        <v>24.33</v>
      </c>
      <c r="AS50" s="90">
        <f t="shared" si="18"/>
        <v>11.6</v>
      </c>
      <c r="AT50" s="90">
        <f t="shared" si="18"/>
        <v>8.17</v>
      </c>
      <c r="AU50" s="92">
        <f t="shared" si="11"/>
        <v>1609.98</v>
      </c>
    </row>
    <row r="51" spans="1:47" x14ac:dyDescent="0.2">
      <c r="A51" s="77">
        <v>32183</v>
      </c>
      <c r="B51" s="61">
        <v>1907</v>
      </c>
      <c r="C51" s="78">
        <f t="shared" si="0"/>
        <v>1988.02</v>
      </c>
      <c r="D51" s="78">
        <f t="shared" si="3"/>
        <v>3.7824793388429754</v>
      </c>
      <c r="E51" s="78"/>
      <c r="F51" s="79">
        <v>33389</v>
      </c>
      <c r="G51" s="78">
        <f t="shared" si="4"/>
        <v>1991.05</v>
      </c>
      <c r="H51" s="78">
        <f t="shared" si="14"/>
        <v>114.00793388429754</v>
      </c>
      <c r="I51" s="78"/>
      <c r="J51" s="81">
        <v>33297</v>
      </c>
      <c r="K51" s="83">
        <f t="shared" si="17"/>
        <v>28.794049586776858</v>
      </c>
      <c r="L51" s="51"/>
      <c r="N51" s="85"/>
      <c r="Z51" s="91"/>
      <c r="AA51" s="91"/>
      <c r="AC51" s="60">
        <v>5511</v>
      </c>
      <c r="AD51" s="61">
        <v>279000</v>
      </c>
      <c r="AE51" s="93">
        <f t="shared" si="8"/>
        <v>279</v>
      </c>
      <c r="AF51" s="93"/>
      <c r="AG51" s="84">
        <f t="shared" si="9"/>
        <v>480</v>
      </c>
      <c r="AH51" s="85">
        <f t="shared" si="16"/>
        <v>1952</v>
      </c>
      <c r="AI51" s="90">
        <f t="shared" si="19"/>
        <v>18.71</v>
      </c>
      <c r="AJ51" s="90">
        <f t="shared" si="18"/>
        <v>53.72</v>
      </c>
      <c r="AK51" s="90">
        <f t="shared" si="18"/>
        <v>166.2</v>
      </c>
      <c r="AL51" s="90">
        <f t="shared" si="18"/>
        <v>78.23</v>
      </c>
      <c r="AM51" s="90">
        <f t="shared" si="18"/>
        <v>208.2</v>
      </c>
      <c r="AN51" s="90">
        <f t="shared" si="18"/>
        <v>186.2</v>
      </c>
      <c r="AO51" s="90">
        <f t="shared" si="18"/>
        <v>379.5</v>
      </c>
      <c r="AP51" s="90">
        <f t="shared" si="18"/>
        <v>409.7</v>
      </c>
      <c r="AQ51" s="90">
        <f t="shared" si="18"/>
        <v>203.1</v>
      </c>
      <c r="AR51" s="90">
        <f t="shared" si="18"/>
        <v>79.19</v>
      </c>
      <c r="AS51" s="90">
        <f t="shared" si="18"/>
        <v>22.26</v>
      </c>
      <c r="AT51" s="90">
        <f t="shared" si="18"/>
        <v>12.4</v>
      </c>
      <c r="AU51" s="92">
        <f t="shared" si="11"/>
        <v>1817.41</v>
      </c>
    </row>
    <row r="52" spans="1:47" x14ac:dyDescent="0.2">
      <c r="A52" s="77">
        <v>32184</v>
      </c>
      <c r="B52" s="61">
        <v>1995</v>
      </c>
      <c r="C52" s="78">
        <f t="shared" si="0"/>
        <v>1988.02</v>
      </c>
      <c r="D52" s="78">
        <f t="shared" si="3"/>
        <v>3.9570247933884297</v>
      </c>
      <c r="E52" s="78"/>
      <c r="F52" s="79">
        <v>33419</v>
      </c>
      <c r="G52" s="78">
        <f t="shared" si="4"/>
        <v>1991.06</v>
      </c>
      <c r="H52" s="78">
        <f t="shared" si="14"/>
        <v>60.501818181818173</v>
      </c>
      <c r="I52" s="78"/>
      <c r="J52" s="82">
        <v>33328</v>
      </c>
      <c r="K52" s="83">
        <f t="shared" si="17"/>
        <v>99.131900826446298</v>
      </c>
      <c r="L52" s="51"/>
      <c r="Z52" s="91"/>
      <c r="AA52" s="91"/>
      <c r="AC52" s="60">
        <v>5539</v>
      </c>
      <c r="AD52" s="61">
        <v>346000</v>
      </c>
      <c r="AE52" s="93">
        <f t="shared" si="8"/>
        <v>346</v>
      </c>
      <c r="AF52" s="93"/>
      <c r="AG52" s="84">
        <f t="shared" si="9"/>
        <v>492</v>
      </c>
      <c r="AH52" s="85">
        <f t="shared" si="16"/>
        <v>1953</v>
      </c>
      <c r="AI52" s="90">
        <f t="shared" si="19"/>
        <v>10.74</v>
      </c>
      <c r="AJ52" s="90">
        <f t="shared" si="19"/>
        <v>14.13</v>
      </c>
      <c r="AK52" s="90">
        <f t="shared" si="19"/>
        <v>59.79</v>
      </c>
      <c r="AL52" s="90">
        <f t="shared" si="19"/>
        <v>331.5</v>
      </c>
      <c r="AM52" s="90">
        <f t="shared" si="19"/>
        <v>142</v>
      </c>
      <c r="AN52" s="90">
        <f t="shared" si="19"/>
        <v>148.6</v>
      </c>
      <c r="AO52" s="90">
        <f t="shared" si="19"/>
        <v>247.5</v>
      </c>
      <c r="AP52" s="90">
        <f t="shared" si="19"/>
        <v>257.3</v>
      </c>
      <c r="AQ52" s="90">
        <f t="shared" si="19"/>
        <v>254.2</v>
      </c>
      <c r="AR52" s="90">
        <f t="shared" si="19"/>
        <v>105.2</v>
      </c>
      <c r="AS52" s="90">
        <f t="shared" si="19"/>
        <v>26.42</v>
      </c>
      <c r="AT52" s="90">
        <f t="shared" si="19"/>
        <v>15.1</v>
      </c>
      <c r="AU52" s="92">
        <f t="shared" si="11"/>
        <v>1612.48</v>
      </c>
    </row>
    <row r="53" spans="1:47" x14ac:dyDescent="0.2">
      <c r="A53" s="77">
        <v>32185</v>
      </c>
      <c r="B53" s="61">
        <v>2154</v>
      </c>
      <c r="C53" s="78">
        <f t="shared" si="0"/>
        <v>1988.02</v>
      </c>
      <c r="D53" s="78">
        <f t="shared" si="3"/>
        <v>4.2723966942148763</v>
      </c>
      <c r="E53" s="78"/>
      <c r="F53" s="79">
        <v>33450</v>
      </c>
      <c r="G53" s="78">
        <f t="shared" si="4"/>
        <v>1991.07</v>
      </c>
      <c r="H53" s="78">
        <f t="shared" si="14"/>
        <v>19.570909090909094</v>
      </c>
      <c r="I53" s="78"/>
      <c r="J53" s="81">
        <v>33358</v>
      </c>
      <c r="K53" s="83">
        <f t="shared" si="17"/>
        <v>103.52132231404961</v>
      </c>
      <c r="L53" s="51"/>
      <c r="Z53" s="91"/>
      <c r="AA53" s="91"/>
      <c r="AC53" s="60">
        <v>5570</v>
      </c>
      <c r="AD53" s="61">
        <v>416000</v>
      </c>
      <c r="AE53" s="93">
        <f t="shared" si="8"/>
        <v>416</v>
      </c>
      <c r="AF53" s="93"/>
      <c r="AG53" s="84">
        <f t="shared" si="9"/>
        <v>504</v>
      </c>
      <c r="AH53" s="85">
        <f t="shared" si="16"/>
        <v>1954</v>
      </c>
      <c r="AI53" s="90">
        <f t="shared" si="19"/>
        <v>17.2</v>
      </c>
      <c r="AJ53" s="90">
        <f t="shared" si="19"/>
        <v>98.26</v>
      </c>
      <c r="AK53" s="90">
        <f t="shared" si="19"/>
        <v>69.73</v>
      </c>
      <c r="AL53" s="90">
        <f t="shared" si="19"/>
        <v>103.1</v>
      </c>
      <c r="AM53" s="90">
        <f t="shared" si="19"/>
        <v>231.2</v>
      </c>
      <c r="AN53" s="90">
        <f t="shared" si="19"/>
        <v>259.39999999999998</v>
      </c>
      <c r="AO53" s="90">
        <f t="shared" si="19"/>
        <v>370.5</v>
      </c>
      <c r="AP53" s="90">
        <f t="shared" si="19"/>
        <v>270.10000000000002</v>
      </c>
      <c r="AQ53" s="90">
        <f t="shared" si="19"/>
        <v>95.62</v>
      </c>
      <c r="AR53" s="90">
        <f t="shared" si="19"/>
        <v>34.43</v>
      </c>
      <c r="AS53" s="90">
        <f t="shared" si="19"/>
        <v>19.739999999999998</v>
      </c>
      <c r="AT53" s="90">
        <f t="shared" si="19"/>
        <v>15.3</v>
      </c>
      <c r="AU53" s="92">
        <f t="shared" si="11"/>
        <v>1584.5799999999997</v>
      </c>
    </row>
    <row r="54" spans="1:47" x14ac:dyDescent="0.2">
      <c r="A54" s="77">
        <v>32186</v>
      </c>
      <c r="B54" s="61">
        <v>2124</v>
      </c>
      <c r="C54" s="78">
        <f t="shared" si="0"/>
        <v>1988.02</v>
      </c>
      <c r="D54" s="78">
        <f t="shared" si="3"/>
        <v>4.2128925619834705</v>
      </c>
      <c r="E54" s="78"/>
      <c r="F54" s="79">
        <v>33481</v>
      </c>
      <c r="G54" s="78">
        <f t="shared" si="4"/>
        <v>1991.08</v>
      </c>
      <c r="H54" s="78">
        <f t="shared" si="14"/>
        <v>8.3206611570247944</v>
      </c>
      <c r="I54" s="78"/>
      <c r="J54" s="82">
        <v>33389</v>
      </c>
      <c r="K54" s="83">
        <f t="shared" si="17"/>
        <v>114.00793388429754</v>
      </c>
      <c r="L54" s="51"/>
      <c r="Z54" s="91"/>
      <c r="AA54" s="91"/>
      <c r="AC54" s="60">
        <v>5600</v>
      </c>
      <c r="AD54" s="61">
        <v>432000</v>
      </c>
      <c r="AE54" s="93">
        <f t="shared" si="8"/>
        <v>432</v>
      </c>
      <c r="AF54" s="93"/>
      <c r="AG54" s="84">
        <f t="shared" si="9"/>
        <v>516</v>
      </c>
      <c r="AH54" s="85">
        <f t="shared" si="16"/>
        <v>1955</v>
      </c>
      <c r="AI54" s="90">
        <f t="shared" si="19"/>
        <v>15.17</v>
      </c>
      <c r="AJ54" s="90">
        <f t="shared" si="19"/>
        <v>69.36</v>
      </c>
      <c r="AK54" s="90">
        <f t="shared" si="19"/>
        <v>75.239999999999995</v>
      </c>
      <c r="AL54" s="90">
        <f t="shared" si="19"/>
        <v>43.22</v>
      </c>
      <c r="AM54" s="90">
        <f t="shared" si="19"/>
        <v>51.86</v>
      </c>
      <c r="AN54" s="90">
        <f t="shared" si="19"/>
        <v>62.4</v>
      </c>
      <c r="AO54" s="90">
        <f t="shared" si="19"/>
        <v>90.86</v>
      </c>
      <c r="AP54" s="90">
        <f t="shared" si="19"/>
        <v>201.5</v>
      </c>
      <c r="AQ54" s="90">
        <f t="shared" si="19"/>
        <v>85.77</v>
      </c>
      <c r="AR54" s="90">
        <f t="shared" si="19"/>
        <v>21.98</v>
      </c>
      <c r="AS54" s="90">
        <f t="shared" si="19"/>
        <v>9.25</v>
      </c>
      <c r="AT54" s="90">
        <f t="shared" si="19"/>
        <v>8.19</v>
      </c>
      <c r="AU54" s="92">
        <f t="shared" si="11"/>
        <v>734.8</v>
      </c>
    </row>
    <row r="55" spans="1:47" x14ac:dyDescent="0.2">
      <c r="A55" s="77">
        <v>32187</v>
      </c>
      <c r="B55" s="61">
        <v>2133</v>
      </c>
      <c r="C55" s="78">
        <f t="shared" si="0"/>
        <v>1988.02</v>
      </c>
      <c r="D55" s="78">
        <f t="shared" si="3"/>
        <v>4.230743801652892</v>
      </c>
      <c r="E55" s="78"/>
      <c r="F55" s="79">
        <v>33511</v>
      </c>
      <c r="G55" s="78">
        <f t="shared" si="4"/>
        <v>1991.09</v>
      </c>
      <c r="H55" s="78">
        <f t="shared" si="14"/>
        <v>-11.865123966942146</v>
      </c>
      <c r="I55" s="78"/>
      <c r="J55" s="81">
        <v>33419</v>
      </c>
      <c r="K55" s="83">
        <f t="shared" si="17"/>
        <v>60.501818181818173</v>
      </c>
      <c r="L55" s="51"/>
      <c r="Z55" s="91"/>
      <c r="AA55" s="91"/>
      <c r="AC55" s="60">
        <v>5631</v>
      </c>
      <c r="AD55" s="61">
        <v>375000</v>
      </c>
      <c r="AE55" s="93">
        <f t="shared" si="8"/>
        <v>375</v>
      </c>
      <c r="AF55" s="93"/>
      <c r="AG55" s="84">
        <f t="shared" si="9"/>
        <v>528</v>
      </c>
      <c r="AH55" s="85">
        <f t="shared" si="16"/>
        <v>1956</v>
      </c>
      <c r="AI55" s="90">
        <f t="shared" si="19"/>
        <v>9.44</v>
      </c>
      <c r="AJ55" s="90">
        <f t="shared" si="19"/>
        <v>32.19</v>
      </c>
      <c r="AK55" s="90">
        <f t="shared" si="19"/>
        <v>327</v>
      </c>
      <c r="AL55" s="90">
        <f t="shared" si="19"/>
        <v>352.5</v>
      </c>
      <c r="AM55" s="90">
        <f t="shared" si="19"/>
        <v>154.9</v>
      </c>
      <c r="AN55" s="90">
        <f t="shared" si="19"/>
        <v>172.3</v>
      </c>
      <c r="AO55" s="90">
        <f t="shared" si="19"/>
        <v>296.60000000000002</v>
      </c>
      <c r="AP55" s="90">
        <f t="shared" si="19"/>
        <v>392.4</v>
      </c>
      <c r="AQ55" s="90">
        <f t="shared" si="19"/>
        <v>205.1</v>
      </c>
      <c r="AR55" s="90">
        <f t="shared" si="19"/>
        <v>55.05</v>
      </c>
      <c r="AS55" s="90">
        <f t="shared" si="19"/>
        <v>18.32</v>
      </c>
      <c r="AT55" s="90">
        <f t="shared" si="19"/>
        <v>11.21</v>
      </c>
      <c r="AU55" s="92">
        <f t="shared" si="11"/>
        <v>2027.0099999999998</v>
      </c>
    </row>
    <row r="56" spans="1:47" x14ac:dyDescent="0.2">
      <c r="A56" s="77">
        <v>32188</v>
      </c>
      <c r="B56" s="61">
        <v>1884</v>
      </c>
      <c r="C56" s="78">
        <f t="shared" si="0"/>
        <v>1988.02</v>
      </c>
      <c r="D56" s="78">
        <f t="shared" si="3"/>
        <v>3.7368595041322314</v>
      </c>
      <c r="E56" s="78"/>
      <c r="F56" s="79">
        <v>33542</v>
      </c>
      <c r="G56" s="78">
        <f t="shared" si="4"/>
        <v>1991.1</v>
      </c>
      <c r="H56" s="78">
        <f t="shared" si="14"/>
        <v>-7.4578512396694228</v>
      </c>
      <c r="I56" s="78"/>
      <c r="J56" s="82">
        <v>33450</v>
      </c>
      <c r="K56" s="83">
        <f t="shared" si="17"/>
        <v>19.570909090909094</v>
      </c>
      <c r="L56" s="51"/>
      <c r="Z56" s="91"/>
      <c r="AA56" s="91"/>
      <c r="AC56" s="60">
        <v>5661</v>
      </c>
      <c r="AD56" s="61">
        <v>126000</v>
      </c>
      <c r="AE56" s="93">
        <f t="shared" si="8"/>
        <v>126</v>
      </c>
      <c r="AF56" s="93"/>
      <c r="AG56" s="84">
        <f t="shared" si="9"/>
        <v>540</v>
      </c>
      <c r="AH56" s="85">
        <f t="shared" si="16"/>
        <v>1957</v>
      </c>
      <c r="AI56" s="90">
        <f t="shared" si="19"/>
        <v>16.3</v>
      </c>
      <c r="AJ56" s="90">
        <f t="shared" si="19"/>
        <v>24.4</v>
      </c>
      <c r="AK56" s="90">
        <f t="shared" si="19"/>
        <v>26.8</v>
      </c>
      <c r="AL56" s="90">
        <f t="shared" si="19"/>
        <v>24.3</v>
      </c>
      <c r="AM56" s="90">
        <f t="shared" si="19"/>
        <v>178.8</v>
      </c>
      <c r="AN56" s="90">
        <f t="shared" si="19"/>
        <v>198.8</v>
      </c>
      <c r="AO56" s="90">
        <f t="shared" si="19"/>
        <v>160.4</v>
      </c>
      <c r="AP56" s="90">
        <f t="shared" si="19"/>
        <v>282</v>
      </c>
      <c r="AQ56" s="90">
        <f t="shared" si="19"/>
        <v>116.7</v>
      </c>
      <c r="AR56" s="90">
        <f t="shared" si="19"/>
        <v>28.4</v>
      </c>
      <c r="AS56" s="90">
        <f t="shared" si="19"/>
        <v>12.2</v>
      </c>
      <c r="AT56" s="90">
        <f t="shared" si="19"/>
        <v>13.9</v>
      </c>
      <c r="AU56" s="92">
        <f t="shared" si="11"/>
        <v>1083.0000000000002</v>
      </c>
    </row>
    <row r="57" spans="1:47" x14ac:dyDescent="0.2">
      <c r="A57" s="77">
        <v>32189</v>
      </c>
      <c r="B57" s="61">
        <v>2049</v>
      </c>
      <c r="C57" s="78">
        <f t="shared" si="0"/>
        <v>1988.02</v>
      </c>
      <c r="D57" s="78">
        <f t="shared" si="3"/>
        <v>4.0641322314049582</v>
      </c>
      <c r="E57" s="78"/>
      <c r="F57" s="79">
        <v>33572</v>
      </c>
      <c r="G57" s="78">
        <f t="shared" si="4"/>
        <v>1991.11</v>
      </c>
      <c r="H57" s="78">
        <f t="shared" si="14"/>
        <v>13.999338842975204</v>
      </c>
      <c r="I57" s="78"/>
      <c r="J57" s="81">
        <v>33481</v>
      </c>
      <c r="K57" s="83">
        <f t="shared" si="17"/>
        <v>8.3206611570247944</v>
      </c>
      <c r="L57" s="51"/>
      <c r="Z57" s="91"/>
      <c r="AA57" s="91"/>
      <c r="AC57" s="60">
        <v>5692</v>
      </c>
      <c r="AD57" s="61">
        <v>27900</v>
      </c>
      <c r="AE57" s="93">
        <f t="shared" si="8"/>
        <v>27.9</v>
      </c>
      <c r="AF57" s="93"/>
      <c r="AG57" s="84">
        <f t="shared" si="9"/>
        <v>552</v>
      </c>
      <c r="AH57" s="85">
        <f t="shared" si="16"/>
        <v>1958</v>
      </c>
      <c r="AI57" s="90">
        <f t="shared" si="19"/>
        <v>117.3</v>
      </c>
      <c r="AJ57" s="90">
        <f t="shared" si="19"/>
        <v>97.7</v>
      </c>
      <c r="AK57" s="90">
        <f t="shared" si="19"/>
        <v>119.8</v>
      </c>
      <c r="AL57" s="90">
        <f t="shared" si="19"/>
        <v>177.2</v>
      </c>
      <c r="AM57" s="90">
        <f t="shared" si="19"/>
        <v>648.4</v>
      </c>
      <c r="AN57" s="90">
        <f t="shared" si="19"/>
        <v>230.7</v>
      </c>
      <c r="AO57" s="90">
        <f t="shared" si="19"/>
        <v>308</v>
      </c>
      <c r="AP57" s="90">
        <f t="shared" si="19"/>
        <v>557.20000000000005</v>
      </c>
      <c r="AQ57" s="90">
        <f t="shared" si="19"/>
        <v>296.7</v>
      </c>
      <c r="AR57" s="90">
        <f t="shared" si="19"/>
        <v>93.3</v>
      </c>
      <c r="AS57" s="90">
        <f t="shared" si="19"/>
        <v>32.4</v>
      </c>
      <c r="AT57" s="90">
        <f t="shared" si="19"/>
        <v>15</v>
      </c>
      <c r="AU57" s="92">
        <f t="shared" si="11"/>
        <v>2693.7000000000003</v>
      </c>
    </row>
    <row r="58" spans="1:47" x14ac:dyDescent="0.2">
      <c r="A58" s="77">
        <v>32190</v>
      </c>
      <c r="B58" s="61">
        <v>1733</v>
      </c>
      <c r="C58" s="78">
        <f t="shared" si="0"/>
        <v>1988.02</v>
      </c>
      <c r="D58" s="78">
        <f t="shared" si="3"/>
        <v>3.4373553719008263</v>
      </c>
      <c r="E58" s="78"/>
      <c r="F58" s="79">
        <v>33603</v>
      </c>
      <c r="G58" s="78">
        <f t="shared" si="4"/>
        <v>1991.12</v>
      </c>
      <c r="H58" s="78">
        <f t="shared" si="14"/>
        <v>20.076694214876035</v>
      </c>
      <c r="I58" s="78"/>
      <c r="J58" s="82">
        <v>33511</v>
      </c>
      <c r="K58" s="83">
        <f t="shared" si="17"/>
        <v>-11.865123966942146</v>
      </c>
      <c r="L58" s="51"/>
      <c r="Z58" s="91"/>
      <c r="AA58" s="91"/>
      <c r="AC58" s="60">
        <v>5723</v>
      </c>
      <c r="AD58" s="61">
        <v>12600</v>
      </c>
      <c r="AE58" s="93">
        <f t="shared" si="8"/>
        <v>12.6</v>
      </c>
      <c r="AF58" s="93"/>
      <c r="AG58" s="84">
        <f t="shared" si="9"/>
        <v>564</v>
      </c>
      <c r="AH58" s="85">
        <f t="shared" si="16"/>
        <v>1959</v>
      </c>
      <c r="AI58" s="90">
        <f t="shared" si="19"/>
        <v>13</v>
      </c>
      <c r="AJ58" s="90">
        <f t="shared" si="19"/>
        <v>19</v>
      </c>
      <c r="AK58" s="90">
        <f t="shared" si="19"/>
        <v>19.899999999999999</v>
      </c>
      <c r="AL58" s="90">
        <f t="shared" si="19"/>
        <v>200.7</v>
      </c>
      <c r="AM58" s="90">
        <f t="shared" si="19"/>
        <v>121.7</v>
      </c>
      <c r="AN58" s="90">
        <f t="shared" si="19"/>
        <v>154.4</v>
      </c>
      <c r="AO58" s="90">
        <f t="shared" si="19"/>
        <v>222.9</v>
      </c>
      <c r="AP58" s="90">
        <f t="shared" si="19"/>
        <v>165.2</v>
      </c>
      <c r="AQ58" s="90">
        <f t="shared" si="19"/>
        <v>81.599999999999994</v>
      </c>
      <c r="AR58" s="90">
        <f t="shared" si="19"/>
        <v>21.4</v>
      </c>
      <c r="AS58" s="90">
        <f t="shared" si="19"/>
        <v>9.8000000000000007</v>
      </c>
      <c r="AT58" s="90">
        <f t="shared" si="19"/>
        <v>12.3</v>
      </c>
      <c r="AU58" s="92">
        <f t="shared" si="11"/>
        <v>1041.8999999999999</v>
      </c>
    </row>
    <row r="59" spans="1:47" x14ac:dyDescent="0.2">
      <c r="A59" s="77">
        <v>32191</v>
      </c>
      <c r="B59" s="61">
        <v>1675</v>
      </c>
      <c r="C59" s="78">
        <f t="shared" si="0"/>
        <v>1988.02</v>
      </c>
      <c r="D59" s="78">
        <f t="shared" si="3"/>
        <v>3.3223140495867769</v>
      </c>
      <c r="E59" s="78"/>
      <c r="F59" s="79">
        <v>33634</v>
      </c>
      <c r="G59" s="78">
        <f t="shared" si="4"/>
        <v>1992.01</v>
      </c>
      <c r="H59" s="78">
        <f t="shared" si="14"/>
        <v>29.773884297520663</v>
      </c>
      <c r="I59" s="78"/>
      <c r="J59" s="81">
        <v>33542</v>
      </c>
      <c r="K59" s="83">
        <f t="shared" si="17"/>
        <v>-7.4578512396694228</v>
      </c>
      <c r="L59" s="51"/>
      <c r="Z59" s="91"/>
      <c r="AA59" s="91"/>
      <c r="AC59" s="60">
        <v>5753</v>
      </c>
      <c r="AD59" s="61">
        <v>11600</v>
      </c>
      <c r="AE59" s="93">
        <f t="shared" si="8"/>
        <v>11.6</v>
      </c>
      <c r="AF59" s="93"/>
      <c r="AG59" s="84">
        <f t="shared" si="9"/>
        <v>576</v>
      </c>
      <c r="AH59" s="85">
        <f t="shared" si="16"/>
        <v>1960</v>
      </c>
      <c r="AI59" s="90">
        <f t="shared" si="19"/>
        <v>10.49</v>
      </c>
      <c r="AJ59" s="90">
        <f t="shared" si="19"/>
        <v>9.58</v>
      </c>
      <c r="AK59" s="90">
        <f t="shared" si="19"/>
        <v>12.58</v>
      </c>
      <c r="AL59" s="90">
        <f t="shared" si="19"/>
        <v>32.880000000000003</v>
      </c>
      <c r="AM59" s="90">
        <f t="shared" si="19"/>
        <v>166.2</v>
      </c>
      <c r="AN59" s="90">
        <f t="shared" si="19"/>
        <v>215.3</v>
      </c>
      <c r="AO59" s="90">
        <f t="shared" si="19"/>
        <v>167.3</v>
      </c>
      <c r="AP59" s="90">
        <f t="shared" si="19"/>
        <v>210</v>
      </c>
      <c r="AQ59" s="90">
        <f t="shared" si="19"/>
        <v>153.80000000000001</v>
      </c>
      <c r="AR59" s="90">
        <f t="shared" si="19"/>
        <v>28.18</v>
      </c>
      <c r="AS59" s="90">
        <f t="shared" si="19"/>
        <v>11.28</v>
      </c>
      <c r="AT59" s="90">
        <f t="shared" si="19"/>
        <v>7.47</v>
      </c>
      <c r="AU59" s="92">
        <f t="shared" si="11"/>
        <v>1025.0599999999997</v>
      </c>
    </row>
    <row r="60" spans="1:47" x14ac:dyDescent="0.2">
      <c r="A60" s="77">
        <v>32192</v>
      </c>
      <c r="B60" s="61">
        <v>1741</v>
      </c>
      <c r="C60" s="78">
        <f t="shared" si="0"/>
        <v>1988.02</v>
      </c>
      <c r="D60" s="78">
        <f t="shared" si="3"/>
        <v>3.4532231404958678</v>
      </c>
      <c r="E60" s="78"/>
      <c r="F60" s="79">
        <v>33663</v>
      </c>
      <c r="G60" s="78">
        <f t="shared" si="4"/>
        <v>1992.02</v>
      </c>
      <c r="H60" s="78">
        <f t="shared" si="14"/>
        <v>156.2519008264463</v>
      </c>
      <c r="I60" s="78"/>
      <c r="J60" s="82">
        <v>33572</v>
      </c>
      <c r="K60" s="83">
        <f t="shared" si="17"/>
        <v>13.999338842975204</v>
      </c>
      <c r="L60" s="51"/>
      <c r="Z60" s="91"/>
      <c r="AA60" s="91"/>
      <c r="AC60" s="60">
        <v>5784</v>
      </c>
      <c r="AD60" s="61">
        <v>18700</v>
      </c>
      <c r="AE60" s="93">
        <f t="shared" si="8"/>
        <v>18.7</v>
      </c>
      <c r="AF60" s="93"/>
      <c r="AG60" s="84">
        <f t="shared" si="9"/>
        <v>588</v>
      </c>
      <c r="AH60" s="85">
        <f t="shared" si="16"/>
        <v>1961</v>
      </c>
      <c r="AI60" s="90">
        <f t="shared" si="19"/>
        <v>10.86</v>
      </c>
      <c r="AJ60" s="90">
        <f t="shared" si="19"/>
        <v>34.619999999999997</v>
      </c>
      <c r="AK60" s="90">
        <f t="shared" si="19"/>
        <v>104.3</v>
      </c>
      <c r="AL60" s="90">
        <f t="shared" si="19"/>
        <v>54.59</v>
      </c>
      <c r="AM60" s="90">
        <f t="shared" si="19"/>
        <v>233</v>
      </c>
      <c r="AN60" s="90">
        <f t="shared" si="19"/>
        <v>145.1</v>
      </c>
      <c r="AO60" s="90">
        <f t="shared" si="19"/>
        <v>185.8</v>
      </c>
      <c r="AP60" s="90">
        <f t="shared" si="19"/>
        <v>224.2</v>
      </c>
      <c r="AQ60" s="90">
        <f t="shared" si="19"/>
        <v>169.7</v>
      </c>
      <c r="AR60" s="90">
        <f t="shared" si="19"/>
        <v>32.31</v>
      </c>
      <c r="AS60" s="90">
        <f t="shared" si="19"/>
        <v>13.85</v>
      </c>
      <c r="AT60" s="90">
        <f t="shared" si="19"/>
        <v>10.01</v>
      </c>
      <c r="AU60" s="92">
        <f t="shared" si="11"/>
        <v>1218.3399999999999</v>
      </c>
    </row>
    <row r="61" spans="1:47" x14ac:dyDescent="0.2">
      <c r="A61" s="77">
        <v>32193</v>
      </c>
      <c r="B61" s="61">
        <v>1456</v>
      </c>
      <c r="C61" s="78">
        <f t="shared" si="0"/>
        <v>1988.02</v>
      </c>
      <c r="D61" s="78">
        <f t="shared" si="3"/>
        <v>2.8879338842975208</v>
      </c>
      <c r="E61" s="78"/>
      <c r="F61" s="79">
        <v>33694</v>
      </c>
      <c r="G61" s="78">
        <f t="shared" si="4"/>
        <v>1992.03</v>
      </c>
      <c r="H61" s="78">
        <f t="shared" si="14"/>
        <v>171.47900826446281</v>
      </c>
      <c r="I61" s="78"/>
      <c r="J61" s="81">
        <v>33603</v>
      </c>
      <c r="K61" s="83">
        <f t="shared" si="17"/>
        <v>20.076694214876035</v>
      </c>
      <c r="L61" s="51"/>
      <c r="Z61" s="91"/>
      <c r="AA61" s="91"/>
      <c r="AC61" s="60">
        <v>5814</v>
      </c>
      <c r="AD61" s="61">
        <v>77500</v>
      </c>
      <c r="AE61" s="93">
        <f t="shared" si="8"/>
        <v>77.5</v>
      </c>
      <c r="AF61" s="93"/>
      <c r="AG61" s="84">
        <f t="shared" si="9"/>
        <v>600</v>
      </c>
      <c r="AH61" s="85">
        <f t="shared" si="16"/>
        <v>1962</v>
      </c>
      <c r="AI61" s="90">
        <f t="shared" si="19"/>
        <v>10.47</v>
      </c>
      <c r="AJ61" s="90">
        <f t="shared" si="18"/>
        <v>26.4</v>
      </c>
      <c r="AK61" s="90">
        <f t="shared" si="18"/>
        <v>55.47</v>
      </c>
      <c r="AL61" s="90">
        <f t="shared" si="18"/>
        <v>37.82</v>
      </c>
      <c r="AM61" s="90">
        <f t="shared" si="18"/>
        <v>152.9</v>
      </c>
      <c r="AN61" s="90">
        <f t="shared" si="18"/>
        <v>104.3</v>
      </c>
      <c r="AO61" s="90">
        <f t="shared" si="18"/>
        <v>298.7</v>
      </c>
      <c r="AP61" s="90">
        <f t="shared" si="18"/>
        <v>179.8</v>
      </c>
      <c r="AQ61" s="90">
        <f t="shared" si="18"/>
        <v>117.4</v>
      </c>
      <c r="AR61" s="90">
        <f t="shared" si="18"/>
        <v>29.25</v>
      </c>
      <c r="AS61" s="90">
        <f t="shared" si="18"/>
        <v>20.55</v>
      </c>
      <c r="AT61" s="90">
        <f t="shared" si="18"/>
        <v>9.64</v>
      </c>
      <c r="AU61" s="92">
        <f t="shared" si="11"/>
        <v>1042.7</v>
      </c>
    </row>
    <row r="62" spans="1:47" x14ac:dyDescent="0.2">
      <c r="A62" s="77">
        <v>32194</v>
      </c>
      <c r="B62" s="61">
        <v>1664</v>
      </c>
      <c r="C62" s="78">
        <f t="shared" si="0"/>
        <v>1988.02</v>
      </c>
      <c r="D62" s="78">
        <f t="shared" si="3"/>
        <v>3.3004958677685949</v>
      </c>
      <c r="E62" s="78"/>
      <c r="F62" s="79">
        <v>33724</v>
      </c>
      <c r="G62" s="78">
        <f t="shared" si="4"/>
        <v>1992.04</v>
      </c>
      <c r="H62" s="78">
        <f t="shared" si="14"/>
        <v>271.92595041322312</v>
      </c>
      <c r="I62" s="78"/>
      <c r="J62" s="82">
        <v>33634</v>
      </c>
      <c r="K62" s="83">
        <f t="shared" si="17"/>
        <v>29.773884297520663</v>
      </c>
      <c r="L62" s="51"/>
      <c r="Z62" s="91"/>
      <c r="AA62" s="91"/>
      <c r="AC62" s="60">
        <v>5845</v>
      </c>
      <c r="AD62" s="61">
        <v>57700</v>
      </c>
      <c r="AE62" s="93">
        <f t="shared" si="8"/>
        <v>57.7</v>
      </c>
      <c r="AF62" s="93"/>
      <c r="AG62" s="84">
        <f t="shared" si="9"/>
        <v>612</v>
      </c>
      <c r="AH62" s="85">
        <f t="shared" si="16"/>
        <v>1963</v>
      </c>
      <c r="AI62" s="90">
        <f t="shared" si="19"/>
        <v>126</v>
      </c>
      <c r="AJ62" s="90">
        <f t="shared" si="18"/>
        <v>66.069999999999993</v>
      </c>
      <c r="AK62" s="90">
        <f t="shared" si="18"/>
        <v>185.5</v>
      </c>
      <c r="AL62" s="90">
        <f t="shared" si="18"/>
        <v>64.12</v>
      </c>
      <c r="AM62" s="90">
        <f t="shared" si="18"/>
        <v>301.39999999999998</v>
      </c>
      <c r="AN62" s="90">
        <f t="shared" si="18"/>
        <v>90.79</v>
      </c>
      <c r="AO62" s="90">
        <f t="shared" si="18"/>
        <v>291.10000000000002</v>
      </c>
      <c r="AP62" s="90">
        <f t="shared" si="18"/>
        <v>329.6</v>
      </c>
      <c r="AQ62" s="90">
        <f t="shared" si="18"/>
        <v>105</v>
      </c>
      <c r="AR62" s="90">
        <f t="shared" si="18"/>
        <v>28.89</v>
      </c>
      <c r="AS62" s="90">
        <f t="shared" si="18"/>
        <v>5.27</v>
      </c>
      <c r="AT62" s="90">
        <f t="shared" si="18"/>
        <v>3.47</v>
      </c>
      <c r="AU62" s="92">
        <f t="shared" si="11"/>
        <v>1597.21</v>
      </c>
    </row>
    <row r="63" spans="1:47" x14ac:dyDescent="0.2">
      <c r="A63" s="77">
        <v>32195</v>
      </c>
      <c r="B63" s="61">
        <v>1878</v>
      </c>
      <c r="C63" s="78">
        <f t="shared" si="0"/>
        <v>1988.02</v>
      </c>
      <c r="D63" s="78">
        <f t="shared" si="3"/>
        <v>3.7249586776859505</v>
      </c>
      <c r="E63" s="78"/>
      <c r="F63" s="79">
        <v>33755</v>
      </c>
      <c r="G63" s="78">
        <f t="shared" si="4"/>
        <v>1992.05</v>
      </c>
      <c r="H63" s="78">
        <f t="shared" si="14"/>
        <v>182.44165289256196</v>
      </c>
      <c r="I63" s="78"/>
      <c r="J63" s="81">
        <v>33663</v>
      </c>
      <c r="K63" s="83">
        <f t="shared" si="17"/>
        <v>156.2519008264463</v>
      </c>
      <c r="L63" s="51"/>
      <c r="Z63" s="91"/>
      <c r="AA63" s="91"/>
      <c r="AC63" s="60">
        <v>5876</v>
      </c>
      <c r="AD63" s="61">
        <v>262000</v>
      </c>
      <c r="AE63" s="93">
        <f t="shared" si="8"/>
        <v>262</v>
      </c>
      <c r="AF63" s="93"/>
      <c r="AG63" s="84">
        <f t="shared" si="9"/>
        <v>624</v>
      </c>
      <c r="AH63" s="85">
        <f t="shared" si="16"/>
        <v>1964</v>
      </c>
      <c r="AI63" s="90">
        <f t="shared" si="19"/>
        <v>30.14</v>
      </c>
      <c r="AJ63" s="90">
        <f t="shared" si="18"/>
        <v>139.30000000000001</v>
      </c>
      <c r="AK63" s="90">
        <f t="shared" si="18"/>
        <v>59.39</v>
      </c>
      <c r="AL63" s="90">
        <f t="shared" si="18"/>
        <v>88.94</v>
      </c>
      <c r="AM63" s="90">
        <f t="shared" si="18"/>
        <v>68.2</v>
      </c>
      <c r="AN63" s="90">
        <f t="shared" si="18"/>
        <v>66.709999999999994</v>
      </c>
      <c r="AO63" s="90">
        <f t="shared" si="18"/>
        <v>84.69</v>
      </c>
      <c r="AP63" s="90">
        <f t="shared" si="18"/>
        <v>99.1</v>
      </c>
      <c r="AQ63" s="90">
        <f t="shared" si="18"/>
        <v>77.42</v>
      </c>
      <c r="AR63" s="90">
        <f t="shared" si="18"/>
        <v>35.630000000000003</v>
      </c>
      <c r="AS63" s="90">
        <f t="shared" si="18"/>
        <v>27.58</v>
      </c>
      <c r="AT63" s="90">
        <f t="shared" si="18"/>
        <v>18.87</v>
      </c>
      <c r="AU63" s="92">
        <f t="shared" si="11"/>
        <v>795.96999999999991</v>
      </c>
    </row>
    <row r="64" spans="1:47" x14ac:dyDescent="0.2">
      <c r="A64" s="77">
        <v>32196</v>
      </c>
      <c r="B64" s="61">
        <v>1926</v>
      </c>
      <c r="C64" s="78">
        <f t="shared" si="0"/>
        <v>1988.02</v>
      </c>
      <c r="D64" s="78">
        <f t="shared" si="3"/>
        <v>3.8201652892561984</v>
      </c>
      <c r="E64" s="78"/>
      <c r="F64" s="79">
        <v>33785</v>
      </c>
      <c r="G64" s="78">
        <f t="shared" si="4"/>
        <v>1992.06</v>
      </c>
      <c r="H64" s="78">
        <f t="shared" si="14"/>
        <v>41.506115702479349</v>
      </c>
      <c r="I64" s="78"/>
      <c r="J64" s="82">
        <v>33694</v>
      </c>
      <c r="K64" s="83">
        <f t="shared" si="17"/>
        <v>171.47900826446281</v>
      </c>
      <c r="L64" s="51"/>
      <c r="Z64" s="91"/>
      <c r="AA64" s="91"/>
      <c r="AC64" s="60">
        <v>5905</v>
      </c>
      <c r="AD64" s="61">
        <v>331000</v>
      </c>
      <c r="AE64" s="93">
        <f t="shared" si="8"/>
        <v>331</v>
      </c>
      <c r="AF64" s="93"/>
      <c r="AG64" s="84">
        <f t="shared" si="9"/>
        <v>636</v>
      </c>
      <c r="AH64" s="85">
        <f t="shared" si="16"/>
        <v>1965</v>
      </c>
      <c r="AI64" s="90">
        <f t="shared" si="19"/>
        <v>0</v>
      </c>
      <c r="AJ64" s="90">
        <f t="shared" si="18"/>
        <v>55.88</v>
      </c>
      <c r="AK64" s="90">
        <f t="shared" si="18"/>
        <v>543.79999999999995</v>
      </c>
      <c r="AL64" s="90">
        <f t="shared" si="18"/>
        <v>229.1</v>
      </c>
      <c r="AM64" s="90">
        <f t="shared" si="18"/>
        <v>111.3</v>
      </c>
      <c r="AN64" s="90">
        <f t="shared" si="18"/>
        <v>94.68</v>
      </c>
      <c r="AO64" s="90">
        <f t="shared" si="18"/>
        <v>258.39999999999998</v>
      </c>
      <c r="AP64" s="90">
        <f t="shared" si="18"/>
        <v>208.2</v>
      </c>
      <c r="AQ64" s="90">
        <f t="shared" si="18"/>
        <v>104.2</v>
      </c>
      <c r="AR64" s="90">
        <f t="shared" si="18"/>
        <v>41.39</v>
      </c>
      <c r="AS64" s="90">
        <f t="shared" si="18"/>
        <v>29.82</v>
      </c>
      <c r="AT64" s="90">
        <f t="shared" si="18"/>
        <v>17.87</v>
      </c>
      <c r="AU64" s="92">
        <f t="shared" si="11"/>
        <v>1694.6399999999999</v>
      </c>
    </row>
    <row r="65" spans="1:47" x14ac:dyDescent="0.2">
      <c r="A65" s="77">
        <v>32197</v>
      </c>
      <c r="B65" s="61">
        <v>2038</v>
      </c>
      <c r="C65" s="78">
        <f t="shared" si="0"/>
        <v>1988.02</v>
      </c>
      <c r="D65" s="78">
        <f t="shared" si="3"/>
        <v>4.0423140495867766</v>
      </c>
      <c r="E65" s="78"/>
      <c r="F65" s="79">
        <v>33816</v>
      </c>
      <c r="G65" s="78">
        <f t="shared" si="4"/>
        <v>1992.07</v>
      </c>
      <c r="H65" s="78">
        <f t="shared" si="14"/>
        <v>15.169586776859505</v>
      </c>
      <c r="I65" s="78"/>
      <c r="J65" s="81">
        <v>33724</v>
      </c>
      <c r="K65" s="83">
        <f t="shared" si="17"/>
        <v>271.92595041322312</v>
      </c>
      <c r="L65" s="51"/>
      <c r="Z65" s="91"/>
      <c r="AA65" s="91"/>
      <c r="AC65" s="60">
        <v>5936</v>
      </c>
      <c r="AD65" s="61">
        <v>257000</v>
      </c>
      <c r="AE65" s="93">
        <f t="shared" si="8"/>
        <v>257</v>
      </c>
      <c r="AF65" s="93"/>
      <c r="AG65" s="84">
        <f t="shared" si="9"/>
        <v>648</v>
      </c>
      <c r="AH65" s="85">
        <f t="shared" si="16"/>
        <v>1966</v>
      </c>
      <c r="AI65" s="90">
        <f t="shared" si="19"/>
        <v>13.25</v>
      </c>
      <c r="AJ65" s="90">
        <f t="shared" si="18"/>
        <v>102.5</v>
      </c>
      <c r="AK65" s="90">
        <f t="shared" si="18"/>
        <v>56.21</v>
      </c>
      <c r="AL65" s="90">
        <f t="shared" si="18"/>
        <v>97.43</v>
      </c>
      <c r="AM65" s="90">
        <f t="shared" si="18"/>
        <v>84.88</v>
      </c>
      <c r="AN65" s="90">
        <f t="shared" si="18"/>
        <v>218.4</v>
      </c>
      <c r="AO65" s="90">
        <f t="shared" si="18"/>
        <v>337</v>
      </c>
      <c r="AP65" s="90">
        <f t="shared" si="18"/>
        <v>265.89999999999998</v>
      </c>
      <c r="AQ65" s="90">
        <f t="shared" si="18"/>
        <v>88.33</v>
      </c>
      <c r="AR65" s="90">
        <f t="shared" si="18"/>
        <v>41.65</v>
      </c>
      <c r="AS65" s="90">
        <f t="shared" si="18"/>
        <v>22.46</v>
      </c>
      <c r="AT65" s="90">
        <f t="shared" si="18"/>
        <v>17.3</v>
      </c>
      <c r="AU65" s="92">
        <f t="shared" si="11"/>
        <v>1345.31</v>
      </c>
    </row>
    <row r="66" spans="1:47" x14ac:dyDescent="0.2">
      <c r="A66" s="77">
        <v>32198</v>
      </c>
      <c r="B66" s="61">
        <v>1930</v>
      </c>
      <c r="C66" s="78">
        <f t="shared" si="0"/>
        <v>1988.02</v>
      </c>
      <c r="D66" s="78">
        <f t="shared" si="3"/>
        <v>3.8280991735537189</v>
      </c>
      <c r="E66" s="78"/>
      <c r="F66" s="79">
        <v>33847</v>
      </c>
      <c r="G66" s="78">
        <f t="shared" si="4"/>
        <v>1992.08</v>
      </c>
      <c r="H66" s="78">
        <f t="shared" si="14"/>
        <v>1.8823140495867774</v>
      </c>
      <c r="I66" s="78"/>
      <c r="J66" s="82">
        <v>33755</v>
      </c>
      <c r="K66" s="83">
        <f t="shared" si="17"/>
        <v>182.44165289256196</v>
      </c>
      <c r="L66" s="51"/>
      <c r="Z66" s="91"/>
      <c r="AA66" s="91"/>
      <c r="AC66" s="60">
        <v>5966</v>
      </c>
      <c r="AD66" s="61">
        <v>230000</v>
      </c>
      <c r="AE66" s="93">
        <f t="shared" si="8"/>
        <v>230</v>
      </c>
      <c r="AF66" s="93"/>
      <c r="AG66" s="84">
        <f t="shared" si="9"/>
        <v>660</v>
      </c>
      <c r="AH66" s="85">
        <f t="shared" si="16"/>
        <v>1967</v>
      </c>
      <c r="AI66" s="90">
        <f t="shared" si="19"/>
        <v>15.53</v>
      </c>
      <c r="AJ66" s="90">
        <f t="shared" si="18"/>
        <v>125.3</v>
      </c>
      <c r="AK66" s="90">
        <f t="shared" si="18"/>
        <v>154.80000000000001</v>
      </c>
      <c r="AL66" s="90">
        <f t="shared" si="18"/>
        <v>130.69999999999999</v>
      </c>
      <c r="AM66" s="90">
        <f t="shared" si="18"/>
        <v>149.4</v>
      </c>
      <c r="AN66" s="90">
        <f t="shared" si="18"/>
        <v>173.3</v>
      </c>
      <c r="AO66" s="90">
        <f t="shared" si="18"/>
        <v>137.1</v>
      </c>
      <c r="AP66" s="90">
        <f t="shared" si="18"/>
        <v>402.7</v>
      </c>
      <c r="AQ66" s="90">
        <f t="shared" si="18"/>
        <v>255.2</v>
      </c>
      <c r="AR66" s="90">
        <f t="shared" si="18"/>
        <v>71.959999999999994</v>
      </c>
      <c r="AS66" s="90">
        <f t="shared" si="18"/>
        <v>28.36</v>
      </c>
      <c r="AT66" s="90">
        <f t="shared" si="18"/>
        <v>8.6</v>
      </c>
      <c r="AU66" s="92">
        <f t="shared" si="11"/>
        <v>1652.9499999999998</v>
      </c>
    </row>
    <row r="67" spans="1:47" x14ac:dyDescent="0.2">
      <c r="A67" s="77">
        <v>32199</v>
      </c>
      <c r="B67" s="61">
        <v>2113</v>
      </c>
      <c r="C67" s="78">
        <f t="shared" si="0"/>
        <v>1988.02</v>
      </c>
      <c r="D67" s="78">
        <f t="shared" si="3"/>
        <v>4.191074380165289</v>
      </c>
      <c r="E67" s="78"/>
      <c r="F67" s="79">
        <v>33877</v>
      </c>
      <c r="G67" s="78">
        <f t="shared" si="4"/>
        <v>1992.09</v>
      </c>
      <c r="H67" s="78">
        <f t="shared" si="14"/>
        <v>-2.5229752066115703</v>
      </c>
      <c r="I67" s="78"/>
      <c r="J67" s="81">
        <v>33785</v>
      </c>
      <c r="K67" s="83">
        <f t="shared" si="17"/>
        <v>41.506115702479349</v>
      </c>
      <c r="L67" s="51"/>
      <c r="Z67" s="91"/>
      <c r="AA67" s="91"/>
      <c r="AC67" s="60">
        <v>5997</v>
      </c>
      <c r="AD67" s="61">
        <v>166000</v>
      </c>
      <c r="AE67" s="93">
        <f t="shared" si="8"/>
        <v>166</v>
      </c>
      <c r="AF67" s="93"/>
      <c r="AG67" s="84">
        <f t="shared" si="9"/>
        <v>672</v>
      </c>
      <c r="AH67" s="85">
        <f t="shared" si="16"/>
        <v>1968</v>
      </c>
      <c r="AI67" s="90">
        <f t="shared" si="19"/>
        <v>19</v>
      </c>
      <c r="AJ67" s="90">
        <f t="shared" si="18"/>
        <v>22.8</v>
      </c>
      <c r="AK67" s="90">
        <f t="shared" si="18"/>
        <v>36.799999999999997</v>
      </c>
      <c r="AL67" s="90">
        <f t="shared" si="18"/>
        <v>102</v>
      </c>
      <c r="AM67" s="90">
        <f t="shared" si="18"/>
        <v>296.5</v>
      </c>
      <c r="AN67" s="90">
        <f t="shared" si="18"/>
        <v>164.1</v>
      </c>
      <c r="AO67" s="90">
        <f t="shared" si="18"/>
        <v>142.80000000000001</v>
      </c>
      <c r="AP67" s="90">
        <f t="shared" si="18"/>
        <v>143.5</v>
      </c>
      <c r="AQ67" s="90">
        <f t="shared" si="18"/>
        <v>59.2</v>
      </c>
      <c r="AR67" s="90">
        <f t="shared" si="18"/>
        <v>9</v>
      </c>
      <c r="AS67" s="90">
        <f t="shared" si="18"/>
        <v>6.4</v>
      </c>
      <c r="AT67" s="90">
        <f t="shared" si="18"/>
        <v>9.6999999999999993</v>
      </c>
      <c r="AU67" s="92">
        <f t="shared" si="11"/>
        <v>1011.8000000000001</v>
      </c>
    </row>
    <row r="68" spans="1:47" x14ac:dyDescent="0.2">
      <c r="A68" s="77">
        <v>32200</v>
      </c>
      <c r="B68" s="61">
        <v>2345</v>
      </c>
      <c r="C68" s="78">
        <f t="shared" si="0"/>
        <v>1988.02</v>
      </c>
      <c r="D68" s="78">
        <f t="shared" si="3"/>
        <v>4.6512396694214875</v>
      </c>
      <c r="E68" s="78"/>
      <c r="F68" s="79">
        <v>33908</v>
      </c>
      <c r="G68" s="78">
        <f t="shared" si="4"/>
        <v>1992.1</v>
      </c>
      <c r="H68" s="78">
        <f t="shared" si="14"/>
        <v>0.32330578512396668</v>
      </c>
      <c r="I68" s="78"/>
      <c r="J68" s="82">
        <v>33816</v>
      </c>
      <c r="K68" s="83">
        <f t="shared" si="17"/>
        <v>15.169586776859505</v>
      </c>
      <c r="L68" s="51"/>
      <c r="Z68" s="91"/>
      <c r="AA68" s="91"/>
      <c r="AC68" s="60">
        <v>6027</v>
      </c>
      <c r="AD68" s="61">
        <v>67600</v>
      </c>
      <c r="AE68" s="93">
        <f t="shared" si="8"/>
        <v>67.599999999999994</v>
      </c>
      <c r="AF68" s="93"/>
      <c r="AG68" s="84">
        <f t="shared" si="9"/>
        <v>684</v>
      </c>
      <c r="AH68" s="85">
        <f t="shared" si="16"/>
        <v>1969</v>
      </c>
      <c r="AI68" s="90">
        <f t="shared" si="19"/>
        <v>12</v>
      </c>
      <c r="AJ68" s="90">
        <f t="shared" si="19"/>
        <v>40.200000000000003</v>
      </c>
      <c r="AK68" s="90">
        <f t="shared" si="19"/>
        <v>90.1</v>
      </c>
      <c r="AL68" s="90">
        <f t="shared" si="19"/>
        <v>158</v>
      </c>
      <c r="AM68" s="90">
        <f t="shared" si="19"/>
        <v>139</v>
      </c>
      <c r="AN68" s="90">
        <f t="shared" si="19"/>
        <v>178</v>
      </c>
      <c r="AO68" s="90">
        <f t="shared" si="19"/>
        <v>352.2</v>
      </c>
      <c r="AP68" s="90">
        <f t="shared" si="19"/>
        <v>522.29999999999995</v>
      </c>
      <c r="AQ68" s="90">
        <f t="shared" si="19"/>
        <v>197.8</v>
      </c>
      <c r="AR68" s="90">
        <f t="shared" si="19"/>
        <v>47.7</v>
      </c>
      <c r="AS68" s="90">
        <f t="shared" si="19"/>
        <v>9.5</v>
      </c>
      <c r="AT68" s="90">
        <f t="shared" si="19"/>
        <v>4</v>
      </c>
      <c r="AU68" s="92">
        <f t="shared" si="11"/>
        <v>1750.8</v>
      </c>
    </row>
    <row r="69" spans="1:47" x14ac:dyDescent="0.2">
      <c r="A69" s="77">
        <v>32201</v>
      </c>
      <c r="B69" s="61">
        <v>2970</v>
      </c>
      <c r="C69" s="78">
        <f t="shared" si="0"/>
        <v>1988.02</v>
      </c>
      <c r="D69" s="78">
        <f t="shared" si="3"/>
        <v>5.8909090909090907</v>
      </c>
      <c r="E69" s="78"/>
      <c r="F69" s="79">
        <v>33938</v>
      </c>
      <c r="G69" s="78">
        <f t="shared" si="4"/>
        <v>1992.11</v>
      </c>
      <c r="H69" s="78">
        <f t="shared" si="14"/>
        <v>12.539504132231404</v>
      </c>
      <c r="I69" s="78"/>
      <c r="J69" s="81">
        <v>33847</v>
      </c>
      <c r="K69" s="83">
        <f t="shared" si="17"/>
        <v>1.8823140495867774</v>
      </c>
      <c r="L69" s="51"/>
      <c r="Z69" s="91"/>
      <c r="AA69" s="91"/>
      <c r="AC69" s="60">
        <v>6058</v>
      </c>
      <c r="AD69" s="61">
        <v>16700</v>
      </c>
      <c r="AE69" s="93">
        <f t="shared" si="8"/>
        <v>16.7</v>
      </c>
      <c r="AF69" s="93"/>
      <c r="AG69" s="84">
        <f t="shared" si="9"/>
        <v>696</v>
      </c>
      <c r="AH69" s="85">
        <f t="shared" si="16"/>
        <v>1970</v>
      </c>
      <c r="AI69" s="90">
        <f t="shared" si="19"/>
        <v>16.7</v>
      </c>
      <c r="AJ69" s="90">
        <f t="shared" si="19"/>
        <v>18.100000000000001</v>
      </c>
      <c r="AK69" s="90">
        <f t="shared" si="19"/>
        <v>227</v>
      </c>
      <c r="AL69" s="90">
        <f t="shared" si="19"/>
        <v>552.20000000000005</v>
      </c>
      <c r="AM69" s="90">
        <f t="shared" si="19"/>
        <v>162.6</v>
      </c>
      <c r="AN69" s="90">
        <f t="shared" si="19"/>
        <v>166.5</v>
      </c>
      <c r="AO69" s="90">
        <f t="shared" si="19"/>
        <v>115</v>
      </c>
      <c r="AP69" s="90">
        <f t="shared" si="19"/>
        <v>200.3</v>
      </c>
      <c r="AQ69" s="90">
        <f t="shared" si="19"/>
        <v>97.9</v>
      </c>
      <c r="AR69" s="90">
        <f t="shared" si="19"/>
        <v>26.5</v>
      </c>
      <c r="AS69" s="90">
        <f t="shared" si="19"/>
        <v>5.6</v>
      </c>
      <c r="AT69" s="90">
        <f t="shared" si="19"/>
        <v>2.7</v>
      </c>
      <c r="AU69" s="92">
        <f t="shared" si="11"/>
        <v>1591.1</v>
      </c>
    </row>
    <row r="70" spans="1:47" x14ac:dyDescent="0.2">
      <c r="A70" s="77">
        <v>32202</v>
      </c>
      <c r="B70" s="61">
        <v>2736</v>
      </c>
      <c r="C70" s="78">
        <f t="shared" si="0"/>
        <v>1988.02</v>
      </c>
      <c r="D70" s="78">
        <f t="shared" si="3"/>
        <v>5.4267768595041321</v>
      </c>
      <c r="E70" s="78"/>
      <c r="F70" s="79">
        <v>33969</v>
      </c>
      <c r="G70" s="78">
        <f t="shared" si="4"/>
        <v>1992.12</v>
      </c>
      <c r="H70" s="78">
        <f t="shared" si="14"/>
        <v>44.647933884297515</v>
      </c>
      <c r="I70" s="78"/>
      <c r="J70" s="82">
        <v>33877</v>
      </c>
      <c r="K70" s="83">
        <f t="shared" si="17"/>
        <v>-2.5229752066115703</v>
      </c>
      <c r="L70" s="51"/>
      <c r="Z70" s="91"/>
      <c r="AA70" s="91"/>
      <c r="AC70" s="60">
        <v>6089</v>
      </c>
      <c r="AD70" s="61">
        <v>10500</v>
      </c>
      <c r="AE70" s="93">
        <f t="shared" si="8"/>
        <v>10.5</v>
      </c>
      <c r="AF70" s="93"/>
      <c r="AG70" s="84">
        <f t="shared" si="9"/>
        <v>708</v>
      </c>
      <c r="AH70" s="85">
        <f t="shared" si="16"/>
        <v>1971</v>
      </c>
      <c r="AI70" s="90">
        <f t="shared" si="19"/>
        <v>12.56</v>
      </c>
      <c r="AJ70" s="90">
        <f t="shared" si="19"/>
        <v>149.1</v>
      </c>
      <c r="AK70" s="90">
        <f t="shared" si="19"/>
        <v>147.69999999999999</v>
      </c>
      <c r="AL70" s="90">
        <f t="shared" si="19"/>
        <v>244.4</v>
      </c>
      <c r="AM70" s="90">
        <f t="shared" si="19"/>
        <v>151.5</v>
      </c>
      <c r="AN70" s="90">
        <f t="shared" si="19"/>
        <v>213.4</v>
      </c>
      <c r="AO70" s="90">
        <f t="shared" si="19"/>
        <v>205.2</v>
      </c>
      <c r="AP70" s="90">
        <f t="shared" si="19"/>
        <v>321.39999999999998</v>
      </c>
      <c r="AQ70" s="90">
        <f t="shared" si="19"/>
        <v>156.1</v>
      </c>
      <c r="AR70" s="90">
        <f t="shared" si="19"/>
        <v>49.07</v>
      </c>
      <c r="AS70" s="90">
        <f t="shared" si="19"/>
        <v>10.37</v>
      </c>
      <c r="AT70" s="90">
        <f t="shared" si="19"/>
        <v>5.89</v>
      </c>
      <c r="AU70" s="92">
        <f t="shared" si="11"/>
        <v>1666.6899999999996</v>
      </c>
    </row>
    <row r="71" spans="1:47" x14ac:dyDescent="0.2">
      <c r="A71" s="77">
        <v>32203</v>
      </c>
      <c r="B71" s="61">
        <v>2736</v>
      </c>
      <c r="C71" s="78">
        <f t="shared" si="0"/>
        <v>1988.03</v>
      </c>
      <c r="D71" s="78">
        <f t="shared" si="3"/>
        <v>5.4267768595041321</v>
      </c>
      <c r="E71" s="78"/>
      <c r="F71" s="79">
        <v>34000</v>
      </c>
      <c r="G71" s="78">
        <f t="shared" si="4"/>
        <v>1993.01</v>
      </c>
      <c r="H71" s="78">
        <f t="shared" si="14"/>
        <v>80.380165289256198</v>
      </c>
      <c r="I71" s="78"/>
      <c r="J71" s="81">
        <v>33908</v>
      </c>
      <c r="K71" s="83">
        <f t="shared" si="17"/>
        <v>0.32330578512396668</v>
      </c>
      <c r="L71" s="51"/>
      <c r="Z71" s="91"/>
      <c r="AA71" s="91"/>
      <c r="AC71" s="60">
        <v>6119</v>
      </c>
      <c r="AD71" s="61">
        <v>9960</v>
      </c>
      <c r="AE71" s="93">
        <f t="shared" si="8"/>
        <v>9.9600000000000009</v>
      </c>
      <c r="AF71" s="93"/>
      <c r="AG71" s="84">
        <f t="shared" si="9"/>
        <v>720</v>
      </c>
      <c r="AH71" s="85">
        <f t="shared" si="16"/>
        <v>1972</v>
      </c>
      <c r="AI71" s="90">
        <f t="shared" si="19"/>
        <v>5.4</v>
      </c>
      <c r="AJ71" s="90">
        <f t="shared" si="19"/>
        <v>31.6</v>
      </c>
      <c r="AK71" s="90">
        <f t="shared" si="19"/>
        <v>40.700000000000003</v>
      </c>
      <c r="AL71" s="90">
        <f t="shared" si="19"/>
        <v>126.4</v>
      </c>
      <c r="AM71" s="90">
        <f t="shared" si="19"/>
        <v>127.4</v>
      </c>
      <c r="AN71" s="90">
        <f t="shared" si="19"/>
        <v>337.9</v>
      </c>
      <c r="AO71" s="90">
        <f t="shared" si="19"/>
        <v>173.5</v>
      </c>
      <c r="AP71" s="90">
        <f t="shared" si="19"/>
        <v>193.7</v>
      </c>
      <c r="AQ71" s="90">
        <f t="shared" si="19"/>
        <v>91.7</v>
      </c>
      <c r="AR71" s="90">
        <f t="shared" si="19"/>
        <v>20.3</v>
      </c>
      <c r="AS71" s="90">
        <f t="shared" si="19"/>
        <v>9.1999999999999993</v>
      </c>
      <c r="AT71" s="90">
        <f t="shared" si="19"/>
        <v>0.01</v>
      </c>
      <c r="AU71" s="92">
        <f t="shared" si="11"/>
        <v>1157.81</v>
      </c>
    </row>
    <row r="72" spans="1:47" x14ac:dyDescent="0.2">
      <c r="A72" s="77">
        <v>32204</v>
      </c>
      <c r="B72" s="61">
        <v>2433</v>
      </c>
      <c r="C72" s="78">
        <f t="shared" si="0"/>
        <v>1988.03</v>
      </c>
      <c r="D72" s="78">
        <f t="shared" si="3"/>
        <v>4.8257851239669423</v>
      </c>
      <c r="E72" s="78"/>
      <c r="F72" s="79">
        <v>34028</v>
      </c>
      <c r="G72" s="78">
        <f t="shared" si="4"/>
        <v>1993.02</v>
      </c>
      <c r="H72" s="78">
        <f t="shared" si="14"/>
        <v>158.11239669421488</v>
      </c>
      <c r="I72" s="78"/>
      <c r="J72" s="82">
        <v>33938</v>
      </c>
      <c r="K72" s="83">
        <f t="shared" si="17"/>
        <v>12.539504132231404</v>
      </c>
      <c r="L72" s="51"/>
      <c r="Z72" s="91"/>
      <c r="AA72" s="91"/>
      <c r="AC72" s="60">
        <v>6150</v>
      </c>
      <c r="AD72" s="61">
        <v>12000</v>
      </c>
      <c r="AE72" s="93">
        <f t="shared" si="8"/>
        <v>12</v>
      </c>
      <c r="AF72" s="93"/>
      <c r="AG72" s="84">
        <f t="shared" si="9"/>
        <v>732</v>
      </c>
      <c r="AH72" s="85">
        <f t="shared" si="16"/>
        <v>1973</v>
      </c>
      <c r="AI72" s="90">
        <f t="shared" si="19"/>
        <v>19.649999999999999</v>
      </c>
      <c r="AJ72" s="90">
        <f t="shared" si="19"/>
        <v>56.12</v>
      </c>
      <c r="AK72" s="90">
        <f t="shared" si="19"/>
        <v>123.22</v>
      </c>
      <c r="AL72" s="90">
        <f t="shared" si="19"/>
        <v>174.68</v>
      </c>
      <c r="AM72" s="90">
        <f t="shared" si="19"/>
        <v>166.73</v>
      </c>
      <c r="AN72" s="90">
        <f t="shared" si="19"/>
        <v>137.97999999999999</v>
      </c>
      <c r="AO72" s="90">
        <f t="shared" si="19"/>
        <v>223.63</v>
      </c>
      <c r="AP72" s="90">
        <f t="shared" si="19"/>
        <v>341.6</v>
      </c>
      <c r="AQ72" s="90">
        <f t="shared" si="19"/>
        <v>104.49</v>
      </c>
      <c r="AR72" s="90">
        <f t="shared" si="19"/>
        <v>28.71</v>
      </c>
      <c r="AS72" s="90">
        <f t="shared" si="19"/>
        <v>4.5199999999999996</v>
      </c>
      <c r="AT72" s="90">
        <f t="shared" si="19"/>
        <v>8.92</v>
      </c>
      <c r="AU72" s="92">
        <f t="shared" si="11"/>
        <v>1390.2500000000002</v>
      </c>
    </row>
    <row r="73" spans="1:47" x14ac:dyDescent="0.2">
      <c r="A73" s="77">
        <v>32205</v>
      </c>
      <c r="B73" s="61">
        <v>2184</v>
      </c>
      <c r="C73" s="78">
        <f t="shared" si="0"/>
        <v>1988.03</v>
      </c>
      <c r="D73" s="78">
        <f t="shared" si="3"/>
        <v>4.3319008264462813</v>
      </c>
      <c r="E73" s="78"/>
      <c r="F73" s="79">
        <v>34059</v>
      </c>
      <c r="G73" s="78">
        <f t="shared" si="4"/>
        <v>1993.03</v>
      </c>
      <c r="H73" s="78">
        <f t="shared" si="14"/>
        <v>395.88694214876028</v>
      </c>
      <c r="I73" s="78"/>
      <c r="J73" s="81">
        <v>33969</v>
      </c>
      <c r="K73" s="83">
        <f t="shared" si="17"/>
        <v>44.647933884297515</v>
      </c>
      <c r="L73" s="51"/>
      <c r="Z73" s="91"/>
      <c r="AA73" s="91"/>
      <c r="AC73" s="60">
        <v>6180</v>
      </c>
      <c r="AD73" s="61">
        <v>20300</v>
      </c>
      <c r="AE73" s="93">
        <f t="shared" si="8"/>
        <v>20.3</v>
      </c>
      <c r="AF73" s="93"/>
      <c r="AG73" s="84">
        <f t="shared" si="9"/>
        <v>744</v>
      </c>
      <c r="AH73" s="85">
        <f t="shared" si="16"/>
        <v>1974</v>
      </c>
      <c r="AI73" s="90">
        <f t="shared" si="19"/>
        <v>43.01</v>
      </c>
      <c r="AJ73" s="90">
        <f t="shared" si="19"/>
        <v>413.45</v>
      </c>
      <c r="AK73" s="90">
        <f t="shared" si="19"/>
        <v>244.89</v>
      </c>
      <c r="AL73" s="90">
        <f t="shared" si="19"/>
        <v>537.4</v>
      </c>
      <c r="AM73" s="90">
        <f t="shared" si="19"/>
        <v>113.74</v>
      </c>
      <c r="AN73" s="90">
        <f t="shared" si="19"/>
        <v>307.27999999999997</v>
      </c>
      <c r="AO73" s="90">
        <f t="shared" si="19"/>
        <v>274.39</v>
      </c>
      <c r="AP73" s="90">
        <f t="shared" si="19"/>
        <v>370.62</v>
      </c>
      <c r="AQ73" s="90">
        <f t="shared" si="19"/>
        <v>251.88</v>
      </c>
      <c r="AR73" s="90">
        <f t="shared" si="19"/>
        <v>69.209999999999994</v>
      </c>
      <c r="AS73" s="90">
        <f t="shared" si="19"/>
        <v>16.579999999999998</v>
      </c>
      <c r="AT73" s="90">
        <f t="shared" si="19"/>
        <v>5.31</v>
      </c>
      <c r="AU73" s="92">
        <f t="shared" si="11"/>
        <v>2647.7599999999998</v>
      </c>
    </row>
    <row r="74" spans="1:47" x14ac:dyDescent="0.2">
      <c r="A74" s="77">
        <v>32206</v>
      </c>
      <c r="B74" s="61">
        <v>2305</v>
      </c>
      <c r="C74" s="78">
        <f t="shared" si="0"/>
        <v>1988.03</v>
      </c>
      <c r="D74" s="78">
        <f t="shared" si="3"/>
        <v>4.5719008264462806</v>
      </c>
      <c r="E74" s="78"/>
      <c r="F74" s="79">
        <v>34089</v>
      </c>
      <c r="G74" s="78">
        <f t="shared" si="4"/>
        <v>1993.04</v>
      </c>
      <c r="H74" s="78">
        <f t="shared" si="14"/>
        <v>218.87999999999997</v>
      </c>
      <c r="I74" s="78"/>
      <c r="J74" s="82">
        <v>34000</v>
      </c>
      <c r="K74" s="83">
        <f t="shared" si="17"/>
        <v>80.380165289256198</v>
      </c>
      <c r="L74" s="51"/>
      <c r="Z74" s="91"/>
      <c r="AA74" s="91"/>
      <c r="AC74" s="60">
        <v>6211</v>
      </c>
      <c r="AD74" s="61">
        <v>19100</v>
      </c>
      <c r="AE74" s="93">
        <f t="shared" si="8"/>
        <v>19.100000000000001</v>
      </c>
      <c r="AF74" s="93"/>
      <c r="AG74" s="84">
        <f t="shared" si="9"/>
        <v>756</v>
      </c>
      <c r="AH74" s="85">
        <f t="shared" si="16"/>
        <v>1975</v>
      </c>
      <c r="AI74" s="90">
        <f t="shared" si="19"/>
        <v>0.01</v>
      </c>
      <c r="AJ74" s="90">
        <f t="shared" si="19"/>
        <v>16.28</v>
      </c>
      <c r="AK74" s="90">
        <f t="shared" si="19"/>
        <v>38.880000000000003</v>
      </c>
      <c r="AL74" s="90">
        <f t="shared" si="19"/>
        <v>45.51</v>
      </c>
      <c r="AM74" s="90">
        <f t="shared" si="19"/>
        <v>113.9</v>
      </c>
      <c r="AN74" s="90">
        <f t="shared" si="19"/>
        <v>269.42</v>
      </c>
      <c r="AO74" s="90">
        <f t="shared" si="19"/>
        <v>167.49</v>
      </c>
      <c r="AP74" s="90">
        <f t="shared" si="19"/>
        <v>397.68</v>
      </c>
      <c r="AQ74" s="90">
        <f t="shared" si="19"/>
        <v>268.05</v>
      </c>
      <c r="AR74" s="90">
        <f t="shared" si="19"/>
        <v>64.92</v>
      </c>
      <c r="AS74" s="90">
        <f t="shared" si="19"/>
        <v>13.42</v>
      </c>
      <c r="AT74" s="90">
        <f t="shared" si="19"/>
        <v>9.84</v>
      </c>
      <c r="AU74" s="92">
        <f t="shared" si="11"/>
        <v>1405.4</v>
      </c>
    </row>
    <row r="75" spans="1:47" x14ac:dyDescent="0.2">
      <c r="A75" s="77">
        <v>32207</v>
      </c>
      <c r="B75" s="61">
        <v>2367</v>
      </c>
      <c r="C75" s="78">
        <f t="shared" ref="C75:C138" si="20">YEAR(A75) + MONTH(A75) / 100</f>
        <v>1988.03</v>
      </c>
      <c r="D75" s="78">
        <f t="shared" si="3"/>
        <v>4.6948760330578514</v>
      </c>
      <c r="E75" s="78"/>
      <c r="F75" s="79">
        <v>34120</v>
      </c>
      <c r="G75" s="78">
        <f t="shared" si="4"/>
        <v>1993.05</v>
      </c>
      <c r="H75" s="78">
        <f t="shared" si="14"/>
        <v>450.59504132231399</v>
      </c>
      <c r="I75" s="78"/>
      <c r="J75" s="81">
        <v>34028</v>
      </c>
      <c r="K75" s="83">
        <f t="shared" si="17"/>
        <v>158.11239669421488</v>
      </c>
      <c r="L75" s="51"/>
      <c r="Z75" s="91"/>
      <c r="AA75" s="91"/>
      <c r="AC75" s="60">
        <v>6242</v>
      </c>
      <c r="AD75" s="61">
        <v>57200</v>
      </c>
      <c r="AE75" s="93">
        <f t="shared" si="8"/>
        <v>57.2</v>
      </c>
      <c r="AF75" s="93"/>
      <c r="AG75" s="84">
        <f t="shared" si="9"/>
        <v>768</v>
      </c>
      <c r="AH75" s="85">
        <f t="shared" si="16"/>
        <v>1976</v>
      </c>
      <c r="AI75" s="90">
        <f t="shared" si="19"/>
        <v>19.89</v>
      </c>
      <c r="AJ75" s="90">
        <f t="shared" si="19"/>
        <v>42.95</v>
      </c>
      <c r="AK75" s="90">
        <f t="shared" si="19"/>
        <v>55.84</v>
      </c>
      <c r="AL75" s="90">
        <f t="shared" si="19"/>
        <v>31.35</v>
      </c>
      <c r="AM75" s="90">
        <f t="shared" si="19"/>
        <v>54.86</v>
      </c>
      <c r="AN75" s="90">
        <f t="shared" si="19"/>
        <v>74.47</v>
      </c>
      <c r="AO75" s="90">
        <f t="shared" si="19"/>
        <v>127.06</v>
      </c>
      <c r="AP75" s="90">
        <f t="shared" si="19"/>
        <v>177.54</v>
      </c>
      <c r="AQ75" s="90">
        <f t="shared" si="19"/>
        <v>46.33</v>
      </c>
      <c r="AR75" s="90">
        <f t="shared" si="19"/>
        <v>18.670000000000002</v>
      </c>
      <c r="AS75" s="90">
        <f t="shared" si="19"/>
        <v>15.47</v>
      </c>
      <c r="AT75" s="90">
        <f t="shared" si="19"/>
        <v>6.76</v>
      </c>
      <c r="AU75" s="92">
        <f t="shared" si="11"/>
        <v>671.19</v>
      </c>
    </row>
    <row r="76" spans="1:47" x14ac:dyDescent="0.2">
      <c r="A76" s="77">
        <v>32208</v>
      </c>
      <c r="B76" s="61">
        <v>2421</v>
      </c>
      <c r="C76" s="78">
        <f t="shared" si="20"/>
        <v>1988.03</v>
      </c>
      <c r="D76" s="78">
        <f t="shared" ref="D76:D139" si="21">B76 * 60 * 60 * 24 / 43560 / 1000</f>
        <v>4.8019834710743803</v>
      </c>
      <c r="E76" s="78"/>
      <c r="F76" s="79">
        <v>34150</v>
      </c>
      <c r="G76" s="78">
        <f t="shared" ref="G76:G139" si="22">YEAR(F76) + MONTH(F76) / 100</f>
        <v>1993.06</v>
      </c>
      <c r="H76" s="78">
        <f t="shared" si="14"/>
        <v>257.24826446280997</v>
      </c>
      <c r="I76" s="78"/>
      <c r="J76" s="82">
        <v>34059</v>
      </c>
      <c r="K76" s="83">
        <f t="shared" si="17"/>
        <v>395.88694214876028</v>
      </c>
      <c r="L76" s="51"/>
      <c r="Z76" s="91"/>
      <c r="AA76" s="91"/>
      <c r="AC76" s="60">
        <v>6270</v>
      </c>
      <c r="AD76" s="61">
        <v>54700</v>
      </c>
      <c r="AE76" s="93">
        <f t="shared" ref="AE76:AE139" si="23">AD76 / 1000</f>
        <v>54.7</v>
      </c>
      <c r="AF76" s="93"/>
      <c r="AG76" s="84">
        <f t="shared" ref="AG76:AG111" si="24">(AH76 - $AH$11) * 12</f>
        <v>780</v>
      </c>
      <c r="AH76" s="85">
        <f t="shared" si="16"/>
        <v>1977</v>
      </c>
      <c r="AI76" s="90">
        <f t="shared" si="19"/>
        <v>2.36</v>
      </c>
      <c r="AJ76" s="90">
        <f t="shared" si="19"/>
        <v>9.56</v>
      </c>
      <c r="AK76" s="90">
        <f t="shared" si="19"/>
        <v>6.55</v>
      </c>
      <c r="AL76" s="90">
        <f t="shared" si="19"/>
        <v>11.69</v>
      </c>
      <c r="AM76" s="90">
        <f t="shared" si="19"/>
        <v>13.98</v>
      </c>
      <c r="AN76" s="90">
        <f t="shared" si="19"/>
        <v>19.18</v>
      </c>
      <c r="AO76" s="90">
        <f t="shared" si="19"/>
        <v>37</v>
      </c>
      <c r="AP76" s="90">
        <f t="shared" si="19"/>
        <v>50.71</v>
      </c>
      <c r="AQ76" s="90">
        <f t="shared" si="19"/>
        <v>27.16</v>
      </c>
      <c r="AR76" s="90">
        <f t="shared" si="19"/>
        <v>1.75</v>
      </c>
      <c r="AS76" s="90">
        <f t="shared" si="19"/>
        <v>2.79</v>
      </c>
      <c r="AT76" s="90">
        <f t="shared" si="19"/>
        <v>17.7</v>
      </c>
      <c r="AU76" s="92">
        <f t="shared" ref="AU76:AU111" si="25">SUM(AI76:AT76)</f>
        <v>200.42999999999998</v>
      </c>
    </row>
    <row r="77" spans="1:47" x14ac:dyDescent="0.2">
      <c r="A77" s="77">
        <v>32209</v>
      </c>
      <c r="B77" s="61">
        <v>2122</v>
      </c>
      <c r="C77" s="78">
        <f t="shared" si="20"/>
        <v>1988.03</v>
      </c>
      <c r="D77" s="78">
        <f t="shared" si="21"/>
        <v>4.2089256198347114</v>
      </c>
      <c r="E77" s="78"/>
      <c r="F77" s="79">
        <v>34181</v>
      </c>
      <c r="G77" s="78">
        <f t="shared" si="22"/>
        <v>1993.07</v>
      </c>
      <c r="H77" s="78">
        <f t="shared" ref="H77:H140" si="26">SUMIF($C$11:$C$9293, G77, $D$11:$D$9293)</f>
        <v>61.670082644628089</v>
      </c>
      <c r="I77" s="78"/>
      <c r="J77" s="81">
        <v>34089</v>
      </c>
      <c r="K77" s="83">
        <f t="shared" si="17"/>
        <v>218.87999999999997</v>
      </c>
      <c r="L77" s="51"/>
      <c r="Z77" s="91"/>
      <c r="AA77" s="91"/>
      <c r="AC77" s="60">
        <v>6301</v>
      </c>
      <c r="AD77" s="61">
        <v>133000</v>
      </c>
      <c r="AE77" s="93">
        <f t="shared" si="23"/>
        <v>133</v>
      </c>
      <c r="AF77" s="93"/>
      <c r="AG77" s="84">
        <f t="shared" si="24"/>
        <v>792</v>
      </c>
      <c r="AH77" s="85">
        <f t="shared" ref="AH77:AH111" si="27">AH76+1</f>
        <v>1978</v>
      </c>
      <c r="AI77" s="90">
        <f t="shared" si="19"/>
        <v>13.91</v>
      </c>
      <c r="AJ77" s="90">
        <f t="shared" si="19"/>
        <v>44.67</v>
      </c>
      <c r="AK77" s="90">
        <f t="shared" si="19"/>
        <v>209.85</v>
      </c>
      <c r="AL77" s="90">
        <f t="shared" si="19"/>
        <v>408.16</v>
      </c>
      <c r="AM77" s="90">
        <f t="shared" si="19"/>
        <v>198.59</v>
      </c>
      <c r="AN77" s="90">
        <f t="shared" si="19"/>
        <v>298.58999999999997</v>
      </c>
      <c r="AO77" s="90">
        <f t="shared" si="19"/>
        <v>222</v>
      </c>
      <c r="AP77" s="90">
        <f t="shared" si="19"/>
        <v>293.10000000000002</v>
      </c>
      <c r="AQ77" s="90">
        <f t="shared" si="19"/>
        <v>228.64</v>
      </c>
      <c r="AR77" s="90">
        <f t="shared" si="19"/>
        <v>83.7</v>
      </c>
      <c r="AS77" s="90">
        <f t="shared" si="19"/>
        <v>18.850000000000001</v>
      </c>
      <c r="AT77" s="90">
        <f t="shared" si="19"/>
        <v>35.04</v>
      </c>
      <c r="AU77" s="92">
        <f t="shared" si="25"/>
        <v>2055.1</v>
      </c>
    </row>
    <row r="78" spans="1:47" x14ac:dyDescent="0.2">
      <c r="A78" s="77">
        <v>32210</v>
      </c>
      <c r="B78" s="61">
        <v>2048</v>
      </c>
      <c r="C78" s="78">
        <f t="shared" si="20"/>
        <v>1988.03</v>
      </c>
      <c r="D78" s="78">
        <f t="shared" si="21"/>
        <v>4.0621487603305786</v>
      </c>
      <c r="E78" s="78"/>
      <c r="F78" s="79">
        <v>34212</v>
      </c>
      <c r="G78" s="78">
        <f t="shared" si="22"/>
        <v>1993.08</v>
      </c>
      <c r="H78" s="78">
        <f t="shared" si="26"/>
        <v>23.950413223140501</v>
      </c>
      <c r="I78" s="78"/>
      <c r="J78" s="82">
        <v>34120</v>
      </c>
      <c r="K78" s="83">
        <f t="shared" si="17"/>
        <v>450.59504132231399</v>
      </c>
      <c r="L78" s="51"/>
      <c r="Z78" s="91"/>
      <c r="AA78" s="91"/>
      <c r="AC78" s="60">
        <v>6331</v>
      </c>
      <c r="AD78" s="61">
        <v>197000</v>
      </c>
      <c r="AE78" s="93">
        <f t="shared" si="23"/>
        <v>197</v>
      </c>
      <c r="AF78" s="93"/>
      <c r="AG78" s="84">
        <f t="shared" si="24"/>
        <v>804</v>
      </c>
      <c r="AH78" s="85">
        <f t="shared" si="27"/>
        <v>1979</v>
      </c>
      <c r="AI78" s="90">
        <f t="shared" si="19"/>
        <v>9.5500000000000007</v>
      </c>
      <c r="AJ78" s="90">
        <f t="shared" si="19"/>
        <v>11.56</v>
      </c>
      <c r="AK78" s="90">
        <f t="shared" si="19"/>
        <v>11.05</v>
      </c>
      <c r="AL78" s="90">
        <f t="shared" si="19"/>
        <v>46.79</v>
      </c>
      <c r="AM78" s="90">
        <f t="shared" si="19"/>
        <v>73.45</v>
      </c>
      <c r="AN78" s="90">
        <f t="shared" si="19"/>
        <v>171.9</v>
      </c>
      <c r="AO78" s="90">
        <f t="shared" ref="AI78:AT99" si="28">INDEX($AE$11:$AE$1500, AO$9 + $AG78, 1)</f>
        <v>160.6</v>
      </c>
      <c r="AP78" s="90">
        <f t="shared" si="28"/>
        <v>268.8</v>
      </c>
      <c r="AQ78" s="90">
        <f t="shared" si="28"/>
        <v>65.41</v>
      </c>
      <c r="AR78" s="90">
        <f t="shared" si="28"/>
        <v>19.600000000000001</v>
      </c>
      <c r="AS78" s="90">
        <f t="shared" si="28"/>
        <v>4.9400000000000004</v>
      </c>
      <c r="AT78" s="90">
        <f t="shared" si="28"/>
        <v>8.9</v>
      </c>
      <c r="AU78" s="92">
        <f t="shared" si="25"/>
        <v>852.55000000000007</v>
      </c>
    </row>
    <row r="79" spans="1:47" x14ac:dyDescent="0.2">
      <c r="A79" s="77">
        <v>32211</v>
      </c>
      <c r="B79" s="61">
        <v>2135</v>
      </c>
      <c r="C79" s="78">
        <f t="shared" si="20"/>
        <v>1988.03</v>
      </c>
      <c r="D79" s="78">
        <f t="shared" si="21"/>
        <v>4.2347107438016529</v>
      </c>
      <c r="E79" s="78"/>
      <c r="F79" s="79">
        <v>34242</v>
      </c>
      <c r="G79" s="78">
        <f t="shared" si="22"/>
        <v>1993.09</v>
      </c>
      <c r="H79" s="78">
        <f t="shared" si="26"/>
        <v>10.962644628099174</v>
      </c>
      <c r="I79" s="78"/>
      <c r="J79" s="81">
        <v>34150</v>
      </c>
      <c r="K79" s="83">
        <f t="shared" ref="K79:K142" si="29">H76</f>
        <v>257.24826446280997</v>
      </c>
      <c r="L79" s="51"/>
      <c r="Z79" s="91"/>
      <c r="AA79" s="91"/>
      <c r="AC79" s="60">
        <v>6362</v>
      </c>
      <c r="AD79" s="61">
        <v>114000</v>
      </c>
      <c r="AE79" s="93">
        <f t="shared" si="23"/>
        <v>114</v>
      </c>
      <c r="AF79" s="93"/>
      <c r="AG79" s="84">
        <f t="shared" si="24"/>
        <v>816</v>
      </c>
      <c r="AH79" s="85">
        <f t="shared" si="27"/>
        <v>1980</v>
      </c>
      <c r="AI79" s="90">
        <f t="shared" si="28"/>
        <v>37.43</v>
      </c>
      <c r="AJ79" s="90">
        <f t="shared" si="28"/>
        <v>81.56</v>
      </c>
      <c r="AK79" s="90">
        <f t="shared" si="28"/>
        <v>85.2</v>
      </c>
      <c r="AL79" s="90">
        <f t="shared" si="28"/>
        <v>239.9</v>
      </c>
      <c r="AM79" s="90">
        <f t="shared" si="28"/>
        <v>312.60000000000002</v>
      </c>
      <c r="AN79" s="90">
        <f t="shared" si="28"/>
        <v>162.5</v>
      </c>
      <c r="AO79" s="90">
        <f t="shared" si="28"/>
        <v>195.8</v>
      </c>
      <c r="AP79" s="90">
        <f t="shared" si="28"/>
        <v>201</v>
      </c>
      <c r="AQ79" s="90">
        <f t="shared" si="28"/>
        <v>101.9</v>
      </c>
      <c r="AR79" s="90">
        <f t="shared" si="28"/>
        <v>45.18</v>
      </c>
      <c r="AS79" s="90">
        <f t="shared" si="28"/>
        <v>5.96</v>
      </c>
      <c r="AT79" s="90">
        <f t="shared" si="28"/>
        <v>3.73</v>
      </c>
      <c r="AU79" s="92">
        <f t="shared" si="25"/>
        <v>1472.7600000000002</v>
      </c>
    </row>
    <row r="80" spans="1:47" x14ac:dyDescent="0.2">
      <c r="A80" s="77">
        <v>32212</v>
      </c>
      <c r="B80" s="61">
        <v>1960</v>
      </c>
      <c r="C80" s="78">
        <f t="shared" si="20"/>
        <v>1988.03</v>
      </c>
      <c r="D80" s="78">
        <f t="shared" si="21"/>
        <v>3.8876033057851243</v>
      </c>
      <c r="E80" s="78"/>
      <c r="F80" s="79">
        <v>34273</v>
      </c>
      <c r="G80" s="78">
        <f t="shared" si="22"/>
        <v>1993.1</v>
      </c>
      <c r="H80" s="78">
        <f t="shared" si="26"/>
        <v>11.970247933884297</v>
      </c>
      <c r="I80" s="78"/>
      <c r="J80" s="82">
        <v>34181</v>
      </c>
      <c r="K80" s="83">
        <f t="shared" si="29"/>
        <v>61.670082644628089</v>
      </c>
      <c r="L80" s="51"/>
      <c r="Z80" s="91"/>
      <c r="AA80" s="91"/>
      <c r="AC80" s="60">
        <v>6392</v>
      </c>
      <c r="AD80" s="61">
        <v>20500</v>
      </c>
      <c r="AE80" s="93">
        <f t="shared" si="23"/>
        <v>20.5</v>
      </c>
      <c r="AF80" s="93"/>
      <c r="AG80" s="84">
        <f t="shared" si="24"/>
        <v>828</v>
      </c>
      <c r="AH80" s="85">
        <f t="shared" si="27"/>
        <v>1981</v>
      </c>
      <c r="AI80" s="90">
        <f t="shared" si="28"/>
        <v>7.54</v>
      </c>
      <c r="AJ80" s="90">
        <f t="shared" si="28"/>
        <v>10.69</v>
      </c>
      <c r="AK80" s="90">
        <f t="shared" si="28"/>
        <v>65.37</v>
      </c>
      <c r="AL80" s="90">
        <f t="shared" si="28"/>
        <v>132.30000000000001</v>
      </c>
      <c r="AM80" s="90">
        <f t="shared" si="28"/>
        <v>162.80000000000001</v>
      </c>
      <c r="AN80" s="90">
        <f t="shared" si="28"/>
        <v>146.1</v>
      </c>
      <c r="AO80" s="90">
        <f t="shared" si="28"/>
        <v>158.6</v>
      </c>
      <c r="AP80" s="90">
        <f t="shared" si="28"/>
        <v>124.5</v>
      </c>
      <c r="AQ80" s="90">
        <f t="shared" si="28"/>
        <v>42.06</v>
      </c>
      <c r="AR80" s="90">
        <f t="shared" si="28"/>
        <v>10.93</v>
      </c>
      <c r="AS80" s="90">
        <f t="shared" si="28"/>
        <v>2.0499999999999998</v>
      </c>
      <c r="AT80" s="90">
        <f t="shared" si="28"/>
        <v>1.08</v>
      </c>
      <c r="AU80" s="92">
        <f t="shared" si="25"/>
        <v>864.02</v>
      </c>
    </row>
    <row r="81" spans="1:47" x14ac:dyDescent="0.2">
      <c r="A81" s="77">
        <v>32213</v>
      </c>
      <c r="B81" s="61">
        <v>1691</v>
      </c>
      <c r="C81" s="78">
        <f t="shared" si="20"/>
        <v>1988.03</v>
      </c>
      <c r="D81" s="78">
        <f t="shared" si="21"/>
        <v>3.3540495867768594</v>
      </c>
      <c r="E81" s="78"/>
      <c r="F81" s="79">
        <v>34303</v>
      </c>
      <c r="G81" s="78">
        <f t="shared" si="22"/>
        <v>1993.11</v>
      </c>
      <c r="H81" s="78">
        <f t="shared" si="26"/>
        <v>8.4317355371900842</v>
      </c>
      <c r="I81" s="78"/>
      <c r="J81" s="81">
        <v>34212</v>
      </c>
      <c r="K81" s="83">
        <f t="shared" si="29"/>
        <v>23.950413223140501</v>
      </c>
      <c r="L81" s="51"/>
      <c r="Z81" s="91"/>
      <c r="AA81" s="91"/>
      <c r="AC81" s="60">
        <v>6423</v>
      </c>
      <c r="AD81" s="61">
        <v>7190</v>
      </c>
      <c r="AE81" s="93">
        <f t="shared" si="23"/>
        <v>7.19</v>
      </c>
      <c r="AF81" s="93"/>
      <c r="AG81" s="84">
        <f t="shared" si="24"/>
        <v>840</v>
      </c>
      <c r="AH81" s="85">
        <f t="shared" si="27"/>
        <v>1982</v>
      </c>
      <c r="AI81" s="90">
        <f t="shared" si="28"/>
        <v>19.579999999999998</v>
      </c>
      <c r="AJ81" s="90">
        <f t="shared" si="28"/>
        <v>261.56</v>
      </c>
      <c r="AK81" s="90">
        <f t="shared" si="28"/>
        <v>369.32</v>
      </c>
      <c r="AL81" s="90">
        <f t="shared" si="28"/>
        <v>104.71</v>
      </c>
      <c r="AM81" s="90">
        <f t="shared" si="28"/>
        <v>274.16000000000003</v>
      </c>
      <c r="AN81" s="90">
        <f t="shared" si="28"/>
        <v>198.13</v>
      </c>
      <c r="AO81" s="90">
        <f t="shared" si="28"/>
        <v>261.36</v>
      </c>
      <c r="AP81" s="90">
        <f t="shared" si="28"/>
        <v>301.85000000000002</v>
      </c>
      <c r="AQ81" s="90">
        <f t="shared" si="28"/>
        <v>158.13999999999999</v>
      </c>
      <c r="AR81" s="90">
        <f t="shared" si="28"/>
        <v>51.19</v>
      </c>
      <c r="AS81" s="90">
        <f t="shared" si="28"/>
        <v>11.15</v>
      </c>
      <c r="AT81" s="90">
        <f t="shared" si="28"/>
        <v>5.52</v>
      </c>
      <c r="AU81" s="92">
        <f t="shared" si="25"/>
        <v>2016.67</v>
      </c>
    </row>
    <row r="82" spans="1:47" x14ac:dyDescent="0.2">
      <c r="A82" s="77">
        <v>32214</v>
      </c>
      <c r="B82" s="61">
        <v>1621</v>
      </c>
      <c r="C82" s="78">
        <f t="shared" si="20"/>
        <v>1988.03</v>
      </c>
      <c r="D82" s="78">
        <f t="shared" si="21"/>
        <v>3.215206611570248</v>
      </c>
      <c r="E82" s="78"/>
      <c r="F82" s="79">
        <v>34334</v>
      </c>
      <c r="G82" s="78">
        <f t="shared" si="22"/>
        <v>1993.12</v>
      </c>
      <c r="H82" s="78">
        <f t="shared" si="26"/>
        <v>42.868760330578503</v>
      </c>
      <c r="I82" s="78"/>
      <c r="J82" s="82">
        <v>34242</v>
      </c>
      <c r="K82" s="83">
        <f t="shared" si="29"/>
        <v>10.962644628099174</v>
      </c>
      <c r="L82" s="51"/>
      <c r="Z82" s="91"/>
      <c r="AA82" s="91"/>
      <c r="AC82" s="60">
        <v>6454</v>
      </c>
      <c r="AD82" s="61">
        <v>6190</v>
      </c>
      <c r="AE82" s="93">
        <f t="shared" si="23"/>
        <v>6.19</v>
      </c>
      <c r="AF82" s="93"/>
      <c r="AG82" s="84">
        <f t="shared" si="24"/>
        <v>852</v>
      </c>
      <c r="AH82" s="85">
        <f t="shared" si="27"/>
        <v>1983</v>
      </c>
      <c r="AI82" s="90">
        <f t="shared" si="28"/>
        <v>45.75</v>
      </c>
      <c r="AJ82" s="90">
        <f t="shared" si="28"/>
        <v>54.51</v>
      </c>
      <c r="AK82" s="90">
        <f t="shared" si="28"/>
        <v>156.47999999999999</v>
      </c>
      <c r="AL82" s="90">
        <f t="shared" si="28"/>
        <v>231.44</v>
      </c>
      <c r="AM82" s="90">
        <f t="shared" si="28"/>
        <v>284.86</v>
      </c>
      <c r="AN82" s="90">
        <f t="shared" si="28"/>
        <v>514.80999999999995</v>
      </c>
      <c r="AO82" s="90">
        <f t="shared" si="28"/>
        <v>271.41000000000003</v>
      </c>
      <c r="AP82" s="90">
        <f t="shared" si="28"/>
        <v>560.25</v>
      </c>
      <c r="AQ82" s="90">
        <f t="shared" si="28"/>
        <v>513.72</v>
      </c>
      <c r="AR82" s="90">
        <f t="shared" si="28"/>
        <v>247.97</v>
      </c>
      <c r="AS82" s="90">
        <f t="shared" si="28"/>
        <v>76.69</v>
      </c>
      <c r="AT82" s="90">
        <f t="shared" si="28"/>
        <v>32.53</v>
      </c>
      <c r="AU82" s="92">
        <f t="shared" si="25"/>
        <v>2990.4200000000005</v>
      </c>
    </row>
    <row r="83" spans="1:47" x14ac:dyDescent="0.2">
      <c r="A83" s="77">
        <v>32215</v>
      </c>
      <c r="B83" s="61">
        <v>1543</v>
      </c>
      <c r="C83" s="78">
        <f t="shared" si="20"/>
        <v>1988.03</v>
      </c>
      <c r="D83" s="78">
        <f t="shared" si="21"/>
        <v>3.0604958677685952</v>
      </c>
      <c r="E83" s="78"/>
      <c r="F83" s="79">
        <v>34365</v>
      </c>
      <c r="G83" s="78">
        <f t="shared" si="22"/>
        <v>1994.01</v>
      </c>
      <c r="H83" s="78">
        <f t="shared" si="26"/>
        <v>64.552066115702459</v>
      </c>
      <c r="I83" s="78"/>
      <c r="J83" s="81">
        <v>34273</v>
      </c>
      <c r="K83" s="83">
        <f t="shared" si="29"/>
        <v>11.970247933884297</v>
      </c>
      <c r="L83" s="51"/>
      <c r="Z83" s="91"/>
      <c r="AA83" s="91"/>
      <c r="AC83" s="60">
        <v>6484</v>
      </c>
      <c r="AD83" s="61">
        <v>5680</v>
      </c>
      <c r="AE83" s="93">
        <f t="shared" si="23"/>
        <v>5.68</v>
      </c>
      <c r="AF83" s="93"/>
      <c r="AG83" s="84">
        <f t="shared" si="24"/>
        <v>864</v>
      </c>
      <c r="AH83" s="85">
        <f t="shared" si="27"/>
        <v>1984</v>
      </c>
      <c r="AI83" s="90">
        <f t="shared" si="28"/>
        <v>21.09</v>
      </c>
      <c r="AJ83" s="90">
        <f t="shared" si="28"/>
        <v>143.72</v>
      </c>
      <c r="AK83" s="90">
        <f t="shared" si="28"/>
        <v>305.81</v>
      </c>
      <c r="AL83" s="90">
        <f t="shared" si="28"/>
        <v>163</v>
      </c>
      <c r="AM83" s="90">
        <f t="shared" si="28"/>
        <v>113.75</v>
      </c>
      <c r="AN83" s="90">
        <f t="shared" si="28"/>
        <v>171.53</v>
      </c>
      <c r="AO83" s="90">
        <f t="shared" si="28"/>
        <v>164.57</v>
      </c>
      <c r="AP83" s="90">
        <f t="shared" si="28"/>
        <v>262.43</v>
      </c>
      <c r="AQ83" s="90">
        <f t="shared" si="28"/>
        <v>115.76</v>
      </c>
      <c r="AR83" s="90">
        <f t="shared" si="28"/>
        <v>65.69</v>
      </c>
      <c r="AS83" s="90">
        <f t="shared" si="28"/>
        <v>15.14</v>
      </c>
      <c r="AT83" s="90">
        <f t="shared" si="28"/>
        <v>16.73</v>
      </c>
      <c r="AU83" s="92">
        <f t="shared" si="25"/>
        <v>1559.2200000000003</v>
      </c>
    </row>
    <row r="84" spans="1:47" x14ac:dyDescent="0.2">
      <c r="A84" s="77">
        <v>32216</v>
      </c>
      <c r="B84" s="61">
        <v>1506</v>
      </c>
      <c r="C84" s="78">
        <f t="shared" si="20"/>
        <v>1988.03</v>
      </c>
      <c r="D84" s="78">
        <f t="shared" si="21"/>
        <v>2.9871074380165288</v>
      </c>
      <c r="E84" s="78"/>
      <c r="F84" s="79">
        <v>34393</v>
      </c>
      <c r="G84" s="78">
        <f t="shared" si="22"/>
        <v>1994.02</v>
      </c>
      <c r="H84" s="78" t="e">
        <f t="shared" si="26"/>
        <v>#VALUE!</v>
      </c>
      <c r="I84" s="78"/>
      <c r="J84" s="82">
        <v>34303</v>
      </c>
      <c r="K84" s="83">
        <f t="shared" si="29"/>
        <v>8.4317355371900842</v>
      </c>
      <c r="L84" s="51"/>
      <c r="Z84" s="91"/>
      <c r="AA84" s="91"/>
      <c r="AC84" s="60">
        <v>6515</v>
      </c>
      <c r="AD84" s="61">
        <v>21500</v>
      </c>
      <c r="AE84" s="93">
        <f t="shared" si="23"/>
        <v>21.5</v>
      </c>
      <c r="AF84" s="93"/>
      <c r="AG84" s="84">
        <f t="shared" si="24"/>
        <v>876</v>
      </c>
      <c r="AH84" s="85">
        <f t="shared" si="27"/>
        <v>1985</v>
      </c>
      <c r="AI84" s="90">
        <f t="shared" si="28"/>
        <v>14.17</v>
      </c>
      <c r="AJ84" s="90">
        <f t="shared" si="28"/>
        <v>147.16</v>
      </c>
      <c r="AK84" s="90">
        <f t="shared" si="28"/>
        <v>72.39</v>
      </c>
      <c r="AL84" s="90">
        <f t="shared" si="28"/>
        <v>50.97</v>
      </c>
      <c r="AM84" s="90">
        <f t="shared" si="28"/>
        <v>61.44</v>
      </c>
      <c r="AN84" s="90">
        <f t="shared" si="28"/>
        <v>77</v>
      </c>
      <c r="AO84" s="90">
        <f t="shared" si="28"/>
        <v>207.19</v>
      </c>
      <c r="AP84" s="90">
        <f t="shared" si="28"/>
        <v>122.93</v>
      </c>
      <c r="AQ84" s="90">
        <f t="shared" si="28"/>
        <v>54.39</v>
      </c>
      <c r="AR84" s="90">
        <f t="shared" si="28"/>
        <v>13.95</v>
      </c>
      <c r="AS84" s="90">
        <f t="shared" si="28"/>
        <v>8</v>
      </c>
      <c r="AT84" s="90">
        <f t="shared" si="28"/>
        <v>8.1199999999999992</v>
      </c>
      <c r="AU84" s="92">
        <f t="shared" si="25"/>
        <v>837.71</v>
      </c>
    </row>
    <row r="85" spans="1:47" x14ac:dyDescent="0.2">
      <c r="A85" s="77">
        <v>32217</v>
      </c>
      <c r="B85" s="61">
        <v>1519</v>
      </c>
      <c r="C85" s="78">
        <f t="shared" si="20"/>
        <v>1988.03</v>
      </c>
      <c r="D85" s="78">
        <f t="shared" si="21"/>
        <v>3.0128925619834712</v>
      </c>
      <c r="E85" s="78"/>
      <c r="F85" s="79">
        <v>34424</v>
      </c>
      <c r="G85" s="78">
        <f t="shared" si="22"/>
        <v>1994.03</v>
      </c>
      <c r="H85" s="78">
        <f t="shared" si="26"/>
        <v>95.609256198347083</v>
      </c>
      <c r="I85" s="78"/>
      <c r="J85" s="81">
        <v>34334</v>
      </c>
      <c r="K85" s="83">
        <f t="shared" si="29"/>
        <v>42.868760330578503</v>
      </c>
      <c r="L85" s="51"/>
      <c r="Z85" s="91"/>
      <c r="AA85" s="91"/>
      <c r="AC85" s="60">
        <v>6545</v>
      </c>
      <c r="AD85" s="61">
        <v>42400</v>
      </c>
      <c r="AE85" s="93">
        <f t="shared" si="23"/>
        <v>42.4</v>
      </c>
      <c r="AF85" s="93"/>
      <c r="AG85" s="84">
        <f t="shared" si="24"/>
        <v>888</v>
      </c>
      <c r="AH85" s="85">
        <f t="shared" si="27"/>
        <v>1986</v>
      </c>
      <c r="AI85" s="90">
        <f t="shared" si="28"/>
        <v>11.73</v>
      </c>
      <c r="AJ85" s="90">
        <f t="shared" si="28"/>
        <v>12.38</v>
      </c>
      <c r="AK85" s="90">
        <f t="shared" si="28"/>
        <v>33.75</v>
      </c>
      <c r="AL85" s="90">
        <f t="shared" si="28"/>
        <v>152.06</v>
      </c>
      <c r="AM85" s="90">
        <f t="shared" si="28"/>
        <v>499.517</v>
      </c>
      <c r="AN85" s="90">
        <f t="shared" si="28"/>
        <v>356.72</v>
      </c>
      <c r="AO85" s="90">
        <f t="shared" si="28"/>
        <v>190.46</v>
      </c>
      <c r="AP85" s="90">
        <f t="shared" si="28"/>
        <v>194.01</v>
      </c>
      <c r="AQ85" s="90">
        <f t="shared" si="28"/>
        <v>90.86</v>
      </c>
      <c r="AR85" s="90">
        <f t="shared" si="28"/>
        <v>22.86</v>
      </c>
      <c r="AS85" s="90">
        <f t="shared" si="28"/>
        <v>8.9</v>
      </c>
      <c r="AT85" s="90">
        <f t="shared" si="28"/>
        <v>12.36</v>
      </c>
      <c r="AU85" s="92">
        <f t="shared" si="25"/>
        <v>1585.607</v>
      </c>
    </row>
    <row r="86" spans="1:47" x14ac:dyDescent="0.2">
      <c r="A86" s="77">
        <v>32218</v>
      </c>
      <c r="B86" s="61">
        <v>1396</v>
      </c>
      <c r="C86" s="78">
        <f t="shared" si="20"/>
        <v>1988.03</v>
      </c>
      <c r="D86" s="78">
        <f t="shared" si="21"/>
        <v>2.7689256198347105</v>
      </c>
      <c r="E86" s="78"/>
      <c r="F86" s="79">
        <v>34454</v>
      </c>
      <c r="G86" s="78">
        <f t="shared" si="22"/>
        <v>1994.04</v>
      </c>
      <c r="H86" s="78">
        <f t="shared" si="26"/>
        <v>107.18677685950412</v>
      </c>
      <c r="I86" s="78"/>
      <c r="J86" s="82">
        <v>34365</v>
      </c>
      <c r="K86" s="83">
        <f t="shared" si="29"/>
        <v>64.552066115702459</v>
      </c>
      <c r="L86" s="51"/>
      <c r="Z86" s="91"/>
      <c r="AA86" s="91"/>
      <c r="AC86" s="60">
        <v>6576</v>
      </c>
      <c r="AD86" s="61">
        <v>36000</v>
      </c>
      <c r="AE86" s="93">
        <f t="shared" si="23"/>
        <v>36</v>
      </c>
      <c r="AF86" s="93"/>
      <c r="AG86" s="84">
        <f t="shared" si="24"/>
        <v>900</v>
      </c>
      <c r="AH86" s="85">
        <f t="shared" si="27"/>
        <v>1987</v>
      </c>
      <c r="AI86" s="90">
        <f t="shared" si="28"/>
        <v>16.93</v>
      </c>
      <c r="AJ86" s="90">
        <f t="shared" si="28"/>
        <v>12.627000000000001</v>
      </c>
      <c r="AK86" s="90">
        <f t="shared" si="28"/>
        <v>21.413</v>
      </c>
      <c r="AL86" s="90">
        <f t="shared" si="28"/>
        <v>46.365000000000002</v>
      </c>
      <c r="AM86" s="90">
        <f t="shared" si="28"/>
        <v>107.73699999999999</v>
      </c>
      <c r="AN86" s="90">
        <f t="shared" si="28"/>
        <v>238.15</v>
      </c>
      <c r="AO86" s="90">
        <f t="shared" si="28"/>
        <v>207.07</v>
      </c>
      <c r="AP86" s="90">
        <f t="shared" si="28"/>
        <v>157.988</v>
      </c>
      <c r="AQ86" s="90">
        <f t="shared" si="28"/>
        <v>46.68</v>
      </c>
      <c r="AR86" s="90">
        <f t="shared" si="28"/>
        <v>13.49</v>
      </c>
      <c r="AS86" s="90">
        <f t="shared" si="28"/>
        <v>12.093</v>
      </c>
      <c r="AT86" s="90">
        <f t="shared" si="28"/>
        <v>0</v>
      </c>
      <c r="AU86" s="92">
        <f t="shared" si="25"/>
        <v>880.54299999999989</v>
      </c>
    </row>
    <row r="87" spans="1:47" x14ac:dyDescent="0.2">
      <c r="A87" s="77">
        <v>32219</v>
      </c>
      <c r="B87" s="61">
        <v>1546</v>
      </c>
      <c r="C87" s="78">
        <f t="shared" si="20"/>
        <v>1988.03</v>
      </c>
      <c r="D87" s="78">
        <f t="shared" si="21"/>
        <v>3.0664462809917352</v>
      </c>
      <c r="E87" s="78"/>
      <c r="F87" s="79">
        <v>34485</v>
      </c>
      <c r="G87" s="78">
        <f t="shared" si="22"/>
        <v>1994.05</v>
      </c>
      <c r="H87" s="78">
        <f t="shared" si="26"/>
        <v>116.17190082644629</v>
      </c>
      <c r="I87" s="78"/>
      <c r="J87" s="81">
        <v>34393</v>
      </c>
      <c r="K87" s="83" t="e">
        <f t="shared" si="29"/>
        <v>#VALUE!</v>
      </c>
      <c r="L87" s="51"/>
      <c r="Z87" s="91"/>
      <c r="AA87" s="91"/>
      <c r="AC87" s="60">
        <v>6607</v>
      </c>
      <c r="AD87" s="61">
        <v>61100</v>
      </c>
      <c r="AE87" s="93">
        <f t="shared" si="23"/>
        <v>61.1</v>
      </c>
      <c r="AF87" s="93"/>
      <c r="AG87" s="84">
        <f t="shared" si="24"/>
        <v>912</v>
      </c>
      <c r="AH87" s="85">
        <f t="shared" si="27"/>
        <v>1988</v>
      </c>
      <c r="AI87" s="90">
        <f t="shared" si="28"/>
        <v>3.359</v>
      </c>
      <c r="AJ87" s="90">
        <f t="shared" si="28"/>
        <v>9.6189999999999998</v>
      </c>
      <c r="AK87" s="90">
        <f t="shared" si="28"/>
        <v>194.53700000000001</v>
      </c>
      <c r="AL87" s="90">
        <f t="shared" si="28"/>
        <v>103.753</v>
      </c>
      <c r="AM87" s="90">
        <f t="shared" si="28"/>
        <v>104.19199999999999</v>
      </c>
      <c r="AN87" s="90">
        <f t="shared" si="28"/>
        <v>113.2</v>
      </c>
      <c r="AO87" s="90">
        <f t="shared" si="28"/>
        <v>138.88999999999999</v>
      </c>
      <c r="AP87" s="90">
        <f t="shared" si="28"/>
        <v>140.411</v>
      </c>
      <c r="AQ87" s="90">
        <f t="shared" si="28"/>
        <v>100.639</v>
      </c>
      <c r="AR87" s="90">
        <f t="shared" si="28"/>
        <v>27.02</v>
      </c>
      <c r="AS87" s="90">
        <f t="shared" si="28"/>
        <v>7.31</v>
      </c>
      <c r="AT87" s="90">
        <f t="shared" si="28"/>
        <v>0</v>
      </c>
      <c r="AU87" s="92">
        <f t="shared" si="25"/>
        <v>942.93</v>
      </c>
    </row>
    <row r="88" spans="1:47" x14ac:dyDescent="0.2">
      <c r="A88" s="77">
        <v>32220</v>
      </c>
      <c r="B88" s="61">
        <v>1516</v>
      </c>
      <c r="C88" s="78">
        <f t="shared" si="20"/>
        <v>1988.03</v>
      </c>
      <c r="D88" s="78">
        <f t="shared" si="21"/>
        <v>3.0069421487603303</v>
      </c>
      <c r="E88" s="78"/>
      <c r="F88" s="79">
        <v>34515</v>
      </c>
      <c r="G88" s="78">
        <f t="shared" si="22"/>
        <v>1994.06</v>
      </c>
      <c r="H88" s="78">
        <f t="shared" si="26"/>
        <v>25.489586776859507</v>
      </c>
      <c r="I88" s="78"/>
      <c r="J88" s="82">
        <v>34424</v>
      </c>
      <c r="K88" s="83">
        <f t="shared" si="29"/>
        <v>95.609256198347083</v>
      </c>
      <c r="L88" s="51"/>
      <c r="Z88" s="91"/>
      <c r="AA88" s="91"/>
      <c r="AC88" s="60">
        <v>6635</v>
      </c>
      <c r="AD88" s="61">
        <v>114000</v>
      </c>
      <c r="AE88" s="93">
        <f t="shared" si="23"/>
        <v>114</v>
      </c>
      <c r="AF88" s="93"/>
      <c r="AG88" s="84">
        <f t="shared" si="24"/>
        <v>924</v>
      </c>
      <c r="AH88" s="85">
        <f t="shared" si="27"/>
        <v>1989</v>
      </c>
      <c r="AI88" s="90">
        <f t="shared" si="28"/>
        <v>3.62</v>
      </c>
      <c r="AJ88" s="90">
        <f t="shared" si="28"/>
        <v>59.616999999999997</v>
      </c>
      <c r="AK88" s="90">
        <f t="shared" si="28"/>
        <v>38.468000000000004</v>
      </c>
      <c r="AL88" s="90">
        <f t="shared" si="28"/>
        <v>45.473999999999997</v>
      </c>
      <c r="AM88" s="90">
        <f t="shared" si="28"/>
        <v>48.18</v>
      </c>
      <c r="AN88" s="90">
        <f t="shared" si="28"/>
        <v>369.89100000000002</v>
      </c>
      <c r="AO88" s="90">
        <f t="shared" si="28"/>
        <v>242.95</v>
      </c>
      <c r="AP88" s="90">
        <f t="shared" si="28"/>
        <v>157.84</v>
      </c>
      <c r="AQ88" s="90">
        <f t="shared" si="28"/>
        <v>60.899000000000001</v>
      </c>
      <c r="AR88" s="90">
        <f t="shared" si="28"/>
        <v>15.065</v>
      </c>
      <c r="AS88" s="90">
        <f t="shared" si="28"/>
        <v>8.3070000000000004</v>
      </c>
      <c r="AT88" s="90">
        <f t="shared" si="28"/>
        <v>13.73</v>
      </c>
      <c r="AU88" s="92">
        <f t="shared" si="25"/>
        <v>1064.0410000000002</v>
      </c>
    </row>
    <row r="89" spans="1:47" x14ac:dyDescent="0.2">
      <c r="A89" s="77">
        <v>32221</v>
      </c>
      <c r="B89" s="61">
        <v>1656</v>
      </c>
      <c r="C89" s="78">
        <f t="shared" si="20"/>
        <v>1988.03</v>
      </c>
      <c r="D89" s="78">
        <f t="shared" si="21"/>
        <v>3.2846280991735539</v>
      </c>
      <c r="E89" s="78"/>
      <c r="F89" s="79">
        <v>34546</v>
      </c>
      <c r="G89" s="78">
        <f t="shared" si="22"/>
        <v>1994.07</v>
      </c>
      <c r="H89" s="78">
        <f t="shared" si="26"/>
        <v>12.186446280991737</v>
      </c>
      <c r="I89" s="78"/>
      <c r="J89" s="81">
        <v>34454</v>
      </c>
      <c r="K89" s="83">
        <f t="shared" si="29"/>
        <v>107.18677685950412</v>
      </c>
      <c r="L89" s="51"/>
      <c r="Z89" s="91"/>
      <c r="AA89" s="91"/>
      <c r="AC89" s="60">
        <v>6666</v>
      </c>
      <c r="AD89" s="61">
        <v>173000</v>
      </c>
      <c r="AE89" s="93">
        <f t="shared" si="23"/>
        <v>173</v>
      </c>
      <c r="AF89" s="93"/>
      <c r="AG89" s="84">
        <f t="shared" si="24"/>
        <v>936</v>
      </c>
      <c r="AH89" s="85">
        <f t="shared" si="27"/>
        <v>1990</v>
      </c>
      <c r="AI89" s="90">
        <f t="shared" si="28"/>
        <v>51.749000000000002</v>
      </c>
      <c r="AJ89" s="90">
        <f t="shared" si="28"/>
        <v>20.460999999999999</v>
      </c>
      <c r="AK89" s="90">
        <f t="shared" si="28"/>
        <v>28.768000000000001</v>
      </c>
      <c r="AL89" s="90">
        <f t="shared" si="28"/>
        <v>83.152000000000001</v>
      </c>
      <c r="AM89" s="90">
        <f t="shared" si="28"/>
        <v>42.706000000000003</v>
      </c>
      <c r="AN89" s="90">
        <f t="shared" si="28"/>
        <v>111.934</v>
      </c>
      <c r="AO89" s="90">
        <f t="shared" si="28"/>
        <v>96.730999999999995</v>
      </c>
      <c r="AP89" s="90">
        <f t="shared" si="28"/>
        <v>156.809</v>
      </c>
      <c r="AQ89" s="90">
        <f t="shared" si="28"/>
        <v>105.68</v>
      </c>
      <c r="AR89" s="90">
        <f t="shared" si="28"/>
        <v>16.789000000000001</v>
      </c>
      <c r="AS89" s="90">
        <f t="shared" si="28"/>
        <v>3.476</v>
      </c>
      <c r="AT89" s="90">
        <f t="shared" si="28"/>
        <v>0.60099999999999998</v>
      </c>
      <c r="AU89" s="92">
        <f t="shared" si="25"/>
        <v>718.85599999999999</v>
      </c>
    </row>
    <row r="90" spans="1:47" x14ac:dyDescent="0.2">
      <c r="A90" s="77">
        <v>32222</v>
      </c>
      <c r="B90" s="61">
        <v>1767</v>
      </c>
      <c r="C90" s="78">
        <f t="shared" si="20"/>
        <v>1988.03</v>
      </c>
      <c r="D90" s="78">
        <f t="shared" si="21"/>
        <v>3.5047933884297522</v>
      </c>
      <c r="E90" s="78"/>
      <c r="F90" s="79">
        <v>34577</v>
      </c>
      <c r="G90" s="78">
        <f t="shared" si="22"/>
        <v>1994.08</v>
      </c>
      <c r="H90" s="78">
        <f t="shared" si="26"/>
        <v>2.8046280991735535</v>
      </c>
      <c r="I90" s="78"/>
      <c r="J90" s="82">
        <v>34485</v>
      </c>
      <c r="K90" s="83">
        <f t="shared" si="29"/>
        <v>116.17190082644629</v>
      </c>
      <c r="L90" s="51"/>
      <c r="Z90" s="91"/>
      <c r="AA90" s="91"/>
      <c r="AC90" s="60">
        <v>6696</v>
      </c>
      <c r="AD90" s="61">
        <v>97200</v>
      </c>
      <c r="AE90" s="93">
        <f t="shared" si="23"/>
        <v>97.2</v>
      </c>
      <c r="AF90" s="93"/>
      <c r="AG90" s="84">
        <f t="shared" si="24"/>
        <v>948</v>
      </c>
      <c r="AH90" s="85">
        <f t="shared" si="27"/>
        <v>1991</v>
      </c>
      <c r="AI90" s="90">
        <f t="shared" si="28"/>
        <v>2.8519999999999999</v>
      </c>
      <c r="AJ90" s="90">
        <f t="shared" si="28"/>
        <v>5.5650000000000004</v>
      </c>
      <c r="AK90" s="90">
        <f t="shared" si="28"/>
        <v>7.9560000000000004</v>
      </c>
      <c r="AL90" s="90">
        <f t="shared" si="28"/>
        <v>15.3</v>
      </c>
      <c r="AM90" s="90">
        <f t="shared" si="28"/>
        <v>28.102</v>
      </c>
      <c r="AN90" s="90">
        <f t="shared" si="28"/>
        <v>96.545000000000002</v>
      </c>
      <c r="AO90" s="90">
        <f t="shared" si="28"/>
        <v>105.79600000000001</v>
      </c>
      <c r="AP90" s="90">
        <f t="shared" si="28"/>
        <v>124.148</v>
      </c>
      <c r="AQ90" s="90">
        <f t="shared" si="28"/>
        <v>60.345999999999997</v>
      </c>
      <c r="AR90" s="90">
        <f t="shared" si="28"/>
        <v>21.640999999999998</v>
      </c>
      <c r="AS90" s="90">
        <f t="shared" si="28"/>
        <v>11.561</v>
      </c>
      <c r="AT90" s="90">
        <f t="shared" si="28"/>
        <v>7.1719999999999997</v>
      </c>
      <c r="AU90" s="92">
        <f t="shared" si="25"/>
        <v>486.98400000000004</v>
      </c>
    </row>
    <row r="91" spans="1:47" x14ac:dyDescent="0.2">
      <c r="A91" s="77">
        <v>32223</v>
      </c>
      <c r="B91" s="61">
        <v>1775</v>
      </c>
      <c r="C91" s="78">
        <f t="shared" si="20"/>
        <v>1988.03</v>
      </c>
      <c r="D91" s="78">
        <f t="shared" si="21"/>
        <v>3.5206611570247932</v>
      </c>
      <c r="E91" s="78"/>
      <c r="F91" s="79">
        <v>34607</v>
      </c>
      <c r="G91" s="78">
        <f t="shared" si="22"/>
        <v>1994.09</v>
      </c>
      <c r="H91" s="78">
        <f t="shared" si="26"/>
        <v>-3.5266115702479333</v>
      </c>
      <c r="I91" s="78"/>
      <c r="J91" s="81">
        <v>34515</v>
      </c>
      <c r="K91" s="83">
        <f t="shared" si="29"/>
        <v>25.489586776859507</v>
      </c>
      <c r="L91" s="51"/>
      <c r="Z91" s="91"/>
      <c r="AA91" s="91"/>
      <c r="AC91" s="60">
        <v>6727</v>
      </c>
      <c r="AD91" s="61">
        <v>29800</v>
      </c>
      <c r="AE91" s="93">
        <f t="shared" si="23"/>
        <v>29.8</v>
      </c>
      <c r="AF91" s="93"/>
      <c r="AG91" s="84">
        <f t="shared" si="24"/>
        <v>960</v>
      </c>
      <c r="AH91" s="85">
        <f t="shared" si="27"/>
        <v>1992</v>
      </c>
      <c r="AI91" s="90">
        <f t="shared" si="28"/>
        <v>6.7309999999999999</v>
      </c>
      <c r="AJ91" s="90">
        <f t="shared" si="28"/>
        <v>10.462999999999999</v>
      </c>
      <c r="AK91" s="90">
        <f t="shared" si="28"/>
        <v>17.164000000000001</v>
      </c>
      <c r="AL91" s="90">
        <f t="shared" si="28"/>
        <v>25.783000000000001</v>
      </c>
      <c r="AM91" s="90">
        <f t="shared" si="28"/>
        <v>154.61699999999999</v>
      </c>
      <c r="AN91" s="90">
        <f t="shared" si="28"/>
        <v>170.34299999999999</v>
      </c>
      <c r="AO91" s="90">
        <f t="shared" si="28"/>
        <v>269.10899999999998</v>
      </c>
      <c r="AP91" s="90">
        <f t="shared" si="28"/>
        <v>182.667</v>
      </c>
      <c r="AQ91" s="90">
        <f t="shared" si="28"/>
        <v>46.04</v>
      </c>
      <c r="AR91" s="90">
        <f t="shared" si="28"/>
        <v>12.836</v>
      </c>
      <c r="AS91" s="90">
        <f t="shared" si="28"/>
        <v>2.1059999999999999</v>
      </c>
      <c r="AT91" s="90">
        <f t="shared" si="28"/>
        <v>1.7170000000000001</v>
      </c>
      <c r="AU91" s="92">
        <f t="shared" si="25"/>
        <v>899.57600000000002</v>
      </c>
    </row>
    <row r="92" spans="1:47" x14ac:dyDescent="0.2">
      <c r="A92" s="77">
        <v>32224</v>
      </c>
      <c r="B92" s="61">
        <v>1614</v>
      </c>
      <c r="C92" s="78">
        <f t="shared" si="20"/>
        <v>1988.03</v>
      </c>
      <c r="D92" s="78">
        <f t="shared" si="21"/>
        <v>3.2013223140495866</v>
      </c>
      <c r="E92" s="78"/>
      <c r="F92" s="79">
        <v>34638</v>
      </c>
      <c r="G92" s="78">
        <f t="shared" si="22"/>
        <v>1994.1</v>
      </c>
      <c r="H92" s="78">
        <f t="shared" si="26"/>
        <v>0.5157024793388425</v>
      </c>
      <c r="I92" s="78"/>
      <c r="J92" s="82">
        <v>34546</v>
      </c>
      <c r="K92" s="83">
        <f t="shared" si="29"/>
        <v>12.186446280991737</v>
      </c>
      <c r="L92" s="51"/>
      <c r="Z92" s="91"/>
      <c r="AA92" s="91"/>
      <c r="AC92" s="60">
        <v>6757</v>
      </c>
      <c r="AD92" s="61">
        <v>7930</v>
      </c>
      <c r="AE92" s="93">
        <f t="shared" si="23"/>
        <v>7.93</v>
      </c>
      <c r="AF92" s="93"/>
      <c r="AG92" s="84">
        <f t="shared" si="24"/>
        <v>972</v>
      </c>
      <c r="AH92" s="85">
        <f t="shared" si="27"/>
        <v>1993</v>
      </c>
      <c r="AI92" s="90">
        <f t="shared" si="28"/>
        <v>8.4329999999999998</v>
      </c>
      <c r="AJ92" s="90">
        <f t="shared" si="28"/>
        <v>17.065000000000001</v>
      </c>
      <c r="AK92" s="90">
        <f t="shared" si="28"/>
        <v>42.02</v>
      </c>
      <c r="AL92" s="90">
        <f t="shared" si="28"/>
        <v>81.051000000000002</v>
      </c>
      <c r="AM92" s="90">
        <f t="shared" si="28"/>
        <v>161.09899999999999</v>
      </c>
      <c r="AN92" s="90">
        <f t="shared" si="28"/>
        <v>398.404</v>
      </c>
      <c r="AO92" s="90">
        <f t="shared" si="28"/>
        <v>243.83</v>
      </c>
      <c r="AP92" s="90">
        <f t="shared" si="28"/>
        <v>475.90699999999998</v>
      </c>
      <c r="AQ92" s="90">
        <f t="shared" si="28"/>
        <v>254.06100000000001</v>
      </c>
      <c r="AR92" s="90">
        <f t="shared" si="28"/>
        <v>58.664999999999999</v>
      </c>
      <c r="AS92" s="90">
        <f t="shared" si="28"/>
        <v>18.803000000000001</v>
      </c>
      <c r="AT92" s="90">
        <f t="shared" si="28"/>
        <v>7.407</v>
      </c>
      <c r="AU92" s="92">
        <f t="shared" si="25"/>
        <v>1766.7449999999999</v>
      </c>
    </row>
    <row r="93" spans="1:47" x14ac:dyDescent="0.2">
      <c r="A93" s="77">
        <v>32225</v>
      </c>
      <c r="B93" s="61">
        <v>1773</v>
      </c>
      <c r="C93" s="78">
        <f t="shared" si="20"/>
        <v>1988.03</v>
      </c>
      <c r="D93" s="78">
        <f t="shared" si="21"/>
        <v>3.5166942148760332</v>
      </c>
      <c r="E93" s="78"/>
      <c r="F93" s="79">
        <v>34668</v>
      </c>
      <c r="G93" s="78">
        <f t="shared" si="22"/>
        <v>1994.11</v>
      </c>
      <c r="H93" s="78">
        <f t="shared" si="26"/>
        <v>15.877685950413223</v>
      </c>
      <c r="I93" s="78"/>
      <c r="J93" s="81">
        <v>34577</v>
      </c>
      <c r="K93" s="83">
        <f t="shared" si="29"/>
        <v>2.8046280991735535</v>
      </c>
      <c r="L93" s="51"/>
      <c r="Z93" s="91"/>
      <c r="AC93" s="60">
        <v>6788</v>
      </c>
      <c r="AD93" s="61">
        <v>4720</v>
      </c>
      <c r="AE93" s="93">
        <f t="shared" si="23"/>
        <v>4.72</v>
      </c>
      <c r="AF93" s="93"/>
      <c r="AG93" s="84">
        <f t="shared" si="24"/>
        <v>984</v>
      </c>
      <c r="AH93" s="85">
        <f t="shared" si="27"/>
        <v>1994</v>
      </c>
      <c r="AI93" s="90">
        <f t="shared" si="28"/>
        <v>9.218</v>
      </c>
      <c r="AJ93" s="90">
        <f t="shared" si="28"/>
        <v>4.4630000000000001</v>
      </c>
      <c r="AK93" s="90">
        <f t="shared" si="28"/>
        <v>40.255000000000003</v>
      </c>
      <c r="AL93" s="90">
        <f t="shared" si="28"/>
        <v>61.484999999999999</v>
      </c>
      <c r="AM93" s="90">
        <f t="shared" si="28"/>
        <v>53.68</v>
      </c>
      <c r="AN93" s="90">
        <f t="shared" si="28"/>
        <v>94.215000000000003</v>
      </c>
      <c r="AO93" s="90">
        <f t="shared" si="28"/>
        <v>113.625</v>
      </c>
      <c r="AP93" s="90">
        <f t="shared" si="28"/>
        <v>119.318</v>
      </c>
      <c r="AQ93" s="90">
        <f t="shared" si="28"/>
        <v>23.308</v>
      </c>
      <c r="AR93" s="90">
        <f t="shared" si="28"/>
        <v>2.4159999999999999</v>
      </c>
      <c r="AS93" s="90">
        <f t="shared" si="28"/>
        <v>0</v>
      </c>
      <c r="AT93" s="90">
        <f t="shared" si="28"/>
        <v>0</v>
      </c>
      <c r="AU93" s="92">
        <f t="shared" si="25"/>
        <v>521.98300000000006</v>
      </c>
    </row>
    <row r="94" spans="1:47" x14ac:dyDescent="0.2">
      <c r="A94" s="77">
        <v>32226</v>
      </c>
      <c r="B94" s="61">
        <v>1754</v>
      </c>
      <c r="C94" s="78">
        <f t="shared" si="20"/>
        <v>1988.03</v>
      </c>
      <c r="D94" s="78">
        <f t="shared" si="21"/>
        <v>3.4790082644628102</v>
      </c>
      <c r="E94" s="78"/>
      <c r="F94" s="79">
        <v>34699</v>
      </c>
      <c r="G94" s="78">
        <f t="shared" si="22"/>
        <v>1994.12</v>
      </c>
      <c r="H94" s="78">
        <f t="shared" si="26"/>
        <v>26.031074380165286</v>
      </c>
      <c r="I94" s="78"/>
      <c r="J94" s="82">
        <v>34607</v>
      </c>
      <c r="K94" s="83">
        <f t="shared" si="29"/>
        <v>-3.5266115702479333</v>
      </c>
      <c r="L94" s="51"/>
      <c r="Z94" s="91"/>
      <c r="AC94" s="60">
        <v>6819</v>
      </c>
      <c r="AD94" s="61">
        <v>9580</v>
      </c>
      <c r="AE94" s="93">
        <f t="shared" si="23"/>
        <v>9.58</v>
      </c>
      <c r="AF94" s="93"/>
      <c r="AG94" s="84">
        <f t="shared" si="24"/>
        <v>996</v>
      </c>
      <c r="AH94" s="85">
        <f t="shared" si="27"/>
        <v>1995</v>
      </c>
      <c r="AI94" s="90">
        <f t="shared" si="28"/>
        <v>0</v>
      </c>
      <c r="AJ94" s="90">
        <f t="shared" si="28"/>
        <v>13.593</v>
      </c>
      <c r="AK94" s="90">
        <f t="shared" si="28"/>
        <v>20.376000000000001</v>
      </c>
      <c r="AL94" s="90">
        <f t="shared" si="28"/>
        <v>430.06099999999998</v>
      </c>
      <c r="AM94" s="90">
        <f t="shared" si="28"/>
        <v>274.66000000000003</v>
      </c>
      <c r="AN94" s="90">
        <f t="shared" si="28"/>
        <v>481.06400000000002</v>
      </c>
      <c r="AO94" s="90">
        <f t="shared" si="28"/>
        <v>276.81400000000002</v>
      </c>
      <c r="AP94" s="90">
        <f t="shared" si="28"/>
        <v>391.959</v>
      </c>
      <c r="AQ94" s="90">
        <f t="shared" si="28"/>
        <v>269.17200000000003</v>
      </c>
      <c r="AR94" s="90">
        <f t="shared" si="28"/>
        <v>94.510999999999996</v>
      </c>
      <c r="AS94" s="90">
        <f t="shared" si="28"/>
        <v>14.792</v>
      </c>
      <c r="AT94" s="90">
        <f t="shared" si="28"/>
        <v>0</v>
      </c>
      <c r="AU94" s="92">
        <f t="shared" si="25"/>
        <v>2267.0020000000004</v>
      </c>
    </row>
    <row r="95" spans="1:47" x14ac:dyDescent="0.2">
      <c r="A95" s="77">
        <v>32227</v>
      </c>
      <c r="B95" s="61">
        <v>1941</v>
      </c>
      <c r="C95" s="78">
        <f t="shared" si="20"/>
        <v>1988.03</v>
      </c>
      <c r="D95" s="78">
        <f t="shared" si="21"/>
        <v>3.8499173553719008</v>
      </c>
      <c r="E95" s="78"/>
      <c r="F95" s="79">
        <v>34730</v>
      </c>
      <c r="G95" s="78">
        <f t="shared" si="22"/>
        <v>1995.01</v>
      </c>
      <c r="H95" s="78">
        <f t="shared" si="26"/>
        <v>251.34545454545454</v>
      </c>
      <c r="I95" s="78"/>
      <c r="J95" s="81">
        <v>34638</v>
      </c>
      <c r="K95" s="83">
        <f t="shared" si="29"/>
        <v>0.5157024793388425</v>
      </c>
      <c r="L95" s="51"/>
      <c r="Z95" s="91"/>
      <c r="AC95" s="60">
        <v>6849</v>
      </c>
      <c r="AD95" s="61">
        <v>16500</v>
      </c>
      <c r="AE95" s="93">
        <f t="shared" si="23"/>
        <v>16.5</v>
      </c>
      <c r="AF95" s="93"/>
      <c r="AG95" s="84">
        <f t="shared" si="24"/>
        <v>1008</v>
      </c>
      <c r="AH95" s="85">
        <f t="shared" si="27"/>
        <v>1996</v>
      </c>
      <c r="AI95" s="90">
        <f t="shared" si="28"/>
        <v>2.274</v>
      </c>
      <c r="AJ95" s="90">
        <f t="shared" si="28"/>
        <v>6.1520000000000001</v>
      </c>
      <c r="AK95" s="90">
        <f t="shared" si="28"/>
        <v>127.574</v>
      </c>
      <c r="AL95" s="90">
        <f t="shared" si="28"/>
        <v>134.26499999999999</v>
      </c>
      <c r="AM95" s="90">
        <f t="shared" si="28"/>
        <v>383.11200000000002</v>
      </c>
      <c r="AN95" s="90">
        <f t="shared" si="28"/>
        <v>219.81700000000001</v>
      </c>
      <c r="AO95" s="90">
        <f t="shared" si="28"/>
        <v>221.68299999999999</v>
      </c>
      <c r="AP95" s="90">
        <f t="shared" si="28"/>
        <v>259.45600000000002</v>
      </c>
      <c r="AQ95" s="90">
        <f t="shared" si="28"/>
        <v>94.117999999999995</v>
      </c>
      <c r="AR95" s="90">
        <f t="shared" si="28"/>
        <v>26.521999999999998</v>
      </c>
      <c r="AS95" s="90">
        <f t="shared" si="28"/>
        <v>0</v>
      </c>
      <c r="AT95" s="90">
        <f t="shared" si="28"/>
        <v>0</v>
      </c>
      <c r="AU95" s="92">
        <f t="shared" si="25"/>
        <v>1474.973</v>
      </c>
    </row>
    <row r="96" spans="1:47" x14ac:dyDescent="0.2">
      <c r="A96" s="77">
        <v>32228</v>
      </c>
      <c r="B96" s="61">
        <v>1807</v>
      </c>
      <c r="C96" s="78">
        <f t="shared" si="20"/>
        <v>1988.03</v>
      </c>
      <c r="D96" s="78">
        <f t="shared" si="21"/>
        <v>3.5841322314049586</v>
      </c>
      <c r="E96" s="78"/>
      <c r="F96" s="79">
        <v>34758</v>
      </c>
      <c r="G96" s="78">
        <f t="shared" si="22"/>
        <v>1995.02</v>
      </c>
      <c r="H96" s="78">
        <f t="shared" si="26"/>
        <v>302.04694214876031</v>
      </c>
      <c r="I96" s="78"/>
      <c r="J96" s="82">
        <v>34668</v>
      </c>
      <c r="K96" s="83">
        <f t="shared" si="29"/>
        <v>15.877685950413223</v>
      </c>
      <c r="L96" s="51"/>
      <c r="Z96" s="91"/>
      <c r="AC96" s="60">
        <v>6880</v>
      </c>
      <c r="AD96" s="61">
        <v>22400</v>
      </c>
      <c r="AE96" s="93">
        <f t="shared" si="23"/>
        <v>22.4</v>
      </c>
      <c r="AF96" s="93"/>
      <c r="AG96" s="84">
        <f t="shared" si="24"/>
        <v>1020</v>
      </c>
      <c r="AH96" s="85">
        <f t="shared" si="27"/>
        <v>1997</v>
      </c>
      <c r="AI96" s="90">
        <f t="shared" si="28"/>
        <v>1.663</v>
      </c>
      <c r="AJ96" s="90">
        <f t="shared" si="28"/>
        <v>73.941000000000003</v>
      </c>
      <c r="AK96" s="90">
        <f t="shared" si="28"/>
        <v>430.41500000000002</v>
      </c>
      <c r="AL96" s="90">
        <f t="shared" si="28"/>
        <v>443.51600000000002</v>
      </c>
      <c r="AM96" s="90">
        <f t="shared" si="28"/>
        <v>103.563</v>
      </c>
      <c r="AN96" s="90">
        <f t="shared" si="28"/>
        <v>114.539</v>
      </c>
      <c r="AO96" s="90">
        <f t="shared" si="28"/>
        <v>150.732</v>
      </c>
      <c r="AP96" s="90">
        <f t="shared" si="28"/>
        <v>111.01300000000001</v>
      </c>
      <c r="AQ96" s="90">
        <f t="shared" si="28"/>
        <v>34.786000000000001</v>
      </c>
      <c r="AR96" s="90">
        <f t="shared" si="28"/>
        <v>11.398999999999999</v>
      </c>
      <c r="AS96" s="90">
        <f t="shared" si="28"/>
        <v>2.5430000000000001</v>
      </c>
      <c r="AT96" s="90">
        <f t="shared" si="28"/>
        <v>1.2230000000000001</v>
      </c>
      <c r="AU96" s="92">
        <f t="shared" si="25"/>
        <v>1479.3329999999999</v>
      </c>
    </row>
    <row r="97" spans="1:47" x14ac:dyDescent="0.2">
      <c r="A97" s="77">
        <v>32229</v>
      </c>
      <c r="B97" s="61">
        <v>2134</v>
      </c>
      <c r="C97" s="78">
        <f t="shared" si="20"/>
        <v>1988.03</v>
      </c>
      <c r="D97" s="78">
        <f t="shared" si="21"/>
        <v>4.2327272727272733</v>
      </c>
      <c r="E97" s="78"/>
      <c r="F97" s="79">
        <v>34789</v>
      </c>
      <c r="G97" s="78">
        <f t="shared" si="22"/>
        <v>1995.03</v>
      </c>
      <c r="H97" s="78">
        <f t="shared" si="26"/>
        <v>452.43173553719009</v>
      </c>
      <c r="I97" s="78"/>
      <c r="J97" s="81">
        <v>34699</v>
      </c>
      <c r="K97" s="83">
        <f t="shared" si="29"/>
        <v>26.031074380165286</v>
      </c>
      <c r="L97" s="51"/>
      <c r="AC97" s="60">
        <v>6910</v>
      </c>
      <c r="AD97" s="61">
        <v>22500</v>
      </c>
      <c r="AE97" s="93">
        <f t="shared" si="23"/>
        <v>22.5</v>
      </c>
      <c r="AF97" s="93"/>
      <c r="AG97" s="84">
        <f t="shared" si="24"/>
        <v>1032</v>
      </c>
      <c r="AH97" s="85">
        <f t="shared" si="27"/>
        <v>1998</v>
      </c>
      <c r="AI97" s="90">
        <f t="shared" si="28"/>
        <v>8.3219999999999992</v>
      </c>
      <c r="AJ97" s="90">
        <f t="shared" si="28"/>
        <v>52.238999999999997</v>
      </c>
      <c r="AK97" s="90">
        <f t="shared" si="28"/>
        <v>59.176000000000002</v>
      </c>
      <c r="AL97" s="90">
        <f t="shared" si="28"/>
        <v>335.839</v>
      </c>
      <c r="AM97" s="90">
        <f t="shared" si="28"/>
        <v>362.57299999999998</v>
      </c>
      <c r="AN97" s="90">
        <f t="shared" si="28"/>
        <v>460.31</v>
      </c>
      <c r="AO97" s="90">
        <f t="shared" si="28"/>
        <v>252.51400000000001</v>
      </c>
      <c r="AP97" s="90">
        <f t="shared" si="28"/>
        <v>423.21600000000001</v>
      </c>
      <c r="AQ97" s="90">
        <f t="shared" si="28"/>
        <v>491.17700000000002</v>
      </c>
      <c r="AR97" s="90">
        <f t="shared" si="28"/>
        <v>208.36099999999999</v>
      </c>
      <c r="AS97" s="90">
        <f t="shared" si="28"/>
        <v>27.003</v>
      </c>
      <c r="AT97" s="90">
        <f t="shared" si="28"/>
        <v>3.0539999999999998</v>
      </c>
      <c r="AU97" s="92">
        <f t="shared" si="25"/>
        <v>2683.7840000000001</v>
      </c>
    </row>
    <row r="98" spans="1:47" x14ac:dyDescent="0.2">
      <c r="A98" s="77">
        <v>32230</v>
      </c>
      <c r="B98" s="61">
        <v>1781</v>
      </c>
      <c r="C98" s="78">
        <f t="shared" si="20"/>
        <v>1988.03</v>
      </c>
      <c r="D98" s="78">
        <f t="shared" si="21"/>
        <v>3.5325619834710742</v>
      </c>
      <c r="E98" s="78"/>
      <c r="F98" s="79">
        <v>34819</v>
      </c>
      <c r="G98" s="78">
        <f t="shared" si="22"/>
        <v>1995.04</v>
      </c>
      <c r="H98" s="78">
        <f t="shared" si="26"/>
        <v>263.64099173553723</v>
      </c>
      <c r="I98" s="78"/>
      <c r="J98" s="82">
        <v>34730</v>
      </c>
      <c r="K98" s="83">
        <f t="shared" si="29"/>
        <v>251.34545454545454</v>
      </c>
      <c r="L98" s="51"/>
      <c r="AC98" s="60">
        <v>6941</v>
      </c>
      <c r="AD98" s="61">
        <v>82400</v>
      </c>
      <c r="AE98" s="93">
        <f t="shared" si="23"/>
        <v>82.4</v>
      </c>
      <c r="AF98" s="93"/>
      <c r="AG98" s="84">
        <f t="shared" si="24"/>
        <v>1044</v>
      </c>
      <c r="AH98" s="85">
        <f t="shared" si="27"/>
        <v>1999</v>
      </c>
      <c r="AI98" s="90">
        <f t="shared" si="28"/>
        <v>8.4260000000000002</v>
      </c>
      <c r="AJ98" s="90">
        <f t="shared" si="28"/>
        <v>80.793000000000006</v>
      </c>
      <c r="AK98" s="90">
        <f t="shared" si="28"/>
        <v>93.745000000000005</v>
      </c>
      <c r="AL98" s="90">
        <f t="shared" si="28"/>
        <v>106.212</v>
      </c>
      <c r="AM98" s="90">
        <f t="shared" si="28"/>
        <v>137.24</v>
      </c>
      <c r="AN98" s="90">
        <f t="shared" si="28"/>
        <v>189.37</v>
      </c>
      <c r="AO98" s="90">
        <f t="shared" si="28"/>
        <v>224.66399999999999</v>
      </c>
      <c r="AP98" s="90">
        <f t="shared" si="28"/>
        <v>333.928</v>
      </c>
      <c r="AQ98" s="90">
        <f t="shared" si="28"/>
        <v>175.34700000000001</v>
      </c>
      <c r="AR98" s="90">
        <f t="shared" si="28"/>
        <v>36.982999999999997</v>
      </c>
      <c r="AS98" s="90">
        <f t="shared" si="28"/>
        <v>8.5630000000000006</v>
      </c>
      <c r="AT98" s="90">
        <f t="shared" si="28"/>
        <v>5.9790000000000001</v>
      </c>
      <c r="AU98" s="92">
        <f t="shared" si="25"/>
        <v>1401.2500000000002</v>
      </c>
    </row>
    <row r="99" spans="1:47" x14ac:dyDescent="0.2">
      <c r="A99" s="77">
        <v>32231</v>
      </c>
      <c r="B99" s="61">
        <v>1776</v>
      </c>
      <c r="C99" s="78">
        <f t="shared" si="20"/>
        <v>1988.03</v>
      </c>
      <c r="D99" s="78">
        <f t="shared" si="21"/>
        <v>3.5226446280991737</v>
      </c>
      <c r="E99" s="78"/>
      <c r="F99" s="79">
        <v>34850</v>
      </c>
      <c r="G99" s="78">
        <f t="shared" si="22"/>
        <v>1995.05</v>
      </c>
      <c r="H99" s="78">
        <f t="shared" si="26"/>
        <v>366.68429752066123</v>
      </c>
      <c r="I99" s="78"/>
      <c r="J99" s="81">
        <v>34758</v>
      </c>
      <c r="K99" s="83">
        <f t="shared" si="29"/>
        <v>302.04694214876031</v>
      </c>
      <c r="L99" s="51"/>
      <c r="AC99" s="60">
        <v>6972</v>
      </c>
      <c r="AD99" s="61">
        <v>146000</v>
      </c>
      <c r="AE99" s="93">
        <f t="shared" si="23"/>
        <v>146</v>
      </c>
      <c r="AF99" s="93"/>
      <c r="AG99" s="84">
        <f t="shared" si="24"/>
        <v>1056</v>
      </c>
      <c r="AH99" s="85">
        <f t="shared" si="27"/>
        <v>2000</v>
      </c>
      <c r="AI99" s="90">
        <f t="shared" si="28"/>
        <v>4.29</v>
      </c>
      <c r="AJ99" s="90">
        <f t="shared" si="28"/>
        <v>43.792999999999999</v>
      </c>
      <c r="AK99" s="90">
        <f t="shared" si="28"/>
        <v>34.514000000000003</v>
      </c>
      <c r="AL99" s="90">
        <f t="shared" si="28"/>
        <v>172.71600000000001</v>
      </c>
      <c r="AM99" s="90">
        <f t="shared" si="28"/>
        <v>272.27999999999997</v>
      </c>
      <c r="AN99" s="90">
        <f t="shared" si="28"/>
        <v>206.72</v>
      </c>
      <c r="AO99" s="90">
        <f t="shared" si="28"/>
        <v>334.18900000000002</v>
      </c>
      <c r="AP99" s="90">
        <f t="shared" si="28"/>
        <v>278.51499999999999</v>
      </c>
      <c r="AQ99" s="90">
        <f t="shared" si="28"/>
        <v>156.36799999999999</v>
      </c>
      <c r="AR99" s="90">
        <f t="shared" ref="AJ99:AT111" si="30">INDEX($AE$11:$AE$1500, AR$9 + $AG99, 1)</f>
        <v>47.527999999999999</v>
      </c>
      <c r="AS99" s="90">
        <f t="shared" si="30"/>
        <v>0</v>
      </c>
      <c r="AT99" s="90">
        <f t="shared" si="30"/>
        <v>0</v>
      </c>
      <c r="AU99" s="92">
        <f t="shared" si="25"/>
        <v>1550.9129999999998</v>
      </c>
    </row>
    <row r="100" spans="1:47" x14ac:dyDescent="0.2">
      <c r="A100" s="77">
        <v>32232</v>
      </c>
      <c r="B100" s="61">
        <v>1526</v>
      </c>
      <c r="C100" s="78">
        <f t="shared" si="20"/>
        <v>1988.03</v>
      </c>
      <c r="D100" s="78">
        <f t="shared" si="21"/>
        <v>3.0267768595041322</v>
      </c>
      <c r="E100" s="78"/>
      <c r="F100" s="79">
        <v>34880</v>
      </c>
      <c r="G100" s="78">
        <f t="shared" si="22"/>
        <v>1995.06</v>
      </c>
      <c r="H100" s="78">
        <f t="shared" si="26"/>
        <v>269.68661157024792</v>
      </c>
      <c r="I100" s="78"/>
      <c r="J100" s="82">
        <v>34789</v>
      </c>
      <c r="K100" s="83">
        <f t="shared" si="29"/>
        <v>452.43173553719009</v>
      </c>
      <c r="L100" s="51"/>
      <c r="AC100" s="60">
        <v>7000</v>
      </c>
      <c r="AD100" s="61">
        <v>140000</v>
      </c>
      <c r="AE100" s="93">
        <f t="shared" si="23"/>
        <v>140</v>
      </c>
      <c r="AF100" s="93"/>
      <c r="AG100" s="84">
        <f t="shared" si="24"/>
        <v>1068</v>
      </c>
      <c r="AH100" s="85">
        <f t="shared" si="27"/>
        <v>2001</v>
      </c>
      <c r="AI100" s="90">
        <f t="shared" ref="AI100:AT111" si="31">INDEX($AE$11:$AE$1500, AI$9 + $AG100, 1)</f>
        <v>12.183999999999999</v>
      </c>
      <c r="AJ100" s="90">
        <f t="shared" si="30"/>
        <v>15.571</v>
      </c>
      <c r="AK100" s="90">
        <f t="shared" si="30"/>
        <v>18.013999999999999</v>
      </c>
      <c r="AL100" s="90">
        <f t="shared" si="30"/>
        <v>26.864000000000001</v>
      </c>
      <c r="AM100" s="90">
        <f t="shared" si="30"/>
        <v>57.195999999999998</v>
      </c>
      <c r="AN100" s="90">
        <f t="shared" si="30"/>
        <v>194.995</v>
      </c>
      <c r="AO100" s="90">
        <f t="shared" si="30"/>
        <v>145.10599999999999</v>
      </c>
      <c r="AP100" s="90">
        <f t="shared" si="30"/>
        <v>185.63</v>
      </c>
      <c r="AQ100" s="90">
        <f t="shared" si="30"/>
        <v>42.529000000000003</v>
      </c>
      <c r="AR100" s="90">
        <f t="shared" si="30"/>
        <v>22.695</v>
      </c>
      <c r="AS100" s="90">
        <f t="shared" si="30"/>
        <v>9.4030000000000005</v>
      </c>
      <c r="AT100" s="90">
        <f t="shared" si="30"/>
        <v>3.7919999999999998</v>
      </c>
      <c r="AU100" s="92">
        <f t="shared" si="25"/>
        <v>733.97900000000004</v>
      </c>
    </row>
    <row r="101" spans="1:47" x14ac:dyDescent="0.2">
      <c r="A101" s="77">
        <v>32233</v>
      </c>
      <c r="B101" s="61">
        <v>1728</v>
      </c>
      <c r="C101" s="78">
        <f t="shared" si="20"/>
        <v>1988.03</v>
      </c>
      <c r="D101" s="78">
        <f t="shared" si="21"/>
        <v>3.4274380165289258</v>
      </c>
      <c r="E101" s="78"/>
      <c r="F101" s="79">
        <v>34911</v>
      </c>
      <c r="G101" s="78">
        <f t="shared" si="22"/>
        <v>1995.07</v>
      </c>
      <c r="H101" s="78">
        <f t="shared" si="26"/>
        <v>100.91702479338844</v>
      </c>
      <c r="I101" s="78"/>
      <c r="J101" s="81">
        <v>34819</v>
      </c>
      <c r="K101" s="83">
        <f t="shared" si="29"/>
        <v>263.64099173553723</v>
      </c>
      <c r="L101" s="51"/>
      <c r="AC101" s="60">
        <v>7031</v>
      </c>
      <c r="AD101" s="61">
        <v>300000</v>
      </c>
      <c r="AE101" s="93">
        <f t="shared" si="23"/>
        <v>300</v>
      </c>
      <c r="AF101" s="93"/>
      <c r="AG101" s="84">
        <f t="shared" si="24"/>
        <v>1080</v>
      </c>
      <c r="AH101" s="85">
        <f t="shared" si="27"/>
        <v>2002</v>
      </c>
      <c r="AI101" s="90">
        <f t="shared" si="31"/>
        <v>3.1150000000000002</v>
      </c>
      <c r="AJ101" s="90">
        <f t="shared" si="30"/>
        <v>65.81</v>
      </c>
      <c r="AK101" s="90">
        <f t="shared" si="30"/>
        <v>107.224</v>
      </c>
      <c r="AL101" s="90">
        <f t="shared" si="30"/>
        <v>250.70699999999999</v>
      </c>
      <c r="AM101" s="90">
        <f t="shared" si="30"/>
        <v>127.271</v>
      </c>
      <c r="AN101" s="90">
        <f t="shared" si="30"/>
        <v>125.108</v>
      </c>
      <c r="AO101" s="90">
        <f t="shared" si="30"/>
        <v>254.08699999999999</v>
      </c>
      <c r="AP101" s="90">
        <f t="shared" si="30"/>
        <v>180.68299999999999</v>
      </c>
      <c r="AQ101" s="90">
        <f t="shared" si="30"/>
        <v>81.524000000000001</v>
      </c>
      <c r="AR101" s="90">
        <f t="shared" si="30"/>
        <v>23.991</v>
      </c>
      <c r="AS101" s="90">
        <f t="shared" si="30"/>
        <v>6.9109999999999996</v>
      </c>
      <c r="AT101" s="90">
        <f t="shared" si="30"/>
        <v>1.6519999999999999</v>
      </c>
      <c r="AU101" s="92">
        <f t="shared" si="25"/>
        <v>1228.0830000000001</v>
      </c>
    </row>
    <row r="102" spans="1:47" x14ac:dyDescent="0.2">
      <c r="A102" s="77">
        <v>32234</v>
      </c>
      <c r="B102" s="61">
        <v>1541</v>
      </c>
      <c r="C102" s="78">
        <f t="shared" si="20"/>
        <v>1988.04</v>
      </c>
      <c r="D102" s="78">
        <f t="shared" si="21"/>
        <v>3.0565289256198347</v>
      </c>
      <c r="E102" s="78"/>
      <c r="F102" s="79">
        <v>34942</v>
      </c>
      <c r="G102" s="78">
        <f t="shared" si="22"/>
        <v>1995.08</v>
      </c>
      <c r="H102" s="78">
        <f t="shared" si="26"/>
        <v>22.462809917355372</v>
      </c>
      <c r="I102" s="78"/>
      <c r="J102" s="82">
        <v>34850</v>
      </c>
      <c r="K102" s="83">
        <f t="shared" si="29"/>
        <v>366.68429752066123</v>
      </c>
      <c r="L102" s="51"/>
      <c r="AC102" s="60">
        <v>7061</v>
      </c>
      <c r="AD102" s="61">
        <v>295000</v>
      </c>
      <c r="AE102" s="93">
        <f t="shared" si="23"/>
        <v>295</v>
      </c>
      <c r="AF102" s="93"/>
      <c r="AG102" s="84">
        <f t="shared" si="24"/>
        <v>1092</v>
      </c>
      <c r="AH102" s="85">
        <f t="shared" si="27"/>
        <v>2003</v>
      </c>
      <c r="AI102" s="90">
        <f t="shared" si="31"/>
        <v>0.84</v>
      </c>
      <c r="AJ102" s="90">
        <f t="shared" si="31"/>
        <v>17.687000000000001</v>
      </c>
      <c r="AK102" s="90">
        <f t="shared" si="31"/>
        <v>209.32599999999999</v>
      </c>
      <c r="AL102" s="90">
        <f t="shared" si="31"/>
        <v>339.67</v>
      </c>
      <c r="AM102" s="90">
        <f t="shared" si="31"/>
        <v>138.15700000000001</v>
      </c>
      <c r="AN102" s="90">
        <f t="shared" si="31"/>
        <v>184.749</v>
      </c>
      <c r="AO102" s="90">
        <f t="shared" si="31"/>
        <v>237.78399999999999</v>
      </c>
      <c r="AP102" s="90">
        <f t="shared" si="31"/>
        <v>371.916</v>
      </c>
      <c r="AQ102" s="90">
        <f t="shared" si="31"/>
        <v>246.71299999999999</v>
      </c>
      <c r="AR102" s="90">
        <f t="shared" si="31"/>
        <v>60.334000000000003</v>
      </c>
      <c r="AS102" s="90">
        <f t="shared" si="31"/>
        <v>23.515000000000001</v>
      </c>
      <c r="AT102" s="90">
        <f t="shared" si="31"/>
        <v>10.752000000000001</v>
      </c>
      <c r="AU102" s="92">
        <f t="shared" si="25"/>
        <v>1841.4430000000002</v>
      </c>
    </row>
    <row r="103" spans="1:47" x14ac:dyDescent="0.2">
      <c r="A103" s="77">
        <v>32235</v>
      </c>
      <c r="B103" s="61">
        <v>1723</v>
      </c>
      <c r="C103" s="78">
        <f t="shared" si="20"/>
        <v>1988.04</v>
      </c>
      <c r="D103" s="78">
        <f t="shared" si="21"/>
        <v>3.4175206611570248</v>
      </c>
      <c r="E103" s="78"/>
      <c r="F103" s="79">
        <v>34972</v>
      </c>
      <c r="G103" s="78">
        <f t="shared" si="22"/>
        <v>1995.09</v>
      </c>
      <c r="H103" s="78">
        <f t="shared" si="26"/>
        <v>-1.5867768595040951E-2</v>
      </c>
      <c r="I103" s="78"/>
      <c r="J103" s="81">
        <v>34880</v>
      </c>
      <c r="K103" s="83">
        <f t="shared" si="29"/>
        <v>269.68661157024792</v>
      </c>
      <c r="L103" s="51"/>
      <c r="AC103" s="60">
        <v>7092</v>
      </c>
      <c r="AD103" s="61">
        <v>86900</v>
      </c>
      <c r="AE103" s="93">
        <f t="shared" si="23"/>
        <v>86.9</v>
      </c>
      <c r="AF103" s="93"/>
      <c r="AG103" s="84">
        <f t="shared" si="24"/>
        <v>1104</v>
      </c>
      <c r="AH103" s="85">
        <f t="shared" si="27"/>
        <v>2004</v>
      </c>
      <c r="AI103" s="90">
        <f t="shared" si="31"/>
        <v>4.9610000000000003</v>
      </c>
      <c r="AJ103" s="90">
        <f t="shared" si="31"/>
        <v>34.090000000000003</v>
      </c>
      <c r="AK103" s="90">
        <f t="shared" si="31"/>
        <v>145.476</v>
      </c>
      <c r="AL103" s="90">
        <f t="shared" si="31"/>
        <v>126.46299999999999</v>
      </c>
      <c r="AM103" s="90">
        <f t="shared" si="31"/>
        <v>282.31900000000002</v>
      </c>
      <c r="AN103" s="90">
        <f t="shared" si="31"/>
        <v>269.12900000000002</v>
      </c>
      <c r="AO103" s="90">
        <f t="shared" si="31"/>
        <v>234.774</v>
      </c>
      <c r="AP103" s="90">
        <f t="shared" si="31"/>
        <v>243.97800000000001</v>
      </c>
      <c r="AQ103" s="90">
        <f t="shared" si="31"/>
        <v>116.42100000000001</v>
      </c>
      <c r="AR103" s="90">
        <f t="shared" si="31"/>
        <v>37.362000000000002</v>
      </c>
      <c r="AS103" s="90">
        <f t="shared" si="31"/>
        <v>14.936999999999999</v>
      </c>
      <c r="AT103" s="90">
        <f t="shared" si="31"/>
        <v>5.83</v>
      </c>
      <c r="AU103" s="92">
        <f t="shared" si="25"/>
        <v>1515.74</v>
      </c>
    </row>
    <row r="104" spans="1:47" x14ac:dyDescent="0.2">
      <c r="A104" s="77">
        <v>32236</v>
      </c>
      <c r="B104" s="61">
        <v>1895</v>
      </c>
      <c r="C104" s="78">
        <f t="shared" si="20"/>
        <v>1988.04</v>
      </c>
      <c r="D104" s="78">
        <f t="shared" si="21"/>
        <v>3.7586776859504134</v>
      </c>
      <c r="E104" s="78"/>
      <c r="F104" s="79">
        <v>35003</v>
      </c>
      <c r="G104" s="78">
        <f t="shared" si="22"/>
        <v>1995.1</v>
      </c>
      <c r="H104" s="78">
        <f t="shared" si="26"/>
        <v>6.1507438016528919</v>
      </c>
      <c r="I104" s="78"/>
      <c r="J104" s="82">
        <v>34911</v>
      </c>
      <c r="K104" s="83">
        <f t="shared" si="29"/>
        <v>100.91702479338844</v>
      </c>
      <c r="L104" s="51"/>
      <c r="AC104" s="60">
        <v>7122</v>
      </c>
      <c r="AD104" s="61">
        <v>23400</v>
      </c>
      <c r="AE104" s="93">
        <f t="shared" si="23"/>
        <v>23.4</v>
      </c>
      <c r="AF104" s="93"/>
      <c r="AG104" s="84">
        <f t="shared" si="24"/>
        <v>1116</v>
      </c>
      <c r="AH104" s="85">
        <f t="shared" si="27"/>
        <v>2005</v>
      </c>
      <c r="AI104" s="90">
        <f t="shared" si="31"/>
        <v>17.257999999999999</v>
      </c>
      <c r="AJ104" s="90">
        <f t="shared" si="31"/>
        <v>18.16</v>
      </c>
      <c r="AK104" s="90">
        <f t="shared" si="31"/>
        <v>90.400999999999996</v>
      </c>
      <c r="AL104" s="90">
        <f t="shared" si="31"/>
        <v>119.325</v>
      </c>
      <c r="AM104" s="90">
        <f t="shared" si="31"/>
        <v>107.309</v>
      </c>
      <c r="AN104" s="90">
        <f t="shared" si="31"/>
        <v>195.50299999999999</v>
      </c>
      <c r="AO104" s="90">
        <f t="shared" si="31"/>
        <v>182.46600000000001</v>
      </c>
      <c r="AP104" s="90">
        <f t="shared" si="31"/>
        <v>413.15699999999998</v>
      </c>
      <c r="AQ104" s="90">
        <f t="shared" si="31"/>
        <v>215.46299999999999</v>
      </c>
      <c r="AR104" s="90">
        <f t="shared" si="31"/>
        <v>76.128</v>
      </c>
      <c r="AS104" s="90">
        <f t="shared" si="31"/>
        <v>15.746</v>
      </c>
      <c r="AT104" s="90">
        <f t="shared" si="31"/>
        <v>9.6419999999999995</v>
      </c>
      <c r="AU104" s="92">
        <f t="shared" si="25"/>
        <v>1460.558</v>
      </c>
    </row>
    <row r="105" spans="1:47" x14ac:dyDescent="0.2">
      <c r="A105" s="77">
        <v>32237</v>
      </c>
      <c r="B105" s="61">
        <v>1956</v>
      </c>
      <c r="C105" s="78">
        <f t="shared" si="20"/>
        <v>1988.04</v>
      </c>
      <c r="D105" s="78">
        <f t="shared" si="21"/>
        <v>3.8796694214876033</v>
      </c>
      <c r="E105" s="78"/>
      <c r="F105" s="79">
        <v>35033</v>
      </c>
      <c r="G105" s="78">
        <f t="shared" si="22"/>
        <v>1995.11</v>
      </c>
      <c r="H105" s="78">
        <f t="shared" si="26"/>
        <v>9.163636363636364</v>
      </c>
      <c r="I105" s="78"/>
      <c r="J105" s="81">
        <v>34942</v>
      </c>
      <c r="K105" s="83">
        <f t="shared" si="29"/>
        <v>22.462809917355372</v>
      </c>
      <c r="L105" s="51"/>
      <c r="AC105" s="60">
        <v>7153</v>
      </c>
      <c r="AD105" s="61">
        <v>7870</v>
      </c>
      <c r="AE105" s="93">
        <f t="shared" si="23"/>
        <v>7.87</v>
      </c>
      <c r="AF105" s="93"/>
      <c r="AG105" s="84">
        <f t="shared" si="24"/>
        <v>1128</v>
      </c>
      <c r="AH105" s="85">
        <f t="shared" si="27"/>
        <v>2006</v>
      </c>
      <c r="AI105" s="90">
        <f t="shared" si="31"/>
        <v>11.972</v>
      </c>
      <c r="AJ105" s="90">
        <f t="shared" si="31"/>
        <v>35.78</v>
      </c>
      <c r="AK105" s="90">
        <f t="shared" si="31"/>
        <v>347.065</v>
      </c>
      <c r="AL105" s="90">
        <f t="shared" si="31"/>
        <v>279.673</v>
      </c>
      <c r="AM105" s="90">
        <f t="shared" si="31"/>
        <v>193.30099999999999</v>
      </c>
      <c r="AN105" s="90">
        <f t="shared" si="31"/>
        <v>199.255</v>
      </c>
      <c r="AO105" s="90">
        <f t="shared" si="31"/>
        <v>371.95499999999998</v>
      </c>
      <c r="AP105" s="90">
        <f t="shared" si="31"/>
        <v>661.78399999999999</v>
      </c>
      <c r="AQ105" s="90">
        <f t="shared" si="31"/>
        <v>320.20400000000001</v>
      </c>
      <c r="AR105" s="90">
        <f t="shared" si="31"/>
        <v>70.427999999999997</v>
      </c>
      <c r="AS105" s="90">
        <f t="shared" si="31"/>
        <v>21.263000000000002</v>
      </c>
      <c r="AT105" s="90">
        <f t="shared" si="31"/>
        <v>8.93</v>
      </c>
      <c r="AU105" s="92">
        <f t="shared" si="25"/>
        <v>2521.6099999999997</v>
      </c>
    </row>
    <row r="106" spans="1:47" x14ac:dyDescent="0.2">
      <c r="A106" s="77">
        <v>32238</v>
      </c>
      <c r="B106" s="61">
        <v>1829</v>
      </c>
      <c r="C106" s="78">
        <f t="shared" si="20"/>
        <v>1988.04</v>
      </c>
      <c r="D106" s="78">
        <f t="shared" si="21"/>
        <v>3.6277685950413225</v>
      </c>
      <c r="E106" s="78"/>
      <c r="F106" s="79">
        <v>35064</v>
      </c>
      <c r="G106" s="78">
        <f t="shared" si="22"/>
        <v>1995.12</v>
      </c>
      <c r="H106" s="78">
        <f t="shared" si="26"/>
        <v>130.40925619834712</v>
      </c>
      <c r="I106" s="78"/>
      <c r="J106" s="82">
        <v>34972</v>
      </c>
      <c r="K106" s="83">
        <f t="shared" si="29"/>
        <v>-1.5867768595040951E-2</v>
      </c>
      <c r="L106" s="51"/>
      <c r="AC106" s="60">
        <v>7184</v>
      </c>
      <c r="AD106" s="61">
        <v>7320</v>
      </c>
      <c r="AE106" s="93">
        <f t="shared" si="23"/>
        <v>7.32</v>
      </c>
      <c r="AF106" s="93"/>
      <c r="AG106" s="84">
        <f t="shared" si="24"/>
        <v>1140</v>
      </c>
      <c r="AH106" s="85">
        <f t="shared" si="27"/>
        <v>2007</v>
      </c>
      <c r="AI106" s="90">
        <f t="shared" si="31"/>
        <v>10.762</v>
      </c>
      <c r="AJ106" s="90">
        <f t="shared" si="31"/>
        <v>39.29</v>
      </c>
      <c r="AK106" s="90">
        <f t="shared" si="31"/>
        <v>98.100999999999999</v>
      </c>
      <c r="AL106" s="90">
        <f t="shared" si="31"/>
        <v>61.741999999999997</v>
      </c>
      <c r="AM106" s="90">
        <f t="shared" si="31"/>
        <v>123.85899999999999</v>
      </c>
      <c r="AN106" s="90">
        <f t="shared" si="31"/>
        <v>156.72499999999999</v>
      </c>
      <c r="AO106" s="90">
        <f t="shared" si="31"/>
        <v>118.044</v>
      </c>
      <c r="AP106" s="90">
        <f t="shared" si="31"/>
        <v>118.645</v>
      </c>
      <c r="AQ106" s="90">
        <f t="shared" si="31"/>
        <v>30.786999999999999</v>
      </c>
      <c r="AR106" s="90">
        <f t="shared" si="31"/>
        <v>16.065000000000001</v>
      </c>
      <c r="AS106" s="90">
        <f t="shared" si="31"/>
        <v>7.3840000000000003</v>
      </c>
      <c r="AT106" s="90">
        <f t="shared" si="31"/>
        <v>2.5379999999999998</v>
      </c>
      <c r="AU106" s="92">
        <f t="shared" si="25"/>
        <v>783.94200000000001</v>
      </c>
    </row>
    <row r="107" spans="1:47" x14ac:dyDescent="0.2">
      <c r="A107" s="77">
        <v>32239</v>
      </c>
      <c r="B107" s="61">
        <v>1810</v>
      </c>
      <c r="C107" s="78">
        <f t="shared" si="20"/>
        <v>1988.04</v>
      </c>
      <c r="D107" s="78">
        <f t="shared" si="21"/>
        <v>3.5900826446280996</v>
      </c>
      <c r="E107" s="78"/>
      <c r="F107" s="79">
        <v>35095</v>
      </c>
      <c r="G107" s="78">
        <f t="shared" si="22"/>
        <v>1996.01</v>
      </c>
      <c r="H107" s="78">
        <f t="shared" si="26"/>
        <v>134.53685950413225</v>
      </c>
      <c r="I107" s="78"/>
      <c r="J107" s="81">
        <v>35003</v>
      </c>
      <c r="K107" s="83">
        <f t="shared" si="29"/>
        <v>6.1507438016528919</v>
      </c>
      <c r="L107" s="51"/>
      <c r="AC107" s="60">
        <v>7214</v>
      </c>
      <c r="AD107" s="61">
        <v>9650</v>
      </c>
      <c r="AE107" s="93">
        <f t="shared" si="23"/>
        <v>9.65</v>
      </c>
      <c r="AF107" s="93"/>
      <c r="AG107" s="84">
        <f t="shared" si="24"/>
        <v>1152</v>
      </c>
      <c r="AH107" s="85">
        <f t="shared" si="27"/>
        <v>2008</v>
      </c>
      <c r="AI107" s="90">
        <f t="shared" si="31"/>
        <v>25.905000000000001</v>
      </c>
      <c r="AJ107" s="90">
        <f t="shared" si="31"/>
        <v>14.26</v>
      </c>
      <c r="AK107" s="90">
        <f t="shared" si="31"/>
        <v>44.314999999999998</v>
      </c>
      <c r="AL107" s="90">
        <f t="shared" si="31"/>
        <v>71.625</v>
      </c>
      <c r="AM107" s="90">
        <f t="shared" si="31"/>
        <v>89.308000000000007</v>
      </c>
      <c r="AN107" s="90">
        <f t="shared" si="31"/>
        <v>134.601</v>
      </c>
      <c r="AO107" s="90">
        <f t="shared" si="31"/>
        <v>144.69900000000001</v>
      </c>
      <c r="AP107" s="90">
        <f t="shared" si="31"/>
        <v>261.58100000000002</v>
      </c>
      <c r="AQ107" s="90">
        <f t="shared" si="31"/>
        <v>83.731999999999999</v>
      </c>
      <c r="AR107" s="90">
        <f t="shared" si="31"/>
        <v>25.03</v>
      </c>
      <c r="AS107" s="90">
        <f t="shared" si="31"/>
        <v>8.9350000000000005</v>
      </c>
      <c r="AT107" s="90">
        <f t="shared" si="31"/>
        <v>3.2450000000000001</v>
      </c>
      <c r="AU107" s="92">
        <f t="shared" si="25"/>
        <v>907.23599999999988</v>
      </c>
    </row>
    <row r="108" spans="1:47" x14ac:dyDescent="0.2">
      <c r="A108" s="77">
        <v>32240</v>
      </c>
      <c r="B108" s="61">
        <v>2275</v>
      </c>
      <c r="C108" s="78">
        <f t="shared" si="20"/>
        <v>1988.04</v>
      </c>
      <c r="D108" s="78">
        <f t="shared" si="21"/>
        <v>4.5123966942148765</v>
      </c>
      <c r="E108" s="78"/>
      <c r="F108" s="79">
        <v>35124</v>
      </c>
      <c r="G108" s="78">
        <f t="shared" si="22"/>
        <v>1996.02</v>
      </c>
      <c r="H108" s="78">
        <f t="shared" si="26"/>
        <v>357.44330578512387</v>
      </c>
      <c r="I108" s="78"/>
      <c r="J108" s="82">
        <v>35033</v>
      </c>
      <c r="K108" s="83">
        <f t="shared" si="29"/>
        <v>9.163636363636364</v>
      </c>
      <c r="L108" s="51"/>
      <c r="AC108" s="60">
        <v>7245</v>
      </c>
      <c r="AD108" s="61">
        <v>9820</v>
      </c>
      <c r="AE108" s="93">
        <f t="shared" si="23"/>
        <v>9.82</v>
      </c>
      <c r="AF108" s="93"/>
      <c r="AG108" s="84">
        <f t="shared" si="24"/>
        <v>1164</v>
      </c>
      <c r="AH108" s="85">
        <f t="shared" si="27"/>
        <v>2009</v>
      </c>
      <c r="AI108" s="90">
        <f t="shared" si="31"/>
        <v>10.132999999999999</v>
      </c>
      <c r="AJ108" s="90">
        <f t="shared" si="31"/>
        <v>49.005000000000003</v>
      </c>
      <c r="AK108" s="90">
        <f t="shared" si="31"/>
        <v>19.963000000000001</v>
      </c>
      <c r="AL108" s="90">
        <f t="shared" si="31"/>
        <v>34.268000000000001</v>
      </c>
      <c r="AM108" s="90">
        <f t="shared" si="31"/>
        <v>77.076999999999998</v>
      </c>
      <c r="AN108" s="90">
        <f t="shared" si="31"/>
        <v>185.30199999999999</v>
      </c>
      <c r="AO108" s="90">
        <f t="shared" si="31"/>
        <v>138.40100000000001</v>
      </c>
      <c r="AP108" s="90">
        <f t="shared" si="31"/>
        <v>217.58099999999999</v>
      </c>
      <c r="AQ108" s="90">
        <f t="shared" si="31"/>
        <v>64.216999999999999</v>
      </c>
      <c r="AR108" s="90">
        <f t="shared" si="31"/>
        <v>17.939</v>
      </c>
      <c r="AS108" s="90">
        <f t="shared" si="31"/>
        <v>8.75</v>
      </c>
      <c r="AT108" s="90">
        <f t="shared" si="31"/>
        <v>4.2990000000000004</v>
      </c>
      <c r="AU108" s="92">
        <f t="shared" si="25"/>
        <v>826.93499999999995</v>
      </c>
    </row>
    <row r="109" spans="1:47" x14ac:dyDescent="0.2">
      <c r="A109" s="77">
        <v>32241</v>
      </c>
      <c r="B109" s="61">
        <v>1893</v>
      </c>
      <c r="C109" s="78">
        <f t="shared" si="20"/>
        <v>1988.04</v>
      </c>
      <c r="D109" s="78">
        <f t="shared" si="21"/>
        <v>3.7547107438016529</v>
      </c>
      <c r="E109" s="78"/>
      <c r="F109" s="79">
        <v>35155</v>
      </c>
      <c r="G109" s="78">
        <f t="shared" si="22"/>
        <v>1996.03</v>
      </c>
      <c r="H109" s="78">
        <f t="shared" si="26"/>
        <v>213.6793388429752</v>
      </c>
      <c r="I109" s="78"/>
      <c r="J109" s="81">
        <v>35064</v>
      </c>
      <c r="K109" s="83">
        <f t="shared" si="29"/>
        <v>130.40925619834712</v>
      </c>
      <c r="L109" s="51"/>
      <c r="AC109" s="60">
        <v>7275</v>
      </c>
      <c r="AD109" s="61">
        <v>32200</v>
      </c>
      <c r="AE109" s="93">
        <f t="shared" si="23"/>
        <v>32.200000000000003</v>
      </c>
      <c r="AF109" s="93"/>
      <c r="AG109" s="84">
        <f t="shared" si="24"/>
        <v>1176</v>
      </c>
      <c r="AH109" s="85">
        <f t="shared" si="27"/>
        <v>2010</v>
      </c>
      <c r="AI109" s="90">
        <f t="shared" si="31"/>
        <v>19.175999999999998</v>
      </c>
      <c r="AJ109" s="90">
        <f t="shared" si="31"/>
        <v>16.16</v>
      </c>
      <c r="AK109" s="90">
        <f t="shared" si="31"/>
        <v>33.591000000000001</v>
      </c>
      <c r="AL109" s="90">
        <f t="shared" si="31"/>
        <v>154.434</v>
      </c>
      <c r="AM109" s="90">
        <f t="shared" si="31"/>
        <v>153.95099999999999</v>
      </c>
      <c r="AN109" s="90">
        <f t="shared" si="31"/>
        <v>152.79</v>
      </c>
      <c r="AO109" s="90">
        <f t="shared" si="31"/>
        <v>220.703</v>
      </c>
      <c r="AP109" s="90">
        <f t="shared" si="31"/>
        <v>313.09500000000003</v>
      </c>
      <c r="AQ109" s="90">
        <f t="shared" si="31"/>
        <v>397.55200000000002</v>
      </c>
      <c r="AR109" s="90">
        <f t="shared" si="31"/>
        <v>103.16800000000001</v>
      </c>
      <c r="AS109" s="90">
        <f t="shared" si="31"/>
        <v>18.782</v>
      </c>
      <c r="AT109" s="90">
        <f t="shared" si="31"/>
        <v>17.372</v>
      </c>
      <c r="AU109" s="92">
        <f t="shared" si="25"/>
        <v>1600.7740000000003</v>
      </c>
    </row>
    <row r="110" spans="1:47" x14ac:dyDescent="0.2">
      <c r="A110" s="77">
        <v>32242</v>
      </c>
      <c r="B110" s="61">
        <v>1715</v>
      </c>
      <c r="C110" s="78">
        <f t="shared" si="20"/>
        <v>1988.04</v>
      </c>
      <c r="D110" s="78">
        <f t="shared" si="21"/>
        <v>3.4016528925619838</v>
      </c>
      <c r="E110" s="78"/>
      <c r="F110" s="79">
        <v>35185</v>
      </c>
      <c r="G110" s="78">
        <f t="shared" si="22"/>
        <v>1996.04</v>
      </c>
      <c r="H110" s="78">
        <f t="shared" si="26"/>
        <v>221.34148760330575</v>
      </c>
      <c r="I110" s="78"/>
      <c r="J110" s="82">
        <v>35095</v>
      </c>
      <c r="K110" s="83">
        <f t="shared" si="29"/>
        <v>134.53685950413225</v>
      </c>
      <c r="L110" s="51"/>
      <c r="AC110" s="60">
        <v>7306</v>
      </c>
      <c r="AD110" s="61">
        <v>26300</v>
      </c>
      <c r="AE110" s="93">
        <f t="shared" si="23"/>
        <v>26.3</v>
      </c>
      <c r="AF110" s="93"/>
      <c r="AG110" s="84">
        <f t="shared" si="24"/>
        <v>1188</v>
      </c>
      <c r="AH110" s="85">
        <f t="shared" si="27"/>
        <v>2011</v>
      </c>
      <c r="AI110" s="90">
        <f t="shared" si="31"/>
        <v>41.1</v>
      </c>
      <c r="AJ110" s="90">
        <f t="shared" si="31"/>
        <v>66.444000000000003</v>
      </c>
      <c r="AK110" s="90">
        <f t="shared" si="31"/>
        <v>193.059</v>
      </c>
      <c r="AL110" s="90">
        <f t="shared" si="31"/>
        <v>138.767</v>
      </c>
      <c r="AM110" s="90">
        <f t="shared" si="31"/>
        <v>92.555999999999997</v>
      </c>
      <c r="AN110" s="90">
        <f t="shared" si="31"/>
        <v>241.517</v>
      </c>
      <c r="AO110" s="90">
        <f t="shared" si="31"/>
        <v>246.43600000000001</v>
      </c>
      <c r="AP110" s="90">
        <f t="shared" si="31"/>
        <v>300.79199999999997</v>
      </c>
      <c r="AQ110" s="90">
        <f t="shared" si="31"/>
        <v>388.91300000000001</v>
      </c>
      <c r="AR110" s="90">
        <f t="shared" si="31"/>
        <v>131.88900000000001</v>
      </c>
      <c r="AS110" s="90">
        <f t="shared" si="31"/>
        <v>28.512</v>
      </c>
      <c r="AT110" s="90">
        <f t="shared" si="31"/>
        <v>13.007999999999999</v>
      </c>
      <c r="AU110" s="92">
        <f t="shared" si="25"/>
        <v>1882.9929999999999</v>
      </c>
    </row>
    <row r="111" spans="1:47" x14ac:dyDescent="0.2">
      <c r="A111" s="77">
        <v>32243</v>
      </c>
      <c r="B111" s="61">
        <v>2124</v>
      </c>
      <c r="C111" s="78">
        <f t="shared" si="20"/>
        <v>1988.04</v>
      </c>
      <c r="D111" s="78">
        <f t="shared" si="21"/>
        <v>4.2128925619834705</v>
      </c>
      <c r="E111" s="78"/>
      <c r="F111" s="79">
        <v>35216</v>
      </c>
      <c r="G111" s="78">
        <f t="shared" si="22"/>
        <v>1996.05</v>
      </c>
      <c r="H111" s="78">
        <f t="shared" si="26"/>
        <v>261.79834710743802</v>
      </c>
      <c r="I111" s="78"/>
      <c r="J111" s="81">
        <v>35124</v>
      </c>
      <c r="K111" s="83">
        <f t="shared" si="29"/>
        <v>357.44330578512387</v>
      </c>
      <c r="L111" s="51"/>
      <c r="AC111" s="60">
        <v>7337</v>
      </c>
      <c r="AD111" s="61">
        <v>21300</v>
      </c>
      <c r="AE111" s="93">
        <f t="shared" si="23"/>
        <v>21.3</v>
      </c>
      <c r="AF111" s="93"/>
      <c r="AG111" s="84">
        <f t="shared" si="24"/>
        <v>1200</v>
      </c>
      <c r="AH111" s="85">
        <f t="shared" si="27"/>
        <v>2012</v>
      </c>
      <c r="AI111" s="90">
        <f t="shared" si="31"/>
        <v>23.087</v>
      </c>
      <c r="AJ111" s="90">
        <f t="shared" si="30"/>
        <v>21.36</v>
      </c>
      <c r="AK111" s="90">
        <f t="shared" si="30"/>
        <v>21.199000000000002</v>
      </c>
      <c r="AL111" s="90">
        <f t="shared" si="30"/>
        <v>48.15</v>
      </c>
      <c r="AM111" s="90">
        <f t="shared" si="30"/>
        <v>62.768999999999998</v>
      </c>
      <c r="AN111" s="90">
        <f t="shared" si="30"/>
        <v>189.786</v>
      </c>
      <c r="AO111" s="90">
        <f t="shared" si="30"/>
        <v>308.291</v>
      </c>
      <c r="AP111" s="90">
        <f t="shared" si="30"/>
        <v>257.34300000000002</v>
      </c>
      <c r="AQ111" s="90">
        <f t="shared" si="30"/>
        <v>93.793999999999997</v>
      </c>
      <c r="AR111" s="90">
        <f t="shared" si="30"/>
        <v>33.218000000000004</v>
      </c>
      <c r="AS111" s="90">
        <f t="shared" si="30"/>
        <v>9.4589999999999996</v>
      </c>
      <c r="AT111" s="90">
        <f t="shared" si="30"/>
        <v>6.9169999999999998</v>
      </c>
      <c r="AU111" s="92">
        <f t="shared" si="25"/>
        <v>1075.3730000000003</v>
      </c>
    </row>
    <row r="112" spans="1:47" x14ac:dyDescent="0.2">
      <c r="A112" s="77">
        <v>32244</v>
      </c>
      <c r="B112" s="61">
        <v>2378</v>
      </c>
      <c r="C112" s="78">
        <f t="shared" si="20"/>
        <v>1988.04</v>
      </c>
      <c r="D112" s="78">
        <f t="shared" si="21"/>
        <v>4.7166942148760329</v>
      </c>
      <c r="E112" s="78"/>
      <c r="F112" s="79">
        <v>35246</v>
      </c>
      <c r="G112" s="78">
        <f t="shared" si="22"/>
        <v>1996.06</v>
      </c>
      <c r="H112" s="78" t="e">
        <f t="shared" si="26"/>
        <v>#VALUE!</v>
      </c>
      <c r="I112" s="78"/>
      <c r="J112" s="82">
        <v>35155</v>
      </c>
      <c r="K112" s="83">
        <f t="shared" si="29"/>
        <v>213.6793388429752</v>
      </c>
      <c r="L112" s="51"/>
      <c r="AC112" s="60">
        <v>7366</v>
      </c>
      <c r="AD112" s="61">
        <v>42200</v>
      </c>
      <c r="AE112" s="93">
        <f t="shared" si="23"/>
        <v>42.2</v>
      </c>
      <c r="AF112" s="93"/>
      <c r="AH112" s="85"/>
    </row>
    <row r="113" spans="1:34" x14ac:dyDescent="0.2">
      <c r="A113" s="77">
        <v>32245</v>
      </c>
      <c r="B113" s="61">
        <v>2481</v>
      </c>
      <c r="C113" s="78">
        <f t="shared" si="20"/>
        <v>1988.04</v>
      </c>
      <c r="D113" s="78">
        <f t="shared" si="21"/>
        <v>4.9209917355371902</v>
      </c>
      <c r="E113" s="78"/>
      <c r="F113" s="79">
        <v>35277</v>
      </c>
      <c r="G113" s="78">
        <f t="shared" si="22"/>
        <v>1996.07</v>
      </c>
      <c r="H113" s="78" t="e">
        <f t="shared" si="26"/>
        <v>#VALUE!</v>
      </c>
      <c r="I113" s="78"/>
      <c r="J113" s="81">
        <v>35185</v>
      </c>
      <c r="K113" s="83">
        <f t="shared" si="29"/>
        <v>221.34148760330575</v>
      </c>
      <c r="L113" s="51"/>
      <c r="AC113" s="60">
        <v>7397</v>
      </c>
      <c r="AD113" s="61">
        <v>91600</v>
      </c>
      <c r="AE113" s="93">
        <f t="shared" si="23"/>
        <v>91.6</v>
      </c>
      <c r="AF113" s="93"/>
      <c r="AH113" s="85"/>
    </row>
    <row r="114" spans="1:34" x14ac:dyDescent="0.2">
      <c r="A114" s="77">
        <v>32246</v>
      </c>
      <c r="B114" s="61">
        <v>2273</v>
      </c>
      <c r="C114" s="78">
        <f t="shared" si="20"/>
        <v>1988.04</v>
      </c>
      <c r="D114" s="78">
        <f t="shared" si="21"/>
        <v>4.5084297520661156</v>
      </c>
      <c r="E114" s="78"/>
      <c r="F114" s="79">
        <v>35308</v>
      </c>
      <c r="G114" s="78">
        <f t="shared" si="22"/>
        <v>1996.08</v>
      </c>
      <c r="H114" s="78">
        <f t="shared" si="26"/>
        <v>23.129256198347107</v>
      </c>
      <c r="I114" s="78"/>
      <c r="J114" s="82">
        <v>35216</v>
      </c>
      <c r="K114" s="83">
        <f t="shared" si="29"/>
        <v>261.79834710743802</v>
      </c>
      <c r="L114" s="51"/>
      <c r="AC114" s="60">
        <v>7427</v>
      </c>
      <c r="AD114" s="61">
        <v>112000</v>
      </c>
      <c r="AE114" s="93">
        <f t="shared" si="23"/>
        <v>112</v>
      </c>
      <c r="AF114" s="93"/>
      <c r="AH114" s="85"/>
    </row>
    <row r="115" spans="1:34" x14ac:dyDescent="0.2">
      <c r="A115" s="77">
        <v>32247</v>
      </c>
      <c r="B115" s="61">
        <v>2162</v>
      </c>
      <c r="C115" s="78">
        <f t="shared" si="20"/>
        <v>1988.04</v>
      </c>
      <c r="D115" s="78">
        <f t="shared" si="21"/>
        <v>4.2882644628099174</v>
      </c>
      <c r="E115" s="78"/>
      <c r="F115" s="79">
        <v>35338</v>
      </c>
      <c r="G115" s="78">
        <f t="shared" si="22"/>
        <v>1996.09</v>
      </c>
      <c r="H115" s="78">
        <f t="shared" si="26"/>
        <v>6.3471074380165193E-2</v>
      </c>
      <c r="I115" s="78"/>
      <c r="J115" s="81">
        <v>35246</v>
      </c>
      <c r="K115" s="83" t="e">
        <f t="shared" si="29"/>
        <v>#VALUE!</v>
      </c>
      <c r="L115" s="51"/>
      <c r="AC115" s="60">
        <v>7458</v>
      </c>
      <c r="AD115" s="61">
        <v>42800</v>
      </c>
      <c r="AE115" s="93">
        <f t="shared" si="23"/>
        <v>42.8</v>
      </c>
      <c r="AF115" s="93"/>
      <c r="AH115" s="85"/>
    </row>
    <row r="116" spans="1:34" x14ac:dyDescent="0.2">
      <c r="A116" s="77">
        <v>32248</v>
      </c>
      <c r="B116" s="61">
        <v>2314</v>
      </c>
      <c r="C116" s="78">
        <f t="shared" si="20"/>
        <v>1988.04</v>
      </c>
      <c r="D116" s="78">
        <f t="shared" si="21"/>
        <v>4.5897520661157021</v>
      </c>
      <c r="E116" s="78"/>
      <c r="F116" s="79">
        <v>35369</v>
      </c>
      <c r="G116" s="78">
        <f t="shared" si="22"/>
        <v>1996.1</v>
      </c>
      <c r="H116" s="78">
        <f t="shared" si="26"/>
        <v>2.392066115702479</v>
      </c>
      <c r="I116" s="78"/>
      <c r="J116" s="82">
        <v>35277</v>
      </c>
      <c r="K116" s="83" t="e">
        <f t="shared" si="29"/>
        <v>#VALUE!</v>
      </c>
      <c r="L116" s="51"/>
      <c r="AC116" s="60">
        <v>7488</v>
      </c>
      <c r="AD116" s="61">
        <v>12100</v>
      </c>
      <c r="AE116" s="93">
        <f t="shared" si="23"/>
        <v>12.1</v>
      </c>
      <c r="AF116" s="93"/>
      <c r="AH116" s="85"/>
    </row>
    <row r="117" spans="1:34" x14ac:dyDescent="0.2">
      <c r="A117" s="77">
        <v>32249</v>
      </c>
      <c r="B117" s="61">
        <v>2436</v>
      </c>
      <c r="C117" s="78">
        <f t="shared" si="20"/>
        <v>1988.04</v>
      </c>
      <c r="D117" s="78">
        <f t="shared" si="21"/>
        <v>4.8317355371900828</v>
      </c>
      <c r="E117" s="78"/>
      <c r="F117" s="79">
        <v>35399</v>
      </c>
      <c r="G117" s="78">
        <f t="shared" si="22"/>
        <v>1996.11</v>
      </c>
      <c r="H117" s="78">
        <f t="shared" si="26"/>
        <v>75.431404958677689</v>
      </c>
      <c r="I117" s="78"/>
      <c r="J117" s="81">
        <v>35308</v>
      </c>
      <c r="K117" s="83">
        <f t="shared" si="29"/>
        <v>23.129256198347107</v>
      </c>
      <c r="L117" s="51"/>
      <c r="AC117" s="60">
        <v>7519</v>
      </c>
      <c r="AD117" s="61">
        <v>4030</v>
      </c>
      <c r="AE117" s="93">
        <f t="shared" si="23"/>
        <v>4.03</v>
      </c>
      <c r="AF117" s="93"/>
      <c r="AH117" s="85"/>
    </row>
    <row r="118" spans="1:34" x14ac:dyDescent="0.2">
      <c r="A118" s="77">
        <v>32250</v>
      </c>
      <c r="B118" s="61">
        <v>2417</v>
      </c>
      <c r="C118" s="78">
        <f t="shared" si="20"/>
        <v>1988.04</v>
      </c>
      <c r="D118" s="78">
        <f t="shared" si="21"/>
        <v>4.7940495867768593</v>
      </c>
      <c r="E118" s="78"/>
      <c r="F118" s="79">
        <v>35430</v>
      </c>
      <c r="G118" s="78">
        <f t="shared" si="22"/>
        <v>1996.12</v>
      </c>
      <c r="H118" s="78">
        <f t="shared" si="26"/>
        <v>425.56760330578527</v>
      </c>
      <c r="I118" s="78"/>
      <c r="J118" s="82">
        <v>35338</v>
      </c>
      <c r="K118" s="83">
        <f t="shared" si="29"/>
        <v>6.3471074380165193E-2</v>
      </c>
      <c r="L118" s="51"/>
      <c r="AC118" s="60">
        <v>7550</v>
      </c>
      <c r="AD118" s="61">
        <v>4490</v>
      </c>
      <c r="AE118" s="93">
        <f t="shared" si="23"/>
        <v>4.49</v>
      </c>
      <c r="AF118" s="93"/>
      <c r="AH118" s="85"/>
    </row>
    <row r="119" spans="1:34" x14ac:dyDescent="0.2">
      <c r="A119" s="77">
        <v>32251</v>
      </c>
      <c r="B119" s="61">
        <v>2372</v>
      </c>
      <c r="C119" s="78">
        <f t="shared" si="20"/>
        <v>1988.04</v>
      </c>
      <c r="D119" s="78">
        <f t="shared" si="21"/>
        <v>4.7047933884297519</v>
      </c>
      <c r="E119" s="78"/>
      <c r="F119" s="79">
        <v>35461</v>
      </c>
      <c r="G119" s="78">
        <f t="shared" si="22"/>
        <v>1997.01</v>
      </c>
      <c r="H119" s="78">
        <f t="shared" si="26"/>
        <v>430.64727272727293</v>
      </c>
      <c r="I119" s="78"/>
      <c r="J119" s="81">
        <v>35369</v>
      </c>
      <c r="K119" s="83">
        <f t="shared" si="29"/>
        <v>2.392066115702479</v>
      </c>
      <c r="L119" s="51"/>
      <c r="AC119" s="60">
        <v>7580</v>
      </c>
      <c r="AD119" s="61">
        <v>12600</v>
      </c>
      <c r="AE119" s="93">
        <f t="shared" si="23"/>
        <v>12.6</v>
      </c>
      <c r="AF119" s="93"/>
      <c r="AH119" s="85"/>
    </row>
    <row r="120" spans="1:34" x14ac:dyDescent="0.2">
      <c r="A120" s="77">
        <v>32252</v>
      </c>
      <c r="B120" s="61">
        <v>4434</v>
      </c>
      <c r="C120" s="78">
        <f t="shared" si="20"/>
        <v>1988.04</v>
      </c>
      <c r="D120" s="78">
        <f t="shared" si="21"/>
        <v>8.7947107438016534</v>
      </c>
      <c r="E120" s="78"/>
      <c r="F120" s="79">
        <v>35489</v>
      </c>
      <c r="G120" s="78">
        <f t="shared" si="22"/>
        <v>1997.02</v>
      </c>
      <c r="H120" s="78">
        <f t="shared" si="26"/>
        <v>106.95867768595041</v>
      </c>
      <c r="I120" s="78"/>
      <c r="J120" s="82">
        <v>35399</v>
      </c>
      <c r="K120" s="83">
        <f t="shared" si="29"/>
        <v>75.431404958677689</v>
      </c>
      <c r="L120" s="51"/>
      <c r="AC120" s="60">
        <v>7611</v>
      </c>
      <c r="AD120" s="61">
        <v>182000</v>
      </c>
      <c r="AE120" s="93">
        <f t="shared" si="23"/>
        <v>182</v>
      </c>
      <c r="AF120" s="93"/>
      <c r="AH120" s="85"/>
    </row>
    <row r="121" spans="1:34" x14ac:dyDescent="0.2">
      <c r="A121" s="77">
        <v>32253</v>
      </c>
      <c r="B121" s="61">
        <v>3466</v>
      </c>
      <c r="C121" s="78">
        <f t="shared" si="20"/>
        <v>1988.04</v>
      </c>
      <c r="D121" s="78">
        <f t="shared" si="21"/>
        <v>6.8747107438016526</v>
      </c>
      <c r="E121" s="78"/>
      <c r="F121" s="79">
        <v>35520</v>
      </c>
      <c r="G121" s="78">
        <f t="shared" si="22"/>
        <v>1997.03</v>
      </c>
      <c r="H121" s="78">
        <f t="shared" si="26"/>
        <v>118.68694214876035</v>
      </c>
      <c r="I121" s="78"/>
      <c r="J121" s="81">
        <v>35430</v>
      </c>
      <c r="K121" s="83">
        <f t="shared" si="29"/>
        <v>425.56760330578527</v>
      </c>
      <c r="L121" s="51"/>
      <c r="AC121" s="60">
        <v>7641</v>
      </c>
      <c r="AD121" s="61">
        <v>124000</v>
      </c>
      <c r="AE121" s="93">
        <f t="shared" si="23"/>
        <v>124</v>
      </c>
      <c r="AF121" s="93"/>
      <c r="AH121" s="85"/>
    </row>
    <row r="122" spans="1:34" x14ac:dyDescent="0.2">
      <c r="A122" s="77">
        <v>32254</v>
      </c>
      <c r="B122" s="61">
        <v>2610</v>
      </c>
      <c r="C122" s="78">
        <f t="shared" si="20"/>
        <v>1988.04</v>
      </c>
      <c r="D122" s="78">
        <f t="shared" si="21"/>
        <v>5.1768595041322314</v>
      </c>
      <c r="E122" s="78"/>
      <c r="F122" s="79">
        <v>35550</v>
      </c>
      <c r="G122" s="78">
        <f t="shared" si="22"/>
        <v>1997.04</v>
      </c>
      <c r="H122" s="78">
        <f t="shared" si="26"/>
        <v>154.24066115702479</v>
      </c>
      <c r="I122" s="78"/>
      <c r="J122" s="82">
        <v>35461</v>
      </c>
      <c r="K122" s="83">
        <f t="shared" si="29"/>
        <v>430.64727272727293</v>
      </c>
      <c r="L122" s="51"/>
      <c r="AC122" s="60">
        <v>7672</v>
      </c>
      <c r="AD122" s="61">
        <v>188000</v>
      </c>
      <c r="AE122" s="93">
        <f t="shared" si="23"/>
        <v>188</v>
      </c>
      <c r="AF122" s="93"/>
      <c r="AH122" s="85"/>
    </row>
    <row r="123" spans="1:34" x14ac:dyDescent="0.2">
      <c r="A123" s="77">
        <v>32255</v>
      </c>
      <c r="B123" s="61">
        <v>3371</v>
      </c>
      <c r="C123" s="78">
        <f t="shared" si="20"/>
        <v>1988.04</v>
      </c>
      <c r="D123" s="78">
        <f t="shared" si="21"/>
        <v>6.6862809917355372</v>
      </c>
      <c r="E123" s="78"/>
      <c r="F123" s="79">
        <v>35581</v>
      </c>
      <c r="G123" s="78">
        <f t="shared" si="22"/>
        <v>1997.05</v>
      </c>
      <c r="H123" s="78">
        <f t="shared" si="26"/>
        <v>114.57322314049588</v>
      </c>
      <c r="I123" s="78"/>
      <c r="J123" s="81">
        <v>35489</v>
      </c>
      <c r="K123" s="83">
        <f t="shared" si="29"/>
        <v>106.95867768595041</v>
      </c>
      <c r="L123" s="51"/>
      <c r="AC123" s="60">
        <v>7703</v>
      </c>
      <c r="AD123" s="61">
        <v>172000</v>
      </c>
      <c r="AE123" s="93">
        <f t="shared" si="23"/>
        <v>172</v>
      </c>
      <c r="AF123" s="93"/>
      <c r="AH123" s="85"/>
    </row>
    <row r="124" spans="1:34" x14ac:dyDescent="0.2">
      <c r="A124" s="77">
        <v>32256</v>
      </c>
      <c r="B124" s="61">
        <v>2573</v>
      </c>
      <c r="C124" s="78">
        <f t="shared" si="20"/>
        <v>1988.04</v>
      </c>
      <c r="D124" s="78">
        <f t="shared" si="21"/>
        <v>5.103471074380165</v>
      </c>
      <c r="E124" s="78"/>
      <c r="F124" s="79">
        <v>35611</v>
      </c>
      <c r="G124" s="78">
        <f t="shared" si="22"/>
        <v>1997.06</v>
      </c>
      <c r="H124" s="78">
        <f t="shared" si="26"/>
        <v>34.897190082644627</v>
      </c>
      <c r="I124" s="78"/>
      <c r="J124" s="82">
        <v>35520</v>
      </c>
      <c r="K124" s="83">
        <f t="shared" si="29"/>
        <v>118.68694214876035</v>
      </c>
      <c r="L124" s="51"/>
      <c r="AC124" s="60">
        <v>7731</v>
      </c>
      <c r="AD124" s="61">
        <v>286000</v>
      </c>
      <c r="AE124" s="93">
        <f t="shared" si="23"/>
        <v>286</v>
      </c>
      <c r="AF124" s="93"/>
      <c r="AH124" s="85"/>
    </row>
    <row r="125" spans="1:34" x14ac:dyDescent="0.2">
      <c r="A125" s="77">
        <v>32257</v>
      </c>
      <c r="B125" s="61">
        <v>2612</v>
      </c>
      <c r="C125" s="78">
        <f t="shared" si="20"/>
        <v>1988.04</v>
      </c>
      <c r="D125" s="78">
        <f t="shared" si="21"/>
        <v>5.1808264462809923</v>
      </c>
      <c r="E125" s="78"/>
      <c r="F125" s="79">
        <v>35642</v>
      </c>
      <c r="G125" s="78">
        <f t="shared" si="22"/>
        <v>1997.07</v>
      </c>
      <c r="H125" s="78">
        <f t="shared" si="26"/>
        <v>13.251570247933889</v>
      </c>
      <c r="I125" s="78"/>
      <c r="J125" s="81">
        <v>35550</v>
      </c>
      <c r="K125" s="83">
        <f t="shared" si="29"/>
        <v>154.24066115702479</v>
      </c>
      <c r="L125" s="51"/>
      <c r="AC125" s="60">
        <v>7762</v>
      </c>
      <c r="AD125" s="61">
        <v>236000</v>
      </c>
      <c r="AE125" s="93">
        <f t="shared" si="23"/>
        <v>236</v>
      </c>
      <c r="AF125" s="93"/>
      <c r="AH125" s="85"/>
    </row>
    <row r="126" spans="1:34" x14ac:dyDescent="0.2">
      <c r="A126" s="77">
        <v>32258</v>
      </c>
      <c r="B126" s="61">
        <v>2541</v>
      </c>
      <c r="C126" s="78">
        <f t="shared" si="20"/>
        <v>1988.04</v>
      </c>
      <c r="D126" s="78">
        <f t="shared" si="21"/>
        <v>5.04</v>
      </c>
      <c r="E126" s="78"/>
      <c r="F126" s="79">
        <v>35673</v>
      </c>
      <c r="G126" s="78">
        <f t="shared" si="22"/>
        <v>1997.08</v>
      </c>
      <c r="H126" s="78">
        <f t="shared" si="26"/>
        <v>5.1550413223140499</v>
      </c>
      <c r="I126" s="78"/>
      <c r="J126" s="82">
        <v>35581</v>
      </c>
      <c r="K126" s="83">
        <f t="shared" si="29"/>
        <v>114.57322314049588</v>
      </c>
      <c r="L126" s="51"/>
      <c r="AC126" s="60">
        <v>7792</v>
      </c>
      <c r="AD126" s="61">
        <v>311000</v>
      </c>
      <c r="AE126" s="93">
        <f t="shared" si="23"/>
        <v>311</v>
      </c>
      <c r="AF126" s="93"/>
      <c r="AH126" s="85"/>
    </row>
    <row r="127" spans="1:34" x14ac:dyDescent="0.2">
      <c r="A127" s="77">
        <v>32259</v>
      </c>
      <c r="B127" s="61">
        <v>2432</v>
      </c>
      <c r="C127" s="78">
        <f t="shared" si="20"/>
        <v>1988.04</v>
      </c>
      <c r="D127" s="78">
        <f t="shared" si="21"/>
        <v>4.8238016528925618</v>
      </c>
      <c r="E127" s="78"/>
      <c r="F127" s="79">
        <v>35703</v>
      </c>
      <c r="G127" s="78">
        <f t="shared" si="22"/>
        <v>1997.09</v>
      </c>
      <c r="H127" s="78">
        <f t="shared" si="26"/>
        <v>6.8072727272727276</v>
      </c>
      <c r="I127" s="78"/>
      <c r="J127" s="81">
        <v>35611</v>
      </c>
      <c r="K127" s="83">
        <f t="shared" si="29"/>
        <v>34.897190082644627</v>
      </c>
      <c r="L127" s="51"/>
      <c r="AC127" s="60">
        <v>7823</v>
      </c>
      <c r="AD127" s="61">
        <v>207000</v>
      </c>
      <c r="AE127" s="93">
        <f t="shared" si="23"/>
        <v>207</v>
      </c>
      <c r="AF127" s="93"/>
      <c r="AH127" s="85"/>
    </row>
    <row r="128" spans="1:34" x14ac:dyDescent="0.2">
      <c r="A128" s="77">
        <v>32260</v>
      </c>
      <c r="B128" s="61">
        <v>2834</v>
      </c>
      <c r="C128" s="78">
        <f t="shared" si="20"/>
        <v>1988.04</v>
      </c>
      <c r="D128" s="78">
        <f t="shared" si="21"/>
        <v>5.6211570247933889</v>
      </c>
      <c r="E128" s="78"/>
      <c r="F128" s="79">
        <v>35734</v>
      </c>
      <c r="G128" s="78">
        <f t="shared" si="22"/>
        <v>1997.1</v>
      </c>
      <c r="H128" s="78">
        <f t="shared" si="26"/>
        <v>8.0370247933884293</v>
      </c>
      <c r="I128" s="78"/>
      <c r="J128" s="82">
        <v>35642</v>
      </c>
      <c r="K128" s="83">
        <f t="shared" si="29"/>
        <v>13.251570247933889</v>
      </c>
      <c r="L128" s="51"/>
      <c r="AC128" s="60">
        <v>7853</v>
      </c>
      <c r="AD128" s="61">
        <v>52700</v>
      </c>
      <c r="AE128" s="93">
        <f t="shared" si="23"/>
        <v>52.7</v>
      </c>
      <c r="AF128" s="93"/>
      <c r="AH128" s="85"/>
    </row>
    <row r="129" spans="1:34" x14ac:dyDescent="0.2">
      <c r="A129" s="77">
        <v>32261</v>
      </c>
      <c r="B129" s="61">
        <v>2841</v>
      </c>
      <c r="C129" s="78">
        <f t="shared" si="20"/>
        <v>1988.04</v>
      </c>
      <c r="D129" s="78">
        <f t="shared" si="21"/>
        <v>5.6350413223140494</v>
      </c>
      <c r="E129" s="78"/>
      <c r="F129" s="79">
        <v>35764</v>
      </c>
      <c r="G129" s="78">
        <f t="shared" si="22"/>
        <v>1997.11</v>
      </c>
      <c r="H129" s="78">
        <f t="shared" si="26"/>
        <v>51.722975206611565</v>
      </c>
      <c r="I129" s="78"/>
      <c r="J129" s="81">
        <v>35673</v>
      </c>
      <c r="K129" s="83">
        <f t="shared" si="29"/>
        <v>5.1550413223140499</v>
      </c>
      <c r="L129" s="51"/>
      <c r="AC129" s="60">
        <v>7884</v>
      </c>
      <c r="AD129" s="61">
        <v>15200</v>
      </c>
      <c r="AE129" s="93">
        <f t="shared" si="23"/>
        <v>15.2</v>
      </c>
      <c r="AF129" s="93"/>
      <c r="AH129" s="85"/>
    </row>
    <row r="130" spans="1:34" x14ac:dyDescent="0.2">
      <c r="A130" s="77">
        <v>32262</v>
      </c>
      <c r="B130" s="61">
        <v>2842</v>
      </c>
      <c r="C130" s="78">
        <f t="shared" si="20"/>
        <v>1988.04</v>
      </c>
      <c r="D130" s="78">
        <f t="shared" si="21"/>
        <v>5.637024793388429</v>
      </c>
      <c r="E130" s="78"/>
      <c r="F130" s="79">
        <v>35795</v>
      </c>
      <c r="G130" s="78">
        <f t="shared" si="22"/>
        <v>1997.12</v>
      </c>
      <c r="H130" s="78">
        <f t="shared" si="26"/>
        <v>62.62611570247936</v>
      </c>
      <c r="I130" s="78"/>
      <c r="J130" s="82">
        <v>35703</v>
      </c>
      <c r="K130" s="83">
        <f t="shared" si="29"/>
        <v>6.8072727272727276</v>
      </c>
      <c r="L130" s="51"/>
      <c r="AC130" s="60">
        <v>7915</v>
      </c>
      <c r="AD130" s="61">
        <v>8930</v>
      </c>
      <c r="AE130" s="93">
        <f t="shared" si="23"/>
        <v>8.93</v>
      </c>
      <c r="AF130" s="93"/>
      <c r="AH130" s="85"/>
    </row>
    <row r="131" spans="1:34" x14ac:dyDescent="0.2">
      <c r="A131" s="77">
        <v>32263</v>
      </c>
      <c r="B131" s="61">
        <v>2350</v>
      </c>
      <c r="C131" s="78">
        <f t="shared" si="20"/>
        <v>1988.04</v>
      </c>
      <c r="D131" s="78">
        <f t="shared" si="21"/>
        <v>4.6611570247933889</v>
      </c>
      <c r="E131" s="78"/>
      <c r="F131" s="79">
        <v>35826</v>
      </c>
      <c r="G131" s="78">
        <f t="shared" si="22"/>
        <v>1998.01</v>
      </c>
      <c r="H131" s="78">
        <f t="shared" si="26"/>
        <v>326.42578512396699</v>
      </c>
      <c r="I131" s="78"/>
      <c r="J131" s="81">
        <v>35734</v>
      </c>
      <c r="K131" s="83">
        <f t="shared" si="29"/>
        <v>8.0370247933884293</v>
      </c>
      <c r="L131" s="51"/>
      <c r="AC131" s="60">
        <v>7945</v>
      </c>
      <c r="AD131" s="61">
        <v>10900</v>
      </c>
      <c r="AE131" s="93">
        <f t="shared" si="23"/>
        <v>10.9</v>
      </c>
      <c r="AF131" s="93"/>
      <c r="AH131" s="85"/>
    </row>
    <row r="132" spans="1:34" x14ac:dyDescent="0.2">
      <c r="A132" s="77">
        <v>32264</v>
      </c>
      <c r="B132" s="61">
        <v>1961</v>
      </c>
      <c r="C132" s="78">
        <f t="shared" si="20"/>
        <v>1988.05</v>
      </c>
      <c r="D132" s="78">
        <f t="shared" si="21"/>
        <v>3.8895867768595038</v>
      </c>
      <c r="E132" s="78"/>
      <c r="F132" s="79">
        <v>35854</v>
      </c>
      <c r="G132" s="78">
        <f t="shared" si="22"/>
        <v>1998.02</v>
      </c>
      <c r="H132" s="78">
        <f t="shared" si="26"/>
        <v>338.99305785123966</v>
      </c>
      <c r="I132" s="78"/>
      <c r="J132" s="82">
        <v>35764</v>
      </c>
      <c r="K132" s="83">
        <f t="shared" si="29"/>
        <v>51.722975206611565</v>
      </c>
      <c r="L132" s="51"/>
      <c r="AC132" s="60">
        <v>7976</v>
      </c>
      <c r="AD132" s="61">
        <v>20900</v>
      </c>
      <c r="AE132" s="93">
        <f t="shared" si="23"/>
        <v>20.9</v>
      </c>
      <c r="AF132" s="93"/>
      <c r="AH132" s="85"/>
    </row>
    <row r="133" spans="1:34" x14ac:dyDescent="0.2">
      <c r="A133" s="77">
        <v>32265</v>
      </c>
      <c r="B133" s="61">
        <v>2080</v>
      </c>
      <c r="C133" s="78">
        <f t="shared" si="20"/>
        <v>1988.05</v>
      </c>
      <c r="D133" s="78">
        <f t="shared" si="21"/>
        <v>4.1256198347107436</v>
      </c>
      <c r="E133" s="78"/>
      <c r="F133" s="79">
        <v>35885</v>
      </c>
      <c r="G133" s="78">
        <f t="shared" si="22"/>
        <v>1998.03</v>
      </c>
      <c r="H133" s="78">
        <f t="shared" si="26"/>
        <v>452.94942148760327</v>
      </c>
      <c r="I133" s="78"/>
      <c r="J133" s="81">
        <v>35795</v>
      </c>
      <c r="K133" s="83">
        <f t="shared" si="29"/>
        <v>62.62611570247936</v>
      </c>
      <c r="L133" s="51"/>
      <c r="AC133" s="60">
        <v>8006</v>
      </c>
      <c r="AD133" s="61">
        <v>35700</v>
      </c>
      <c r="AE133" s="93">
        <f t="shared" si="23"/>
        <v>35.700000000000003</v>
      </c>
      <c r="AF133" s="93"/>
      <c r="AH133" s="85"/>
    </row>
    <row r="134" spans="1:34" x14ac:dyDescent="0.2">
      <c r="A134" s="77">
        <v>32266</v>
      </c>
      <c r="B134" s="61">
        <v>1879</v>
      </c>
      <c r="C134" s="78">
        <f t="shared" si="20"/>
        <v>1988.05</v>
      </c>
      <c r="D134" s="78">
        <f t="shared" si="21"/>
        <v>3.7269421487603305</v>
      </c>
      <c r="E134" s="78"/>
      <c r="F134" s="79">
        <v>35915</v>
      </c>
      <c r="G134" s="78">
        <f t="shared" si="22"/>
        <v>1998.04</v>
      </c>
      <c r="H134" s="78">
        <f t="shared" si="26"/>
        <v>259.45388429752069</v>
      </c>
      <c r="I134" s="78"/>
      <c r="J134" s="82">
        <v>35826</v>
      </c>
      <c r="K134" s="83">
        <f t="shared" si="29"/>
        <v>326.42578512396699</v>
      </c>
      <c r="L134" s="51"/>
      <c r="AC134" s="60">
        <v>8037</v>
      </c>
      <c r="AD134" s="61">
        <v>30400</v>
      </c>
      <c r="AE134" s="93">
        <f t="shared" si="23"/>
        <v>30.4</v>
      </c>
      <c r="AF134" s="93"/>
      <c r="AH134" s="85"/>
    </row>
    <row r="135" spans="1:34" x14ac:dyDescent="0.2">
      <c r="A135" s="77">
        <v>32267</v>
      </c>
      <c r="B135" s="61">
        <v>1771</v>
      </c>
      <c r="C135" s="78">
        <f t="shared" si="20"/>
        <v>1988.05</v>
      </c>
      <c r="D135" s="78">
        <f t="shared" si="21"/>
        <v>3.5127272727272727</v>
      </c>
      <c r="E135" s="78"/>
      <c r="F135" s="79">
        <v>35946</v>
      </c>
      <c r="G135" s="78">
        <f t="shared" si="22"/>
        <v>1998.05</v>
      </c>
      <c r="H135" s="78" t="e">
        <f t="shared" si="26"/>
        <v>#VALUE!</v>
      </c>
      <c r="I135" s="78"/>
      <c r="J135" s="81">
        <v>35854</v>
      </c>
      <c r="K135" s="83">
        <f t="shared" si="29"/>
        <v>338.99305785123966</v>
      </c>
      <c r="L135" s="51"/>
      <c r="AC135" s="60">
        <v>8068</v>
      </c>
      <c r="AD135" s="61">
        <v>45300</v>
      </c>
      <c r="AE135" s="93">
        <f t="shared" si="23"/>
        <v>45.3</v>
      </c>
      <c r="AF135" s="93"/>
      <c r="AH135" s="85"/>
    </row>
    <row r="136" spans="1:34" x14ac:dyDescent="0.2">
      <c r="A136" s="77">
        <v>32268</v>
      </c>
      <c r="B136" s="61">
        <v>1835</v>
      </c>
      <c r="C136" s="78">
        <f t="shared" si="20"/>
        <v>1988.05</v>
      </c>
      <c r="D136" s="78">
        <f t="shared" si="21"/>
        <v>3.6396694214876035</v>
      </c>
      <c r="E136" s="78"/>
      <c r="F136" s="79">
        <v>35976</v>
      </c>
      <c r="G136" s="78">
        <f t="shared" si="22"/>
        <v>1998.06</v>
      </c>
      <c r="H136" s="78">
        <f t="shared" si="26"/>
        <v>487.82677685950404</v>
      </c>
      <c r="I136" s="78"/>
      <c r="J136" s="82">
        <v>35885</v>
      </c>
      <c r="K136" s="83">
        <f t="shared" si="29"/>
        <v>452.94942148760327</v>
      </c>
      <c r="L136" s="51"/>
      <c r="AC136" s="60">
        <v>8096</v>
      </c>
      <c r="AD136" s="61">
        <v>75600</v>
      </c>
      <c r="AE136" s="93">
        <f t="shared" si="23"/>
        <v>75.599999999999994</v>
      </c>
      <c r="AF136" s="93"/>
    </row>
    <row r="137" spans="1:34" x14ac:dyDescent="0.2">
      <c r="A137" s="77">
        <v>32269</v>
      </c>
      <c r="B137" s="61">
        <v>2091</v>
      </c>
      <c r="C137" s="78">
        <f t="shared" si="20"/>
        <v>1988.05</v>
      </c>
      <c r="D137" s="78">
        <f t="shared" si="21"/>
        <v>4.147438016528926</v>
      </c>
      <c r="E137" s="78"/>
      <c r="F137" s="79">
        <v>36007</v>
      </c>
      <c r="G137" s="78">
        <f t="shared" si="22"/>
        <v>1998.07</v>
      </c>
      <c r="H137" s="78">
        <f t="shared" si="26"/>
        <v>216.52561983471074</v>
      </c>
      <c r="I137" s="78"/>
      <c r="J137" s="81">
        <v>35915</v>
      </c>
      <c r="K137" s="83">
        <f t="shared" si="29"/>
        <v>259.45388429752069</v>
      </c>
      <c r="L137" s="51"/>
      <c r="AC137" s="60">
        <v>8127</v>
      </c>
      <c r="AD137" s="61">
        <v>155000</v>
      </c>
      <c r="AE137" s="93">
        <f t="shared" si="23"/>
        <v>155</v>
      </c>
      <c r="AF137" s="93"/>
    </row>
    <row r="138" spans="1:34" x14ac:dyDescent="0.2">
      <c r="A138" s="77">
        <v>32270</v>
      </c>
      <c r="B138" s="61">
        <v>2135</v>
      </c>
      <c r="C138" s="78">
        <f t="shared" si="20"/>
        <v>1988.05</v>
      </c>
      <c r="D138" s="78">
        <f t="shared" si="21"/>
        <v>4.2347107438016529</v>
      </c>
      <c r="E138" s="78"/>
      <c r="F138" s="79">
        <v>36038</v>
      </c>
      <c r="G138" s="78">
        <f t="shared" si="22"/>
        <v>1998.08</v>
      </c>
      <c r="H138" s="78">
        <f t="shared" si="26"/>
        <v>51.479008264462806</v>
      </c>
      <c r="I138" s="78"/>
      <c r="J138" s="82">
        <v>35946</v>
      </c>
      <c r="K138" s="83" t="e">
        <f t="shared" si="29"/>
        <v>#VALUE!</v>
      </c>
      <c r="L138" s="51"/>
      <c r="AC138" s="60">
        <v>8157</v>
      </c>
      <c r="AD138" s="61">
        <v>267000</v>
      </c>
      <c r="AE138" s="93">
        <f t="shared" si="23"/>
        <v>267</v>
      </c>
      <c r="AF138" s="93"/>
    </row>
    <row r="139" spans="1:34" x14ac:dyDescent="0.2">
      <c r="A139" s="77">
        <v>32271</v>
      </c>
      <c r="B139" s="61">
        <v>2060</v>
      </c>
      <c r="C139" s="78">
        <f t="shared" ref="C139:C202" si="32">YEAR(A139) + MONTH(A139) / 100</f>
        <v>1988.05</v>
      </c>
      <c r="D139" s="78">
        <f t="shared" si="21"/>
        <v>4.0859504132231406</v>
      </c>
      <c r="E139" s="78"/>
      <c r="F139" s="79">
        <v>36068</v>
      </c>
      <c r="G139" s="78">
        <f t="shared" si="22"/>
        <v>1998.09</v>
      </c>
      <c r="H139" s="78" t="e">
        <f t="shared" si="26"/>
        <v>#VALUE!</v>
      </c>
      <c r="I139" s="78"/>
      <c r="J139" s="81">
        <v>35976</v>
      </c>
      <c r="K139" s="83">
        <f t="shared" si="29"/>
        <v>487.82677685950404</v>
      </c>
      <c r="L139" s="51"/>
      <c r="AC139" s="60">
        <v>8188</v>
      </c>
      <c r="AD139" s="61">
        <v>111000</v>
      </c>
      <c r="AE139" s="93">
        <f t="shared" si="23"/>
        <v>111</v>
      </c>
      <c r="AF139" s="93"/>
    </row>
    <row r="140" spans="1:34" x14ac:dyDescent="0.2">
      <c r="A140" s="77">
        <v>32272</v>
      </c>
      <c r="B140" s="61">
        <v>2043</v>
      </c>
      <c r="C140" s="78">
        <f t="shared" si="32"/>
        <v>1988.05</v>
      </c>
      <c r="D140" s="78">
        <f t="shared" ref="D140:D203" si="33">B140 * 60 * 60 * 24 / 43560 / 1000</f>
        <v>4.0522314049586772</v>
      </c>
      <c r="E140" s="78"/>
      <c r="F140" s="79">
        <v>36099</v>
      </c>
      <c r="G140" s="78">
        <f t="shared" ref="G140:G203" si="34">YEAR(F140) + MONTH(F140) / 100</f>
        <v>1998.1</v>
      </c>
      <c r="H140" s="78">
        <f t="shared" si="26"/>
        <v>11.470413223140497</v>
      </c>
      <c r="I140" s="78"/>
      <c r="J140" s="82">
        <v>36007</v>
      </c>
      <c r="K140" s="83">
        <f t="shared" si="29"/>
        <v>216.52561983471074</v>
      </c>
      <c r="L140" s="51"/>
      <c r="AC140" s="60">
        <v>8218</v>
      </c>
      <c r="AD140" s="61">
        <v>20200</v>
      </c>
      <c r="AE140" s="93">
        <f t="shared" ref="AE140:AE203" si="35">AD140 / 1000</f>
        <v>20.2</v>
      </c>
      <c r="AF140" s="93"/>
    </row>
    <row r="141" spans="1:34" x14ac:dyDescent="0.2">
      <c r="A141" s="77">
        <v>32273</v>
      </c>
      <c r="B141" s="61">
        <v>2014</v>
      </c>
      <c r="C141" s="78">
        <f t="shared" si="32"/>
        <v>1988.05</v>
      </c>
      <c r="D141" s="78">
        <f t="shared" si="33"/>
        <v>3.9947107438016527</v>
      </c>
      <c r="E141" s="78"/>
      <c r="F141" s="79">
        <v>36129</v>
      </c>
      <c r="G141" s="78">
        <f t="shared" si="34"/>
        <v>1998.11</v>
      </c>
      <c r="H141" s="78">
        <f t="shared" ref="H141:H204" si="36">SUMIF($C$11:$C$9293, G141, $D$11:$D$9293)</f>
        <v>85.483636363636364</v>
      </c>
      <c r="I141" s="78"/>
      <c r="J141" s="81">
        <v>36038</v>
      </c>
      <c r="K141" s="83">
        <f t="shared" si="29"/>
        <v>51.479008264462806</v>
      </c>
      <c r="L141" s="51"/>
      <c r="AC141" s="60">
        <v>8249</v>
      </c>
      <c r="AD141" s="61">
        <v>7320</v>
      </c>
      <c r="AE141" s="93">
        <f t="shared" si="35"/>
        <v>7.32</v>
      </c>
      <c r="AF141" s="93"/>
    </row>
    <row r="142" spans="1:34" x14ac:dyDescent="0.2">
      <c r="A142" s="77">
        <v>32274</v>
      </c>
      <c r="B142" s="61">
        <v>2337</v>
      </c>
      <c r="C142" s="78">
        <f t="shared" si="32"/>
        <v>1988.05</v>
      </c>
      <c r="D142" s="78">
        <f t="shared" si="33"/>
        <v>4.6353719008264465</v>
      </c>
      <c r="E142" s="78"/>
      <c r="F142" s="79">
        <v>36160</v>
      </c>
      <c r="G142" s="78">
        <f t="shared" si="34"/>
        <v>1998.12</v>
      </c>
      <c r="H142" s="78">
        <f t="shared" si="36"/>
        <v>87.770578512396725</v>
      </c>
      <c r="I142" s="78"/>
      <c r="J142" s="82">
        <v>36068</v>
      </c>
      <c r="K142" s="83" t="e">
        <f t="shared" si="29"/>
        <v>#VALUE!</v>
      </c>
      <c r="L142" s="51"/>
      <c r="AC142" s="60">
        <v>8280</v>
      </c>
      <c r="AD142" s="61">
        <v>4370</v>
      </c>
      <c r="AE142" s="93">
        <f t="shared" si="35"/>
        <v>4.37</v>
      </c>
      <c r="AF142" s="93"/>
    </row>
    <row r="143" spans="1:34" x14ac:dyDescent="0.2">
      <c r="A143" s="77">
        <v>32275</v>
      </c>
      <c r="B143" s="61">
        <v>2596</v>
      </c>
      <c r="C143" s="78">
        <f t="shared" si="32"/>
        <v>1988.05</v>
      </c>
      <c r="D143" s="78">
        <f t="shared" si="33"/>
        <v>5.1490909090909094</v>
      </c>
      <c r="E143" s="78"/>
      <c r="F143" s="79">
        <v>36191</v>
      </c>
      <c r="G143" s="78">
        <f t="shared" si="34"/>
        <v>1999.01</v>
      </c>
      <c r="H143" s="78">
        <f t="shared" si="36"/>
        <v>103.24561983471074</v>
      </c>
      <c r="I143" s="78"/>
      <c r="J143" s="81">
        <v>36099</v>
      </c>
      <c r="K143" s="83">
        <f t="shared" ref="K143:K206" si="37">H140</f>
        <v>11.470413223140497</v>
      </c>
      <c r="L143" s="51"/>
      <c r="AC143" s="60">
        <v>8310</v>
      </c>
      <c r="AD143" s="61">
        <v>17500</v>
      </c>
      <c r="AE143" s="93">
        <f t="shared" si="35"/>
        <v>17.5</v>
      </c>
      <c r="AF143" s="93"/>
    </row>
    <row r="144" spans="1:34" x14ac:dyDescent="0.2">
      <c r="A144" s="77">
        <v>32276</v>
      </c>
      <c r="B144" s="61">
        <v>3195</v>
      </c>
      <c r="C144" s="78">
        <f t="shared" si="32"/>
        <v>1988.05</v>
      </c>
      <c r="D144" s="78">
        <f t="shared" si="33"/>
        <v>6.3371900826446277</v>
      </c>
      <c r="E144" s="78"/>
      <c r="F144" s="79">
        <v>36219</v>
      </c>
      <c r="G144" s="78">
        <f t="shared" si="34"/>
        <v>1999.02</v>
      </c>
      <c r="H144" s="78">
        <f t="shared" si="36"/>
        <v>132.50380165289258</v>
      </c>
      <c r="I144" s="78"/>
      <c r="J144" s="82">
        <v>36129</v>
      </c>
      <c r="K144" s="83">
        <f t="shared" si="37"/>
        <v>85.483636363636364</v>
      </c>
      <c r="L144" s="51"/>
      <c r="AC144" s="60">
        <v>8341</v>
      </c>
      <c r="AD144" s="61">
        <v>20300</v>
      </c>
      <c r="AE144" s="93">
        <f t="shared" si="35"/>
        <v>20.3</v>
      </c>
      <c r="AF144" s="93"/>
    </row>
    <row r="145" spans="1:32" x14ac:dyDescent="0.2">
      <c r="A145" s="77">
        <v>32277</v>
      </c>
      <c r="B145" s="61">
        <v>2716</v>
      </c>
      <c r="C145" s="78">
        <f t="shared" si="32"/>
        <v>1988.05</v>
      </c>
      <c r="D145" s="78">
        <f t="shared" si="33"/>
        <v>5.3871074380165291</v>
      </c>
      <c r="E145" s="78"/>
      <c r="F145" s="79">
        <v>36250</v>
      </c>
      <c r="G145" s="78">
        <f t="shared" si="34"/>
        <v>1999.03</v>
      </c>
      <c r="H145" s="78">
        <f t="shared" si="36"/>
        <v>185.73421487603309</v>
      </c>
      <c r="I145" s="78"/>
      <c r="J145" s="81">
        <v>36160</v>
      </c>
      <c r="K145" s="83">
        <f t="shared" si="37"/>
        <v>87.770578512396725</v>
      </c>
      <c r="L145" s="51"/>
      <c r="AC145" s="60">
        <v>8371</v>
      </c>
      <c r="AD145" s="61">
        <v>36600</v>
      </c>
      <c r="AE145" s="93">
        <f t="shared" si="35"/>
        <v>36.6</v>
      </c>
      <c r="AF145" s="93"/>
    </row>
    <row r="146" spans="1:32" x14ac:dyDescent="0.2">
      <c r="A146" s="77">
        <v>32278</v>
      </c>
      <c r="B146" s="61">
        <v>2766</v>
      </c>
      <c r="C146" s="78">
        <f t="shared" si="32"/>
        <v>1988.05</v>
      </c>
      <c r="D146" s="78">
        <f t="shared" si="33"/>
        <v>5.4862809917355371</v>
      </c>
      <c r="E146" s="78"/>
      <c r="F146" s="79">
        <v>36280</v>
      </c>
      <c r="G146" s="78">
        <f t="shared" si="34"/>
        <v>1999.04</v>
      </c>
      <c r="H146" s="78">
        <f t="shared" si="36"/>
        <v>232.63537190082639</v>
      </c>
      <c r="I146" s="78"/>
      <c r="J146" s="82">
        <v>36191</v>
      </c>
      <c r="K146" s="83">
        <f t="shared" si="37"/>
        <v>103.24561983471074</v>
      </c>
      <c r="L146" s="51"/>
      <c r="AC146" s="60">
        <v>8402</v>
      </c>
      <c r="AD146" s="61">
        <v>51500</v>
      </c>
      <c r="AE146" s="93">
        <f t="shared" si="35"/>
        <v>51.5</v>
      </c>
      <c r="AF146" s="93"/>
    </row>
    <row r="147" spans="1:32" x14ac:dyDescent="0.2">
      <c r="A147" s="77">
        <v>32279</v>
      </c>
      <c r="B147" s="61">
        <v>3954</v>
      </c>
      <c r="C147" s="78">
        <f t="shared" si="32"/>
        <v>1988.05</v>
      </c>
      <c r="D147" s="78">
        <f t="shared" si="33"/>
        <v>7.8426446280991735</v>
      </c>
      <c r="E147" s="78"/>
      <c r="F147" s="79">
        <v>36311</v>
      </c>
      <c r="G147" s="78">
        <f t="shared" si="34"/>
        <v>1999.05</v>
      </c>
      <c r="H147" s="78">
        <f t="shared" si="36"/>
        <v>335.49619834710734</v>
      </c>
      <c r="I147" s="78"/>
      <c r="J147" s="81">
        <v>36219</v>
      </c>
      <c r="K147" s="83">
        <f t="shared" si="37"/>
        <v>132.50380165289258</v>
      </c>
      <c r="L147" s="51"/>
      <c r="AC147" s="60">
        <v>8433</v>
      </c>
      <c r="AD147" s="61">
        <v>45700</v>
      </c>
      <c r="AE147" s="93">
        <f t="shared" si="35"/>
        <v>45.7</v>
      </c>
      <c r="AF147" s="93"/>
    </row>
    <row r="148" spans="1:32" x14ac:dyDescent="0.2">
      <c r="A148" s="77">
        <v>32280</v>
      </c>
      <c r="B148" s="61">
        <v>2920</v>
      </c>
      <c r="C148" s="78">
        <f t="shared" si="32"/>
        <v>1988.05</v>
      </c>
      <c r="D148" s="78">
        <f t="shared" si="33"/>
        <v>5.7917355371900827</v>
      </c>
      <c r="E148" s="78"/>
      <c r="F148" s="79">
        <v>36341</v>
      </c>
      <c r="G148" s="78">
        <f t="shared" si="34"/>
        <v>1999.06</v>
      </c>
      <c r="H148" s="78">
        <f t="shared" si="36"/>
        <v>183.35603305785122</v>
      </c>
      <c r="I148" s="78"/>
      <c r="J148" s="82">
        <v>36250</v>
      </c>
      <c r="K148" s="83">
        <f t="shared" si="37"/>
        <v>185.73421487603309</v>
      </c>
      <c r="L148" s="51"/>
      <c r="AC148" s="60">
        <v>8461</v>
      </c>
      <c r="AD148" s="61">
        <v>83600</v>
      </c>
      <c r="AE148" s="93">
        <f t="shared" si="35"/>
        <v>83.6</v>
      </c>
      <c r="AF148" s="93"/>
    </row>
    <row r="149" spans="1:32" x14ac:dyDescent="0.2">
      <c r="A149" s="77">
        <v>32281</v>
      </c>
      <c r="B149" s="61">
        <v>2698</v>
      </c>
      <c r="C149" s="78">
        <f t="shared" si="32"/>
        <v>1988.05</v>
      </c>
      <c r="D149" s="78">
        <f t="shared" si="33"/>
        <v>5.3514049586776853</v>
      </c>
      <c r="E149" s="78"/>
      <c r="F149" s="79">
        <v>36372</v>
      </c>
      <c r="G149" s="78">
        <f t="shared" si="34"/>
        <v>1999.07</v>
      </c>
      <c r="H149" s="78">
        <f t="shared" si="36"/>
        <v>37.440000000000005</v>
      </c>
      <c r="I149" s="78"/>
      <c r="J149" s="81">
        <v>36280</v>
      </c>
      <c r="K149" s="83">
        <f t="shared" si="37"/>
        <v>232.63537190082639</v>
      </c>
      <c r="L149" s="51"/>
      <c r="AC149" s="60">
        <v>8492</v>
      </c>
      <c r="AD149" s="61">
        <v>170000</v>
      </c>
      <c r="AE149" s="93">
        <f t="shared" si="35"/>
        <v>170</v>
      </c>
      <c r="AF149" s="93"/>
    </row>
    <row r="150" spans="1:32" x14ac:dyDescent="0.2">
      <c r="A150" s="77">
        <v>32282</v>
      </c>
      <c r="B150" s="61">
        <v>2626</v>
      </c>
      <c r="C150" s="78">
        <f t="shared" si="32"/>
        <v>1988.05</v>
      </c>
      <c r="D150" s="78">
        <f t="shared" si="33"/>
        <v>5.2085950413223143</v>
      </c>
      <c r="E150" s="78"/>
      <c r="F150" s="79">
        <v>36403</v>
      </c>
      <c r="G150" s="78">
        <f t="shared" si="34"/>
        <v>1999.08</v>
      </c>
      <c r="H150" s="78">
        <f t="shared" si="36"/>
        <v>17.952396694214876</v>
      </c>
      <c r="I150" s="78"/>
      <c r="J150" s="82">
        <v>36311</v>
      </c>
      <c r="K150" s="83">
        <f t="shared" si="37"/>
        <v>335.49619834710734</v>
      </c>
      <c r="L150" s="51"/>
      <c r="AC150" s="60">
        <v>8522</v>
      </c>
      <c r="AD150" s="61">
        <v>161000</v>
      </c>
      <c r="AE150" s="93">
        <f t="shared" si="35"/>
        <v>161</v>
      </c>
      <c r="AF150" s="93"/>
    </row>
    <row r="151" spans="1:32" x14ac:dyDescent="0.2">
      <c r="A151" s="77">
        <v>32283</v>
      </c>
      <c r="B151" s="61">
        <v>2788</v>
      </c>
      <c r="C151" s="78">
        <f t="shared" si="32"/>
        <v>1988.05</v>
      </c>
      <c r="D151" s="78">
        <f t="shared" si="33"/>
        <v>5.529917355371901</v>
      </c>
      <c r="E151" s="78"/>
      <c r="F151" s="79">
        <v>36433</v>
      </c>
      <c r="G151" s="78">
        <f t="shared" si="34"/>
        <v>1999.09</v>
      </c>
      <c r="H151" s="78">
        <f t="shared" si="36"/>
        <v>11.278016528925619</v>
      </c>
      <c r="I151" s="78"/>
      <c r="J151" s="81">
        <v>36341</v>
      </c>
      <c r="K151" s="83">
        <f t="shared" si="37"/>
        <v>183.35603305785122</v>
      </c>
      <c r="L151" s="51"/>
      <c r="AC151" s="60">
        <v>8553</v>
      </c>
      <c r="AD151" s="61">
        <v>61300</v>
      </c>
      <c r="AE151" s="93">
        <f t="shared" si="35"/>
        <v>61.3</v>
      </c>
      <c r="AF151" s="93"/>
    </row>
    <row r="152" spans="1:32" x14ac:dyDescent="0.2">
      <c r="A152" s="77">
        <v>32284</v>
      </c>
      <c r="B152" s="61">
        <v>2914</v>
      </c>
      <c r="C152" s="78">
        <f t="shared" si="32"/>
        <v>1988.05</v>
      </c>
      <c r="D152" s="78">
        <f t="shared" si="33"/>
        <v>5.7798347107438008</v>
      </c>
      <c r="E152" s="78"/>
      <c r="F152" s="79">
        <v>36464</v>
      </c>
      <c r="G152" s="78">
        <f t="shared" si="34"/>
        <v>1999.1</v>
      </c>
      <c r="H152" s="78">
        <f t="shared" si="36"/>
        <v>12.602975206611568</v>
      </c>
      <c r="I152" s="78"/>
      <c r="J152" s="82">
        <v>36372</v>
      </c>
      <c r="K152" s="83">
        <f t="shared" si="37"/>
        <v>37.440000000000005</v>
      </c>
      <c r="L152" s="51"/>
      <c r="AC152" s="60">
        <v>8583</v>
      </c>
      <c r="AD152" s="61">
        <v>22300</v>
      </c>
      <c r="AE152" s="93">
        <f t="shared" si="35"/>
        <v>22.3</v>
      </c>
      <c r="AF152" s="93"/>
    </row>
    <row r="153" spans="1:32" x14ac:dyDescent="0.2">
      <c r="A153" s="77">
        <v>32285</v>
      </c>
      <c r="B153" s="61">
        <v>2817</v>
      </c>
      <c r="C153" s="78">
        <f t="shared" si="32"/>
        <v>1988.05</v>
      </c>
      <c r="D153" s="78">
        <f t="shared" si="33"/>
        <v>5.5874380165289255</v>
      </c>
      <c r="E153" s="78"/>
      <c r="F153" s="79">
        <v>36494</v>
      </c>
      <c r="G153" s="78">
        <f t="shared" si="34"/>
        <v>1999.11</v>
      </c>
      <c r="H153" s="78">
        <f t="shared" si="36"/>
        <v>54.305454545454545</v>
      </c>
      <c r="I153" s="78"/>
      <c r="J153" s="81">
        <v>36403</v>
      </c>
      <c r="K153" s="83">
        <f t="shared" si="37"/>
        <v>17.952396694214876</v>
      </c>
      <c r="L153" s="51"/>
      <c r="AC153" s="60">
        <v>8614</v>
      </c>
      <c r="AD153" s="61">
        <v>8420</v>
      </c>
      <c r="AE153" s="93">
        <f t="shared" si="35"/>
        <v>8.42</v>
      </c>
      <c r="AF153" s="93"/>
    </row>
    <row r="154" spans="1:32" x14ac:dyDescent="0.2">
      <c r="A154" s="77">
        <v>32286</v>
      </c>
      <c r="B154" s="61">
        <v>2344</v>
      </c>
      <c r="C154" s="78">
        <f t="shared" si="32"/>
        <v>1988.05</v>
      </c>
      <c r="D154" s="78">
        <f t="shared" si="33"/>
        <v>4.6492561983471079</v>
      </c>
      <c r="E154" s="78"/>
      <c r="F154" s="79">
        <v>36525</v>
      </c>
      <c r="G154" s="78">
        <f t="shared" si="34"/>
        <v>1999.12</v>
      </c>
      <c r="H154" s="78">
        <f t="shared" si="36"/>
        <v>39.937190082644626</v>
      </c>
      <c r="I154" s="78"/>
      <c r="J154" s="82">
        <v>36433</v>
      </c>
      <c r="K154" s="83">
        <f t="shared" si="37"/>
        <v>11.278016528925619</v>
      </c>
      <c r="L154" s="51"/>
      <c r="AC154" s="60">
        <v>8645</v>
      </c>
      <c r="AD154" s="61">
        <v>8030</v>
      </c>
      <c r="AE154" s="93">
        <f t="shared" si="35"/>
        <v>8.0299999999999994</v>
      </c>
      <c r="AF154" s="93"/>
    </row>
    <row r="155" spans="1:32" x14ac:dyDescent="0.2">
      <c r="A155" s="77">
        <v>32287</v>
      </c>
      <c r="B155" s="61">
        <v>2498</v>
      </c>
      <c r="C155" s="78">
        <f t="shared" si="32"/>
        <v>1988.05</v>
      </c>
      <c r="D155" s="78">
        <f t="shared" si="33"/>
        <v>4.9547107438016527</v>
      </c>
      <c r="E155" s="78"/>
      <c r="F155" s="79">
        <v>36556</v>
      </c>
      <c r="G155" s="78">
        <f t="shared" si="34"/>
        <v>2000.01</v>
      </c>
      <c r="H155" s="78">
        <f t="shared" si="36"/>
        <v>179.66082644628099</v>
      </c>
      <c r="I155" s="78"/>
      <c r="J155" s="81">
        <v>36464</v>
      </c>
      <c r="K155" s="83">
        <f t="shared" si="37"/>
        <v>12.602975206611568</v>
      </c>
      <c r="L155" s="51"/>
      <c r="AC155" s="60">
        <v>8675</v>
      </c>
      <c r="AD155" s="61">
        <v>16500</v>
      </c>
      <c r="AE155" s="93">
        <f t="shared" si="35"/>
        <v>16.5</v>
      </c>
      <c r="AF155" s="93"/>
    </row>
    <row r="156" spans="1:32" x14ac:dyDescent="0.2">
      <c r="A156" s="77">
        <v>32288</v>
      </c>
      <c r="B156" s="61">
        <v>2398</v>
      </c>
      <c r="C156" s="78">
        <f t="shared" si="32"/>
        <v>1988.05</v>
      </c>
      <c r="D156" s="78">
        <f t="shared" si="33"/>
        <v>4.7563636363636359</v>
      </c>
      <c r="E156" s="78"/>
      <c r="F156" s="79">
        <v>36585</v>
      </c>
      <c r="G156" s="78">
        <f t="shared" si="34"/>
        <v>2000.02</v>
      </c>
      <c r="H156" s="78">
        <f t="shared" si="36"/>
        <v>270.3609917355372</v>
      </c>
      <c r="I156" s="78"/>
      <c r="J156" s="82">
        <v>36494</v>
      </c>
      <c r="K156" s="83">
        <f t="shared" si="37"/>
        <v>54.305454545454545</v>
      </c>
      <c r="L156" s="51"/>
      <c r="AC156" s="60">
        <v>8706</v>
      </c>
      <c r="AD156" s="61">
        <v>13700</v>
      </c>
      <c r="AE156" s="93">
        <f t="shared" si="35"/>
        <v>13.7</v>
      </c>
      <c r="AF156" s="93"/>
    </row>
    <row r="157" spans="1:32" x14ac:dyDescent="0.2">
      <c r="A157" s="77">
        <v>32289</v>
      </c>
      <c r="B157" s="61">
        <v>2062</v>
      </c>
      <c r="C157" s="78">
        <f t="shared" si="32"/>
        <v>1988.05</v>
      </c>
      <c r="D157" s="78">
        <f t="shared" si="33"/>
        <v>4.0899173553719006</v>
      </c>
      <c r="E157" s="78"/>
      <c r="F157" s="79">
        <v>36616</v>
      </c>
      <c r="G157" s="78">
        <f t="shared" si="34"/>
        <v>2000.03</v>
      </c>
      <c r="H157" s="78">
        <f t="shared" si="36"/>
        <v>219.59008264462813</v>
      </c>
      <c r="I157" s="78"/>
      <c r="J157" s="81">
        <v>36525</v>
      </c>
      <c r="K157" s="83">
        <f t="shared" si="37"/>
        <v>39.937190082644626</v>
      </c>
      <c r="L157" s="51"/>
      <c r="AC157" s="60">
        <v>8736</v>
      </c>
      <c r="AD157" s="61">
        <v>18400</v>
      </c>
      <c r="AE157" s="93">
        <f t="shared" si="35"/>
        <v>18.399999999999999</v>
      </c>
      <c r="AF157" s="93"/>
    </row>
    <row r="158" spans="1:32" x14ac:dyDescent="0.2">
      <c r="A158" s="77">
        <v>32290</v>
      </c>
      <c r="B158" s="61">
        <v>1962</v>
      </c>
      <c r="C158" s="78">
        <f t="shared" si="32"/>
        <v>1988.05</v>
      </c>
      <c r="D158" s="78">
        <f t="shared" si="33"/>
        <v>3.8915702479338843</v>
      </c>
      <c r="E158" s="78"/>
      <c r="F158" s="79">
        <v>36646</v>
      </c>
      <c r="G158" s="78">
        <f t="shared" si="34"/>
        <v>2000.04</v>
      </c>
      <c r="H158" s="78">
        <f t="shared" si="36"/>
        <v>360.9719008264463</v>
      </c>
      <c r="I158" s="78"/>
      <c r="J158" s="82">
        <v>36556</v>
      </c>
      <c r="K158" s="83">
        <f t="shared" si="37"/>
        <v>179.66082644628099</v>
      </c>
      <c r="L158" s="51"/>
      <c r="AC158" s="60">
        <v>8767</v>
      </c>
      <c r="AD158" s="61">
        <v>20500</v>
      </c>
      <c r="AE158" s="93">
        <f t="shared" si="35"/>
        <v>20.5</v>
      </c>
      <c r="AF158" s="93"/>
    </row>
    <row r="159" spans="1:32" x14ac:dyDescent="0.2">
      <c r="A159" s="77">
        <v>32291</v>
      </c>
      <c r="B159" s="61">
        <v>1782</v>
      </c>
      <c r="C159" s="78">
        <f t="shared" si="32"/>
        <v>1988.05</v>
      </c>
      <c r="D159" s="78">
        <f t="shared" si="33"/>
        <v>3.5345454545454547</v>
      </c>
      <c r="E159" s="78"/>
      <c r="F159" s="79">
        <v>36677</v>
      </c>
      <c r="G159" s="78">
        <f t="shared" si="34"/>
        <v>2000.05</v>
      </c>
      <c r="H159" s="78">
        <f t="shared" si="36"/>
        <v>296.9573553719008</v>
      </c>
      <c r="I159" s="78"/>
      <c r="J159" s="81">
        <v>36585</v>
      </c>
      <c r="K159" s="83">
        <f t="shared" si="37"/>
        <v>270.3609917355372</v>
      </c>
      <c r="L159" s="51"/>
      <c r="AC159" s="60">
        <v>8798</v>
      </c>
      <c r="AD159" s="61">
        <v>80500</v>
      </c>
      <c r="AE159" s="93">
        <f t="shared" si="35"/>
        <v>80.5</v>
      </c>
      <c r="AF159" s="93"/>
    </row>
    <row r="160" spans="1:32" x14ac:dyDescent="0.2">
      <c r="A160" s="77">
        <v>32292</v>
      </c>
      <c r="B160" s="61">
        <v>1807</v>
      </c>
      <c r="C160" s="78">
        <f t="shared" si="32"/>
        <v>1988.05</v>
      </c>
      <c r="D160" s="78">
        <f t="shared" si="33"/>
        <v>3.5841322314049586</v>
      </c>
      <c r="E160" s="78"/>
      <c r="F160" s="79">
        <v>36707</v>
      </c>
      <c r="G160" s="78">
        <f t="shared" si="34"/>
        <v>2000.06</v>
      </c>
      <c r="H160" s="78">
        <f t="shared" si="36"/>
        <v>175.77322314049587</v>
      </c>
      <c r="I160" s="78"/>
      <c r="J160" s="82">
        <v>36616</v>
      </c>
      <c r="K160" s="83">
        <f t="shared" si="37"/>
        <v>219.59008264462813</v>
      </c>
      <c r="L160" s="51"/>
      <c r="AC160" s="60">
        <v>8827</v>
      </c>
      <c r="AD160" s="61">
        <v>31900</v>
      </c>
      <c r="AE160" s="93">
        <f t="shared" si="35"/>
        <v>31.9</v>
      </c>
      <c r="AF160" s="93"/>
    </row>
    <row r="161" spans="1:32" x14ac:dyDescent="0.2">
      <c r="A161" s="77">
        <v>32293</v>
      </c>
      <c r="B161" s="61">
        <v>1498</v>
      </c>
      <c r="C161" s="78">
        <f t="shared" si="32"/>
        <v>1988.05</v>
      </c>
      <c r="D161" s="78">
        <f t="shared" si="33"/>
        <v>2.9712396694214878</v>
      </c>
      <c r="E161" s="78"/>
      <c r="F161" s="79">
        <v>36738</v>
      </c>
      <c r="G161" s="78">
        <f t="shared" si="34"/>
        <v>2000.07</v>
      </c>
      <c r="H161" s="78">
        <f t="shared" si="36"/>
        <v>49.560991735537186</v>
      </c>
      <c r="I161" s="78"/>
      <c r="J161" s="81">
        <v>36646</v>
      </c>
      <c r="K161" s="83">
        <f t="shared" si="37"/>
        <v>360.9719008264463</v>
      </c>
      <c r="L161" s="51"/>
      <c r="AC161" s="60">
        <v>8858</v>
      </c>
      <c r="AD161" s="61">
        <v>43100</v>
      </c>
      <c r="AE161" s="93">
        <f t="shared" si="35"/>
        <v>43.1</v>
      </c>
      <c r="AF161" s="93"/>
    </row>
    <row r="162" spans="1:32" x14ac:dyDescent="0.2">
      <c r="A162" s="77">
        <v>32294</v>
      </c>
      <c r="B162" s="61">
        <v>1603</v>
      </c>
      <c r="C162" s="78">
        <f t="shared" si="32"/>
        <v>1988.05</v>
      </c>
      <c r="D162" s="78">
        <f t="shared" si="33"/>
        <v>3.179504132231405</v>
      </c>
      <c r="E162" s="78"/>
      <c r="F162" s="79">
        <v>36769</v>
      </c>
      <c r="G162" s="78">
        <f t="shared" si="34"/>
        <v>2000.08</v>
      </c>
      <c r="H162" s="78">
        <f t="shared" si="36"/>
        <v>8.3662809917355379</v>
      </c>
      <c r="I162" s="78"/>
      <c r="J162" s="82">
        <v>36677</v>
      </c>
      <c r="K162" s="83">
        <f t="shared" si="37"/>
        <v>296.9573553719008</v>
      </c>
      <c r="L162" s="51"/>
      <c r="AC162" s="60">
        <v>8888</v>
      </c>
      <c r="AD162" s="61">
        <v>27200</v>
      </c>
      <c r="AE162" s="93">
        <f t="shared" si="35"/>
        <v>27.2</v>
      </c>
      <c r="AF162" s="93"/>
    </row>
    <row r="163" spans="1:32" x14ac:dyDescent="0.2">
      <c r="A163" s="77">
        <v>32295</v>
      </c>
      <c r="B163" s="61">
        <v>2647</v>
      </c>
      <c r="C163" s="78">
        <f t="shared" si="32"/>
        <v>1988.06</v>
      </c>
      <c r="D163" s="78">
        <f t="shared" si="33"/>
        <v>5.2502479338842978</v>
      </c>
      <c r="E163" s="78"/>
      <c r="F163" s="79">
        <v>36799</v>
      </c>
      <c r="G163" s="78">
        <f t="shared" si="34"/>
        <v>2000.09</v>
      </c>
      <c r="H163" s="78">
        <f t="shared" si="36"/>
        <v>11.450578512396692</v>
      </c>
      <c r="I163" s="78"/>
      <c r="J163" s="81">
        <v>36707</v>
      </c>
      <c r="K163" s="83">
        <f t="shared" si="37"/>
        <v>175.77322314049587</v>
      </c>
      <c r="L163" s="51"/>
      <c r="AC163" s="60">
        <v>8919</v>
      </c>
      <c r="AD163" s="61">
        <v>6840</v>
      </c>
      <c r="AE163" s="93">
        <f t="shared" si="35"/>
        <v>6.84</v>
      </c>
      <c r="AF163" s="93"/>
    </row>
    <row r="164" spans="1:32" x14ac:dyDescent="0.2">
      <c r="A164" s="77">
        <v>32296</v>
      </c>
      <c r="B164" s="61">
        <v>2313</v>
      </c>
      <c r="C164" s="78">
        <f t="shared" si="32"/>
        <v>1988.06</v>
      </c>
      <c r="D164" s="78">
        <f t="shared" si="33"/>
        <v>4.5877685950413225</v>
      </c>
      <c r="E164" s="78"/>
      <c r="F164" s="79">
        <v>36830</v>
      </c>
      <c r="G164" s="78">
        <f t="shared" si="34"/>
        <v>2000.1</v>
      </c>
      <c r="H164" s="78">
        <f t="shared" si="36"/>
        <v>13.190082644628099</v>
      </c>
      <c r="I164" s="78"/>
      <c r="J164" s="82">
        <v>36738</v>
      </c>
      <c r="K164" s="83">
        <f t="shared" si="37"/>
        <v>49.560991735537186</v>
      </c>
      <c r="L164" s="51"/>
      <c r="AC164" s="60">
        <v>8949</v>
      </c>
      <c r="AD164" s="61">
        <v>2630</v>
      </c>
      <c r="AE164" s="93">
        <f t="shared" si="35"/>
        <v>2.63</v>
      </c>
      <c r="AF164" s="93"/>
    </row>
    <row r="165" spans="1:32" x14ac:dyDescent="0.2">
      <c r="A165" s="77">
        <v>32297</v>
      </c>
      <c r="B165" s="61">
        <v>2290</v>
      </c>
      <c r="C165" s="78">
        <f t="shared" si="32"/>
        <v>1988.06</v>
      </c>
      <c r="D165" s="78">
        <f t="shared" si="33"/>
        <v>4.542148760330579</v>
      </c>
      <c r="E165" s="78"/>
      <c r="F165" s="79">
        <v>36860</v>
      </c>
      <c r="G165" s="78">
        <f t="shared" si="34"/>
        <v>2000.11</v>
      </c>
      <c r="H165" s="78">
        <f t="shared" si="36"/>
        <v>16.544132231404959</v>
      </c>
      <c r="I165" s="78"/>
      <c r="J165" s="81">
        <v>36769</v>
      </c>
      <c r="K165" s="83">
        <f t="shared" si="37"/>
        <v>8.3662809917355379</v>
      </c>
      <c r="L165" s="51"/>
      <c r="AC165" s="60">
        <v>8980</v>
      </c>
      <c r="AD165" s="61">
        <v>2520</v>
      </c>
      <c r="AE165" s="93">
        <f t="shared" si="35"/>
        <v>2.52</v>
      </c>
      <c r="AF165" s="93"/>
    </row>
    <row r="166" spans="1:32" x14ac:dyDescent="0.2">
      <c r="A166" s="77">
        <v>32298</v>
      </c>
      <c r="B166" s="61">
        <v>1922</v>
      </c>
      <c r="C166" s="78">
        <f t="shared" si="32"/>
        <v>1988.06</v>
      </c>
      <c r="D166" s="78">
        <f t="shared" si="33"/>
        <v>3.8122314049586774</v>
      </c>
      <c r="E166" s="78"/>
      <c r="F166" s="79">
        <v>36891</v>
      </c>
      <c r="G166" s="78">
        <f t="shared" si="34"/>
        <v>2000.12</v>
      </c>
      <c r="H166" s="78">
        <f t="shared" si="36"/>
        <v>23.291900826446277</v>
      </c>
      <c r="I166" s="78"/>
      <c r="J166" s="82">
        <v>36799</v>
      </c>
      <c r="K166" s="83">
        <f t="shared" si="37"/>
        <v>11.450578512396692</v>
      </c>
      <c r="L166" s="51"/>
      <c r="AC166" s="60">
        <v>9011</v>
      </c>
      <c r="AD166" s="61">
        <v>2450</v>
      </c>
      <c r="AE166" s="93">
        <f t="shared" si="35"/>
        <v>2.4500000000000002</v>
      </c>
      <c r="AF166" s="93"/>
    </row>
    <row r="167" spans="1:32" x14ac:dyDescent="0.2">
      <c r="A167" s="77">
        <v>32299</v>
      </c>
      <c r="B167" s="61">
        <v>1917</v>
      </c>
      <c r="C167" s="78">
        <f t="shared" si="32"/>
        <v>1988.06</v>
      </c>
      <c r="D167" s="78">
        <f t="shared" si="33"/>
        <v>3.8023140495867769</v>
      </c>
      <c r="E167" s="78"/>
      <c r="F167" s="79">
        <v>36922</v>
      </c>
      <c r="G167" s="78">
        <f t="shared" si="34"/>
        <v>2001.01</v>
      </c>
      <c r="H167" s="78">
        <f t="shared" si="36"/>
        <v>34.187107438016525</v>
      </c>
      <c r="I167" s="78"/>
      <c r="J167" s="81">
        <v>36830</v>
      </c>
      <c r="K167" s="83">
        <f t="shared" si="37"/>
        <v>13.190082644628099</v>
      </c>
      <c r="L167" s="51"/>
      <c r="AC167" s="60">
        <v>9041</v>
      </c>
      <c r="AD167" s="61">
        <v>16700</v>
      </c>
      <c r="AE167" s="93">
        <f t="shared" si="35"/>
        <v>16.7</v>
      </c>
      <c r="AF167" s="93"/>
    </row>
    <row r="168" spans="1:32" x14ac:dyDescent="0.2">
      <c r="A168" s="77">
        <v>32300</v>
      </c>
      <c r="B168" s="61">
        <v>2104</v>
      </c>
      <c r="C168" s="78">
        <f t="shared" si="32"/>
        <v>1988.06</v>
      </c>
      <c r="D168" s="78">
        <f t="shared" si="33"/>
        <v>4.1732231404958675</v>
      </c>
      <c r="E168" s="78"/>
      <c r="F168" s="79">
        <v>36950</v>
      </c>
      <c r="G168" s="78">
        <f t="shared" si="34"/>
        <v>2001.02</v>
      </c>
      <c r="H168" s="78">
        <f t="shared" si="36"/>
        <v>61.203966942148753</v>
      </c>
      <c r="I168" s="78"/>
      <c r="J168" s="82">
        <v>36860</v>
      </c>
      <c r="K168" s="83">
        <f t="shared" si="37"/>
        <v>16.544132231404959</v>
      </c>
      <c r="L168" s="51"/>
      <c r="AC168" s="60">
        <v>9072</v>
      </c>
      <c r="AD168" s="61">
        <v>94600</v>
      </c>
      <c r="AE168" s="93">
        <f t="shared" si="35"/>
        <v>94.6</v>
      </c>
      <c r="AF168" s="93"/>
    </row>
    <row r="169" spans="1:32" x14ac:dyDescent="0.2">
      <c r="A169" s="77">
        <v>32301</v>
      </c>
      <c r="B169" s="61">
        <v>2019</v>
      </c>
      <c r="C169" s="78">
        <f t="shared" si="32"/>
        <v>1988.06</v>
      </c>
      <c r="D169" s="78">
        <f t="shared" si="33"/>
        <v>4.0046280991735541</v>
      </c>
      <c r="E169" s="78"/>
      <c r="F169" s="79">
        <v>36981</v>
      </c>
      <c r="G169" s="78">
        <f t="shared" si="34"/>
        <v>2001.03</v>
      </c>
      <c r="H169" s="78">
        <f t="shared" si="36"/>
        <v>197.49421487603306</v>
      </c>
      <c r="I169" s="78"/>
      <c r="J169" s="81">
        <v>36891</v>
      </c>
      <c r="K169" s="83">
        <f t="shared" si="37"/>
        <v>23.291900826446277</v>
      </c>
      <c r="L169" s="51"/>
      <c r="AC169" s="60">
        <v>9102</v>
      </c>
      <c r="AD169" s="61">
        <v>65800</v>
      </c>
      <c r="AE169" s="93">
        <f t="shared" si="35"/>
        <v>65.8</v>
      </c>
      <c r="AF169" s="93"/>
    </row>
    <row r="170" spans="1:32" x14ac:dyDescent="0.2">
      <c r="A170" s="77">
        <v>32302</v>
      </c>
      <c r="B170" s="61">
        <v>1904</v>
      </c>
      <c r="C170" s="78">
        <f t="shared" si="32"/>
        <v>1988.06</v>
      </c>
      <c r="D170" s="78">
        <f t="shared" si="33"/>
        <v>3.7765289256198349</v>
      </c>
      <c r="E170" s="78"/>
      <c r="F170" s="79">
        <v>37011</v>
      </c>
      <c r="G170" s="78">
        <f t="shared" si="34"/>
        <v>2001.04</v>
      </c>
      <c r="H170" s="78">
        <f t="shared" si="36"/>
        <v>149.50611570247932</v>
      </c>
      <c r="I170" s="78"/>
      <c r="J170" s="82">
        <v>36922</v>
      </c>
      <c r="K170" s="83">
        <f t="shared" si="37"/>
        <v>34.187107438016525</v>
      </c>
      <c r="L170" s="51"/>
      <c r="AC170" s="60">
        <v>9133</v>
      </c>
      <c r="AD170" s="61">
        <v>70700</v>
      </c>
      <c r="AE170" s="93">
        <f t="shared" si="35"/>
        <v>70.7</v>
      </c>
      <c r="AF170" s="93"/>
    </row>
    <row r="171" spans="1:32" x14ac:dyDescent="0.2">
      <c r="A171" s="77">
        <v>32303</v>
      </c>
      <c r="B171" s="61">
        <v>2192</v>
      </c>
      <c r="C171" s="78">
        <f t="shared" si="32"/>
        <v>1988.06</v>
      </c>
      <c r="D171" s="78">
        <f t="shared" si="33"/>
        <v>4.3477685950413223</v>
      </c>
      <c r="E171" s="78"/>
      <c r="F171" s="79">
        <v>37042</v>
      </c>
      <c r="G171" s="78">
        <f t="shared" si="34"/>
        <v>2001.05</v>
      </c>
      <c r="H171" s="78">
        <f t="shared" si="36"/>
        <v>186.18446280991733</v>
      </c>
      <c r="I171" s="78"/>
      <c r="J171" s="81">
        <v>36950</v>
      </c>
      <c r="K171" s="83">
        <f t="shared" si="37"/>
        <v>61.203966942148753</v>
      </c>
      <c r="L171" s="51"/>
      <c r="AC171" s="60">
        <v>9164</v>
      </c>
      <c r="AD171" s="61">
        <v>288000</v>
      </c>
      <c r="AE171" s="93">
        <f t="shared" si="35"/>
        <v>288</v>
      </c>
      <c r="AF171" s="93"/>
    </row>
    <row r="172" spans="1:32" x14ac:dyDescent="0.2">
      <c r="A172" s="77">
        <v>32304</v>
      </c>
      <c r="B172" s="61">
        <v>1899</v>
      </c>
      <c r="C172" s="78">
        <f t="shared" si="32"/>
        <v>1988.06</v>
      </c>
      <c r="D172" s="78">
        <f t="shared" si="33"/>
        <v>3.7666115702479339</v>
      </c>
      <c r="E172" s="78"/>
      <c r="F172" s="79">
        <v>37072</v>
      </c>
      <c r="G172" s="78">
        <f t="shared" si="34"/>
        <v>2001.06</v>
      </c>
      <c r="H172" s="78">
        <f t="shared" si="36"/>
        <v>47.996033057851228</v>
      </c>
      <c r="I172" s="78"/>
      <c r="J172" s="82">
        <v>36981</v>
      </c>
      <c r="K172" s="83">
        <f t="shared" si="37"/>
        <v>197.49421487603306</v>
      </c>
      <c r="L172" s="51"/>
      <c r="AC172" s="60">
        <v>9192</v>
      </c>
      <c r="AD172" s="61">
        <v>161000</v>
      </c>
      <c r="AE172" s="93">
        <f t="shared" si="35"/>
        <v>161</v>
      </c>
      <c r="AF172" s="93"/>
    </row>
    <row r="173" spans="1:32" x14ac:dyDescent="0.2">
      <c r="A173" s="77">
        <v>32305</v>
      </c>
      <c r="B173" s="61">
        <v>2083</v>
      </c>
      <c r="C173" s="78">
        <f t="shared" si="32"/>
        <v>1988.06</v>
      </c>
      <c r="D173" s="78">
        <f t="shared" si="33"/>
        <v>4.1315702479338841</v>
      </c>
      <c r="E173" s="78"/>
      <c r="F173" s="79">
        <v>37103</v>
      </c>
      <c r="G173" s="78">
        <f t="shared" si="34"/>
        <v>2001.07</v>
      </c>
      <c r="H173" s="78">
        <f t="shared" si="36"/>
        <v>28.899173553719017</v>
      </c>
      <c r="I173" s="78"/>
      <c r="J173" s="81">
        <v>37011</v>
      </c>
      <c r="K173" s="83">
        <f t="shared" si="37"/>
        <v>149.50611570247932</v>
      </c>
      <c r="L173" s="51"/>
      <c r="AC173" s="60">
        <v>9223</v>
      </c>
      <c r="AD173" s="61">
        <v>334000</v>
      </c>
      <c r="AE173" s="93">
        <f t="shared" si="35"/>
        <v>334</v>
      </c>
      <c r="AF173" s="93"/>
    </row>
    <row r="174" spans="1:32" x14ac:dyDescent="0.2">
      <c r="A174" s="77">
        <v>32306</v>
      </c>
      <c r="B174" s="61">
        <v>2257</v>
      </c>
      <c r="C174" s="78">
        <f t="shared" si="32"/>
        <v>1988.06</v>
      </c>
      <c r="D174" s="78">
        <f t="shared" si="33"/>
        <v>4.4766942148760327</v>
      </c>
      <c r="E174" s="78"/>
      <c r="F174" s="79">
        <v>37134</v>
      </c>
      <c r="G174" s="78">
        <f t="shared" si="34"/>
        <v>2001.08</v>
      </c>
      <c r="H174" s="78">
        <f t="shared" si="36"/>
        <v>16.786115702479343</v>
      </c>
      <c r="I174" s="78"/>
      <c r="J174" s="82">
        <v>37042</v>
      </c>
      <c r="K174" s="83">
        <f t="shared" si="37"/>
        <v>186.18446280991733</v>
      </c>
      <c r="L174" s="51"/>
      <c r="AC174" s="60">
        <v>9253</v>
      </c>
      <c r="AD174" s="61">
        <v>281000</v>
      </c>
      <c r="AE174" s="93">
        <f t="shared" si="35"/>
        <v>281</v>
      </c>
      <c r="AF174" s="93"/>
    </row>
    <row r="175" spans="1:32" x14ac:dyDescent="0.2">
      <c r="A175" s="77">
        <v>32307</v>
      </c>
      <c r="B175" s="61">
        <v>2152</v>
      </c>
      <c r="C175" s="78">
        <f t="shared" si="32"/>
        <v>1988.06</v>
      </c>
      <c r="D175" s="78">
        <f t="shared" si="33"/>
        <v>4.2684297520661154</v>
      </c>
      <c r="E175" s="78"/>
      <c r="F175" s="79">
        <v>37164</v>
      </c>
      <c r="G175" s="78">
        <f t="shared" si="34"/>
        <v>2001.09</v>
      </c>
      <c r="H175" s="78">
        <f t="shared" si="36"/>
        <v>12.353057851239667</v>
      </c>
      <c r="I175" s="78"/>
      <c r="J175" s="81">
        <v>37072</v>
      </c>
      <c r="K175" s="83">
        <f t="shared" si="37"/>
        <v>47.996033057851228</v>
      </c>
      <c r="L175" s="51"/>
      <c r="AC175" s="60">
        <v>9284</v>
      </c>
      <c r="AD175" s="61">
        <v>121000</v>
      </c>
      <c r="AE175" s="93">
        <f t="shared" si="35"/>
        <v>121</v>
      </c>
      <c r="AF175" s="93"/>
    </row>
    <row r="176" spans="1:32" x14ac:dyDescent="0.2">
      <c r="A176" s="77">
        <v>32308</v>
      </c>
      <c r="B176" s="61">
        <v>2298</v>
      </c>
      <c r="C176" s="78">
        <f t="shared" si="32"/>
        <v>1988.06</v>
      </c>
      <c r="D176" s="78">
        <f t="shared" si="33"/>
        <v>4.55801652892562</v>
      </c>
      <c r="E176" s="78"/>
      <c r="F176" s="79">
        <v>37195</v>
      </c>
      <c r="G176" s="78">
        <f t="shared" si="34"/>
        <v>2001.1</v>
      </c>
      <c r="H176" s="78">
        <f t="shared" si="36"/>
        <v>18.973884297520662</v>
      </c>
      <c r="I176" s="78"/>
      <c r="J176" s="82">
        <v>37103</v>
      </c>
      <c r="K176" s="83">
        <f t="shared" si="37"/>
        <v>28.899173553719017</v>
      </c>
      <c r="L176" s="51"/>
      <c r="AC176" s="60">
        <v>9314</v>
      </c>
      <c r="AD176" s="61">
        <v>35400</v>
      </c>
      <c r="AE176" s="93">
        <f t="shared" si="35"/>
        <v>35.4</v>
      </c>
      <c r="AF176" s="93"/>
    </row>
    <row r="177" spans="1:32" x14ac:dyDescent="0.2">
      <c r="A177" s="77">
        <v>32309</v>
      </c>
      <c r="B177" s="61">
        <v>2294</v>
      </c>
      <c r="C177" s="78">
        <f t="shared" si="32"/>
        <v>1988.06</v>
      </c>
      <c r="D177" s="78">
        <f t="shared" si="33"/>
        <v>4.5500826446280991</v>
      </c>
      <c r="E177" s="78"/>
      <c r="F177" s="79">
        <v>37225</v>
      </c>
      <c r="G177" s="78">
        <f t="shared" si="34"/>
        <v>2001.11</v>
      </c>
      <c r="H177" s="78">
        <f t="shared" si="36"/>
        <v>68.453553719008255</v>
      </c>
      <c r="I177" s="78"/>
      <c r="J177" s="81">
        <v>37134</v>
      </c>
      <c r="K177" s="83">
        <f t="shared" si="37"/>
        <v>16.786115702479343</v>
      </c>
      <c r="L177" s="51"/>
      <c r="AC177" s="60">
        <v>9345</v>
      </c>
      <c r="AD177" s="61">
        <v>12000</v>
      </c>
      <c r="AE177" s="93">
        <f t="shared" si="35"/>
        <v>12</v>
      </c>
      <c r="AF177" s="93"/>
    </row>
    <row r="178" spans="1:32" x14ac:dyDescent="0.2">
      <c r="A178" s="77">
        <v>32310</v>
      </c>
      <c r="B178" s="61">
        <v>2196</v>
      </c>
      <c r="C178" s="78">
        <f t="shared" si="32"/>
        <v>1988.06</v>
      </c>
      <c r="D178" s="78">
        <f t="shared" si="33"/>
        <v>4.3557024793388424</v>
      </c>
      <c r="E178" s="78"/>
      <c r="F178" s="79">
        <v>37256</v>
      </c>
      <c r="G178" s="78">
        <f t="shared" si="34"/>
        <v>2001.12</v>
      </c>
      <c r="H178" s="78">
        <f t="shared" si="36"/>
        <v>106.53619834710744</v>
      </c>
      <c r="I178" s="78"/>
      <c r="J178" s="82">
        <v>37164</v>
      </c>
      <c r="K178" s="83">
        <f t="shared" si="37"/>
        <v>12.353057851239667</v>
      </c>
      <c r="L178" s="51"/>
      <c r="AC178" s="60">
        <v>9376</v>
      </c>
      <c r="AD178" s="61">
        <v>18900</v>
      </c>
      <c r="AE178" s="93">
        <f t="shared" si="35"/>
        <v>18.899999999999999</v>
      </c>
      <c r="AF178" s="93"/>
    </row>
    <row r="179" spans="1:32" x14ac:dyDescent="0.2">
      <c r="A179" s="77">
        <v>32311</v>
      </c>
      <c r="B179" s="61">
        <v>1742</v>
      </c>
      <c r="C179" s="78">
        <f t="shared" si="32"/>
        <v>1988.06</v>
      </c>
      <c r="D179" s="78">
        <f t="shared" si="33"/>
        <v>3.4552066115702478</v>
      </c>
      <c r="E179" s="78"/>
      <c r="F179" s="79">
        <v>37287</v>
      </c>
      <c r="G179" s="78">
        <f t="shared" si="34"/>
        <v>2002.01</v>
      </c>
      <c r="H179" s="78">
        <f t="shared" si="36"/>
        <v>247.80099173553722</v>
      </c>
      <c r="I179" s="78"/>
      <c r="J179" s="81">
        <v>37195</v>
      </c>
      <c r="K179" s="83">
        <f t="shared" si="37"/>
        <v>18.973884297520662</v>
      </c>
      <c r="L179" s="51"/>
      <c r="AC179" s="60">
        <v>9406</v>
      </c>
      <c r="AD179" s="61">
        <v>14400</v>
      </c>
      <c r="AE179" s="93">
        <f t="shared" si="35"/>
        <v>14.4</v>
      </c>
      <c r="AF179" s="93"/>
    </row>
    <row r="180" spans="1:32" x14ac:dyDescent="0.2">
      <c r="A180" s="77">
        <v>32312</v>
      </c>
      <c r="B180" s="61">
        <v>2114</v>
      </c>
      <c r="C180" s="78">
        <f t="shared" si="32"/>
        <v>1988.06</v>
      </c>
      <c r="D180" s="78">
        <f t="shared" si="33"/>
        <v>4.1930578512396695</v>
      </c>
      <c r="E180" s="78"/>
      <c r="F180" s="79">
        <v>37315</v>
      </c>
      <c r="G180" s="78">
        <f t="shared" si="34"/>
        <v>2002.02</v>
      </c>
      <c r="H180" s="78">
        <f t="shared" si="36"/>
        <v>127.06710743801654</v>
      </c>
      <c r="I180" s="78"/>
      <c r="J180" s="82">
        <v>37225</v>
      </c>
      <c r="K180" s="83">
        <f t="shared" si="37"/>
        <v>68.453553719008255</v>
      </c>
      <c r="L180" s="51"/>
      <c r="AC180" s="60">
        <v>9437</v>
      </c>
      <c r="AD180" s="61">
        <v>18900</v>
      </c>
      <c r="AE180" s="93">
        <f t="shared" si="35"/>
        <v>18.899999999999999</v>
      </c>
      <c r="AF180" s="93"/>
    </row>
    <row r="181" spans="1:32" x14ac:dyDescent="0.2">
      <c r="A181" s="77">
        <v>32313</v>
      </c>
      <c r="B181" s="61">
        <v>1948</v>
      </c>
      <c r="C181" s="78">
        <f t="shared" si="32"/>
        <v>1988.06</v>
      </c>
      <c r="D181" s="78">
        <f t="shared" si="33"/>
        <v>3.8638016528925618</v>
      </c>
      <c r="E181" s="78"/>
      <c r="F181" s="79">
        <v>37346</v>
      </c>
      <c r="G181" s="78">
        <f t="shared" si="34"/>
        <v>2002.03</v>
      </c>
      <c r="H181" s="78">
        <f t="shared" si="36"/>
        <v>128.12429752066112</v>
      </c>
      <c r="I181" s="78"/>
      <c r="J181" s="81">
        <v>37256</v>
      </c>
      <c r="K181" s="83">
        <f t="shared" si="37"/>
        <v>106.53619834710744</v>
      </c>
      <c r="L181" s="51"/>
      <c r="AC181" s="60">
        <v>9467</v>
      </c>
      <c r="AD181" s="61">
        <v>42900</v>
      </c>
      <c r="AE181" s="93">
        <f t="shared" si="35"/>
        <v>42.9</v>
      </c>
      <c r="AF181" s="93"/>
    </row>
    <row r="182" spans="1:32" x14ac:dyDescent="0.2">
      <c r="A182" s="77">
        <v>32314</v>
      </c>
      <c r="B182" s="61">
        <v>1809</v>
      </c>
      <c r="C182" s="78">
        <f t="shared" si="32"/>
        <v>1988.06</v>
      </c>
      <c r="D182" s="78">
        <f t="shared" si="33"/>
        <v>3.5880991735537191</v>
      </c>
      <c r="E182" s="78"/>
      <c r="F182" s="79">
        <v>37376</v>
      </c>
      <c r="G182" s="78">
        <f t="shared" si="34"/>
        <v>2002.04</v>
      </c>
      <c r="H182" s="78">
        <f t="shared" si="36"/>
        <v>259.59471074380167</v>
      </c>
      <c r="I182" s="78"/>
      <c r="J182" s="82">
        <v>37287</v>
      </c>
      <c r="K182" s="83">
        <f t="shared" si="37"/>
        <v>247.80099173553722</v>
      </c>
      <c r="L182" s="51"/>
      <c r="AC182" s="60">
        <v>9498</v>
      </c>
      <c r="AD182" s="61">
        <v>26400</v>
      </c>
      <c r="AE182" s="93">
        <f t="shared" si="35"/>
        <v>26.4</v>
      </c>
      <c r="AF182" s="93"/>
    </row>
    <row r="183" spans="1:32" x14ac:dyDescent="0.2">
      <c r="A183" s="77">
        <v>32315</v>
      </c>
      <c r="B183" s="61">
        <v>1643</v>
      </c>
      <c r="C183" s="78">
        <f t="shared" si="32"/>
        <v>1988.06</v>
      </c>
      <c r="D183" s="78">
        <f t="shared" si="33"/>
        <v>3.2588429752066119</v>
      </c>
      <c r="E183" s="78"/>
      <c r="F183" s="79">
        <v>37407</v>
      </c>
      <c r="G183" s="78">
        <f t="shared" si="34"/>
        <v>2002.05</v>
      </c>
      <c r="H183" s="78">
        <f t="shared" si="36"/>
        <v>173.5755371900826</v>
      </c>
      <c r="I183" s="78"/>
      <c r="J183" s="81">
        <v>37315</v>
      </c>
      <c r="K183" s="83">
        <f t="shared" si="37"/>
        <v>127.06710743801654</v>
      </c>
      <c r="L183" s="51"/>
      <c r="AC183" s="60">
        <v>9529</v>
      </c>
      <c r="AD183" s="61">
        <v>167000</v>
      </c>
      <c r="AE183" s="93">
        <f t="shared" si="35"/>
        <v>167</v>
      </c>
      <c r="AF183" s="93"/>
    </row>
    <row r="184" spans="1:32" x14ac:dyDescent="0.2">
      <c r="A184" s="77">
        <v>32316</v>
      </c>
      <c r="B184" s="61">
        <v>1553</v>
      </c>
      <c r="C184" s="78">
        <f t="shared" si="32"/>
        <v>1988.06</v>
      </c>
      <c r="D184" s="78">
        <f t="shared" si="33"/>
        <v>3.0803305785123967</v>
      </c>
      <c r="E184" s="78"/>
      <c r="F184" s="79">
        <v>37437</v>
      </c>
      <c r="G184" s="78">
        <f t="shared" si="34"/>
        <v>2002.06</v>
      </c>
      <c r="H184" s="78">
        <f t="shared" si="36"/>
        <v>81.709090909090889</v>
      </c>
      <c r="I184" s="78"/>
      <c r="J184" s="82">
        <v>37346</v>
      </c>
      <c r="K184" s="83">
        <f t="shared" si="37"/>
        <v>128.12429752066112</v>
      </c>
      <c r="L184" s="51"/>
      <c r="AC184" s="60">
        <v>9557</v>
      </c>
      <c r="AD184" s="61">
        <v>135000</v>
      </c>
      <c r="AE184" s="93">
        <f t="shared" si="35"/>
        <v>135</v>
      </c>
      <c r="AF184" s="93"/>
    </row>
    <row r="185" spans="1:32" x14ac:dyDescent="0.2">
      <c r="A185" s="77">
        <v>32317</v>
      </c>
      <c r="B185" s="61">
        <v>1381</v>
      </c>
      <c r="C185" s="78">
        <f t="shared" si="32"/>
        <v>1988.06</v>
      </c>
      <c r="D185" s="78">
        <f t="shared" si="33"/>
        <v>2.7391735537190085</v>
      </c>
      <c r="E185" s="78"/>
      <c r="F185" s="79">
        <v>37468</v>
      </c>
      <c r="G185" s="78">
        <f t="shared" si="34"/>
        <v>2002.07</v>
      </c>
      <c r="H185" s="78">
        <f t="shared" si="36"/>
        <v>21.415537190082649</v>
      </c>
      <c r="I185" s="78"/>
      <c r="J185" s="81">
        <v>37376</v>
      </c>
      <c r="K185" s="83">
        <f t="shared" si="37"/>
        <v>259.59471074380167</v>
      </c>
      <c r="L185" s="51"/>
      <c r="AC185" s="60">
        <v>9588</v>
      </c>
      <c r="AD185" s="61">
        <v>261000</v>
      </c>
      <c r="AE185" s="93">
        <f t="shared" si="35"/>
        <v>261</v>
      </c>
      <c r="AF185" s="93"/>
    </row>
    <row r="186" spans="1:32" x14ac:dyDescent="0.2">
      <c r="A186" s="77">
        <v>32318</v>
      </c>
      <c r="B186" s="61">
        <v>1347</v>
      </c>
      <c r="C186" s="78">
        <f t="shared" si="32"/>
        <v>1988.06</v>
      </c>
      <c r="D186" s="78">
        <f t="shared" si="33"/>
        <v>2.6717355371900826</v>
      </c>
      <c r="E186" s="78"/>
      <c r="F186" s="79">
        <v>37499</v>
      </c>
      <c r="G186" s="78">
        <f t="shared" si="34"/>
        <v>2002.08</v>
      </c>
      <c r="H186" s="78">
        <f t="shared" si="36"/>
        <v>7.4836363636363625</v>
      </c>
      <c r="I186" s="78"/>
      <c r="J186" s="82">
        <v>37407</v>
      </c>
      <c r="K186" s="83">
        <f t="shared" si="37"/>
        <v>173.5755371900826</v>
      </c>
      <c r="L186" s="51"/>
      <c r="AC186" s="60">
        <v>9618</v>
      </c>
      <c r="AD186" s="61">
        <v>95900</v>
      </c>
      <c r="AE186" s="93">
        <f t="shared" si="35"/>
        <v>95.9</v>
      </c>
      <c r="AF186" s="93"/>
    </row>
    <row r="187" spans="1:32" x14ac:dyDescent="0.2">
      <c r="A187" s="77">
        <v>32319</v>
      </c>
      <c r="B187" s="61">
        <v>1177</v>
      </c>
      <c r="C187" s="78">
        <f t="shared" si="32"/>
        <v>1988.06</v>
      </c>
      <c r="D187" s="78">
        <f t="shared" si="33"/>
        <v>2.3345454545454545</v>
      </c>
      <c r="E187" s="78"/>
      <c r="F187" s="79">
        <v>37529</v>
      </c>
      <c r="G187" s="78">
        <f t="shared" si="34"/>
        <v>2002.09</v>
      </c>
      <c r="H187" s="78">
        <f t="shared" si="36"/>
        <v>5.8393388429752067</v>
      </c>
      <c r="I187" s="78"/>
      <c r="J187" s="81">
        <v>37437</v>
      </c>
      <c r="K187" s="83">
        <f t="shared" si="37"/>
        <v>81.709090909090889</v>
      </c>
      <c r="L187" s="51"/>
      <c r="AC187" s="60">
        <v>9649</v>
      </c>
      <c r="AD187" s="61">
        <v>28200</v>
      </c>
      <c r="AE187" s="93">
        <f t="shared" si="35"/>
        <v>28.2</v>
      </c>
      <c r="AF187" s="93"/>
    </row>
    <row r="188" spans="1:32" x14ac:dyDescent="0.2">
      <c r="A188" s="77">
        <v>32320</v>
      </c>
      <c r="B188" s="61">
        <v>793</v>
      </c>
      <c r="C188" s="78">
        <f t="shared" si="32"/>
        <v>1988.06</v>
      </c>
      <c r="D188" s="78">
        <f t="shared" si="33"/>
        <v>1.572892561983471</v>
      </c>
      <c r="E188" s="78"/>
      <c r="F188" s="79">
        <v>37560</v>
      </c>
      <c r="G188" s="78">
        <f t="shared" si="34"/>
        <v>2002.1</v>
      </c>
      <c r="H188" s="78">
        <f t="shared" si="36"/>
        <v>3.6575206611570246</v>
      </c>
      <c r="I188" s="78"/>
      <c r="J188" s="82">
        <v>37468</v>
      </c>
      <c r="K188" s="83">
        <f t="shared" si="37"/>
        <v>21.415537190082649</v>
      </c>
      <c r="L188" s="51"/>
      <c r="AC188" s="60">
        <v>9679</v>
      </c>
      <c r="AD188" s="61">
        <v>9040</v>
      </c>
      <c r="AE188" s="93">
        <f t="shared" si="35"/>
        <v>9.0399999999999991</v>
      </c>
      <c r="AF188" s="93"/>
    </row>
    <row r="189" spans="1:32" x14ac:dyDescent="0.2">
      <c r="A189" s="77">
        <v>32321</v>
      </c>
      <c r="B189" s="61">
        <v>530</v>
      </c>
      <c r="C189" s="78">
        <f t="shared" si="32"/>
        <v>1988.06</v>
      </c>
      <c r="D189" s="78">
        <f t="shared" si="33"/>
        <v>1.0512396694214876</v>
      </c>
      <c r="E189" s="78"/>
      <c r="F189" s="79">
        <v>37590</v>
      </c>
      <c r="G189" s="78">
        <f t="shared" si="34"/>
        <v>2002.11</v>
      </c>
      <c r="H189" s="78">
        <f t="shared" si="36"/>
        <v>22.208925619834712</v>
      </c>
      <c r="I189" s="78"/>
      <c r="J189" s="81">
        <v>37499</v>
      </c>
      <c r="K189" s="83">
        <f t="shared" si="37"/>
        <v>7.4836363636363625</v>
      </c>
      <c r="L189" s="51"/>
      <c r="AC189" s="60">
        <v>9710</v>
      </c>
      <c r="AD189" s="61">
        <v>4690</v>
      </c>
      <c r="AE189" s="93">
        <f t="shared" si="35"/>
        <v>4.6900000000000004</v>
      </c>
      <c r="AF189" s="93"/>
    </row>
    <row r="190" spans="1:32" x14ac:dyDescent="0.2">
      <c r="A190" s="77">
        <v>32322</v>
      </c>
      <c r="B190" s="61">
        <v>5123</v>
      </c>
      <c r="C190" s="78">
        <f t="shared" si="32"/>
        <v>1988.06</v>
      </c>
      <c r="D190" s="78">
        <f t="shared" si="33"/>
        <v>10.161322314049587</v>
      </c>
      <c r="E190" s="78"/>
      <c r="F190" s="79">
        <v>37621</v>
      </c>
      <c r="G190" s="78">
        <f t="shared" si="34"/>
        <v>2002.12</v>
      </c>
      <c r="H190" s="78">
        <f t="shared" si="36"/>
        <v>202.57983471074377</v>
      </c>
      <c r="I190" s="78"/>
      <c r="J190" s="82">
        <v>37529</v>
      </c>
      <c r="K190" s="83">
        <f t="shared" si="37"/>
        <v>5.8393388429752067</v>
      </c>
      <c r="L190" s="51"/>
      <c r="AC190" s="60">
        <v>9741</v>
      </c>
      <c r="AD190" s="61">
        <v>4790</v>
      </c>
      <c r="AE190" s="93">
        <f t="shared" si="35"/>
        <v>4.79</v>
      </c>
      <c r="AF190" s="93"/>
    </row>
    <row r="191" spans="1:32" x14ac:dyDescent="0.2">
      <c r="A191" s="77">
        <v>32323</v>
      </c>
      <c r="B191" s="61">
        <v>758</v>
      </c>
      <c r="C191" s="78">
        <f t="shared" si="32"/>
        <v>1988.06</v>
      </c>
      <c r="D191" s="78">
        <f t="shared" si="33"/>
        <v>1.5034710743801651</v>
      </c>
      <c r="E191" s="78"/>
      <c r="F191" s="79">
        <v>37652</v>
      </c>
      <c r="G191" s="78">
        <f t="shared" si="34"/>
        <v>2003.01</v>
      </c>
      <c r="H191" s="78">
        <f t="shared" si="36"/>
        <v>328.52826446281</v>
      </c>
      <c r="I191" s="78"/>
      <c r="J191" s="81">
        <v>37560</v>
      </c>
      <c r="K191" s="83">
        <f t="shared" si="37"/>
        <v>3.6575206611570246</v>
      </c>
      <c r="L191" s="51"/>
      <c r="AC191" s="60">
        <v>9771</v>
      </c>
      <c r="AD191" s="61">
        <v>13600</v>
      </c>
      <c r="AE191" s="93">
        <f t="shared" si="35"/>
        <v>13.6</v>
      </c>
      <c r="AF191" s="93"/>
    </row>
    <row r="192" spans="1:32" x14ac:dyDescent="0.2">
      <c r="A192" s="77">
        <v>32324</v>
      </c>
      <c r="B192" s="61">
        <v>630</v>
      </c>
      <c r="C192" s="78">
        <f t="shared" si="32"/>
        <v>1988.06</v>
      </c>
      <c r="D192" s="78">
        <f t="shared" si="33"/>
        <v>1.2495867768595041</v>
      </c>
      <c r="E192" s="78"/>
      <c r="F192" s="79">
        <v>37680</v>
      </c>
      <c r="G192" s="78">
        <f t="shared" si="34"/>
        <v>2003.02</v>
      </c>
      <c r="H192" s="78">
        <f t="shared" si="36"/>
        <v>133.58677685950411</v>
      </c>
      <c r="I192" s="78"/>
      <c r="J192" s="82">
        <v>37590</v>
      </c>
      <c r="K192" s="83">
        <f t="shared" si="37"/>
        <v>22.208925619834712</v>
      </c>
      <c r="L192" s="51"/>
      <c r="AC192" s="60">
        <v>9802</v>
      </c>
      <c r="AD192" s="61">
        <v>180000</v>
      </c>
      <c r="AE192" s="93">
        <f t="shared" si="35"/>
        <v>180</v>
      </c>
      <c r="AF192" s="93"/>
    </row>
    <row r="193" spans="1:32" x14ac:dyDescent="0.2">
      <c r="A193" s="77">
        <v>32325</v>
      </c>
      <c r="B193" s="61">
        <v>1024</v>
      </c>
      <c r="C193" s="78">
        <f t="shared" si="32"/>
        <v>1988.07</v>
      </c>
      <c r="D193" s="78">
        <f t="shared" si="33"/>
        <v>2.0310743801652893</v>
      </c>
      <c r="E193" s="78"/>
      <c r="F193" s="79">
        <v>37711</v>
      </c>
      <c r="G193" s="78">
        <f t="shared" si="34"/>
        <v>2003.03</v>
      </c>
      <c r="H193" s="78">
        <f t="shared" si="36"/>
        <v>181.63834710743802</v>
      </c>
      <c r="I193" s="78"/>
      <c r="J193" s="81">
        <v>37621</v>
      </c>
      <c r="K193" s="83">
        <f t="shared" si="37"/>
        <v>202.57983471074377</v>
      </c>
      <c r="L193" s="51"/>
      <c r="AC193" s="60">
        <v>9832</v>
      </c>
      <c r="AD193" s="61">
        <v>220000</v>
      </c>
      <c r="AE193" s="93">
        <f t="shared" si="35"/>
        <v>220</v>
      </c>
      <c r="AF193" s="93"/>
    </row>
    <row r="194" spans="1:32" x14ac:dyDescent="0.2">
      <c r="A194" s="77">
        <v>32326</v>
      </c>
      <c r="B194" s="61">
        <v>932</v>
      </c>
      <c r="C194" s="78">
        <f t="shared" si="32"/>
        <v>1988.07</v>
      </c>
      <c r="D194" s="78">
        <f t="shared" si="33"/>
        <v>1.848595041322314</v>
      </c>
      <c r="E194" s="78"/>
      <c r="F194" s="79">
        <v>37741</v>
      </c>
      <c r="G194" s="78">
        <f t="shared" si="34"/>
        <v>2003.04</v>
      </c>
      <c r="H194" s="78">
        <f t="shared" si="36"/>
        <v>231.09223140495874</v>
      </c>
      <c r="I194" s="78"/>
      <c r="J194" s="82">
        <v>37652</v>
      </c>
      <c r="K194" s="83">
        <f t="shared" si="37"/>
        <v>328.52826446281</v>
      </c>
      <c r="L194" s="51"/>
      <c r="AC194" s="60">
        <v>9863</v>
      </c>
      <c r="AD194" s="61">
        <v>143000</v>
      </c>
      <c r="AE194" s="93">
        <f t="shared" si="35"/>
        <v>143</v>
      </c>
      <c r="AF194" s="93"/>
    </row>
    <row r="195" spans="1:32" x14ac:dyDescent="0.2">
      <c r="A195" s="77">
        <v>32327</v>
      </c>
      <c r="B195" s="61">
        <v>698</v>
      </c>
      <c r="C195" s="78">
        <f t="shared" si="32"/>
        <v>1988.07</v>
      </c>
      <c r="D195" s="78">
        <f t="shared" si="33"/>
        <v>1.3844628099173553</v>
      </c>
      <c r="E195" s="78"/>
      <c r="F195" s="79">
        <v>37772</v>
      </c>
      <c r="G195" s="78">
        <f t="shared" si="34"/>
        <v>2003.05</v>
      </c>
      <c r="H195" s="78">
        <f t="shared" si="36"/>
        <v>361.85256198347111</v>
      </c>
      <c r="I195" s="78"/>
      <c r="J195" s="81">
        <v>37680</v>
      </c>
      <c r="K195" s="83">
        <f t="shared" si="37"/>
        <v>133.58677685950411</v>
      </c>
      <c r="L195" s="51"/>
      <c r="AC195" s="60">
        <v>9894</v>
      </c>
      <c r="AD195" s="61">
        <v>255000</v>
      </c>
      <c r="AE195" s="93">
        <f t="shared" si="35"/>
        <v>255</v>
      </c>
      <c r="AF195" s="93"/>
    </row>
    <row r="196" spans="1:32" x14ac:dyDescent="0.2">
      <c r="A196" s="77">
        <v>32328</v>
      </c>
      <c r="B196" s="61">
        <v>378</v>
      </c>
      <c r="C196" s="78">
        <f t="shared" si="32"/>
        <v>1988.07</v>
      </c>
      <c r="D196" s="78">
        <f t="shared" si="33"/>
        <v>0.74975206611570255</v>
      </c>
      <c r="E196" s="78"/>
      <c r="F196" s="79">
        <v>37802</v>
      </c>
      <c r="G196" s="78">
        <f t="shared" si="34"/>
        <v>2003.06</v>
      </c>
      <c r="H196" s="78">
        <f t="shared" si="36"/>
        <v>238.67900826446279</v>
      </c>
      <c r="I196" s="78"/>
      <c r="J196" s="82">
        <v>37711</v>
      </c>
      <c r="K196" s="83">
        <f t="shared" si="37"/>
        <v>181.63834710743802</v>
      </c>
      <c r="L196" s="51"/>
      <c r="AC196" s="60">
        <v>9922</v>
      </c>
      <c r="AD196" s="61">
        <v>204000</v>
      </c>
      <c r="AE196" s="93">
        <f t="shared" si="35"/>
        <v>204</v>
      </c>
      <c r="AF196" s="93"/>
    </row>
    <row r="197" spans="1:32" x14ac:dyDescent="0.2">
      <c r="A197" s="77">
        <v>32329</v>
      </c>
      <c r="B197" s="61">
        <v>393</v>
      </c>
      <c r="C197" s="78">
        <f t="shared" si="32"/>
        <v>1988.07</v>
      </c>
      <c r="D197" s="78">
        <f t="shared" si="33"/>
        <v>0.77950413223140491</v>
      </c>
      <c r="E197" s="78"/>
      <c r="F197" s="79">
        <v>37833</v>
      </c>
      <c r="G197" s="78">
        <f t="shared" si="34"/>
        <v>2003.07</v>
      </c>
      <c r="H197" s="78">
        <f t="shared" si="36"/>
        <v>57.15371900826446</v>
      </c>
      <c r="I197" s="78"/>
      <c r="J197" s="81">
        <v>37741</v>
      </c>
      <c r="K197" s="83">
        <f t="shared" si="37"/>
        <v>231.09223140495874</v>
      </c>
      <c r="L197" s="51"/>
      <c r="AC197" s="60">
        <v>9953</v>
      </c>
      <c r="AD197" s="61">
        <v>259000</v>
      </c>
      <c r="AE197" s="93">
        <f t="shared" si="35"/>
        <v>259</v>
      </c>
      <c r="AF197" s="93"/>
    </row>
    <row r="198" spans="1:32" x14ac:dyDescent="0.2">
      <c r="A198" s="77">
        <v>32330</v>
      </c>
      <c r="B198" s="61">
        <v>664</v>
      </c>
      <c r="C198" s="78">
        <f t="shared" si="32"/>
        <v>1988.07</v>
      </c>
      <c r="D198" s="78">
        <f t="shared" si="33"/>
        <v>1.3170247933884298</v>
      </c>
      <c r="E198" s="78"/>
      <c r="F198" s="79">
        <v>37864</v>
      </c>
      <c r="G198" s="78">
        <f t="shared" si="34"/>
        <v>2003.08</v>
      </c>
      <c r="H198" s="78">
        <f t="shared" si="36"/>
        <v>25.717685950413223</v>
      </c>
      <c r="I198" s="78"/>
      <c r="J198" s="82">
        <v>37772</v>
      </c>
      <c r="K198" s="83">
        <f t="shared" si="37"/>
        <v>361.85256198347111</v>
      </c>
      <c r="L198" s="51"/>
      <c r="AC198" s="60">
        <v>9983</v>
      </c>
      <c r="AD198" s="61">
        <v>287000</v>
      </c>
      <c r="AE198" s="93">
        <f t="shared" si="35"/>
        <v>287</v>
      </c>
      <c r="AF198" s="93"/>
    </row>
    <row r="199" spans="1:32" x14ac:dyDescent="0.2">
      <c r="A199" s="77">
        <v>32331</v>
      </c>
      <c r="B199" s="61">
        <v>905</v>
      </c>
      <c r="C199" s="78">
        <f t="shared" si="32"/>
        <v>1988.07</v>
      </c>
      <c r="D199" s="78">
        <f t="shared" si="33"/>
        <v>1.7950413223140498</v>
      </c>
      <c r="E199" s="78"/>
      <c r="F199" s="79">
        <v>37894</v>
      </c>
      <c r="G199" s="78">
        <f t="shared" si="34"/>
        <v>2003.09</v>
      </c>
      <c r="H199" s="78">
        <f t="shared" si="36"/>
        <v>13.098842975206612</v>
      </c>
      <c r="I199" s="78"/>
      <c r="J199" s="81">
        <v>37802</v>
      </c>
      <c r="K199" s="83">
        <f t="shared" si="37"/>
        <v>238.67900826446279</v>
      </c>
      <c r="L199" s="51"/>
      <c r="AC199" s="60">
        <v>10014</v>
      </c>
      <c r="AD199" s="61">
        <v>188000</v>
      </c>
      <c r="AE199" s="93">
        <f t="shared" si="35"/>
        <v>188</v>
      </c>
      <c r="AF199" s="93"/>
    </row>
    <row r="200" spans="1:32" x14ac:dyDescent="0.2">
      <c r="A200" s="77">
        <v>32332</v>
      </c>
      <c r="B200" s="61">
        <v>915</v>
      </c>
      <c r="C200" s="78">
        <f t="shared" si="32"/>
        <v>1988.07</v>
      </c>
      <c r="D200" s="78">
        <f t="shared" si="33"/>
        <v>1.8148760330578511</v>
      </c>
      <c r="E200" s="78"/>
      <c r="F200" s="79">
        <v>37925</v>
      </c>
      <c r="G200" s="78">
        <f t="shared" si="34"/>
        <v>2003.1</v>
      </c>
      <c r="H200" s="78">
        <f t="shared" si="36"/>
        <v>6.9560330578512382</v>
      </c>
      <c r="I200" s="78"/>
      <c r="J200" s="82">
        <v>37833</v>
      </c>
      <c r="K200" s="83">
        <f t="shared" si="37"/>
        <v>57.15371900826446</v>
      </c>
      <c r="L200" s="51"/>
      <c r="AC200" s="60">
        <v>10044</v>
      </c>
      <c r="AD200" s="61">
        <v>49900</v>
      </c>
      <c r="AE200" s="93">
        <f t="shared" si="35"/>
        <v>49.9</v>
      </c>
      <c r="AF200" s="93"/>
    </row>
    <row r="201" spans="1:32" x14ac:dyDescent="0.2">
      <c r="A201" s="77">
        <v>32333</v>
      </c>
      <c r="B201" s="61">
        <v>731</v>
      </c>
      <c r="C201" s="78">
        <f t="shared" si="32"/>
        <v>1988.07</v>
      </c>
      <c r="D201" s="78">
        <f t="shared" si="33"/>
        <v>1.4499173553719009</v>
      </c>
      <c r="E201" s="78"/>
      <c r="F201" s="79">
        <v>37955</v>
      </c>
      <c r="G201" s="78">
        <f t="shared" si="34"/>
        <v>2003.11</v>
      </c>
      <c r="H201" s="78">
        <f t="shared" si="36"/>
        <v>29.918677685950417</v>
      </c>
      <c r="I201" s="78"/>
      <c r="J201" s="81">
        <v>37864</v>
      </c>
      <c r="K201" s="83">
        <f t="shared" si="37"/>
        <v>25.717685950413223</v>
      </c>
      <c r="L201" s="51"/>
      <c r="AC201" s="60">
        <v>10075</v>
      </c>
      <c r="AD201" s="61">
        <v>15900</v>
      </c>
      <c r="AE201" s="93">
        <f t="shared" si="35"/>
        <v>15.9</v>
      </c>
      <c r="AF201" s="93"/>
    </row>
    <row r="202" spans="1:32" x14ac:dyDescent="0.2">
      <c r="A202" s="77">
        <v>32334</v>
      </c>
      <c r="B202" s="61">
        <v>344</v>
      </c>
      <c r="C202" s="78">
        <f t="shared" si="32"/>
        <v>1988.07</v>
      </c>
      <c r="D202" s="78">
        <f t="shared" si="33"/>
        <v>0.68231404958677688</v>
      </c>
      <c r="E202" s="78"/>
      <c r="F202" s="79">
        <v>37986</v>
      </c>
      <c r="G202" s="78">
        <f t="shared" si="34"/>
        <v>2003.12</v>
      </c>
      <c r="H202" s="78">
        <f t="shared" si="36"/>
        <v>138.83305785123966</v>
      </c>
      <c r="I202" s="78"/>
      <c r="J202" s="82">
        <v>37894</v>
      </c>
      <c r="K202" s="83">
        <f t="shared" si="37"/>
        <v>13.098842975206612</v>
      </c>
      <c r="L202" s="51"/>
      <c r="AC202" s="60">
        <v>10106</v>
      </c>
      <c r="AD202" s="61">
        <v>10400</v>
      </c>
      <c r="AE202" s="93">
        <f t="shared" si="35"/>
        <v>10.4</v>
      </c>
      <c r="AF202" s="93"/>
    </row>
    <row r="203" spans="1:32" x14ac:dyDescent="0.2">
      <c r="A203" s="77">
        <v>32335</v>
      </c>
      <c r="B203" s="61">
        <v>138</v>
      </c>
      <c r="C203" s="78">
        <f t="shared" ref="C203:C266" si="38">YEAR(A203) + MONTH(A203) / 100</f>
        <v>1988.07</v>
      </c>
      <c r="D203" s="78">
        <f t="shared" si="33"/>
        <v>0.27371900826446277</v>
      </c>
      <c r="E203" s="78"/>
      <c r="F203" s="79">
        <v>38017</v>
      </c>
      <c r="G203" s="78">
        <f t="shared" si="34"/>
        <v>2004.01</v>
      </c>
      <c r="H203" s="78">
        <f t="shared" si="36"/>
        <v>118.2029752066116</v>
      </c>
      <c r="I203" s="78"/>
      <c r="J203" s="81">
        <v>37925</v>
      </c>
      <c r="K203" s="83">
        <f t="shared" si="37"/>
        <v>6.9560330578512382</v>
      </c>
      <c r="L203" s="51"/>
      <c r="AC203" s="60">
        <v>10136</v>
      </c>
      <c r="AD203" s="61">
        <v>12200</v>
      </c>
      <c r="AE203" s="93">
        <f t="shared" si="35"/>
        <v>12.2</v>
      </c>
      <c r="AF203" s="93"/>
    </row>
    <row r="204" spans="1:32" x14ac:dyDescent="0.2">
      <c r="A204" s="77">
        <v>32336</v>
      </c>
      <c r="B204" s="61">
        <v>629</v>
      </c>
      <c r="C204" s="78">
        <f t="shared" si="38"/>
        <v>1988.07</v>
      </c>
      <c r="D204" s="78">
        <f t="shared" ref="D204:D267" si="39">B204 * 60 * 60 * 24 / 43560 / 1000</f>
        <v>1.2476033057851239</v>
      </c>
      <c r="E204" s="78"/>
      <c r="F204" s="79">
        <v>38046</v>
      </c>
      <c r="G204" s="78">
        <f t="shared" ref="G204:G267" si="40">YEAR(F204) + MONTH(F204) / 100</f>
        <v>2004.02</v>
      </c>
      <c r="H204" s="78">
        <f t="shared" si="36"/>
        <v>269.83933884297522</v>
      </c>
      <c r="I204" s="78"/>
      <c r="J204" s="82">
        <v>37955</v>
      </c>
      <c r="K204" s="83">
        <f t="shared" si="37"/>
        <v>29.918677685950417</v>
      </c>
      <c r="L204" s="51"/>
      <c r="AC204" s="60">
        <v>10167</v>
      </c>
      <c r="AD204" s="61">
        <v>76800</v>
      </c>
      <c r="AE204" s="93">
        <f t="shared" ref="AE204:AE267" si="41">AD204 / 1000</f>
        <v>76.8</v>
      </c>
      <c r="AF204" s="93"/>
    </row>
    <row r="205" spans="1:32" x14ac:dyDescent="0.2">
      <c r="A205" s="77">
        <v>32337</v>
      </c>
      <c r="B205" s="61">
        <v>343</v>
      </c>
      <c r="C205" s="78">
        <f t="shared" si="38"/>
        <v>1988.07</v>
      </c>
      <c r="D205" s="78">
        <f t="shared" si="39"/>
        <v>0.68033057851239664</v>
      </c>
      <c r="E205" s="78"/>
      <c r="F205" s="79">
        <v>38077</v>
      </c>
      <c r="G205" s="78">
        <f t="shared" si="40"/>
        <v>2004.03</v>
      </c>
      <c r="H205" s="78">
        <f t="shared" ref="H205:H268" si="42">SUMIF($C$11:$C$9293, G205, $D$11:$D$9293)</f>
        <v>263.49619834710745</v>
      </c>
      <c r="I205" s="78"/>
      <c r="J205" s="81">
        <v>37986</v>
      </c>
      <c r="K205" s="83">
        <f t="shared" si="37"/>
        <v>138.83305785123966</v>
      </c>
      <c r="L205" s="51"/>
      <c r="AC205" s="60">
        <v>10197</v>
      </c>
      <c r="AD205" s="61">
        <v>43100</v>
      </c>
      <c r="AE205" s="93">
        <f t="shared" si="41"/>
        <v>43.1</v>
      </c>
      <c r="AF205" s="93"/>
    </row>
    <row r="206" spans="1:32" x14ac:dyDescent="0.2">
      <c r="A206" s="77">
        <v>32338</v>
      </c>
      <c r="B206" s="61">
        <v>437</v>
      </c>
      <c r="C206" s="78">
        <f t="shared" si="38"/>
        <v>1988.07</v>
      </c>
      <c r="D206" s="78">
        <f t="shared" si="39"/>
        <v>0.86677685950413219</v>
      </c>
      <c r="E206" s="78"/>
      <c r="F206" s="79">
        <v>38107</v>
      </c>
      <c r="G206" s="78">
        <f t="shared" si="40"/>
        <v>2004.04</v>
      </c>
      <c r="H206" s="78">
        <f t="shared" si="42"/>
        <v>236.56661157024789</v>
      </c>
      <c r="I206" s="78"/>
      <c r="J206" s="82">
        <v>38017</v>
      </c>
      <c r="K206" s="83">
        <f t="shared" si="37"/>
        <v>118.2029752066116</v>
      </c>
      <c r="L206" s="51"/>
      <c r="AC206" s="60">
        <v>10228</v>
      </c>
      <c r="AD206" s="61">
        <v>82400</v>
      </c>
      <c r="AE206" s="93">
        <f t="shared" si="41"/>
        <v>82.4</v>
      </c>
      <c r="AF206" s="93"/>
    </row>
    <row r="207" spans="1:32" x14ac:dyDescent="0.2">
      <c r="A207" s="77">
        <v>32339</v>
      </c>
      <c r="B207" s="61">
        <v>434</v>
      </c>
      <c r="C207" s="78">
        <f t="shared" si="38"/>
        <v>1988.07</v>
      </c>
      <c r="D207" s="78">
        <f t="shared" si="39"/>
        <v>0.8608264462809917</v>
      </c>
      <c r="E207" s="78"/>
      <c r="F207" s="79">
        <v>38138</v>
      </c>
      <c r="G207" s="78">
        <f t="shared" si="40"/>
        <v>2004.05</v>
      </c>
      <c r="H207" s="78">
        <f t="shared" si="42"/>
        <v>239.94247933884293</v>
      </c>
      <c r="I207" s="78"/>
      <c r="J207" s="81">
        <v>38046</v>
      </c>
      <c r="K207" s="83">
        <f t="shared" ref="K207:K270" si="43">H204</f>
        <v>269.83933884297522</v>
      </c>
      <c r="L207" s="51"/>
      <c r="AC207" s="60">
        <v>10259</v>
      </c>
      <c r="AD207" s="61">
        <v>133000</v>
      </c>
      <c r="AE207" s="93">
        <f t="shared" si="41"/>
        <v>133</v>
      </c>
      <c r="AF207" s="93"/>
    </row>
    <row r="208" spans="1:32" x14ac:dyDescent="0.2">
      <c r="A208" s="77">
        <v>32340</v>
      </c>
      <c r="B208" s="61">
        <v>597</v>
      </c>
      <c r="C208" s="78">
        <f t="shared" si="38"/>
        <v>1988.07</v>
      </c>
      <c r="D208" s="78">
        <f t="shared" si="39"/>
        <v>1.1841322314049587</v>
      </c>
      <c r="E208" s="78"/>
      <c r="F208" s="79">
        <v>38168</v>
      </c>
      <c r="G208" s="78">
        <f t="shared" si="40"/>
        <v>2004.06</v>
      </c>
      <c r="H208" s="78">
        <f t="shared" si="42"/>
        <v>111.96495867768594</v>
      </c>
      <c r="I208" s="78"/>
      <c r="J208" s="82">
        <v>38077</v>
      </c>
      <c r="K208" s="83">
        <f t="shared" si="43"/>
        <v>263.49619834710745</v>
      </c>
      <c r="L208" s="51"/>
      <c r="AC208" s="60">
        <v>10288</v>
      </c>
      <c r="AD208" s="61">
        <v>228000</v>
      </c>
      <c r="AE208" s="93">
        <f t="shared" si="41"/>
        <v>228</v>
      </c>
      <c r="AF208" s="93"/>
    </row>
    <row r="209" spans="1:32" x14ac:dyDescent="0.2">
      <c r="A209" s="77">
        <v>32341</v>
      </c>
      <c r="B209" s="61">
        <v>538</v>
      </c>
      <c r="C209" s="78">
        <f t="shared" si="38"/>
        <v>1988.07</v>
      </c>
      <c r="D209" s="78">
        <f t="shared" si="39"/>
        <v>1.0671074380165289</v>
      </c>
      <c r="E209" s="78"/>
      <c r="F209" s="79">
        <v>38199</v>
      </c>
      <c r="G209" s="78">
        <f t="shared" si="40"/>
        <v>2004.07</v>
      </c>
      <c r="H209" s="78">
        <f t="shared" si="42"/>
        <v>32.175867768595047</v>
      </c>
      <c r="I209" s="78"/>
      <c r="J209" s="81">
        <v>38107</v>
      </c>
      <c r="K209" s="83">
        <f t="shared" si="43"/>
        <v>236.56661157024789</v>
      </c>
      <c r="L209" s="51"/>
      <c r="AC209" s="60">
        <v>10319</v>
      </c>
      <c r="AD209" s="61">
        <v>196000</v>
      </c>
      <c r="AE209" s="93">
        <f t="shared" si="41"/>
        <v>196</v>
      </c>
      <c r="AF209" s="93"/>
    </row>
    <row r="210" spans="1:32" x14ac:dyDescent="0.2">
      <c r="A210" s="77">
        <v>32342</v>
      </c>
      <c r="B210" s="61">
        <v>702</v>
      </c>
      <c r="C210" s="78">
        <f t="shared" si="38"/>
        <v>1988.07</v>
      </c>
      <c r="D210" s="78">
        <f t="shared" si="39"/>
        <v>1.392396694214876</v>
      </c>
      <c r="E210" s="78"/>
      <c r="F210" s="79">
        <v>38230</v>
      </c>
      <c r="G210" s="78">
        <f t="shared" si="40"/>
        <v>2004.08</v>
      </c>
      <c r="H210" s="78">
        <f t="shared" si="42"/>
        <v>6.5097520661157011</v>
      </c>
      <c r="I210" s="78"/>
      <c r="J210" s="82">
        <v>38138</v>
      </c>
      <c r="K210" s="83">
        <f t="shared" si="43"/>
        <v>239.94247933884293</v>
      </c>
      <c r="L210" s="51"/>
      <c r="AC210" s="60">
        <v>10349</v>
      </c>
      <c r="AD210" s="61">
        <v>204000</v>
      </c>
      <c r="AE210" s="93">
        <f t="shared" si="41"/>
        <v>204</v>
      </c>
      <c r="AF210" s="93"/>
    </row>
    <row r="211" spans="1:32" x14ac:dyDescent="0.2">
      <c r="A211" s="77">
        <v>32343</v>
      </c>
      <c r="B211" s="61">
        <v>533</v>
      </c>
      <c r="C211" s="78">
        <f t="shared" si="38"/>
        <v>1988.07</v>
      </c>
      <c r="D211" s="78">
        <f t="shared" si="39"/>
        <v>1.0571900826446281</v>
      </c>
      <c r="E211" s="78"/>
      <c r="F211" s="79">
        <v>38260</v>
      </c>
      <c r="G211" s="78">
        <f t="shared" si="40"/>
        <v>2004.09</v>
      </c>
      <c r="H211" s="78">
        <f t="shared" si="42"/>
        <v>1.9933884297520661</v>
      </c>
      <c r="I211" s="78"/>
      <c r="J211" s="81">
        <v>38168</v>
      </c>
      <c r="K211" s="83">
        <f t="shared" si="43"/>
        <v>111.96495867768594</v>
      </c>
      <c r="L211" s="51"/>
      <c r="AC211" s="60">
        <v>10380</v>
      </c>
      <c r="AD211" s="61">
        <v>50200</v>
      </c>
      <c r="AE211" s="93">
        <f t="shared" si="41"/>
        <v>50.2</v>
      </c>
      <c r="AF211" s="93"/>
    </row>
    <row r="212" spans="1:32" x14ac:dyDescent="0.2">
      <c r="A212" s="77">
        <v>32344</v>
      </c>
      <c r="B212" s="61">
        <v>545</v>
      </c>
      <c r="C212" s="78">
        <f t="shared" si="38"/>
        <v>1988.07</v>
      </c>
      <c r="D212" s="78">
        <f t="shared" si="39"/>
        <v>1.0809917355371901</v>
      </c>
      <c r="E212" s="78"/>
      <c r="F212" s="79">
        <v>38291</v>
      </c>
      <c r="G212" s="78">
        <f t="shared" si="40"/>
        <v>2004.1</v>
      </c>
      <c r="H212" s="78">
        <f t="shared" si="42"/>
        <v>13.320991735537193</v>
      </c>
      <c r="I212" s="78"/>
      <c r="J212" s="82">
        <v>38199</v>
      </c>
      <c r="K212" s="83">
        <f t="shared" si="43"/>
        <v>32.175867768595047</v>
      </c>
      <c r="L212" s="51"/>
      <c r="AC212" s="60">
        <v>10410</v>
      </c>
      <c r="AD212" s="61">
        <v>17800</v>
      </c>
      <c r="AE212" s="93">
        <f t="shared" si="41"/>
        <v>17.8</v>
      </c>
      <c r="AF212" s="93"/>
    </row>
    <row r="213" spans="1:32" x14ac:dyDescent="0.2">
      <c r="A213" s="77">
        <v>32345</v>
      </c>
      <c r="B213" s="61">
        <v>431</v>
      </c>
      <c r="C213" s="78">
        <f t="shared" si="38"/>
        <v>1988.07</v>
      </c>
      <c r="D213" s="78">
        <f t="shared" si="39"/>
        <v>0.85487603305785131</v>
      </c>
      <c r="E213" s="78"/>
      <c r="F213" s="79">
        <v>38321</v>
      </c>
      <c r="G213" s="78">
        <f t="shared" si="40"/>
        <v>2004.11</v>
      </c>
      <c r="H213" s="78">
        <f t="shared" si="42"/>
        <v>16.216859504132234</v>
      </c>
      <c r="I213" s="78"/>
      <c r="J213" s="81">
        <v>38230</v>
      </c>
      <c r="K213" s="83">
        <f t="shared" si="43"/>
        <v>6.5097520661157011</v>
      </c>
      <c r="L213" s="51"/>
      <c r="AC213" s="60">
        <v>10441</v>
      </c>
      <c r="AD213" s="61">
        <v>7620</v>
      </c>
      <c r="AE213" s="93">
        <f t="shared" si="41"/>
        <v>7.62</v>
      </c>
      <c r="AF213" s="93"/>
    </row>
    <row r="214" spans="1:32" x14ac:dyDescent="0.2">
      <c r="A214" s="77">
        <v>32346</v>
      </c>
      <c r="B214" s="61">
        <v>374</v>
      </c>
      <c r="C214" s="78">
        <f t="shared" si="38"/>
        <v>1988.07</v>
      </c>
      <c r="D214" s="78">
        <f t="shared" si="39"/>
        <v>0.74181818181818182</v>
      </c>
      <c r="E214" s="78"/>
      <c r="F214" s="79">
        <v>38352</v>
      </c>
      <c r="G214" s="78">
        <f t="shared" si="40"/>
        <v>2004.12</v>
      </c>
      <c r="H214" s="78">
        <f t="shared" si="42"/>
        <v>86.215537190082671</v>
      </c>
      <c r="I214" s="78"/>
      <c r="J214" s="82">
        <v>38260</v>
      </c>
      <c r="K214" s="83">
        <f t="shared" si="43"/>
        <v>1.9933884297520661</v>
      </c>
      <c r="L214" s="51"/>
      <c r="AC214" s="60">
        <v>10472</v>
      </c>
      <c r="AD214" s="61">
        <v>6660</v>
      </c>
      <c r="AE214" s="93">
        <f t="shared" si="41"/>
        <v>6.66</v>
      </c>
      <c r="AF214" s="93"/>
    </row>
    <row r="215" spans="1:32" x14ac:dyDescent="0.2">
      <c r="A215" s="77">
        <v>32347</v>
      </c>
      <c r="B215" s="61">
        <v>358</v>
      </c>
      <c r="C215" s="78">
        <f t="shared" si="38"/>
        <v>1988.07</v>
      </c>
      <c r="D215" s="78">
        <f t="shared" si="39"/>
        <v>0.71008264462809911</v>
      </c>
      <c r="E215" s="78"/>
      <c r="F215" s="79">
        <v>38383</v>
      </c>
      <c r="G215" s="78">
        <f t="shared" si="40"/>
        <v>2005.01</v>
      </c>
      <c r="H215" s="78">
        <f t="shared" si="42"/>
        <v>117.09223140495867</v>
      </c>
      <c r="I215" s="78"/>
      <c r="J215" s="81">
        <v>38291</v>
      </c>
      <c r="K215" s="83">
        <f t="shared" si="43"/>
        <v>13.320991735537193</v>
      </c>
      <c r="L215" s="51"/>
      <c r="AC215" s="60">
        <v>10502</v>
      </c>
      <c r="AD215" s="61">
        <v>9470</v>
      </c>
      <c r="AE215" s="93">
        <f t="shared" si="41"/>
        <v>9.4700000000000006</v>
      </c>
      <c r="AF215" s="93"/>
    </row>
    <row r="216" spans="1:32" x14ac:dyDescent="0.2">
      <c r="A216" s="77">
        <v>32348</v>
      </c>
      <c r="B216" s="61">
        <v>224</v>
      </c>
      <c r="C216" s="78">
        <f t="shared" si="38"/>
        <v>1988.07</v>
      </c>
      <c r="D216" s="78">
        <f t="shared" si="39"/>
        <v>0.44429752066115702</v>
      </c>
      <c r="E216" s="78"/>
      <c r="F216" s="79">
        <v>38411</v>
      </c>
      <c r="G216" s="78">
        <f t="shared" si="40"/>
        <v>2005.02</v>
      </c>
      <c r="H216" s="78">
        <f t="shared" si="42"/>
        <v>106.78413223140493</v>
      </c>
      <c r="I216" s="78"/>
      <c r="J216" s="82">
        <v>38321</v>
      </c>
      <c r="K216" s="83">
        <f t="shared" si="43"/>
        <v>16.216859504132234</v>
      </c>
      <c r="L216" s="51"/>
      <c r="AC216" s="60">
        <v>10533</v>
      </c>
      <c r="AD216" s="61">
        <v>23600</v>
      </c>
      <c r="AE216" s="93">
        <f t="shared" si="41"/>
        <v>23.6</v>
      </c>
      <c r="AF216" s="93"/>
    </row>
    <row r="217" spans="1:32" x14ac:dyDescent="0.2">
      <c r="A217" s="77">
        <v>32349</v>
      </c>
      <c r="B217" s="61">
        <v>336</v>
      </c>
      <c r="C217" s="78">
        <f t="shared" si="38"/>
        <v>1988.07</v>
      </c>
      <c r="D217" s="78">
        <f t="shared" si="39"/>
        <v>0.66644628099173553</v>
      </c>
      <c r="E217" s="78"/>
      <c r="F217" s="79">
        <v>38442</v>
      </c>
      <c r="G217" s="78">
        <f t="shared" si="40"/>
        <v>2005.03</v>
      </c>
      <c r="H217" s="78">
        <f t="shared" si="42"/>
        <v>191.28595041322311</v>
      </c>
      <c r="I217" s="78"/>
      <c r="J217" s="81">
        <v>38352</v>
      </c>
      <c r="K217" s="83">
        <f t="shared" si="43"/>
        <v>86.215537190082671</v>
      </c>
      <c r="L217" s="51"/>
      <c r="AC217" s="60">
        <v>10563</v>
      </c>
      <c r="AD217" s="61">
        <v>25800</v>
      </c>
      <c r="AE217" s="93">
        <f t="shared" si="41"/>
        <v>25.8</v>
      </c>
      <c r="AF217" s="93"/>
    </row>
    <row r="218" spans="1:32" x14ac:dyDescent="0.2">
      <c r="A218" s="77">
        <v>32350</v>
      </c>
      <c r="B218" s="61">
        <v>138</v>
      </c>
      <c r="C218" s="78">
        <f t="shared" si="38"/>
        <v>1988.07</v>
      </c>
      <c r="D218" s="78">
        <f t="shared" si="39"/>
        <v>0.27371900826446277</v>
      </c>
      <c r="E218" s="78"/>
      <c r="F218" s="79">
        <v>38472</v>
      </c>
      <c r="G218" s="78">
        <f t="shared" si="40"/>
        <v>2005.04</v>
      </c>
      <c r="H218" s="78">
        <f t="shared" si="42"/>
        <v>178.63140495867771</v>
      </c>
      <c r="I218" s="78"/>
      <c r="J218" s="82">
        <v>38383</v>
      </c>
      <c r="K218" s="83">
        <f t="shared" si="43"/>
        <v>117.09223140495867</v>
      </c>
      <c r="L218" s="51"/>
      <c r="AC218" s="60">
        <v>10594</v>
      </c>
      <c r="AD218" s="61">
        <v>29800</v>
      </c>
      <c r="AE218" s="93">
        <f t="shared" si="41"/>
        <v>29.8</v>
      </c>
      <c r="AF218" s="93"/>
    </row>
    <row r="219" spans="1:32" x14ac:dyDescent="0.2">
      <c r="A219" s="77">
        <v>32351</v>
      </c>
      <c r="B219" s="61">
        <v>252</v>
      </c>
      <c r="C219" s="78">
        <f t="shared" si="38"/>
        <v>1988.07</v>
      </c>
      <c r="D219" s="78">
        <f t="shared" si="39"/>
        <v>0.4998347107438017</v>
      </c>
      <c r="E219" s="78"/>
      <c r="F219" s="79">
        <v>38503</v>
      </c>
      <c r="G219" s="78">
        <f t="shared" si="40"/>
        <v>2005.05</v>
      </c>
      <c r="H219" s="78">
        <f t="shared" si="42"/>
        <v>398.5190082644628</v>
      </c>
      <c r="I219" s="78"/>
      <c r="J219" s="81">
        <v>38411</v>
      </c>
      <c r="K219" s="83">
        <f t="shared" si="43"/>
        <v>106.78413223140493</v>
      </c>
      <c r="L219" s="51"/>
      <c r="AC219" s="60">
        <v>10625</v>
      </c>
      <c r="AD219" s="61">
        <v>47100</v>
      </c>
      <c r="AE219" s="93">
        <f t="shared" si="41"/>
        <v>47.1</v>
      </c>
      <c r="AF219" s="93"/>
    </row>
    <row r="220" spans="1:32" x14ac:dyDescent="0.2">
      <c r="A220" s="77">
        <v>32352</v>
      </c>
      <c r="B220" s="61">
        <v>133</v>
      </c>
      <c r="C220" s="78">
        <f t="shared" si="38"/>
        <v>1988.07</v>
      </c>
      <c r="D220" s="78">
        <f t="shared" si="39"/>
        <v>0.26380165289256202</v>
      </c>
      <c r="E220" s="78"/>
      <c r="F220" s="79">
        <v>38533</v>
      </c>
      <c r="G220" s="78">
        <f t="shared" si="40"/>
        <v>2005.06</v>
      </c>
      <c r="H220" s="78">
        <f t="shared" si="42"/>
        <v>207.49685950413232</v>
      </c>
      <c r="I220" s="78"/>
      <c r="J220" s="82">
        <v>38442</v>
      </c>
      <c r="K220" s="83">
        <f t="shared" si="43"/>
        <v>191.28595041322311</v>
      </c>
      <c r="L220" s="51"/>
      <c r="AC220" s="60">
        <v>10653</v>
      </c>
      <c r="AD220" s="61">
        <v>83600</v>
      </c>
      <c r="AE220" s="93">
        <f t="shared" si="41"/>
        <v>83.6</v>
      </c>
      <c r="AF220" s="93"/>
    </row>
    <row r="221" spans="1:32" x14ac:dyDescent="0.2">
      <c r="A221" s="77">
        <v>32353</v>
      </c>
      <c r="B221" s="61">
        <v>374</v>
      </c>
      <c r="C221" s="78">
        <f t="shared" si="38"/>
        <v>1988.07</v>
      </c>
      <c r="D221" s="78">
        <f t="shared" si="39"/>
        <v>0.74181818181818182</v>
      </c>
      <c r="E221" s="78"/>
      <c r="F221" s="79">
        <v>38564</v>
      </c>
      <c r="G221" s="78">
        <f t="shared" si="40"/>
        <v>2005.07</v>
      </c>
      <c r="H221" s="78">
        <f t="shared" si="42"/>
        <v>75.066446280991713</v>
      </c>
      <c r="I221" s="78"/>
      <c r="J221" s="81">
        <v>38472</v>
      </c>
      <c r="K221" s="83">
        <f t="shared" si="43"/>
        <v>178.63140495867771</v>
      </c>
      <c r="L221" s="51"/>
      <c r="AC221" s="60">
        <v>10684</v>
      </c>
      <c r="AD221" s="61">
        <v>79100</v>
      </c>
      <c r="AE221" s="93">
        <f t="shared" si="41"/>
        <v>79.099999999999994</v>
      </c>
      <c r="AF221" s="93"/>
    </row>
    <row r="222" spans="1:32" x14ac:dyDescent="0.2">
      <c r="A222" s="77">
        <v>32354</v>
      </c>
      <c r="B222" s="61">
        <v>317</v>
      </c>
      <c r="C222" s="78">
        <f t="shared" si="38"/>
        <v>1988.07</v>
      </c>
      <c r="D222" s="78">
        <f t="shared" si="39"/>
        <v>0.62876033057851233</v>
      </c>
      <c r="E222" s="78"/>
      <c r="F222" s="79">
        <v>38595</v>
      </c>
      <c r="G222" s="78">
        <f t="shared" si="40"/>
        <v>2005.08</v>
      </c>
      <c r="H222" s="78">
        <f t="shared" si="42"/>
        <v>15.381818181818183</v>
      </c>
      <c r="I222" s="78"/>
      <c r="J222" s="82">
        <v>38503</v>
      </c>
      <c r="K222" s="83">
        <f t="shared" si="43"/>
        <v>398.5190082644628</v>
      </c>
      <c r="L222" s="51"/>
      <c r="AC222" s="60">
        <v>10714</v>
      </c>
      <c r="AD222" s="61">
        <v>146000</v>
      </c>
      <c r="AE222" s="93">
        <f t="shared" si="41"/>
        <v>146</v>
      </c>
      <c r="AF222" s="93"/>
    </row>
    <row r="223" spans="1:32" x14ac:dyDescent="0.2">
      <c r="A223" s="77">
        <v>32355</v>
      </c>
      <c r="B223" s="61">
        <v>302</v>
      </c>
      <c r="C223" s="78">
        <f t="shared" si="38"/>
        <v>1988.07</v>
      </c>
      <c r="D223" s="78">
        <f t="shared" si="39"/>
        <v>0.59900826446280997</v>
      </c>
      <c r="E223" s="78"/>
      <c r="F223" s="79">
        <v>38625</v>
      </c>
      <c r="G223" s="78">
        <f t="shared" si="40"/>
        <v>2005.09</v>
      </c>
      <c r="H223" s="78">
        <f t="shared" si="42"/>
        <v>8.5368595041322326</v>
      </c>
      <c r="I223" s="78"/>
      <c r="J223" s="81">
        <v>38533</v>
      </c>
      <c r="K223" s="83">
        <f t="shared" si="43"/>
        <v>207.49685950413232</v>
      </c>
      <c r="L223" s="51"/>
      <c r="AC223" s="60">
        <v>10745</v>
      </c>
      <c r="AD223" s="61">
        <v>59400</v>
      </c>
      <c r="AE223" s="93">
        <f t="shared" si="41"/>
        <v>59.4</v>
      </c>
      <c r="AF223" s="93"/>
    </row>
    <row r="224" spans="1:32" x14ac:dyDescent="0.2">
      <c r="A224" s="77">
        <v>32356</v>
      </c>
      <c r="B224" s="61">
        <v>79</v>
      </c>
      <c r="C224" s="78">
        <f t="shared" si="38"/>
        <v>1988.08</v>
      </c>
      <c r="D224" s="78">
        <f t="shared" si="39"/>
        <v>0.15669421487603305</v>
      </c>
      <c r="E224" s="78"/>
      <c r="F224" s="79">
        <v>38656</v>
      </c>
      <c r="G224" s="78">
        <f t="shared" si="40"/>
        <v>2005.1</v>
      </c>
      <c r="H224" s="78" t="e">
        <f t="shared" si="42"/>
        <v>#VALUE!</v>
      </c>
      <c r="I224" s="78"/>
      <c r="J224" s="82">
        <v>38564</v>
      </c>
      <c r="K224" s="83">
        <f t="shared" si="43"/>
        <v>75.066446280991713</v>
      </c>
      <c r="L224" s="51"/>
      <c r="AC224" s="60">
        <v>10775</v>
      </c>
      <c r="AD224" s="61">
        <v>14900</v>
      </c>
      <c r="AE224" s="93">
        <f t="shared" si="41"/>
        <v>14.9</v>
      </c>
      <c r="AF224" s="93"/>
    </row>
    <row r="225" spans="1:32" x14ac:dyDescent="0.2">
      <c r="A225" s="77">
        <v>32357</v>
      </c>
      <c r="B225" s="61">
        <v>70</v>
      </c>
      <c r="C225" s="78">
        <f t="shared" si="38"/>
        <v>1988.08</v>
      </c>
      <c r="D225" s="78">
        <f t="shared" si="39"/>
        <v>0.1388429752066116</v>
      </c>
      <c r="E225" s="78"/>
      <c r="F225" s="79">
        <v>38686</v>
      </c>
      <c r="G225" s="78">
        <f t="shared" si="40"/>
        <v>2005.11</v>
      </c>
      <c r="H225" s="78">
        <f t="shared" si="42"/>
        <v>41.026115702479352</v>
      </c>
      <c r="I225" s="78"/>
      <c r="J225" s="81">
        <v>38595</v>
      </c>
      <c r="K225" s="83">
        <f t="shared" si="43"/>
        <v>15.381818181818183</v>
      </c>
      <c r="L225" s="51"/>
      <c r="AC225" s="60">
        <v>10806</v>
      </c>
      <c r="AD225" s="61">
        <v>5690</v>
      </c>
      <c r="AE225" s="93">
        <f t="shared" si="41"/>
        <v>5.69</v>
      </c>
      <c r="AF225" s="93"/>
    </row>
    <row r="226" spans="1:32" x14ac:dyDescent="0.2">
      <c r="A226" s="77">
        <v>32358</v>
      </c>
      <c r="B226" s="61">
        <v>160</v>
      </c>
      <c r="C226" s="78">
        <f t="shared" si="38"/>
        <v>1988.08</v>
      </c>
      <c r="D226" s="78">
        <f t="shared" si="39"/>
        <v>0.31735537190082647</v>
      </c>
      <c r="E226" s="78"/>
      <c r="F226" s="79">
        <v>38717</v>
      </c>
      <c r="G226" s="78">
        <f t="shared" si="40"/>
        <v>2005.12</v>
      </c>
      <c r="H226" s="78">
        <f t="shared" si="42"/>
        <v>338.59438016528924</v>
      </c>
      <c r="I226" s="78"/>
      <c r="J226" s="82">
        <v>38625</v>
      </c>
      <c r="K226" s="83">
        <f t="shared" si="43"/>
        <v>8.5368595041322326</v>
      </c>
      <c r="L226" s="51"/>
      <c r="AC226" s="60">
        <v>10837</v>
      </c>
      <c r="AD226" s="61">
        <v>3980</v>
      </c>
      <c r="AE226" s="93">
        <f t="shared" si="41"/>
        <v>3.98</v>
      </c>
      <c r="AF226" s="93"/>
    </row>
    <row r="227" spans="1:32" x14ac:dyDescent="0.2">
      <c r="A227" s="77">
        <v>32359</v>
      </c>
      <c r="B227" s="61">
        <v>33</v>
      </c>
      <c r="C227" s="78">
        <f t="shared" si="38"/>
        <v>1988.08</v>
      </c>
      <c r="D227" s="78">
        <f t="shared" si="39"/>
        <v>6.545454545454546E-2</v>
      </c>
      <c r="E227" s="78"/>
      <c r="F227" s="79">
        <v>38748</v>
      </c>
      <c r="G227" s="78">
        <f t="shared" si="40"/>
        <v>2006.01</v>
      </c>
      <c r="H227" s="78">
        <f t="shared" si="42"/>
        <v>266.43173553719004</v>
      </c>
      <c r="I227" s="78"/>
      <c r="J227" s="81">
        <v>38656</v>
      </c>
      <c r="K227" s="83" t="e">
        <f t="shared" si="43"/>
        <v>#VALUE!</v>
      </c>
      <c r="L227" s="51"/>
      <c r="AC227" s="60">
        <v>10867</v>
      </c>
      <c r="AD227" s="61">
        <v>7560</v>
      </c>
      <c r="AE227" s="93">
        <f t="shared" si="41"/>
        <v>7.56</v>
      </c>
      <c r="AF227" s="93"/>
    </row>
    <row r="228" spans="1:32" x14ac:dyDescent="0.2">
      <c r="A228" s="77">
        <v>32360</v>
      </c>
      <c r="B228" s="61">
        <v>149</v>
      </c>
      <c r="C228" s="78">
        <f t="shared" si="38"/>
        <v>1988.08</v>
      </c>
      <c r="D228" s="78">
        <f t="shared" si="39"/>
        <v>0.29553719008264467</v>
      </c>
      <c r="E228" s="78"/>
      <c r="F228" s="79">
        <v>38776</v>
      </c>
      <c r="G228" s="78">
        <f t="shared" si="40"/>
        <v>2006.02</v>
      </c>
      <c r="H228" s="78">
        <f t="shared" si="42"/>
        <v>182.39008264462811</v>
      </c>
      <c r="I228" s="78"/>
      <c r="J228" s="82">
        <v>38686</v>
      </c>
      <c r="K228" s="83">
        <f t="shared" si="43"/>
        <v>41.026115702479352</v>
      </c>
      <c r="L228" s="51"/>
      <c r="AC228" s="60">
        <v>10898</v>
      </c>
      <c r="AD228" s="61">
        <v>7200</v>
      </c>
      <c r="AE228" s="93">
        <f t="shared" si="41"/>
        <v>7.2</v>
      </c>
      <c r="AF228" s="93"/>
    </row>
    <row r="229" spans="1:32" x14ac:dyDescent="0.2">
      <c r="A229" s="77">
        <v>32361</v>
      </c>
      <c r="B229" s="61">
        <v>-38</v>
      </c>
      <c r="C229" s="78">
        <f t="shared" si="38"/>
        <v>1988.08</v>
      </c>
      <c r="D229" s="78">
        <f t="shared" si="39"/>
        <v>-7.5371900826446278E-2</v>
      </c>
      <c r="E229" s="78"/>
      <c r="F229" s="79">
        <v>38807</v>
      </c>
      <c r="G229" s="78">
        <f t="shared" si="40"/>
        <v>2006.03</v>
      </c>
      <c r="H229" s="78">
        <f t="shared" si="42"/>
        <v>190.03636363636363</v>
      </c>
      <c r="I229" s="78"/>
      <c r="J229" s="81">
        <v>38717</v>
      </c>
      <c r="K229" s="83">
        <f t="shared" si="43"/>
        <v>338.59438016528924</v>
      </c>
      <c r="L229" s="51"/>
      <c r="AC229" s="60">
        <v>10928</v>
      </c>
      <c r="AD229" s="61">
        <v>153000</v>
      </c>
      <c r="AE229" s="93">
        <f t="shared" si="41"/>
        <v>153</v>
      </c>
      <c r="AF229" s="93"/>
    </row>
    <row r="230" spans="1:32" x14ac:dyDescent="0.2">
      <c r="A230" s="77">
        <v>32362</v>
      </c>
      <c r="B230" s="61">
        <v>77</v>
      </c>
      <c r="C230" s="78">
        <f t="shared" si="38"/>
        <v>1988.08</v>
      </c>
      <c r="D230" s="78">
        <f t="shared" si="39"/>
        <v>0.15272727272727271</v>
      </c>
      <c r="E230" s="78"/>
      <c r="F230" s="79">
        <v>38837</v>
      </c>
      <c r="G230" s="78">
        <f t="shared" si="40"/>
        <v>2006.04</v>
      </c>
      <c r="H230" s="78">
        <f t="shared" si="42"/>
        <v>355.3388429752066</v>
      </c>
      <c r="I230" s="78"/>
      <c r="J230" s="82">
        <v>38748</v>
      </c>
      <c r="K230" s="83">
        <f t="shared" si="43"/>
        <v>266.43173553719004</v>
      </c>
      <c r="L230" s="51"/>
      <c r="AC230" s="60">
        <v>10959</v>
      </c>
      <c r="AD230" s="61">
        <v>41200</v>
      </c>
      <c r="AE230" s="93">
        <f t="shared" si="41"/>
        <v>41.2</v>
      </c>
      <c r="AF230" s="93"/>
    </row>
    <row r="231" spans="1:32" x14ac:dyDescent="0.2">
      <c r="A231" s="77">
        <v>32363</v>
      </c>
      <c r="B231" s="61">
        <v>236</v>
      </c>
      <c r="C231" s="78">
        <f t="shared" si="38"/>
        <v>1988.08</v>
      </c>
      <c r="D231" s="78">
        <f t="shared" si="39"/>
        <v>0.46809917355371905</v>
      </c>
      <c r="E231" s="78"/>
      <c r="F231" s="79">
        <v>38868</v>
      </c>
      <c r="G231" s="78">
        <f t="shared" si="40"/>
        <v>2006.05</v>
      </c>
      <c r="H231" s="78">
        <f t="shared" si="42"/>
        <v>659.34942148760331</v>
      </c>
      <c r="I231" s="78"/>
      <c r="J231" s="81">
        <v>38776</v>
      </c>
      <c r="K231" s="83">
        <f t="shared" si="43"/>
        <v>182.39008264462811</v>
      </c>
      <c r="L231" s="51"/>
      <c r="AC231" s="60">
        <v>10990</v>
      </c>
      <c r="AD231" s="61">
        <v>122000</v>
      </c>
      <c r="AE231" s="93">
        <f t="shared" si="41"/>
        <v>122</v>
      </c>
      <c r="AF231" s="93"/>
    </row>
    <row r="232" spans="1:32" x14ac:dyDescent="0.2">
      <c r="A232" s="77">
        <v>32364</v>
      </c>
      <c r="B232" s="61">
        <v>192</v>
      </c>
      <c r="C232" s="78">
        <f t="shared" si="38"/>
        <v>1988.08</v>
      </c>
      <c r="D232" s="78">
        <f t="shared" si="39"/>
        <v>0.38082644628099172</v>
      </c>
      <c r="E232" s="78"/>
      <c r="F232" s="79">
        <v>38898</v>
      </c>
      <c r="G232" s="78">
        <f t="shared" si="40"/>
        <v>2006.06</v>
      </c>
      <c r="H232" s="78">
        <f t="shared" si="42"/>
        <v>271.225785123967</v>
      </c>
      <c r="I232" s="78"/>
      <c r="J232" s="82">
        <v>38807</v>
      </c>
      <c r="K232" s="83">
        <f t="shared" si="43"/>
        <v>190.03636363636363</v>
      </c>
      <c r="L232" s="51"/>
      <c r="AC232" s="60">
        <v>11018</v>
      </c>
      <c r="AD232" s="61">
        <v>152000</v>
      </c>
      <c r="AE232" s="93">
        <f t="shared" si="41"/>
        <v>152</v>
      </c>
      <c r="AF232" s="93"/>
    </row>
    <row r="233" spans="1:32" x14ac:dyDescent="0.2">
      <c r="A233" s="77">
        <v>32365</v>
      </c>
      <c r="B233" s="61">
        <v>351</v>
      </c>
      <c r="C233" s="78">
        <f t="shared" si="38"/>
        <v>1988.08</v>
      </c>
      <c r="D233" s="78">
        <f t="shared" si="39"/>
        <v>0.696198347107438</v>
      </c>
      <c r="E233" s="78"/>
      <c r="F233" s="79">
        <v>38929</v>
      </c>
      <c r="G233" s="78">
        <f t="shared" si="40"/>
        <v>2006.07</v>
      </c>
      <c r="H233" s="78">
        <f t="shared" si="42"/>
        <v>63.677355371900816</v>
      </c>
      <c r="I233" s="78"/>
      <c r="J233" s="81">
        <v>38837</v>
      </c>
      <c r="K233" s="83">
        <f t="shared" si="43"/>
        <v>355.3388429752066</v>
      </c>
      <c r="L233" s="51"/>
      <c r="AC233" s="60">
        <v>11049</v>
      </c>
      <c r="AD233" s="61">
        <v>160000</v>
      </c>
      <c r="AE233" s="93">
        <f t="shared" si="41"/>
        <v>160</v>
      </c>
      <c r="AF233" s="93"/>
    </row>
    <row r="234" spans="1:32" x14ac:dyDescent="0.2">
      <c r="A234" s="77">
        <v>32366</v>
      </c>
      <c r="B234" s="61">
        <v>102</v>
      </c>
      <c r="C234" s="78">
        <f t="shared" si="38"/>
        <v>1988.08</v>
      </c>
      <c r="D234" s="78">
        <f t="shared" si="39"/>
        <v>0.20231404958677687</v>
      </c>
      <c r="E234" s="78"/>
      <c r="F234" s="79">
        <v>38960</v>
      </c>
      <c r="G234" s="78">
        <f t="shared" si="40"/>
        <v>2006.08</v>
      </c>
      <c r="H234" s="78">
        <f t="shared" si="42"/>
        <v>19.453884297520666</v>
      </c>
      <c r="I234" s="78"/>
      <c r="J234" s="82">
        <v>38868</v>
      </c>
      <c r="K234" s="83">
        <f t="shared" si="43"/>
        <v>659.34942148760331</v>
      </c>
      <c r="L234" s="51"/>
      <c r="AC234" s="60">
        <v>11079</v>
      </c>
      <c r="AD234" s="61">
        <v>103000</v>
      </c>
      <c r="AE234" s="93">
        <f t="shared" si="41"/>
        <v>103</v>
      </c>
      <c r="AF234" s="93"/>
    </row>
    <row r="235" spans="1:32" x14ac:dyDescent="0.2">
      <c r="A235" s="77">
        <v>32367</v>
      </c>
      <c r="B235" s="61">
        <v>-33</v>
      </c>
      <c r="C235" s="78">
        <f t="shared" si="38"/>
        <v>1988.08</v>
      </c>
      <c r="D235" s="78">
        <f t="shared" si="39"/>
        <v>-6.545454545454546E-2</v>
      </c>
      <c r="E235" s="78"/>
      <c r="F235" s="79">
        <v>38990</v>
      </c>
      <c r="G235" s="78">
        <f t="shared" si="40"/>
        <v>2006.09</v>
      </c>
      <c r="H235" s="78">
        <f t="shared" si="42"/>
        <v>8.8224793388429745</v>
      </c>
      <c r="I235" s="78"/>
      <c r="J235" s="81">
        <v>38898</v>
      </c>
      <c r="K235" s="83">
        <f t="shared" si="43"/>
        <v>271.225785123967</v>
      </c>
      <c r="L235" s="51"/>
      <c r="AC235" s="60">
        <v>11110</v>
      </c>
      <c r="AD235" s="61">
        <v>43600</v>
      </c>
      <c r="AE235" s="93">
        <f t="shared" si="41"/>
        <v>43.6</v>
      </c>
      <c r="AF235" s="93"/>
    </row>
    <row r="236" spans="1:32" x14ac:dyDescent="0.2">
      <c r="A236" s="77">
        <v>32368</v>
      </c>
      <c r="B236" s="61">
        <v>-273</v>
      </c>
      <c r="C236" s="78">
        <f t="shared" si="38"/>
        <v>1988.08</v>
      </c>
      <c r="D236" s="78">
        <f t="shared" si="39"/>
        <v>-0.54148760330578516</v>
      </c>
      <c r="E236" s="78"/>
      <c r="F236" s="79">
        <v>39021</v>
      </c>
      <c r="G236" s="78">
        <f t="shared" si="40"/>
        <v>2006.1</v>
      </c>
      <c r="H236" s="78">
        <f t="shared" si="42"/>
        <v>6.1646280991735534</v>
      </c>
      <c r="I236" s="78"/>
      <c r="J236" s="82">
        <v>38929</v>
      </c>
      <c r="K236" s="83">
        <f t="shared" si="43"/>
        <v>63.677355371900816</v>
      </c>
      <c r="L236" s="51"/>
      <c r="AC236" s="60">
        <v>11140</v>
      </c>
      <c r="AD236" s="61">
        <v>13000</v>
      </c>
      <c r="AE236" s="93">
        <f t="shared" si="41"/>
        <v>13</v>
      </c>
      <c r="AF236" s="93"/>
    </row>
    <row r="237" spans="1:32" x14ac:dyDescent="0.2">
      <c r="A237" s="77">
        <v>32369</v>
      </c>
      <c r="B237" s="61">
        <v>-235</v>
      </c>
      <c r="C237" s="78">
        <f t="shared" si="38"/>
        <v>1988.08</v>
      </c>
      <c r="D237" s="78">
        <f t="shared" si="39"/>
        <v>-0.46611570247933881</v>
      </c>
      <c r="E237" s="78"/>
      <c r="F237" s="79">
        <v>39051</v>
      </c>
      <c r="G237" s="78">
        <f t="shared" si="40"/>
        <v>2006.11</v>
      </c>
      <c r="H237" s="78">
        <f t="shared" si="42"/>
        <v>35.666776859504132</v>
      </c>
      <c r="I237" s="78"/>
      <c r="J237" s="81">
        <v>38960</v>
      </c>
      <c r="K237" s="83">
        <f t="shared" si="43"/>
        <v>19.453884297520666</v>
      </c>
      <c r="L237" s="51"/>
      <c r="AC237" s="60">
        <v>11171</v>
      </c>
      <c r="AD237" s="61">
        <v>6030</v>
      </c>
      <c r="AE237" s="93">
        <f t="shared" si="41"/>
        <v>6.03</v>
      </c>
      <c r="AF237" s="93"/>
    </row>
    <row r="238" spans="1:32" x14ac:dyDescent="0.2">
      <c r="A238" s="77">
        <v>32370</v>
      </c>
      <c r="B238" s="61">
        <v>538</v>
      </c>
      <c r="C238" s="78">
        <f t="shared" si="38"/>
        <v>1988.08</v>
      </c>
      <c r="D238" s="78">
        <f t="shared" si="39"/>
        <v>1.0671074380165289</v>
      </c>
      <c r="E238" s="78"/>
      <c r="F238" s="79">
        <v>39082</v>
      </c>
      <c r="G238" s="78">
        <f t="shared" si="40"/>
        <v>2006.12</v>
      </c>
      <c r="H238" s="78">
        <f t="shared" si="42"/>
        <v>94.595702479338811</v>
      </c>
      <c r="I238" s="78"/>
      <c r="J238" s="82">
        <v>38990</v>
      </c>
      <c r="K238" s="83">
        <f t="shared" si="43"/>
        <v>8.8224793388429745</v>
      </c>
      <c r="L238" s="51"/>
      <c r="AC238" s="60">
        <v>11202</v>
      </c>
      <c r="AD238" s="61">
        <v>6070</v>
      </c>
      <c r="AE238" s="93">
        <f t="shared" si="41"/>
        <v>6.07</v>
      </c>
      <c r="AF238" s="93"/>
    </row>
    <row r="239" spans="1:32" x14ac:dyDescent="0.2">
      <c r="A239" s="77">
        <v>32371</v>
      </c>
      <c r="B239" s="61">
        <v>-66</v>
      </c>
      <c r="C239" s="78">
        <f t="shared" si="38"/>
        <v>1988.08</v>
      </c>
      <c r="D239" s="78">
        <f t="shared" si="39"/>
        <v>-0.13090909090909092</v>
      </c>
      <c r="E239" s="78"/>
      <c r="F239" s="79">
        <v>39113</v>
      </c>
      <c r="G239" s="78">
        <f t="shared" si="40"/>
        <v>2007.01</v>
      </c>
      <c r="H239" s="78">
        <f t="shared" si="42"/>
        <v>56.638016528925611</v>
      </c>
      <c r="I239" s="78"/>
      <c r="J239" s="81">
        <v>39021</v>
      </c>
      <c r="K239" s="83">
        <f t="shared" si="43"/>
        <v>6.1646280991735534</v>
      </c>
      <c r="L239" s="51"/>
      <c r="AC239" s="60">
        <v>11232</v>
      </c>
      <c r="AD239" s="61">
        <v>7620</v>
      </c>
      <c r="AE239" s="93">
        <f t="shared" si="41"/>
        <v>7.62</v>
      </c>
      <c r="AF239" s="93"/>
    </row>
    <row r="240" spans="1:32" x14ac:dyDescent="0.2">
      <c r="A240" s="77">
        <v>32372</v>
      </c>
      <c r="B240" s="61">
        <v>13</v>
      </c>
      <c r="C240" s="78">
        <f t="shared" si="38"/>
        <v>1988.08</v>
      </c>
      <c r="D240" s="78">
        <f t="shared" si="39"/>
        <v>2.5785123966942148E-2</v>
      </c>
      <c r="E240" s="78"/>
      <c r="F240" s="79">
        <v>39141</v>
      </c>
      <c r="G240" s="78">
        <f t="shared" si="40"/>
        <v>2007.02</v>
      </c>
      <c r="H240" s="78">
        <f t="shared" si="42"/>
        <v>118.11371900826445</v>
      </c>
      <c r="I240" s="78"/>
      <c r="J240" s="82">
        <v>39051</v>
      </c>
      <c r="K240" s="83">
        <f t="shared" si="43"/>
        <v>35.666776859504132</v>
      </c>
      <c r="L240" s="51"/>
      <c r="AC240" s="60">
        <v>11263</v>
      </c>
      <c r="AD240" s="61">
        <v>10200</v>
      </c>
      <c r="AE240" s="93">
        <f t="shared" si="41"/>
        <v>10.199999999999999</v>
      </c>
      <c r="AF240" s="93"/>
    </row>
    <row r="241" spans="1:32" x14ac:dyDescent="0.2">
      <c r="A241" s="77">
        <v>32373</v>
      </c>
      <c r="B241" s="61">
        <v>317</v>
      </c>
      <c r="C241" s="78">
        <f t="shared" si="38"/>
        <v>1988.08</v>
      </c>
      <c r="D241" s="78">
        <f t="shared" si="39"/>
        <v>0.62876033057851233</v>
      </c>
      <c r="E241" s="78"/>
      <c r="F241" s="79">
        <v>39172</v>
      </c>
      <c r="G241" s="78">
        <f t="shared" si="40"/>
        <v>2007.03</v>
      </c>
      <c r="H241" s="78">
        <f t="shared" si="42"/>
        <v>151.78512396694214</v>
      </c>
      <c r="I241" s="78"/>
      <c r="J241" s="81">
        <v>39082</v>
      </c>
      <c r="K241" s="83">
        <f t="shared" si="43"/>
        <v>94.595702479338811</v>
      </c>
      <c r="L241" s="51"/>
      <c r="AC241" s="60">
        <v>11293</v>
      </c>
      <c r="AD241" s="61">
        <v>14900</v>
      </c>
      <c r="AE241" s="93">
        <f t="shared" si="41"/>
        <v>14.9</v>
      </c>
      <c r="AF241" s="93"/>
    </row>
    <row r="242" spans="1:32" x14ac:dyDescent="0.2">
      <c r="A242" s="77">
        <v>32374</v>
      </c>
      <c r="B242" s="61">
        <v>185</v>
      </c>
      <c r="C242" s="78">
        <f t="shared" si="38"/>
        <v>1988.08</v>
      </c>
      <c r="D242" s="78">
        <f t="shared" si="39"/>
        <v>0.36694214876033054</v>
      </c>
      <c r="E242" s="78"/>
      <c r="F242" s="79">
        <v>39202</v>
      </c>
      <c r="G242" s="78">
        <f t="shared" si="40"/>
        <v>2007.04</v>
      </c>
      <c r="H242" s="78">
        <f t="shared" si="42"/>
        <v>114.06347107438015</v>
      </c>
      <c r="I242" s="78"/>
      <c r="J242" s="82">
        <v>39113</v>
      </c>
      <c r="K242" s="83">
        <f t="shared" si="43"/>
        <v>56.638016528925611</v>
      </c>
      <c r="L242" s="51"/>
      <c r="AC242" s="60">
        <v>11324</v>
      </c>
      <c r="AD242" s="61">
        <v>34200</v>
      </c>
      <c r="AE242" s="93">
        <f t="shared" si="41"/>
        <v>34.200000000000003</v>
      </c>
      <c r="AF242" s="93"/>
    </row>
    <row r="243" spans="1:32" x14ac:dyDescent="0.2">
      <c r="A243" s="77">
        <v>32375</v>
      </c>
      <c r="B243" s="61">
        <v>418</v>
      </c>
      <c r="C243" s="78">
        <f t="shared" si="38"/>
        <v>1988.08</v>
      </c>
      <c r="D243" s="78">
        <f t="shared" si="39"/>
        <v>0.8290909090909091</v>
      </c>
      <c r="E243" s="78"/>
      <c r="F243" s="79">
        <v>39233</v>
      </c>
      <c r="G243" s="78">
        <f t="shared" si="40"/>
        <v>2007.05</v>
      </c>
      <c r="H243" s="78">
        <f t="shared" si="42"/>
        <v>98.288925619834728</v>
      </c>
      <c r="I243" s="78"/>
      <c r="J243" s="81">
        <v>39141</v>
      </c>
      <c r="K243" s="83">
        <f t="shared" si="43"/>
        <v>118.11371900826445</v>
      </c>
      <c r="L243" s="51"/>
      <c r="AC243" s="60">
        <v>11355</v>
      </c>
      <c r="AD243" s="61">
        <v>42200</v>
      </c>
      <c r="AE243" s="93">
        <f t="shared" si="41"/>
        <v>42.2</v>
      </c>
      <c r="AF243" s="93"/>
    </row>
    <row r="244" spans="1:32" x14ac:dyDescent="0.2">
      <c r="A244" s="77">
        <v>32376</v>
      </c>
      <c r="B244" s="61">
        <v>319</v>
      </c>
      <c r="C244" s="78">
        <f t="shared" si="38"/>
        <v>1988.08</v>
      </c>
      <c r="D244" s="78">
        <f t="shared" si="39"/>
        <v>0.63272727272727269</v>
      </c>
      <c r="E244" s="78"/>
      <c r="F244" s="79">
        <v>39263</v>
      </c>
      <c r="G244" s="78">
        <f t="shared" si="40"/>
        <v>2007.06</v>
      </c>
      <c r="H244" s="78">
        <f t="shared" si="42"/>
        <v>27.36</v>
      </c>
      <c r="I244" s="78"/>
      <c r="J244" s="82">
        <v>39172</v>
      </c>
      <c r="K244" s="83">
        <f t="shared" si="43"/>
        <v>151.78512396694214</v>
      </c>
      <c r="L244" s="51"/>
      <c r="AC244" s="60">
        <v>11383</v>
      </c>
      <c r="AD244" s="61">
        <v>84200</v>
      </c>
      <c r="AE244" s="93">
        <f t="shared" si="41"/>
        <v>84.2</v>
      </c>
      <c r="AF244" s="93"/>
    </row>
    <row r="245" spans="1:32" x14ac:dyDescent="0.2">
      <c r="A245" s="77">
        <v>32377</v>
      </c>
      <c r="B245" s="61">
        <v>284</v>
      </c>
      <c r="C245" s="78">
        <f t="shared" si="38"/>
        <v>1988.08</v>
      </c>
      <c r="D245" s="78">
        <f t="shared" si="39"/>
        <v>0.56330578512396701</v>
      </c>
      <c r="E245" s="78"/>
      <c r="F245" s="79">
        <v>39294</v>
      </c>
      <c r="G245" s="78">
        <f t="shared" si="40"/>
        <v>2007.07</v>
      </c>
      <c r="H245" s="78">
        <f t="shared" si="42"/>
        <v>13.303140495867771</v>
      </c>
      <c r="I245" s="78"/>
      <c r="J245" s="81">
        <v>39202</v>
      </c>
      <c r="K245" s="83">
        <f t="shared" si="43"/>
        <v>114.06347107438015</v>
      </c>
      <c r="L245" s="51"/>
      <c r="AC245" s="60">
        <v>11414</v>
      </c>
      <c r="AD245" s="61">
        <v>86900</v>
      </c>
      <c r="AE245" s="93">
        <f t="shared" si="41"/>
        <v>86.9</v>
      </c>
      <c r="AF245" s="93"/>
    </row>
    <row r="246" spans="1:32" x14ac:dyDescent="0.2">
      <c r="A246" s="77">
        <v>32378</v>
      </c>
      <c r="B246" s="61">
        <v>159</v>
      </c>
      <c r="C246" s="78">
        <f t="shared" si="38"/>
        <v>1988.08</v>
      </c>
      <c r="D246" s="78">
        <f t="shared" si="39"/>
        <v>0.31537190082644628</v>
      </c>
      <c r="E246" s="78"/>
      <c r="F246" s="79">
        <v>39325</v>
      </c>
      <c r="G246" s="78">
        <f t="shared" si="40"/>
        <v>2007.08</v>
      </c>
      <c r="H246" s="78">
        <f t="shared" si="42"/>
        <v>-1.0829752066115708</v>
      </c>
      <c r="I246" s="78"/>
      <c r="J246" s="82">
        <v>39233</v>
      </c>
      <c r="K246" s="83">
        <f t="shared" si="43"/>
        <v>98.288925619834728</v>
      </c>
      <c r="L246" s="51"/>
      <c r="AC246" s="60">
        <v>11444</v>
      </c>
      <c r="AD246" s="61">
        <v>65200</v>
      </c>
      <c r="AE246" s="93">
        <f t="shared" si="41"/>
        <v>65.2</v>
      </c>
      <c r="AF246" s="93"/>
    </row>
    <row r="247" spans="1:32" x14ac:dyDescent="0.2">
      <c r="A247" s="77">
        <v>32379</v>
      </c>
      <c r="B247" s="61">
        <v>82</v>
      </c>
      <c r="C247" s="78">
        <f t="shared" si="38"/>
        <v>1988.08</v>
      </c>
      <c r="D247" s="78">
        <f t="shared" si="39"/>
        <v>0.16264462809917357</v>
      </c>
      <c r="E247" s="78"/>
      <c r="F247" s="79">
        <v>39355</v>
      </c>
      <c r="G247" s="78">
        <f t="shared" si="40"/>
        <v>2007.09</v>
      </c>
      <c r="H247" s="78">
        <f t="shared" si="42"/>
        <v>-0.59305785123966936</v>
      </c>
      <c r="I247" s="78"/>
      <c r="J247" s="81">
        <v>39263</v>
      </c>
      <c r="K247" s="83">
        <f t="shared" si="43"/>
        <v>27.36</v>
      </c>
      <c r="L247" s="51"/>
      <c r="AC247" s="60">
        <v>11475</v>
      </c>
      <c r="AD247" s="61">
        <v>40700</v>
      </c>
      <c r="AE247" s="93">
        <f t="shared" si="41"/>
        <v>40.700000000000003</v>
      </c>
      <c r="AF247" s="93"/>
    </row>
    <row r="248" spans="1:32" x14ac:dyDescent="0.2">
      <c r="A248" s="77">
        <v>32380</v>
      </c>
      <c r="B248" s="61">
        <v>112</v>
      </c>
      <c r="C248" s="78">
        <f t="shared" si="38"/>
        <v>1988.08</v>
      </c>
      <c r="D248" s="78">
        <f t="shared" si="39"/>
        <v>0.22214876033057851</v>
      </c>
      <c r="E248" s="78"/>
      <c r="F248" s="79">
        <v>39386</v>
      </c>
      <c r="G248" s="78">
        <f t="shared" si="40"/>
        <v>2007.1</v>
      </c>
      <c r="H248" s="78" t="e">
        <f t="shared" si="42"/>
        <v>#VALUE!</v>
      </c>
      <c r="I248" s="78"/>
      <c r="J248" s="82">
        <v>39294</v>
      </c>
      <c r="K248" s="83">
        <f t="shared" si="43"/>
        <v>13.303140495867771</v>
      </c>
      <c r="L248" s="51"/>
      <c r="AC248" s="60">
        <v>11505</v>
      </c>
      <c r="AD248" s="61">
        <v>8920</v>
      </c>
      <c r="AE248" s="93">
        <f t="shared" si="41"/>
        <v>8.92</v>
      </c>
      <c r="AF248" s="93"/>
    </row>
    <row r="249" spans="1:32" x14ac:dyDescent="0.2">
      <c r="A249" s="77">
        <v>32381</v>
      </c>
      <c r="B249" s="61">
        <v>-68</v>
      </c>
      <c r="C249" s="78">
        <f t="shared" si="38"/>
        <v>1988.08</v>
      </c>
      <c r="D249" s="78">
        <f t="shared" si="39"/>
        <v>-0.13487603305785123</v>
      </c>
      <c r="E249" s="78"/>
      <c r="F249" s="79">
        <v>39416</v>
      </c>
      <c r="G249" s="78">
        <f t="shared" si="40"/>
        <v>2007.11</v>
      </c>
      <c r="H249" s="78">
        <f t="shared" si="42"/>
        <v>11.652892561983469</v>
      </c>
      <c r="I249" s="78"/>
      <c r="J249" s="81">
        <v>39325</v>
      </c>
      <c r="K249" s="83">
        <f t="shared" si="43"/>
        <v>-1.0829752066115708</v>
      </c>
      <c r="L249" s="51"/>
      <c r="AC249" s="60">
        <v>11536</v>
      </c>
      <c r="AD249" s="61">
        <v>3540</v>
      </c>
      <c r="AE249" s="93">
        <f t="shared" si="41"/>
        <v>3.54</v>
      </c>
      <c r="AF249" s="93"/>
    </row>
    <row r="250" spans="1:32" x14ac:dyDescent="0.2">
      <c r="A250" s="77">
        <v>32382</v>
      </c>
      <c r="B250" s="61">
        <v>113</v>
      </c>
      <c r="C250" s="78">
        <f t="shared" si="38"/>
        <v>1988.08</v>
      </c>
      <c r="D250" s="78">
        <f t="shared" si="39"/>
        <v>0.22413223140495867</v>
      </c>
      <c r="E250" s="78"/>
      <c r="F250" s="79">
        <v>39447</v>
      </c>
      <c r="G250" s="78">
        <f t="shared" si="40"/>
        <v>2007.12</v>
      </c>
      <c r="H250" s="78">
        <f t="shared" si="42"/>
        <v>36.956033057851251</v>
      </c>
      <c r="I250" s="78"/>
      <c r="J250" s="82">
        <v>39355</v>
      </c>
      <c r="K250" s="83">
        <f t="shared" si="43"/>
        <v>-0.59305785123966936</v>
      </c>
      <c r="L250" s="51"/>
      <c r="AC250" s="60">
        <v>11567</v>
      </c>
      <c r="AD250" s="61">
        <v>3330</v>
      </c>
      <c r="AE250" s="93">
        <f t="shared" si="41"/>
        <v>3.33</v>
      </c>
      <c r="AF250" s="93"/>
    </row>
    <row r="251" spans="1:32" x14ac:dyDescent="0.2">
      <c r="A251" s="77">
        <v>32383</v>
      </c>
      <c r="B251" s="61">
        <v>367</v>
      </c>
      <c r="C251" s="78">
        <f t="shared" si="38"/>
        <v>1988.08</v>
      </c>
      <c r="D251" s="78">
        <f t="shared" si="39"/>
        <v>0.72793388429752059</v>
      </c>
      <c r="E251" s="78"/>
      <c r="F251" s="79">
        <v>39478</v>
      </c>
      <c r="G251" s="78">
        <f t="shared" si="40"/>
        <v>2008.01</v>
      </c>
      <c r="H251" s="78">
        <f t="shared" si="42"/>
        <v>63.078347107438006</v>
      </c>
      <c r="I251" s="78"/>
      <c r="J251" s="81">
        <v>39386</v>
      </c>
      <c r="K251" s="83" t="e">
        <f t="shared" si="43"/>
        <v>#VALUE!</v>
      </c>
      <c r="L251" s="51"/>
      <c r="AC251" s="60">
        <v>11597</v>
      </c>
      <c r="AD251" s="61">
        <v>8420</v>
      </c>
      <c r="AE251" s="93">
        <f t="shared" si="41"/>
        <v>8.42</v>
      </c>
      <c r="AF251" s="93"/>
    </row>
    <row r="252" spans="1:32" x14ac:dyDescent="0.2">
      <c r="A252" s="77">
        <v>32384</v>
      </c>
      <c r="B252" s="61">
        <v>20</v>
      </c>
      <c r="C252" s="78">
        <f t="shared" si="38"/>
        <v>1988.08</v>
      </c>
      <c r="D252" s="78">
        <f t="shared" si="39"/>
        <v>3.9669421487603308E-2</v>
      </c>
      <c r="E252" s="78"/>
      <c r="F252" s="79">
        <v>39507</v>
      </c>
      <c r="G252" s="78">
        <f t="shared" si="40"/>
        <v>2008.02</v>
      </c>
      <c r="H252" s="78">
        <f t="shared" si="42"/>
        <v>81.463140495867776</v>
      </c>
      <c r="I252" s="78"/>
      <c r="J252" s="82">
        <v>39416</v>
      </c>
      <c r="K252" s="83">
        <f t="shared" si="43"/>
        <v>11.652892561983469</v>
      </c>
      <c r="L252" s="51"/>
      <c r="AC252" s="60">
        <v>11628</v>
      </c>
      <c r="AD252" s="61">
        <v>10700</v>
      </c>
      <c r="AE252" s="93">
        <f t="shared" si="41"/>
        <v>10.7</v>
      </c>
      <c r="AF252" s="93"/>
    </row>
    <row r="253" spans="1:32" x14ac:dyDescent="0.2">
      <c r="A253" s="77">
        <v>32385</v>
      </c>
      <c r="B253" s="61">
        <v>272</v>
      </c>
      <c r="C253" s="78">
        <f t="shared" si="38"/>
        <v>1988.08</v>
      </c>
      <c r="D253" s="78">
        <f t="shared" si="39"/>
        <v>0.53950413223140492</v>
      </c>
      <c r="E253" s="78"/>
      <c r="F253" s="79">
        <v>39538</v>
      </c>
      <c r="G253" s="78">
        <f t="shared" si="40"/>
        <v>2008.03</v>
      </c>
      <c r="H253" s="78">
        <f t="shared" si="42"/>
        <v>127.54115702479338</v>
      </c>
      <c r="I253" s="78"/>
      <c r="J253" s="81">
        <v>39447</v>
      </c>
      <c r="K253" s="83">
        <f t="shared" si="43"/>
        <v>36.956033057851251</v>
      </c>
      <c r="L253" s="51"/>
      <c r="AC253" s="60">
        <v>11658</v>
      </c>
      <c r="AD253" s="61">
        <v>21700</v>
      </c>
      <c r="AE253" s="93">
        <f t="shared" si="41"/>
        <v>21.7</v>
      </c>
      <c r="AF253" s="93"/>
    </row>
    <row r="254" spans="1:32" x14ac:dyDescent="0.2">
      <c r="A254" s="77">
        <v>32386</v>
      </c>
      <c r="B254" s="61">
        <v>15</v>
      </c>
      <c r="C254" s="78">
        <f t="shared" si="38"/>
        <v>1988.08</v>
      </c>
      <c r="D254" s="78">
        <f t="shared" si="39"/>
        <v>2.9752066115702479E-2</v>
      </c>
      <c r="E254" s="78"/>
      <c r="F254" s="79">
        <v>39568</v>
      </c>
      <c r="G254" s="78">
        <f t="shared" si="40"/>
        <v>2008.04</v>
      </c>
      <c r="H254" s="78">
        <f t="shared" si="42"/>
        <v>142.35173553719008</v>
      </c>
      <c r="I254" s="78"/>
      <c r="J254" s="82">
        <v>39478</v>
      </c>
      <c r="K254" s="83">
        <f t="shared" si="43"/>
        <v>63.078347107438006</v>
      </c>
      <c r="L254" s="51"/>
      <c r="AC254" s="60">
        <v>11689</v>
      </c>
      <c r="AD254" s="61">
        <v>31400</v>
      </c>
      <c r="AE254" s="93">
        <f t="shared" si="41"/>
        <v>31.4</v>
      </c>
      <c r="AF254" s="93"/>
    </row>
    <row r="255" spans="1:32" x14ac:dyDescent="0.2">
      <c r="A255" s="77">
        <v>32387</v>
      </c>
      <c r="B255" s="61">
        <v>79</v>
      </c>
      <c r="C255" s="78">
        <f t="shared" si="38"/>
        <v>1988.09</v>
      </c>
      <c r="D255" s="78">
        <f t="shared" si="39"/>
        <v>0.15669421487603305</v>
      </c>
      <c r="E255" s="78"/>
      <c r="F255" s="79">
        <v>39599</v>
      </c>
      <c r="G255" s="78">
        <f t="shared" si="40"/>
        <v>2008.05</v>
      </c>
      <c r="H255" s="78">
        <f t="shared" si="42"/>
        <v>252.36099173553717</v>
      </c>
      <c r="I255" s="78"/>
      <c r="J255" s="81">
        <v>39507</v>
      </c>
      <c r="K255" s="83">
        <f t="shared" si="43"/>
        <v>81.463140495867776</v>
      </c>
      <c r="L255" s="51"/>
      <c r="AC255" s="60">
        <v>11720</v>
      </c>
      <c r="AD255" s="61">
        <v>39500</v>
      </c>
      <c r="AE255" s="93">
        <f t="shared" si="41"/>
        <v>39.5</v>
      </c>
      <c r="AF255" s="93"/>
    </row>
    <row r="256" spans="1:32" x14ac:dyDescent="0.2">
      <c r="A256" s="77">
        <v>32388</v>
      </c>
      <c r="B256" s="61">
        <v>-47</v>
      </c>
      <c r="C256" s="78">
        <f t="shared" si="38"/>
        <v>1988.09</v>
      </c>
      <c r="D256" s="78">
        <f t="shared" si="39"/>
        <v>-9.3223140495867773E-2</v>
      </c>
      <c r="E256" s="78"/>
      <c r="F256" s="79">
        <v>39629</v>
      </c>
      <c r="G256" s="78">
        <f t="shared" si="40"/>
        <v>2008.06</v>
      </c>
      <c r="H256" s="78">
        <f t="shared" si="42"/>
        <v>77.079669421487594</v>
      </c>
      <c r="I256" s="78"/>
      <c r="J256" s="82">
        <v>39538</v>
      </c>
      <c r="K256" s="83">
        <f t="shared" si="43"/>
        <v>127.54115702479338</v>
      </c>
      <c r="L256" s="51"/>
      <c r="AC256" s="60">
        <v>11749</v>
      </c>
      <c r="AD256" s="61">
        <v>172000</v>
      </c>
      <c r="AE256" s="93">
        <f t="shared" si="41"/>
        <v>172</v>
      </c>
      <c r="AF256" s="93"/>
    </row>
    <row r="257" spans="1:32" x14ac:dyDescent="0.2">
      <c r="A257" s="77">
        <v>32389</v>
      </c>
      <c r="B257" s="61">
        <v>192</v>
      </c>
      <c r="C257" s="78">
        <f t="shared" si="38"/>
        <v>1988.09</v>
      </c>
      <c r="D257" s="78">
        <f t="shared" si="39"/>
        <v>0.38082644628099172</v>
      </c>
      <c r="E257" s="78"/>
      <c r="F257" s="79">
        <v>39660</v>
      </c>
      <c r="G257" s="78">
        <f t="shared" si="40"/>
        <v>2008.07</v>
      </c>
      <c r="H257" s="78">
        <f t="shared" si="42"/>
        <v>17.750082644628097</v>
      </c>
      <c r="I257" s="78"/>
      <c r="J257" s="81">
        <v>39568</v>
      </c>
      <c r="K257" s="83">
        <f t="shared" si="43"/>
        <v>142.35173553719008</v>
      </c>
      <c r="L257" s="51"/>
      <c r="AC257" s="60">
        <v>11780</v>
      </c>
      <c r="AD257" s="61">
        <v>124000</v>
      </c>
      <c r="AE257" s="93">
        <f t="shared" si="41"/>
        <v>124</v>
      </c>
      <c r="AF257" s="93"/>
    </row>
    <row r="258" spans="1:32" x14ac:dyDescent="0.2">
      <c r="A258" s="77">
        <v>32390</v>
      </c>
      <c r="B258" s="61">
        <v>78</v>
      </c>
      <c r="C258" s="78">
        <f t="shared" si="38"/>
        <v>1988.09</v>
      </c>
      <c r="D258" s="78">
        <f t="shared" si="39"/>
        <v>0.15471074380165289</v>
      </c>
      <c r="E258" s="78"/>
      <c r="F258" s="79">
        <v>39691</v>
      </c>
      <c r="G258" s="78">
        <f t="shared" si="40"/>
        <v>2008.08</v>
      </c>
      <c r="H258" s="78">
        <f t="shared" si="42"/>
        <v>3.6971900826446267</v>
      </c>
      <c r="I258" s="78"/>
      <c r="J258" s="82">
        <v>39599</v>
      </c>
      <c r="K258" s="83">
        <f t="shared" si="43"/>
        <v>252.36099173553717</v>
      </c>
      <c r="L258" s="51"/>
      <c r="AC258" s="60">
        <v>11810</v>
      </c>
      <c r="AD258" s="61">
        <v>207000</v>
      </c>
      <c r="AE258" s="93">
        <f t="shared" si="41"/>
        <v>207</v>
      </c>
      <c r="AF258" s="93"/>
    </row>
    <row r="259" spans="1:32" x14ac:dyDescent="0.2">
      <c r="A259" s="77">
        <v>32391</v>
      </c>
      <c r="B259" s="61">
        <v>-8</v>
      </c>
      <c r="C259" s="78">
        <f t="shared" si="38"/>
        <v>1988.09</v>
      </c>
      <c r="D259" s="78">
        <f t="shared" si="39"/>
        <v>-1.5867768595041323E-2</v>
      </c>
      <c r="E259" s="78"/>
      <c r="F259" s="79">
        <v>39721</v>
      </c>
      <c r="G259" s="78">
        <f t="shared" si="40"/>
        <v>2008.09</v>
      </c>
      <c r="H259" s="78">
        <f t="shared" si="42"/>
        <v>3.6634710743801651</v>
      </c>
      <c r="I259" s="78"/>
      <c r="J259" s="81">
        <v>39629</v>
      </c>
      <c r="K259" s="83">
        <f t="shared" si="43"/>
        <v>77.079669421487594</v>
      </c>
      <c r="L259" s="51"/>
      <c r="AC259" s="60">
        <v>11841</v>
      </c>
      <c r="AD259" s="61">
        <v>76800</v>
      </c>
      <c r="AE259" s="93">
        <f t="shared" si="41"/>
        <v>76.8</v>
      </c>
      <c r="AF259" s="93"/>
    </row>
    <row r="260" spans="1:32" x14ac:dyDescent="0.2">
      <c r="A260" s="77">
        <v>32392</v>
      </c>
      <c r="B260" s="61">
        <v>-127</v>
      </c>
      <c r="C260" s="78">
        <f t="shared" si="38"/>
        <v>1988.09</v>
      </c>
      <c r="D260" s="78">
        <f t="shared" si="39"/>
        <v>-0.25190082644628098</v>
      </c>
      <c r="E260" s="78"/>
      <c r="F260" s="79">
        <v>39752</v>
      </c>
      <c r="G260" s="78">
        <f t="shared" si="40"/>
        <v>2008.1</v>
      </c>
      <c r="H260" s="78">
        <f t="shared" si="42"/>
        <v>10.052231404958677</v>
      </c>
      <c r="I260" s="78"/>
      <c r="J260" s="82">
        <v>39660</v>
      </c>
      <c r="K260" s="83">
        <f t="shared" si="43"/>
        <v>17.750082644628097</v>
      </c>
      <c r="L260" s="51"/>
      <c r="AC260" s="60">
        <v>11871</v>
      </c>
      <c r="AD260" s="61">
        <v>17700</v>
      </c>
      <c r="AE260" s="93">
        <f t="shared" si="41"/>
        <v>17.7</v>
      </c>
      <c r="AF260" s="93"/>
    </row>
    <row r="261" spans="1:32" x14ac:dyDescent="0.2">
      <c r="A261" s="77">
        <v>32393</v>
      </c>
      <c r="B261" s="61">
        <v>3</v>
      </c>
      <c r="C261" s="78">
        <f t="shared" si="38"/>
        <v>1988.09</v>
      </c>
      <c r="D261" s="78">
        <f t="shared" si="39"/>
        <v>5.9504132231404955E-3</v>
      </c>
      <c r="E261" s="78"/>
      <c r="F261" s="79">
        <v>39782</v>
      </c>
      <c r="G261" s="78">
        <f t="shared" si="40"/>
        <v>2008.11</v>
      </c>
      <c r="H261" s="78">
        <f t="shared" si="42"/>
        <v>48.273719008264443</v>
      </c>
      <c r="I261" s="78"/>
      <c r="J261" s="81">
        <v>39691</v>
      </c>
      <c r="K261" s="83">
        <f t="shared" si="43"/>
        <v>3.6971900826446267</v>
      </c>
      <c r="L261" s="51"/>
      <c r="AC261" s="60">
        <v>11902</v>
      </c>
      <c r="AD261" s="61">
        <v>6700</v>
      </c>
      <c r="AE261" s="93">
        <f t="shared" si="41"/>
        <v>6.7</v>
      </c>
      <c r="AF261" s="93"/>
    </row>
    <row r="262" spans="1:32" x14ac:dyDescent="0.2">
      <c r="A262" s="77">
        <v>32394</v>
      </c>
      <c r="B262" s="61">
        <v>44</v>
      </c>
      <c r="C262" s="78">
        <f t="shared" si="38"/>
        <v>1988.09</v>
      </c>
      <c r="D262" s="78">
        <f t="shared" si="39"/>
        <v>8.7272727272727266E-2</v>
      </c>
      <c r="E262" s="78"/>
      <c r="F262" s="79">
        <v>39813</v>
      </c>
      <c r="G262" s="78">
        <f t="shared" si="40"/>
        <v>2008.12</v>
      </c>
      <c r="H262" s="78">
        <f t="shared" si="42"/>
        <v>17.527933884297525</v>
      </c>
      <c r="I262" s="78"/>
      <c r="J262" s="82">
        <v>39721</v>
      </c>
      <c r="K262" s="83">
        <f t="shared" si="43"/>
        <v>3.6634710743801651</v>
      </c>
      <c r="L262" s="51"/>
      <c r="AC262" s="60">
        <v>11933</v>
      </c>
      <c r="AD262" s="61">
        <v>4370</v>
      </c>
      <c r="AE262" s="93">
        <f t="shared" si="41"/>
        <v>4.37</v>
      </c>
      <c r="AF262" s="93"/>
    </row>
    <row r="263" spans="1:32" x14ac:dyDescent="0.2">
      <c r="A263" s="77">
        <v>32395</v>
      </c>
      <c r="B263" s="61">
        <v>42</v>
      </c>
      <c r="C263" s="78">
        <f t="shared" si="38"/>
        <v>1988.09</v>
      </c>
      <c r="D263" s="78">
        <f t="shared" si="39"/>
        <v>8.3305785123966941E-2</v>
      </c>
      <c r="E263" s="78"/>
      <c r="F263" s="79">
        <v>39844</v>
      </c>
      <c r="G263" s="78">
        <f t="shared" si="40"/>
        <v>2009.01</v>
      </c>
      <c r="H263" s="78">
        <f t="shared" si="42"/>
        <v>36.618842975206604</v>
      </c>
      <c r="I263" s="78"/>
      <c r="J263" s="81">
        <v>39752</v>
      </c>
      <c r="K263" s="83">
        <f t="shared" si="43"/>
        <v>10.052231404958677</v>
      </c>
      <c r="L263" s="51"/>
      <c r="AC263" s="60">
        <v>11963</v>
      </c>
      <c r="AD263" s="61">
        <v>5720</v>
      </c>
      <c r="AE263" s="93">
        <f t="shared" si="41"/>
        <v>5.72</v>
      </c>
      <c r="AF263" s="93"/>
    </row>
    <row r="264" spans="1:32" x14ac:dyDescent="0.2">
      <c r="A264" s="77">
        <v>32396</v>
      </c>
      <c r="B264" s="61">
        <v>-64</v>
      </c>
      <c r="C264" s="78">
        <f t="shared" si="38"/>
        <v>1988.09</v>
      </c>
      <c r="D264" s="78">
        <f t="shared" si="39"/>
        <v>-0.12694214876033058</v>
      </c>
      <c r="E264" s="78"/>
      <c r="F264" s="79">
        <v>39872</v>
      </c>
      <c r="G264" s="78">
        <f t="shared" si="40"/>
        <v>2009.02</v>
      </c>
      <c r="H264" s="78">
        <f t="shared" si="42"/>
        <v>76.458842975206608</v>
      </c>
      <c r="I264" s="78"/>
      <c r="J264" s="82">
        <v>39782</v>
      </c>
      <c r="K264" s="83">
        <f t="shared" si="43"/>
        <v>48.273719008264443</v>
      </c>
      <c r="L264" s="51"/>
      <c r="AC264" s="60">
        <v>11994</v>
      </c>
      <c r="AD264" s="61">
        <v>15600</v>
      </c>
      <c r="AE264" s="93">
        <f t="shared" si="41"/>
        <v>15.6</v>
      </c>
      <c r="AF264" s="93"/>
    </row>
    <row r="265" spans="1:32" x14ac:dyDescent="0.2">
      <c r="A265" s="77">
        <v>32397</v>
      </c>
      <c r="B265" s="61">
        <v>-260</v>
      </c>
      <c r="C265" s="78">
        <f t="shared" si="38"/>
        <v>1988.09</v>
      </c>
      <c r="D265" s="78">
        <f t="shared" si="39"/>
        <v>-0.51570247933884295</v>
      </c>
      <c r="E265" s="78"/>
      <c r="F265" s="79">
        <v>39903</v>
      </c>
      <c r="G265" s="78">
        <f t="shared" si="40"/>
        <v>2009.03</v>
      </c>
      <c r="H265" s="78">
        <f t="shared" si="42"/>
        <v>186.98181818181817</v>
      </c>
      <c r="I265" s="78"/>
      <c r="J265" s="81">
        <v>39813</v>
      </c>
      <c r="K265" s="83">
        <f t="shared" si="43"/>
        <v>17.527933884297525</v>
      </c>
      <c r="L265" s="51"/>
      <c r="AC265" s="60">
        <v>12024</v>
      </c>
      <c r="AD265" s="61">
        <v>16300</v>
      </c>
      <c r="AE265" s="93">
        <f t="shared" si="41"/>
        <v>16.3</v>
      </c>
      <c r="AF265" s="93"/>
    </row>
    <row r="266" spans="1:32" x14ac:dyDescent="0.2">
      <c r="A266" s="77">
        <v>32398</v>
      </c>
      <c r="B266" s="61">
        <v>62</v>
      </c>
      <c r="C266" s="78">
        <f t="shared" si="38"/>
        <v>1988.09</v>
      </c>
      <c r="D266" s="78">
        <f t="shared" si="39"/>
        <v>0.12297520661157024</v>
      </c>
      <c r="E266" s="78"/>
      <c r="F266" s="79">
        <v>39933</v>
      </c>
      <c r="G266" s="78">
        <f t="shared" si="40"/>
        <v>2009.04</v>
      </c>
      <c r="H266" s="78">
        <f t="shared" si="42"/>
        <v>136.33190082644629</v>
      </c>
      <c r="I266" s="78"/>
      <c r="J266" s="82">
        <v>39844</v>
      </c>
      <c r="K266" s="83">
        <f t="shared" si="43"/>
        <v>36.618842975206604</v>
      </c>
      <c r="L266" s="51"/>
      <c r="AC266" s="60">
        <v>12055</v>
      </c>
      <c r="AD266" s="61">
        <v>16400</v>
      </c>
      <c r="AE266" s="93">
        <f t="shared" si="41"/>
        <v>16.399999999999999</v>
      </c>
      <c r="AF266" s="93"/>
    </row>
    <row r="267" spans="1:32" x14ac:dyDescent="0.2">
      <c r="A267" s="77">
        <v>32399</v>
      </c>
      <c r="B267" s="61">
        <v>-326</v>
      </c>
      <c r="C267" s="78">
        <f t="shared" ref="C267:C330" si="44">YEAR(A267) + MONTH(A267) / 100</f>
        <v>1988.09</v>
      </c>
      <c r="D267" s="78">
        <f t="shared" si="39"/>
        <v>-0.64661157024793381</v>
      </c>
      <c r="E267" s="78"/>
      <c r="F267" s="79">
        <v>39964</v>
      </c>
      <c r="G267" s="78">
        <f t="shared" si="40"/>
        <v>2009.05</v>
      </c>
      <c r="H267" s="78">
        <f t="shared" si="42"/>
        <v>206.9752066115702</v>
      </c>
      <c r="I267" s="78"/>
      <c r="J267" s="81">
        <v>39872</v>
      </c>
      <c r="K267" s="83">
        <f t="shared" si="43"/>
        <v>76.458842975206608</v>
      </c>
      <c r="L267" s="51"/>
      <c r="AC267" s="60">
        <v>12086</v>
      </c>
      <c r="AD267" s="61">
        <v>18400</v>
      </c>
      <c r="AE267" s="93">
        <f t="shared" si="41"/>
        <v>18.399999999999999</v>
      </c>
      <c r="AF267" s="93"/>
    </row>
    <row r="268" spans="1:32" x14ac:dyDescent="0.2">
      <c r="A268" s="77">
        <v>32400</v>
      </c>
      <c r="B268" s="61">
        <v>114</v>
      </c>
      <c r="C268" s="78">
        <f t="shared" si="44"/>
        <v>1988.09</v>
      </c>
      <c r="D268" s="78">
        <f t="shared" ref="D268:D331" si="45">B268 * 60 * 60 * 24 / 43560 / 1000</f>
        <v>0.22611570247933885</v>
      </c>
      <c r="E268" s="78"/>
      <c r="F268" s="79">
        <v>39994</v>
      </c>
      <c r="G268" s="78">
        <f t="shared" ref="G268:G315" si="46">YEAR(F268) + MONTH(F268) / 100</f>
        <v>2009.06</v>
      </c>
      <c r="H268" s="78">
        <f t="shared" si="42"/>
        <v>56.951404958677678</v>
      </c>
      <c r="I268" s="78"/>
      <c r="J268" s="82">
        <v>39903</v>
      </c>
      <c r="K268" s="83">
        <f t="shared" si="43"/>
        <v>186.98181818181817</v>
      </c>
      <c r="L268" s="51"/>
      <c r="AC268" s="60">
        <v>12114</v>
      </c>
      <c r="AD268" s="61">
        <v>136000</v>
      </c>
      <c r="AE268" s="93">
        <f t="shared" ref="AE268:AE331" si="47">AD268 / 1000</f>
        <v>136</v>
      </c>
      <c r="AF268" s="93"/>
    </row>
    <row r="269" spans="1:32" x14ac:dyDescent="0.2">
      <c r="A269" s="77">
        <v>32401</v>
      </c>
      <c r="B269" s="61">
        <v>-193</v>
      </c>
      <c r="C269" s="78">
        <f t="shared" si="44"/>
        <v>1988.09</v>
      </c>
      <c r="D269" s="78">
        <f t="shared" si="45"/>
        <v>-0.3828099173553719</v>
      </c>
      <c r="E269" s="78"/>
      <c r="F269" s="79">
        <v>40025</v>
      </c>
      <c r="G269" s="78">
        <f t="shared" si="46"/>
        <v>2009.07</v>
      </c>
      <c r="H269" s="78">
        <f t="shared" ref="H269:H315" si="48">SUMIF($C$11:$C$9293, G269, $D$11:$D$9293)</f>
        <v>14.959338842975207</v>
      </c>
      <c r="I269" s="78"/>
      <c r="J269" s="81">
        <v>39933</v>
      </c>
      <c r="K269" s="83">
        <f t="shared" si="43"/>
        <v>136.33190082644629</v>
      </c>
      <c r="L269" s="51"/>
      <c r="AC269" s="60">
        <v>12145</v>
      </c>
      <c r="AD269" s="61">
        <v>188000</v>
      </c>
      <c r="AE269" s="93">
        <f t="shared" si="47"/>
        <v>188</v>
      </c>
      <c r="AF269" s="93"/>
    </row>
    <row r="270" spans="1:32" x14ac:dyDescent="0.2">
      <c r="A270" s="77">
        <v>32402</v>
      </c>
      <c r="B270" s="61">
        <v>-20</v>
      </c>
      <c r="C270" s="78">
        <f t="shared" si="44"/>
        <v>1988.09</v>
      </c>
      <c r="D270" s="78">
        <f t="shared" si="45"/>
        <v>-3.9669421487603308E-2</v>
      </c>
      <c r="E270" s="78"/>
      <c r="F270" s="79">
        <v>40056</v>
      </c>
      <c r="G270" s="78">
        <f t="shared" si="46"/>
        <v>2009.08</v>
      </c>
      <c r="H270" s="78">
        <f t="shared" si="48"/>
        <v>7.5847933884297509</v>
      </c>
      <c r="I270" s="78"/>
      <c r="J270" s="82">
        <v>39964</v>
      </c>
      <c r="K270" s="83">
        <f t="shared" si="43"/>
        <v>206.9752066115702</v>
      </c>
      <c r="L270" s="51"/>
      <c r="AC270" s="60">
        <v>12175</v>
      </c>
      <c r="AD270" s="61">
        <v>171000</v>
      </c>
      <c r="AE270" s="93">
        <f t="shared" si="47"/>
        <v>171</v>
      </c>
      <c r="AF270" s="93"/>
    </row>
    <row r="271" spans="1:32" x14ac:dyDescent="0.2">
      <c r="A271" s="77">
        <v>32403</v>
      </c>
      <c r="B271" s="61">
        <v>-145</v>
      </c>
      <c r="C271" s="78">
        <f t="shared" si="44"/>
        <v>1988.09</v>
      </c>
      <c r="D271" s="78">
        <f t="shared" si="45"/>
        <v>-0.28760330578512394</v>
      </c>
      <c r="E271" s="78"/>
      <c r="F271" s="79">
        <v>40086</v>
      </c>
      <c r="G271" s="78">
        <f t="shared" si="46"/>
        <v>2009.09</v>
      </c>
      <c r="H271" s="78">
        <f t="shared" si="48"/>
        <v>-1.2099173553719009</v>
      </c>
      <c r="I271" s="78"/>
      <c r="J271" s="81">
        <v>39994</v>
      </c>
      <c r="K271" s="83">
        <f t="shared" ref="K271:K318" si="49">H268</f>
        <v>56.951404958677678</v>
      </c>
      <c r="L271" s="51"/>
      <c r="AC271" s="60">
        <v>12206</v>
      </c>
      <c r="AD271" s="61">
        <v>185000</v>
      </c>
      <c r="AE271" s="93">
        <f t="shared" si="47"/>
        <v>185</v>
      </c>
      <c r="AF271" s="93"/>
    </row>
    <row r="272" spans="1:32" x14ac:dyDescent="0.2">
      <c r="A272" s="77">
        <v>32404</v>
      </c>
      <c r="B272" s="61">
        <v>-114</v>
      </c>
      <c r="C272" s="78">
        <f t="shared" si="44"/>
        <v>1988.09</v>
      </c>
      <c r="D272" s="78">
        <f t="shared" si="45"/>
        <v>-0.22611570247933885</v>
      </c>
      <c r="E272" s="78"/>
      <c r="F272" s="79">
        <v>40117</v>
      </c>
      <c r="G272" s="78">
        <f t="shared" si="46"/>
        <v>2009.1</v>
      </c>
      <c r="H272" s="78">
        <f t="shared" si="48"/>
        <v>16.680991735537191</v>
      </c>
      <c r="I272" s="78"/>
      <c r="J272" s="82">
        <v>40025</v>
      </c>
      <c r="K272" s="83">
        <f t="shared" si="49"/>
        <v>14.959338842975207</v>
      </c>
      <c r="L272" s="51"/>
      <c r="AC272" s="60">
        <v>12236</v>
      </c>
      <c r="AD272" s="61">
        <v>34900</v>
      </c>
      <c r="AE272" s="93">
        <f t="shared" si="47"/>
        <v>34.9</v>
      </c>
      <c r="AF272" s="93"/>
    </row>
    <row r="273" spans="1:32" x14ac:dyDescent="0.2">
      <c r="A273" s="77">
        <v>32405</v>
      </c>
      <c r="B273" s="61">
        <v>-166</v>
      </c>
      <c r="C273" s="78">
        <f t="shared" si="44"/>
        <v>1988.09</v>
      </c>
      <c r="D273" s="78">
        <f t="shared" si="45"/>
        <v>-0.32925619834710745</v>
      </c>
      <c r="E273" s="78"/>
      <c r="F273" s="79">
        <v>40147</v>
      </c>
      <c r="G273" s="78">
        <f t="shared" si="46"/>
        <v>2009.11</v>
      </c>
      <c r="H273" s="78">
        <f t="shared" si="48"/>
        <v>14.399999999999997</v>
      </c>
      <c r="I273" s="78"/>
      <c r="J273" s="81">
        <v>40056</v>
      </c>
      <c r="K273" s="83">
        <f t="shared" si="49"/>
        <v>7.5847933884297509</v>
      </c>
      <c r="L273" s="51"/>
      <c r="AC273" s="60">
        <v>12267</v>
      </c>
      <c r="AD273" s="61">
        <v>9160</v>
      </c>
      <c r="AE273" s="93">
        <f t="shared" si="47"/>
        <v>9.16</v>
      </c>
      <c r="AF273" s="93"/>
    </row>
    <row r="274" spans="1:32" x14ac:dyDescent="0.2">
      <c r="A274" s="77">
        <v>32406</v>
      </c>
      <c r="B274" s="61">
        <v>50</v>
      </c>
      <c r="C274" s="78">
        <f t="shared" si="44"/>
        <v>1988.09</v>
      </c>
      <c r="D274" s="78">
        <f t="shared" si="45"/>
        <v>9.9173553719008267E-2</v>
      </c>
      <c r="E274" s="78"/>
      <c r="F274" s="79">
        <v>40178</v>
      </c>
      <c r="G274" s="78">
        <f t="shared" si="46"/>
        <v>2009.12</v>
      </c>
      <c r="H274" s="78">
        <f t="shared" si="48"/>
        <v>32.332561983471074</v>
      </c>
      <c r="I274" s="78"/>
      <c r="J274" s="82">
        <v>40086</v>
      </c>
      <c r="K274" s="83">
        <f t="shared" si="49"/>
        <v>-1.2099173553719009</v>
      </c>
      <c r="L274" s="51"/>
      <c r="AC274" s="60">
        <v>12298</v>
      </c>
      <c r="AD274" s="61">
        <v>6660</v>
      </c>
      <c r="AE274" s="93">
        <f t="shared" si="47"/>
        <v>6.66</v>
      </c>
      <c r="AF274" s="93"/>
    </row>
    <row r="275" spans="1:32" x14ac:dyDescent="0.2">
      <c r="A275" s="77">
        <v>32407</v>
      </c>
      <c r="B275" s="61">
        <v>50</v>
      </c>
      <c r="C275" s="78">
        <f t="shared" si="44"/>
        <v>1988.09</v>
      </c>
      <c r="D275" s="78">
        <f t="shared" si="45"/>
        <v>9.9173553719008267E-2</v>
      </c>
      <c r="E275" s="78"/>
      <c r="F275" s="79">
        <v>40209</v>
      </c>
      <c r="G275" s="78">
        <f t="shared" si="46"/>
        <v>2010.01</v>
      </c>
      <c r="H275" s="78">
        <f t="shared" si="48"/>
        <v>149.79371900826442</v>
      </c>
      <c r="I275" s="78"/>
      <c r="J275" s="81">
        <v>40117</v>
      </c>
      <c r="K275" s="83">
        <f t="shared" si="49"/>
        <v>16.680991735537191</v>
      </c>
      <c r="L275" s="51"/>
      <c r="AC275" s="60">
        <v>12328</v>
      </c>
      <c r="AD275" s="61">
        <v>7070</v>
      </c>
      <c r="AE275" s="93">
        <f t="shared" si="47"/>
        <v>7.07</v>
      </c>
      <c r="AF275" s="93"/>
    </row>
    <row r="276" spans="1:32" x14ac:dyDescent="0.2">
      <c r="A276" s="77">
        <v>32408</v>
      </c>
      <c r="B276" s="61">
        <v>236</v>
      </c>
      <c r="C276" s="78">
        <f t="shared" si="44"/>
        <v>1988.09</v>
      </c>
      <c r="D276" s="78">
        <f t="shared" si="45"/>
        <v>0.46809917355371905</v>
      </c>
      <c r="E276" s="78"/>
      <c r="F276" s="79">
        <v>40237</v>
      </c>
      <c r="G276" s="78">
        <f t="shared" si="46"/>
        <v>2010.02</v>
      </c>
      <c r="H276" s="78">
        <f t="shared" si="48"/>
        <v>149.31768595041322</v>
      </c>
      <c r="I276" s="78"/>
      <c r="J276" s="82">
        <v>40147</v>
      </c>
      <c r="K276" s="83">
        <f t="shared" si="49"/>
        <v>14.399999999999997</v>
      </c>
      <c r="L276" s="51"/>
      <c r="AC276" s="60">
        <v>12359</v>
      </c>
      <c r="AD276" s="61">
        <v>9700</v>
      </c>
      <c r="AE276" s="93">
        <f t="shared" si="47"/>
        <v>9.6999999999999993</v>
      </c>
      <c r="AF276" s="93"/>
    </row>
    <row r="277" spans="1:32" x14ac:dyDescent="0.2">
      <c r="A277" s="77">
        <v>32409</v>
      </c>
      <c r="B277" s="61">
        <v>190</v>
      </c>
      <c r="C277" s="78">
        <f t="shared" si="44"/>
        <v>1988.09</v>
      </c>
      <c r="D277" s="78">
        <f t="shared" si="45"/>
        <v>0.3768595041322314</v>
      </c>
      <c r="E277" s="78"/>
      <c r="F277" s="79">
        <v>40268</v>
      </c>
      <c r="G277" s="78">
        <f t="shared" si="46"/>
        <v>2010.03</v>
      </c>
      <c r="H277" s="78">
        <f t="shared" si="48"/>
        <v>149.87504132231405</v>
      </c>
      <c r="I277" s="78"/>
      <c r="J277" s="81">
        <v>40178</v>
      </c>
      <c r="K277" s="83">
        <f t="shared" si="49"/>
        <v>32.332561983471074</v>
      </c>
      <c r="L277" s="51"/>
      <c r="AC277" s="60">
        <v>12389</v>
      </c>
      <c r="AD277" s="61">
        <v>28500</v>
      </c>
      <c r="AE277" s="93">
        <f t="shared" si="47"/>
        <v>28.5</v>
      </c>
      <c r="AF277" s="93"/>
    </row>
    <row r="278" spans="1:32" x14ac:dyDescent="0.2">
      <c r="A278" s="77">
        <v>32410</v>
      </c>
      <c r="B278" s="61">
        <v>18</v>
      </c>
      <c r="C278" s="78">
        <f t="shared" si="44"/>
        <v>1988.09</v>
      </c>
      <c r="D278" s="78">
        <f t="shared" si="45"/>
        <v>3.5702479338842977E-2</v>
      </c>
      <c r="E278" s="78"/>
      <c r="F278" s="79">
        <v>40298</v>
      </c>
      <c r="G278" s="78">
        <f t="shared" si="46"/>
        <v>2010.04</v>
      </c>
      <c r="H278" s="78">
        <f t="shared" si="48"/>
        <v>215.75999999999996</v>
      </c>
      <c r="I278" s="78"/>
      <c r="J278" s="82">
        <v>40209</v>
      </c>
      <c r="K278" s="83">
        <f t="shared" si="49"/>
        <v>149.79371900826442</v>
      </c>
      <c r="L278" s="51"/>
      <c r="AC278" s="60">
        <v>12420</v>
      </c>
      <c r="AD278" s="61">
        <v>79900</v>
      </c>
      <c r="AE278" s="93">
        <f t="shared" si="47"/>
        <v>79.900000000000006</v>
      </c>
      <c r="AF278" s="93"/>
    </row>
    <row r="279" spans="1:32" x14ac:dyDescent="0.2">
      <c r="A279" s="77">
        <v>32411</v>
      </c>
      <c r="B279" s="61">
        <v>-23</v>
      </c>
      <c r="C279" s="78">
        <f t="shared" si="44"/>
        <v>1988.09</v>
      </c>
      <c r="D279" s="78">
        <f t="shared" si="45"/>
        <v>-4.5619834710743802E-2</v>
      </c>
      <c r="E279" s="78"/>
      <c r="F279" s="79">
        <v>40329</v>
      </c>
      <c r="G279" s="78">
        <f t="shared" si="46"/>
        <v>2010.05</v>
      </c>
      <c r="H279" s="78">
        <f t="shared" si="48"/>
        <v>283.91206611570243</v>
      </c>
      <c r="I279" s="78"/>
      <c r="J279" s="81">
        <v>40237</v>
      </c>
      <c r="K279" s="83">
        <f t="shared" si="49"/>
        <v>149.31768595041322</v>
      </c>
      <c r="L279" s="51"/>
      <c r="AC279" s="60">
        <v>12451</v>
      </c>
      <c r="AD279" s="61">
        <v>107000</v>
      </c>
      <c r="AE279" s="93">
        <f t="shared" si="47"/>
        <v>107</v>
      </c>
      <c r="AF279" s="93"/>
    </row>
    <row r="280" spans="1:32" x14ac:dyDescent="0.2">
      <c r="A280" s="77">
        <v>32412</v>
      </c>
      <c r="B280" s="61">
        <v>86</v>
      </c>
      <c r="C280" s="78">
        <f t="shared" si="44"/>
        <v>1988.09</v>
      </c>
      <c r="D280" s="78">
        <f t="shared" si="45"/>
        <v>0.17057851239669422</v>
      </c>
      <c r="E280" s="78"/>
      <c r="F280" s="79">
        <v>40359</v>
      </c>
      <c r="G280" s="78">
        <f t="shared" si="46"/>
        <v>2010.06</v>
      </c>
      <c r="H280" s="78">
        <f t="shared" si="48"/>
        <v>387.52859504132226</v>
      </c>
      <c r="I280" s="78"/>
      <c r="J280" s="82">
        <v>40268</v>
      </c>
      <c r="K280" s="83">
        <f t="shared" si="49"/>
        <v>149.87504132231405</v>
      </c>
      <c r="L280" s="51"/>
      <c r="AC280" s="60">
        <v>12479</v>
      </c>
      <c r="AD280" s="61">
        <v>177000</v>
      </c>
      <c r="AE280" s="93">
        <f t="shared" si="47"/>
        <v>177</v>
      </c>
      <c r="AF280" s="93"/>
    </row>
    <row r="281" spans="1:32" x14ac:dyDescent="0.2">
      <c r="A281" s="77">
        <v>32413</v>
      </c>
      <c r="B281" s="61">
        <v>239</v>
      </c>
      <c r="C281" s="78">
        <f t="shared" si="44"/>
        <v>1988.09</v>
      </c>
      <c r="D281" s="78">
        <f t="shared" si="45"/>
        <v>0.47404958677685949</v>
      </c>
      <c r="E281" s="78"/>
      <c r="F281" s="79">
        <v>40390</v>
      </c>
      <c r="G281" s="78">
        <f t="shared" si="46"/>
        <v>2010.07</v>
      </c>
      <c r="H281" s="78">
        <f t="shared" si="48"/>
        <v>104.08264462809913</v>
      </c>
      <c r="I281" s="78"/>
      <c r="J281" s="81">
        <v>40298</v>
      </c>
      <c r="K281" s="83">
        <f t="shared" si="49"/>
        <v>215.75999999999996</v>
      </c>
      <c r="L281" s="51"/>
      <c r="AC281" s="60">
        <v>12510</v>
      </c>
      <c r="AD281" s="61">
        <v>147000</v>
      </c>
      <c r="AE281" s="93">
        <f t="shared" si="47"/>
        <v>147</v>
      </c>
      <c r="AF281" s="93"/>
    </row>
    <row r="282" spans="1:32" x14ac:dyDescent="0.2">
      <c r="A282" s="77">
        <v>32414</v>
      </c>
      <c r="B282" s="61">
        <v>112</v>
      </c>
      <c r="C282" s="78">
        <f t="shared" si="44"/>
        <v>1988.09</v>
      </c>
      <c r="D282" s="78">
        <f t="shared" si="45"/>
        <v>0.22214876033057851</v>
      </c>
      <c r="E282" s="78"/>
      <c r="F282" s="79">
        <v>40421</v>
      </c>
      <c r="G282" s="78">
        <f t="shared" si="46"/>
        <v>2010.08</v>
      </c>
      <c r="H282" s="78">
        <f t="shared" si="48"/>
        <v>19.578842975206616</v>
      </c>
      <c r="I282" s="78"/>
      <c r="J282" s="82">
        <v>40329</v>
      </c>
      <c r="K282" s="83">
        <f t="shared" si="49"/>
        <v>283.91206611570243</v>
      </c>
      <c r="L282" s="51"/>
      <c r="AC282" s="60">
        <v>12540</v>
      </c>
      <c r="AD282" s="61">
        <v>79900</v>
      </c>
      <c r="AE282" s="93">
        <f t="shared" si="47"/>
        <v>79.900000000000006</v>
      </c>
      <c r="AF282" s="93"/>
    </row>
    <row r="283" spans="1:32" x14ac:dyDescent="0.2">
      <c r="A283" s="77">
        <v>32415</v>
      </c>
      <c r="B283" s="61">
        <v>43</v>
      </c>
      <c r="C283" s="78">
        <f t="shared" si="44"/>
        <v>1988.09</v>
      </c>
      <c r="D283" s="78">
        <f t="shared" si="45"/>
        <v>8.528925619834711E-2</v>
      </c>
      <c r="E283" s="78"/>
      <c r="F283" s="79">
        <v>40451</v>
      </c>
      <c r="G283" s="78">
        <f t="shared" si="46"/>
        <v>2010.09</v>
      </c>
      <c r="H283" s="78">
        <f t="shared" si="48"/>
        <v>13.372561983471074</v>
      </c>
      <c r="I283" s="78"/>
      <c r="J283" s="81">
        <v>40359</v>
      </c>
      <c r="K283" s="83">
        <f t="shared" si="49"/>
        <v>387.52859504132226</v>
      </c>
      <c r="L283" s="51"/>
      <c r="AC283" s="60">
        <v>12571</v>
      </c>
      <c r="AD283" s="61">
        <v>28100</v>
      </c>
      <c r="AE283" s="93">
        <f t="shared" si="47"/>
        <v>28.1</v>
      </c>
      <c r="AF283" s="93"/>
    </row>
    <row r="284" spans="1:32" x14ac:dyDescent="0.2">
      <c r="A284" s="77">
        <v>32416</v>
      </c>
      <c r="B284" s="61">
        <v>198</v>
      </c>
      <c r="C284" s="78">
        <f t="shared" si="44"/>
        <v>1988.09</v>
      </c>
      <c r="D284" s="78">
        <f t="shared" si="45"/>
        <v>0.39272727272727276</v>
      </c>
      <c r="E284" s="78"/>
      <c r="F284" s="79">
        <v>40482</v>
      </c>
      <c r="G284" s="78">
        <f t="shared" si="46"/>
        <v>2010.1</v>
      </c>
      <c r="H284" s="78">
        <f t="shared" si="48"/>
        <v>39.193388429752062</v>
      </c>
      <c r="I284" s="78"/>
      <c r="J284" s="82">
        <v>40390</v>
      </c>
      <c r="K284" s="83">
        <f t="shared" si="49"/>
        <v>104.08264462809913</v>
      </c>
      <c r="L284" s="51"/>
      <c r="AC284" s="60">
        <v>12601</v>
      </c>
      <c r="AD284" s="61">
        <v>9220</v>
      </c>
      <c r="AE284" s="93">
        <f t="shared" si="47"/>
        <v>9.2200000000000006</v>
      </c>
      <c r="AF284" s="93"/>
    </row>
    <row r="285" spans="1:32" x14ac:dyDescent="0.2">
      <c r="A285" s="77">
        <v>32417</v>
      </c>
      <c r="B285" s="61">
        <v>111</v>
      </c>
      <c r="C285" s="78">
        <f t="shared" si="44"/>
        <v>1988.1</v>
      </c>
      <c r="D285" s="78">
        <f t="shared" si="45"/>
        <v>0.22016528925619835</v>
      </c>
      <c r="E285" s="78"/>
      <c r="F285" s="79">
        <v>40512</v>
      </c>
      <c r="G285" s="78">
        <f t="shared" si="46"/>
        <v>2010.11</v>
      </c>
      <c r="H285" s="78">
        <f t="shared" si="48"/>
        <v>63.266776859504127</v>
      </c>
      <c r="I285" s="78"/>
      <c r="J285" s="81">
        <v>40421</v>
      </c>
      <c r="K285" s="83">
        <f t="shared" si="49"/>
        <v>19.578842975206616</v>
      </c>
      <c r="L285" s="51"/>
      <c r="AC285" s="60">
        <v>12632</v>
      </c>
      <c r="AD285" s="61">
        <v>4960</v>
      </c>
      <c r="AE285" s="93">
        <f t="shared" si="47"/>
        <v>4.96</v>
      </c>
      <c r="AF285" s="93"/>
    </row>
    <row r="286" spans="1:32" x14ac:dyDescent="0.2">
      <c r="A286" s="77">
        <v>32418</v>
      </c>
      <c r="B286" s="61">
        <v>-158</v>
      </c>
      <c r="C286" s="78">
        <f t="shared" si="44"/>
        <v>1988.1</v>
      </c>
      <c r="D286" s="78">
        <f t="shared" si="45"/>
        <v>-0.3133884297520661</v>
      </c>
      <c r="E286" s="78"/>
      <c r="F286" s="79">
        <v>40543</v>
      </c>
      <c r="G286" s="78">
        <f t="shared" si="46"/>
        <v>2010.12</v>
      </c>
      <c r="H286" s="78">
        <f t="shared" si="48"/>
        <v>187.05520661157024</v>
      </c>
      <c r="I286" s="78"/>
      <c r="J286" s="82">
        <v>40451</v>
      </c>
      <c r="K286" s="83">
        <f t="shared" si="49"/>
        <v>13.372561983471074</v>
      </c>
      <c r="L286" s="51"/>
      <c r="AC286" s="60">
        <v>12663</v>
      </c>
      <c r="AD286" s="61">
        <v>4200</v>
      </c>
      <c r="AE286" s="93">
        <f t="shared" si="47"/>
        <v>4.2</v>
      </c>
      <c r="AF286" s="93"/>
    </row>
    <row r="287" spans="1:32" x14ac:dyDescent="0.2">
      <c r="A287" s="77">
        <v>32419</v>
      </c>
      <c r="B287" s="61">
        <v>-295</v>
      </c>
      <c r="C287" s="78">
        <f t="shared" si="44"/>
        <v>1988.1</v>
      </c>
      <c r="D287" s="78">
        <f t="shared" si="45"/>
        <v>-0.58512396694214874</v>
      </c>
      <c r="E287" s="78"/>
      <c r="F287" s="79">
        <v>40574</v>
      </c>
      <c r="G287" s="78">
        <f t="shared" si="46"/>
        <v>2011.01</v>
      </c>
      <c r="H287" s="78">
        <f t="shared" si="48"/>
        <v>134.80661157024795</v>
      </c>
      <c r="I287" s="78"/>
      <c r="J287" s="81">
        <v>40482</v>
      </c>
      <c r="K287" s="83">
        <f t="shared" si="49"/>
        <v>39.193388429752062</v>
      </c>
      <c r="L287" s="51"/>
      <c r="AC287" s="60">
        <v>12693</v>
      </c>
      <c r="AD287" s="61">
        <v>13200</v>
      </c>
      <c r="AE287" s="93">
        <f t="shared" si="47"/>
        <v>13.2</v>
      </c>
      <c r="AF287" s="93"/>
    </row>
    <row r="288" spans="1:32" x14ac:dyDescent="0.2">
      <c r="A288" s="77">
        <v>32420</v>
      </c>
      <c r="B288" s="61">
        <v>-248</v>
      </c>
      <c r="C288" s="78">
        <f t="shared" si="44"/>
        <v>1988.1</v>
      </c>
      <c r="D288" s="78">
        <f t="shared" si="45"/>
        <v>-0.49190082644628097</v>
      </c>
      <c r="E288" s="78"/>
      <c r="F288" s="79">
        <v>40602</v>
      </c>
      <c r="G288" s="78">
        <f t="shared" si="46"/>
        <v>2011.02</v>
      </c>
      <c r="H288" s="78">
        <f t="shared" si="48"/>
        <v>88.135537190082644</v>
      </c>
      <c r="I288" s="78"/>
      <c r="J288" s="82">
        <v>40512</v>
      </c>
      <c r="K288" s="83">
        <f t="shared" si="49"/>
        <v>63.266776859504127</v>
      </c>
      <c r="L288" s="51"/>
      <c r="AC288" s="60">
        <v>12724</v>
      </c>
      <c r="AD288" s="61">
        <v>83480</v>
      </c>
      <c r="AE288" s="93">
        <f t="shared" si="47"/>
        <v>83.48</v>
      </c>
      <c r="AF288" s="93"/>
    </row>
    <row r="289" spans="1:32" x14ac:dyDescent="0.2">
      <c r="A289" s="77">
        <v>32421</v>
      </c>
      <c r="B289" s="61">
        <v>41</v>
      </c>
      <c r="C289" s="78">
        <f t="shared" si="44"/>
        <v>1988.1</v>
      </c>
      <c r="D289" s="78">
        <f t="shared" si="45"/>
        <v>8.1322314049586786E-2</v>
      </c>
      <c r="E289" s="78"/>
      <c r="F289" s="79">
        <v>40633</v>
      </c>
      <c r="G289" s="78">
        <f t="shared" si="46"/>
        <v>2011.03</v>
      </c>
      <c r="H289" s="78">
        <f t="shared" si="48"/>
        <v>231.72694214876034</v>
      </c>
      <c r="I289" s="78"/>
      <c r="J289" s="81">
        <v>40543</v>
      </c>
      <c r="K289" s="83">
        <f t="shared" si="49"/>
        <v>187.05520661157024</v>
      </c>
      <c r="L289" s="51"/>
      <c r="AC289" s="60">
        <v>12754</v>
      </c>
      <c r="AD289" s="61">
        <v>55630</v>
      </c>
      <c r="AE289" s="93">
        <f t="shared" si="47"/>
        <v>55.63</v>
      </c>
      <c r="AF289" s="93"/>
    </row>
    <row r="290" spans="1:32" x14ac:dyDescent="0.2">
      <c r="A290" s="77">
        <v>32422</v>
      </c>
      <c r="B290" s="61">
        <v>80</v>
      </c>
      <c r="C290" s="78">
        <f t="shared" si="44"/>
        <v>1988.1</v>
      </c>
      <c r="D290" s="78">
        <f t="shared" si="45"/>
        <v>0.15867768595041323</v>
      </c>
      <c r="E290" s="78"/>
      <c r="F290" s="79">
        <v>40663</v>
      </c>
      <c r="G290" s="78">
        <f t="shared" si="46"/>
        <v>2011.04</v>
      </c>
      <c r="H290" s="78">
        <f t="shared" si="48"/>
        <v>244.43900826446281</v>
      </c>
      <c r="I290" s="78"/>
      <c r="J290" s="82">
        <v>40574</v>
      </c>
      <c r="K290" s="83">
        <f t="shared" si="49"/>
        <v>134.80661157024795</v>
      </c>
      <c r="L290" s="51"/>
      <c r="AC290" s="60">
        <v>12785</v>
      </c>
      <c r="AD290" s="61">
        <v>59630</v>
      </c>
      <c r="AE290" s="93">
        <f t="shared" si="47"/>
        <v>59.63</v>
      </c>
      <c r="AF290" s="93"/>
    </row>
    <row r="291" spans="1:32" x14ac:dyDescent="0.2">
      <c r="A291" s="77">
        <v>32423</v>
      </c>
      <c r="B291" s="61">
        <v>-76</v>
      </c>
      <c r="C291" s="78">
        <f t="shared" si="44"/>
        <v>1988.1</v>
      </c>
      <c r="D291" s="78">
        <f t="shared" si="45"/>
        <v>-0.15074380165289256</v>
      </c>
      <c r="E291" s="78"/>
      <c r="F291" s="79">
        <v>40694</v>
      </c>
      <c r="G291" s="78">
        <f t="shared" si="46"/>
        <v>2011.05</v>
      </c>
      <c r="H291" s="78">
        <f t="shared" si="48"/>
        <v>279.0069421487604</v>
      </c>
      <c r="I291" s="78"/>
      <c r="J291" s="81">
        <v>40602</v>
      </c>
      <c r="K291" s="83">
        <f t="shared" si="49"/>
        <v>88.135537190082644</v>
      </c>
      <c r="L291" s="51"/>
      <c r="AC291" s="60">
        <v>12816</v>
      </c>
      <c r="AD291" s="61">
        <v>100500</v>
      </c>
      <c r="AE291" s="93">
        <f t="shared" si="47"/>
        <v>100.5</v>
      </c>
      <c r="AF291" s="93"/>
    </row>
    <row r="292" spans="1:32" x14ac:dyDescent="0.2">
      <c r="A292" s="77">
        <v>32424</v>
      </c>
      <c r="B292" s="61">
        <v>81</v>
      </c>
      <c r="C292" s="78">
        <f t="shared" si="44"/>
        <v>1988.1</v>
      </c>
      <c r="D292" s="78">
        <f t="shared" si="45"/>
        <v>0.16066115702479339</v>
      </c>
      <c r="E292" s="78"/>
      <c r="F292" s="79">
        <v>40724</v>
      </c>
      <c r="G292" s="78">
        <f t="shared" si="46"/>
        <v>2011.06</v>
      </c>
      <c r="H292" s="78">
        <f t="shared" si="48"/>
        <v>352.1930578512397</v>
      </c>
      <c r="I292" s="78"/>
      <c r="J292" s="82">
        <v>40633</v>
      </c>
      <c r="K292" s="83">
        <f t="shared" si="49"/>
        <v>231.72694214876034</v>
      </c>
      <c r="L292" s="51"/>
      <c r="AC292" s="60">
        <v>12844</v>
      </c>
      <c r="AD292" s="61">
        <v>80150</v>
      </c>
      <c r="AE292" s="93">
        <f t="shared" si="47"/>
        <v>80.150000000000006</v>
      </c>
      <c r="AF292" s="93"/>
    </row>
    <row r="293" spans="1:32" x14ac:dyDescent="0.2">
      <c r="A293" s="77">
        <v>32425</v>
      </c>
      <c r="B293" s="61">
        <v>-165</v>
      </c>
      <c r="C293" s="78">
        <f t="shared" si="44"/>
        <v>1988.1</v>
      </c>
      <c r="D293" s="78">
        <f t="shared" si="45"/>
        <v>-0.32727272727272727</v>
      </c>
      <c r="E293" s="78"/>
      <c r="F293" s="79">
        <v>40755</v>
      </c>
      <c r="G293" s="78">
        <f t="shared" si="46"/>
        <v>2011.07</v>
      </c>
      <c r="H293" s="78">
        <f t="shared" si="48"/>
        <v>127.56892561983473</v>
      </c>
      <c r="I293" s="78"/>
      <c r="J293" s="81">
        <v>40663</v>
      </c>
      <c r="K293" s="83">
        <f t="shared" si="49"/>
        <v>244.43900826446281</v>
      </c>
      <c r="L293" s="51"/>
      <c r="AC293" s="60">
        <v>12875</v>
      </c>
      <c r="AD293" s="61">
        <v>248200</v>
      </c>
      <c r="AE293" s="93">
        <f t="shared" si="47"/>
        <v>248.2</v>
      </c>
      <c r="AF293" s="93"/>
    </row>
    <row r="294" spans="1:32" x14ac:dyDescent="0.2">
      <c r="A294" s="77">
        <v>32426</v>
      </c>
      <c r="B294" s="61">
        <v>-16</v>
      </c>
      <c r="C294" s="78">
        <f t="shared" si="44"/>
        <v>1988.1</v>
      </c>
      <c r="D294" s="78">
        <f t="shared" si="45"/>
        <v>-3.1735537190082645E-2</v>
      </c>
      <c r="E294" s="78"/>
      <c r="F294" s="79">
        <v>40786</v>
      </c>
      <c r="G294" s="78">
        <f t="shared" si="46"/>
        <v>2011.08</v>
      </c>
      <c r="H294" s="78">
        <f t="shared" si="48"/>
        <v>28.48661157024792</v>
      </c>
      <c r="I294" s="78"/>
      <c r="J294" s="82">
        <v>40694</v>
      </c>
      <c r="K294" s="83">
        <f t="shared" si="49"/>
        <v>279.0069421487604</v>
      </c>
      <c r="L294" s="51"/>
      <c r="AC294" s="60">
        <v>12905</v>
      </c>
      <c r="AD294" s="61">
        <v>221300</v>
      </c>
      <c r="AE294" s="93">
        <f t="shared" si="47"/>
        <v>221.3</v>
      </c>
      <c r="AF294" s="93"/>
    </row>
    <row r="295" spans="1:32" x14ac:dyDescent="0.2">
      <c r="A295" s="77">
        <v>32427</v>
      </c>
      <c r="B295" s="61">
        <v>81</v>
      </c>
      <c r="C295" s="78">
        <f t="shared" si="44"/>
        <v>1988.1</v>
      </c>
      <c r="D295" s="78">
        <f t="shared" si="45"/>
        <v>0.16066115702479339</v>
      </c>
      <c r="E295" s="78"/>
      <c r="F295" s="79">
        <v>40816</v>
      </c>
      <c r="G295" s="78">
        <f t="shared" si="46"/>
        <v>2011.09</v>
      </c>
      <c r="H295" s="78">
        <f t="shared" si="48"/>
        <v>13.497520661157024</v>
      </c>
      <c r="I295" s="78"/>
      <c r="J295" s="81">
        <v>40724</v>
      </c>
      <c r="K295" s="83">
        <f t="shared" si="49"/>
        <v>352.1930578512397</v>
      </c>
      <c r="L295" s="51"/>
      <c r="AC295" s="60">
        <v>12936</v>
      </c>
      <c r="AD295" s="61">
        <v>71300</v>
      </c>
      <c r="AE295" s="93">
        <f t="shared" si="47"/>
        <v>71.3</v>
      </c>
      <c r="AF295" s="93"/>
    </row>
    <row r="296" spans="1:32" x14ac:dyDescent="0.2">
      <c r="A296" s="77">
        <v>32428</v>
      </c>
      <c r="B296" s="61">
        <v>-59</v>
      </c>
      <c r="C296" s="78">
        <f t="shared" si="44"/>
        <v>1988.1</v>
      </c>
      <c r="D296" s="78">
        <f t="shared" si="45"/>
        <v>-0.11702479338842976</v>
      </c>
      <c r="E296" s="78"/>
      <c r="F296" s="79">
        <v>40847</v>
      </c>
      <c r="G296" s="78">
        <f t="shared" si="46"/>
        <v>2011.1</v>
      </c>
      <c r="H296" s="78">
        <f t="shared" si="48"/>
        <v>22.79603305785124</v>
      </c>
      <c r="I296" s="78"/>
      <c r="J296" s="82">
        <v>40755</v>
      </c>
      <c r="K296" s="83">
        <f t="shared" si="49"/>
        <v>127.56892561983473</v>
      </c>
      <c r="L296" s="51"/>
      <c r="AC296" s="60">
        <v>12966</v>
      </c>
      <c r="AD296" s="61">
        <v>18510</v>
      </c>
      <c r="AE296" s="93">
        <f t="shared" si="47"/>
        <v>18.510000000000002</v>
      </c>
      <c r="AF296" s="93"/>
    </row>
    <row r="297" spans="1:32" x14ac:dyDescent="0.2">
      <c r="A297" s="77">
        <v>32429</v>
      </c>
      <c r="B297" s="61">
        <v>64</v>
      </c>
      <c r="C297" s="78">
        <f t="shared" si="44"/>
        <v>1988.1</v>
      </c>
      <c r="D297" s="78">
        <f t="shared" si="45"/>
        <v>0.12694214876033058</v>
      </c>
      <c r="E297" s="78"/>
      <c r="F297" s="79">
        <v>40877</v>
      </c>
      <c r="G297" s="78">
        <f t="shared" si="46"/>
        <v>2011.11</v>
      </c>
      <c r="H297" s="78">
        <f t="shared" si="48"/>
        <v>21.050578512396701</v>
      </c>
      <c r="I297" s="78"/>
      <c r="J297" s="81">
        <v>40786</v>
      </c>
      <c r="K297" s="83">
        <f t="shared" si="49"/>
        <v>28.48661157024792</v>
      </c>
      <c r="L297" s="51"/>
      <c r="AC297" s="60">
        <v>12997</v>
      </c>
      <c r="AD297" s="61">
        <v>7320</v>
      </c>
      <c r="AE297" s="93">
        <f t="shared" si="47"/>
        <v>7.32</v>
      </c>
      <c r="AF297" s="93"/>
    </row>
    <row r="298" spans="1:32" x14ac:dyDescent="0.2">
      <c r="A298" s="77">
        <v>32430</v>
      </c>
      <c r="B298" s="61">
        <v>102</v>
      </c>
      <c r="C298" s="78">
        <f t="shared" si="44"/>
        <v>1988.1</v>
      </c>
      <c r="D298" s="78">
        <f t="shared" si="45"/>
        <v>0.20231404958677687</v>
      </c>
      <c r="E298" s="78"/>
      <c r="F298" s="79">
        <v>40908</v>
      </c>
      <c r="G298" s="78">
        <f t="shared" si="46"/>
        <v>2011.12</v>
      </c>
      <c r="H298" s="78">
        <f t="shared" si="48"/>
        <v>17.293884297520663</v>
      </c>
      <c r="I298" s="78"/>
      <c r="J298" s="82">
        <v>40816</v>
      </c>
      <c r="K298" s="83">
        <f t="shared" si="49"/>
        <v>13.497520661157024</v>
      </c>
      <c r="L298" s="51"/>
      <c r="AC298" s="60">
        <v>13028</v>
      </c>
      <c r="AD298" s="61">
        <v>6350</v>
      </c>
      <c r="AE298" s="93">
        <f t="shared" si="47"/>
        <v>6.35</v>
      </c>
      <c r="AF298" s="93"/>
    </row>
    <row r="299" spans="1:32" x14ac:dyDescent="0.2">
      <c r="A299" s="77">
        <v>32431</v>
      </c>
      <c r="B299" s="61">
        <v>129</v>
      </c>
      <c r="C299" s="78">
        <f t="shared" si="44"/>
        <v>1988.1</v>
      </c>
      <c r="D299" s="78">
        <f t="shared" si="45"/>
        <v>0.25586776859504134</v>
      </c>
      <c r="E299" s="78"/>
      <c r="F299" s="79">
        <v>40939</v>
      </c>
      <c r="G299" s="78">
        <f t="shared" si="46"/>
        <v>2012.01</v>
      </c>
      <c r="H299" s="78">
        <f t="shared" si="48"/>
        <v>42.575206611570245</v>
      </c>
      <c r="I299" s="78"/>
      <c r="J299" s="81">
        <v>40847</v>
      </c>
      <c r="K299" s="83">
        <f t="shared" si="49"/>
        <v>22.79603305785124</v>
      </c>
      <c r="L299" s="51"/>
      <c r="AC299" s="60">
        <v>13058</v>
      </c>
      <c r="AD299" s="61">
        <v>10200</v>
      </c>
      <c r="AE299" s="93">
        <f t="shared" si="47"/>
        <v>10.199999999999999</v>
      </c>
      <c r="AF299" s="93"/>
    </row>
    <row r="300" spans="1:32" x14ac:dyDescent="0.2">
      <c r="A300" s="77">
        <v>32432</v>
      </c>
      <c r="B300" s="61">
        <v>144</v>
      </c>
      <c r="C300" s="78">
        <f t="shared" si="44"/>
        <v>1988.1</v>
      </c>
      <c r="D300" s="78">
        <f t="shared" si="45"/>
        <v>0.28561983471074381</v>
      </c>
      <c r="E300" s="78"/>
      <c r="F300" s="79">
        <v>40968</v>
      </c>
      <c r="G300" s="78">
        <f t="shared" si="46"/>
        <v>2012.02</v>
      </c>
      <c r="H300" s="78">
        <f t="shared" si="48"/>
        <v>58.95272727272728</v>
      </c>
      <c r="I300" s="78"/>
      <c r="J300" s="82">
        <v>40877</v>
      </c>
      <c r="K300" s="83">
        <f t="shared" si="49"/>
        <v>21.050578512396701</v>
      </c>
      <c r="L300" s="51"/>
      <c r="AC300" s="60">
        <v>13089</v>
      </c>
      <c r="AD300" s="61">
        <v>12920</v>
      </c>
      <c r="AE300" s="93">
        <f t="shared" si="47"/>
        <v>12.92</v>
      </c>
      <c r="AF300" s="93"/>
    </row>
    <row r="301" spans="1:32" x14ac:dyDescent="0.2">
      <c r="A301" s="77">
        <v>32433</v>
      </c>
      <c r="B301" s="61">
        <v>178</v>
      </c>
      <c r="C301" s="78">
        <f t="shared" si="44"/>
        <v>1988.1</v>
      </c>
      <c r="D301" s="78">
        <f t="shared" si="45"/>
        <v>0.35305785123966943</v>
      </c>
      <c r="E301" s="78"/>
      <c r="F301" s="79">
        <v>40999</v>
      </c>
      <c r="G301" s="78">
        <f t="shared" si="46"/>
        <v>2012.03</v>
      </c>
      <c r="H301" s="78">
        <f t="shared" si="48"/>
        <v>183.54049586776858</v>
      </c>
      <c r="I301" s="78"/>
      <c r="J301" s="81">
        <v>40908</v>
      </c>
      <c r="K301" s="83">
        <f t="shared" si="49"/>
        <v>17.293884297520663</v>
      </c>
      <c r="L301" s="51"/>
      <c r="AC301" s="60">
        <v>13119</v>
      </c>
      <c r="AD301" s="61">
        <v>21710</v>
      </c>
      <c r="AE301" s="93">
        <f t="shared" si="47"/>
        <v>21.71</v>
      </c>
      <c r="AF301" s="93"/>
    </row>
    <row r="302" spans="1:32" x14ac:dyDescent="0.2">
      <c r="A302" s="77">
        <v>32434</v>
      </c>
      <c r="B302" s="61">
        <v>113</v>
      </c>
      <c r="C302" s="78">
        <f t="shared" si="44"/>
        <v>1988.1</v>
      </c>
      <c r="D302" s="78">
        <f t="shared" si="45"/>
        <v>0.22413223140495867</v>
      </c>
      <c r="E302" s="78"/>
      <c r="F302" s="79">
        <v>41029</v>
      </c>
      <c r="G302" s="78">
        <f t="shared" si="46"/>
        <v>2012.04</v>
      </c>
      <c r="H302" s="78">
        <f t="shared" si="48"/>
        <v>303.0267768595042</v>
      </c>
      <c r="I302" s="78"/>
      <c r="J302" s="82">
        <v>40939</v>
      </c>
      <c r="K302" s="83">
        <f t="shared" si="49"/>
        <v>42.575206611570245</v>
      </c>
      <c r="L302" s="51"/>
      <c r="AC302" s="60">
        <v>13150</v>
      </c>
      <c r="AD302" s="61">
        <v>131800</v>
      </c>
      <c r="AE302" s="93">
        <f t="shared" si="47"/>
        <v>131.80000000000001</v>
      </c>
      <c r="AF302" s="93"/>
    </row>
    <row r="303" spans="1:32" x14ac:dyDescent="0.2">
      <c r="A303" s="77">
        <v>32435</v>
      </c>
      <c r="B303" s="61">
        <v>-57</v>
      </c>
      <c r="C303" s="78">
        <f t="shared" si="44"/>
        <v>1988.1</v>
      </c>
      <c r="D303" s="78">
        <f t="shared" si="45"/>
        <v>-0.11305785123966942</v>
      </c>
      <c r="E303" s="78"/>
      <c r="F303" s="79">
        <v>41060</v>
      </c>
      <c r="G303" s="78">
        <f t="shared" si="46"/>
        <v>2012.05</v>
      </c>
      <c r="H303" s="78">
        <f t="shared" si="48"/>
        <v>237.47504132231407</v>
      </c>
      <c r="I303" s="78"/>
      <c r="J303" s="81">
        <v>40968</v>
      </c>
      <c r="K303" s="83">
        <f t="shared" si="49"/>
        <v>58.95272727272728</v>
      </c>
      <c r="L303" s="51"/>
      <c r="AC303" s="60">
        <v>13181</v>
      </c>
      <c r="AD303" s="61">
        <v>158000</v>
      </c>
      <c r="AE303" s="93">
        <f t="shared" si="47"/>
        <v>158</v>
      </c>
      <c r="AF303" s="93"/>
    </row>
    <row r="304" spans="1:32" x14ac:dyDescent="0.2">
      <c r="A304" s="77">
        <v>32436</v>
      </c>
      <c r="B304" s="61">
        <v>308</v>
      </c>
      <c r="C304" s="78">
        <f t="shared" si="44"/>
        <v>1988.1</v>
      </c>
      <c r="D304" s="78">
        <f t="shared" si="45"/>
        <v>0.61090909090909085</v>
      </c>
      <c r="E304" s="78"/>
      <c r="F304" s="79">
        <v>41090</v>
      </c>
      <c r="G304" s="78">
        <f t="shared" si="46"/>
        <v>2012.06</v>
      </c>
      <c r="H304" s="78">
        <f t="shared" si="48"/>
        <v>81.425454545454571</v>
      </c>
      <c r="I304" s="78"/>
      <c r="J304" s="82">
        <v>40999</v>
      </c>
      <c r="K304" s="83">
        <f t="shared" si="49"/>
        <v>183.54049586776858</v>
      </c>
      <c r="L304" s="51"/>
      <c r="AC304" s="60">
        <v>13210</v>
      </c>
      <c r="AD304" s="61">
        <v>136600</v>
      </c>
      <c r="AE304" s="93">
        <f t="shared" si="47"/>
        <v>136.6</v>
      </c>
      <c r="AF304" s="93"/>
    </row>
    <row r="305" spans="1:32" x14ac:dyDescent="0.2">
      <c r="A305" s="77">
        <v>32437</v>
      </c>
      <c r="B305" s="61">
        <v>30</v>
      </c>
      <c r="C305" s="78">
        <f t="shared" si="44"/>
        <v>1988.1</v>
      </c>
      <c r="D305" s="78">
        <f t="shared" si="45"/>
        <v>5.9504132231404959E-2</v>
      </c>
      <c r="E305" s="78"/>
      <c r="F305" s="79">
        <v>41121</v>
      </c>
      <c r="G305" s="78">
        <f t="shared" si="46"/>
        <v>2012.07</v>
      </c>
      <c r="H305" s="78">
        <f t="shared" si="48"/>
        <v>32.519008264462805</v>
      </c>
      <c r="I305" s="78"/>
      <c r="J305" s="81">
        <v>41029</v>
      </c>
      <c r="K305" s="83">
        <f t="shared" si="49"/>
        <v>303.0267768595042</v>
      </c>
      <c r="L305" s="51"/>
      <c r="AC305" s="60">
        <v>13241</v>
      </c>
      <c r="AD305" s="61">
        <v>209100</v>
      </c>
      <c r="AE305" s="93">
        <f t="shared" si="47"/>
        <v>209.1</v>
      </c>
      <c r="AF305" s="93"/>
    </row>
    <row r="306" spans="1:32" x14ac:dyDescent="0.2">
      <c r="A306" s="77">
        <v>32438</v>
      </c>
      <c r="B306" s="61">
        <v>-2</v>
      </c>
      <c r="C306" s="78">
        <f t="shared" si="44"/>
        <v>1988.1</v>
      </c>
      <c r="D306" s="78">
        <f t="shared" si="45"/>
        <v>-3.9669421487603307E-3</v>
      </c>
      <c r="E306" s="78"/>
      <c r="F306" s="79">
        <v>41152</v>
      </c>
      <c r="G306" s="78">
        <f t="shared" si="46"/>
        <v>2012.08</v>
      </c>
      <c r="H306" s="78">
        <f t="shared" si="48"/>
        <v>7.9180165289256195</v>
      </c>
      <c r="I306" s="78"/>
      <c r="J306" s="82">
        <v>41060</v>
      </c>
      <c r="K306" s="83">
        <f t="shared" si="49"/>
        <v>237.47504132231407</v>
      </c>
      <c r="L306" s="51"/>
      <c r="AC306" s="60">
        <v>13271</v>
      </c>
      <c r="AD306" s="61">
        <v>193100</v>
      </c>
      <c r="AE306" s="93">
        <f t="shared" si="47"/>
        <v>193.1</v>
      </c>
      <c r="AF306" s="93"/>
    </row>
    <row r="307" spans="1:32" x14ac:dyDescent="0.2">
      <c r="A307" s="77">
        <v>32439</v>
      </c>
      <c r="B307" s="61">
        <v>-44</v>
      </c>
      <c r="C307" s="78">
        <f t="shared" si="44"/>
        <v>1988.1</v>
      </c>
      <c r="D307" s="78">
        <f t="shared" si="45"/>
        <v>-8.7272727272727266E-2</v>
      </c>
      <c r="E307" s="78"/>
      <c r="F307" s="79">
        <v>41182</v>
      </c>
      <c r="G307" s="78">
        <f t="shared" si="46"/>
        <v>2012.09</v>
      </c>
      <c r="H307" s="78">
        <f t="shared" si="48"/>
        <v>6.1844628099173544</v>
      </c>
      <c r="I307" s="78"/>
      <c r="J307" s="81">
        <v>41090</v>
      </c>
      <c r="K307" s="83">
        <f t="shared" si="49"/>
        <v>81.425454545454571</v>
      </c>
      <c r="L307" s="51"/>
      <c r="AC307" s="60">
        <v>13302</v>
      </c>
      <c r="AD307" s="61">
        <v>102200</v>
      </c>
      <c r="AE307" s="93">
        <f t="shared" si="47"/>
        <v>102.2</v>
      </c>
      <c r="AF307" s="93"/>
    </row>
    <row r="308" spans="1:32" x14ac:dyDescent="0.2">
      <c r="A308" s="77">
        <v>32440</v>
      </c>
      <c r="B308" s="61">
        <v>74</v>
      </c>
      <c r="C308" s="78">
        <f t="shared" si="44"/>
        <v>1988.1</v>
      </c>
      <c r="D308" s="78">
        <f t="shared" si="45"/>
        <v>0.14677685950413225</v>
      </c>
      <c r="E308" s="78"/>
      <c r="F308" s="79">
        <v>41213</v>
      </c>
      <c r="G308" s="78">
        <f t="shared" si="46"/>
        <v>2012.1</v>
      </c>
      <c r="H308" s="78">
        <f t="shared" si="48"/>
        <v>5.8175206611570252</v>
      </c>
      <c r="I308" s="78"/>
      <c r="J308" s="82">
        <v>41121</v>
      </c>
      <c r="K308" s="83">
        <f t="shared" si="49"/>
        <v>32.519008264462805</v>
      </c>
      <c r="L308" s="51"/>
      <c r="AC308" s="60">
        <v>13332</v>
      </c>
      <c r="AD308" s="61">
        <v>31110</v>
      </c>
      <c r="AE308" s="93">
        <f t="shared" si="47"/>
        <v>31.11</v>
      </c>
      <c r="AF308" s="93"/>
    </row>
    <row r="309" spans="1:32" x14ac:dyDescent="0.2">
      <c r="A309" s="77">
        <v>32441</v>
      </c>
      <c r="B309" s="61">
        <v>163</v>
      </c>
      <c r="C309" s="78">
        <f t="shared" si="44"/>
        <v>1988.1</v>
      </c>
      <c r="D309" s="78">
        <f t="shared" si="45"/>
        <v>0.3233057851239669</v>
      </c>
      <c r="E309" s="78"/>
      <c r="F309" s="79">
        <v>41243</v>
      </c>
      <c r="G309" s="78">
        <f t="shared" si="46"/>
        <v>2012.11</v>
      </c>
      <c r="H309" s="78">
        <f t="shared" si="48"/>
        <v>71.490247933884291</v>
      </c>
      <c r="I309" s="78"/>
      <c r="J309" s="81">
        <v>41152</v>
      </c>
      <c r="K309" s="83">
        <f t="shared" si="49"/>
        <v>7.9180165289256195</v>
      </c>
      <c r="L309" s="51"/>
      <c r="AC309" s="60">
        <v>13363</v>
      </c>
      <c r="AD309" s="61">
        <v>10370</v>
      </c>
      <c r="AE309" s="93">
        <f t="shared" si="47"/>
        <v>10.37</v>
      </c>
      <c r="AF309" s="93"/>
    </row>
    <row r="310" spans="1:32" x14ac:dyDescent="0.2">
      <c r="A310" s="77">
        <v>32442</v>
      </c>
      <c r="B310" s="61">
        <v>59</v>
      </c>
      <c r="C310" s="78">
        <f t="shared" si="44"/>
        <v>1988.1</v>
      </c>
      <c r="D310" s="78">
        <f t="shared" si="45"/>
        <v>0.11702479338842976</v>
      </c>
      <c r="E310" s="78"/>
      <c r="F310" s="79">
        <v>41274</v>
      </c>
      <c r="G310" s="78">
        <f t="shared" si="46"/>
        <v>2012.12</v>
      </c>
      <c r="H310" s="78">
        <f t="shared" si="48"/>
        <v>182.52892561983475</v>
      </c>
      <c r="I310" s="78"/>
      <c r="J310" s="82">
        <v>41182</v>
      </c>
      <c r="K310" s="83">
        <f t="shared" si="49"/>
        <v>6.1844628099173544</v>
      </c>
      <c r="L310" s="51"/>
      <c r="AC310" s="60">
        <v>13394</v>
      </c>
      <c r="AD310" s="61">
        <v>7530</v>
      </c>
      <c r="AE310" s="93">
        <f t="shared" si="47"/>
        <v>7.53</v>
      </c>
      <c r="AF310" s="93"/>
    </row>
    <row r="311" spans="1:32" x14ac:dyDescent="0.2">
      <c r="A311" s="77">
        <v>32443</v>
      </c>
      <c r="B311" s="61">
        <v>158</v>
      </c>
      <c r="C311" s="78">
        <f t="shared" si="44"/>
        <v>1988.1</v>
      </c>
      <c r="D311" s="78">
        <f t="shared" si="45"/>
        <v>0.3133884297520661</v>
      </c>
      <c r="E311" s="78"/>
      <c r="F311" s="79">
        <v>41305</v>
      </c>
      <c r="G311" s="78">
        <f t="shared" si="46"/>
        <v>2013.01</v>
      </c>
      <c r="H311" s="78">
        <f t="shared" si="48"/>
        <v>67.378512396694219</v>
      </c>
      <c r="I311" s="78"/>
      <c r="J311" s="81">
        <v>41213</v>
      </c>
      <c r="K311" s="83">
        <f t="shared" si="49"/>
        <v>5.8175206611570252</v>
      </c>
      <c r="L311" s="51"/>
      <c r="AC311" s="60">
        <v>13424</v>
      </c>
      <c r="AD311" s="61">
        <v>7030</v>
      </c>
      <c r="AE311" s="93">
        <f t="shared" si="47"/>
        <v>7.03</v>
      </c>
      <c r="AF311" s="93"/>
    </row>
    <row r="312" spans="1:32" x14ac:dyDescent="0.2">
      <c r="A312" s="77">
        <v>32444</v>
      </c>
      <c r="B312" s="61">
        <v>123</v>
      </c>
      <c r="C312" s="78">
        <f t="shared" si="44"/>
        <v>1988.1</v>
      </c>
      <c r="D312" s="78">
        <f t="shared" si="45"/>
        <v>0.24396694214876033</v>
      </c>
      <c r="E312" s="78"/>
      <c r="F312" s="79">
        <v>41333</v>
      </c>
      <c r="G312" s="78">
        <f t="shared" si="46"/>
        <v>2013.02</v>
      </c>
      <c r="H312" s="78">
        <f t="shared" si="48"/>
        <v>63.939173553719002</v>
      </c>
      <c r="I312" s="78"/>
      <c r="J312" s="82">
        <v>41243</v>
      </c>
      <c r="K312" s="83">
        <f t="shared" si="49"/>
        <v>71.490247933884291</v>
      </c>
      <c r="L312" s="51"/>
      <c r="AC312" s="60">
        <v>13455</v>
      </c>
      <c r="AD312" s="61">
        <v>7580</v>
      </c>
      <c r="AE312" s="93">
        <f t="shared" si="47"/>
        <v>7.58</v>
      </c>
      <c r="AF312" s="93"/>
    </row>
    <row r="313" spans="1:32" x14ac:dyDescent="0.2">
      <c r="A313" s="77">
        <v>32445</v>
      </c>
      <c r="B313" s="61">
        <v>-48</v>
      </c>
      <c r="C313" s="78">
        <f t="shared" si="44"/>
        <v>1988.1</v>
      </c>
      <c r="D313" s="78">
        <f t="shared" si="45"/>
        <v>-9.5206611570247929E-2</v>
      </c>
      <c r="E313" s="78"/>
      <c r="F313" s="79">
        <v>41364</v>
      </c>
      <c r="G313" s="78">
        <f t="shared" si="46"/>
        <v>2013.03</v>
      </c>
      <c r="H313" s="78">
        <f t="shared" si="48"/>
        <v>114.50578512396693</v>
      </c>
      <c r="I313" s="78"/>
      <c r="J313" s="81">
        <v>41274</v>
      </c>
      <c r="K313" s="83">
        <f t="shared" si="49"/>
        <v>182.52892561983475</v>
      </c>
      <c r="L313" s="51"/>
      <c r="AC313" s="60">
        <v>13485</v>
      </c>
      <c r="AD313" s="61">
        <v>9050</v>
      </c>
      <c r="AE313" s="93">
        <f t="shared" si="47"/>
        <v>9.0500000000000007</v>
      </c>
      <c r="AF313" s="93"/>
    </row>
    <row r="314" spans="1:32" x14ac:dyDescent="0.2">
      <c r="A314" s="77">
        <v>32446</v>
      </c>
      <c r="B314" s="61">
        <v>7</v>
      </c>
      <c r="C314" s="78">
        <f t="shared" si="44"/>
        <v>1988.1</v>
      </c>
      <c r="D314" s="78">
        <f t="shared" si="45"/>
        <v>1.3884297520661157E-2</v>
      </c>
      <c r="E314" s="78"/>
      <c r="F314" s="79">
        <v>41394</v>
      </c>
      <c r="G314" s="78">
        <f t="shared" si="46"/>
        <v>2013.04</v>
      </c>
      <c r="H314" s="78">
        <f t="shared" si="48"/>
        <v>160.19504132231407</v>
      </c>
      <c r="I314" s="78"/>
      <c r="J314" s="82">
        <v>41305</v>
      </c>
      <c r="K314" s="83">
        <f t="shared" si="49"/>
        <v>67.378512396694219</v>
      </c>
      <c r="L314" s="51"/>
      <c r="AC314" s="60">
        <v>13516</v>
      </c>
      <c r="AD314" s="61">
        <v>10370</v>
      </c>
      <c r="AE314" s="93">
        <f t="shared" si="47"/>
        <v>10.37</v>
      </c>
      <c r="AF314" s="93"/>
    </row>
    <row r="315" spans="1:32" x14ac:dyDescent="0.2">
      <c r="A315" s="77">
        <v>32447</v>
      </c>
      <c r="B315" s="61">
        <v>122</v>
      </c>
      <c r="C315" s="78">
        <f t="shared" si="44"/>
        <v>1988.1</v>
      </c>
      <c r="D315" s="78">
        <f t="shared" si="45"/>
        <v>0.24198347107438017</v>
      </c>
      <c r="E315" s="78"/>
      <c r="F315" s="79">
        <v>41425</v>
      </c>
      <c r="G315" s="78">
        <f t="shared" si="46"/>
        <v>2013.05</v>
      </c>
      <c r="H315" s="78">
        <f t="shared" si="48"/>
        <v>84.688264462809926</v>
      </c>
      <c r="I315" s="78"/>
      <c r="J315" s="81">
        <v>41333</v>
      </c>
      <c r="K315" s="83">
        <f t="shared" si="49"/>
        <v>63.939173553719002</v>
      </c>
      <c r="L315" s="51"/>
      <c r="AC315" s="60">
        <v>13547</v>
      </c>
      <c r="AD315" s="61">
        <v>20990</v>
      </c>
      <c r="AE315" s="93">
        <f t="shared" si="47"/>
        <v>20.99</v>
      </c>
      <c r="AF315" s="93"/>
    </row>
    <row r="316" spans="1:32" x14ac:dyDescent="0.2">
      <c r="A316" s="77">
        <v>32448</v>
      </c>
      <c r="B316" s="61">
        <v>91</v>
      </c>
      <c r="C316" s="78">
        <f t="shared" si="44"/>
        <v>1988.11</v>
      </c>
      <c r="D316" s="78">
        <f t="shared" si="45"/>
        <v>0.18049586776859505</v>
      </c>
      <c r="E316" s="78"/>
      <c r="F316" s="78"/>
      <c r="G316" s="78"/>
      <c r="H316" s="78"/>
      <c r="I316" s="78"/>
      <c r="J316" s="82">
        <v>41364</v>
      </c>
      <c r="K316" s="83">
        <f t="shared" si="49"/>
        <v>114.50578512396693</v>
      </c>
      <c r="L316" s="51"/>
      <c r="AC316" s="60">
        <v>13575</v>
      </c>
      <c r="AD316" s="61">
        <v>124800</v>
      </c>
      <c r="AE316" s="93">
        <f t="shared" si="47"/>
        <v>124.8</v>
      </c>
      <c r="AF316" s="93"/>
    </row>
    <row r="317" spans="1:32" x14ac:dyDescent="0.2">
      <c r="A317" s="77">
        <v>32449</v>
      </c>
      <c r="B317" s="61">
        <v>1101</v>
      </c>
      <c r="C317" s="78">
        <f t="shared" si="44"/>
        <v>1988.11</v>
      </c>
      <c r="D317" s="78">
        <f t="shared" si="45"/>
        <v>2.1838016528925617</v>
      </c>
      <c r="E317" s="78"/>
      <c r="F317" s="78"/>
      <c r="G317" s="78"/>
      <c r="H317" s="78"/>
      <c r="I317" s="78"/>
      <c r="J317" s="81">
        <v>41394</v>
      </c>
      <c r="K317" s="83">
        <f t="shared" si="49"/>
        <v>160.19504132231407</v>
      </c>
      <c r="L317" s="51"/>
      <c r="AC317" s="60">
        <v>13606</v>
      </c>
      <c r="AD317" s="61">
        <v>260200</v>
      </c>
      <c r="AE317" s="93">
        <f t="shared" si="47"/>
        <v>260.2</v>
      </c>
      <c r="AF317" s="93"/>
    </row>
    <row r="318" spans="1:32" x14ac:dyDescent="0.2">
      <c r="A318" s="77">
        <v>32450</v>
      </c>
      <c r="B318" s="61">
        <v>1043</v>
      </c>
      <c r="C318" s="78">
        <f t="shared" si="44"/>
        <v>1988.11</v>
      </c>
      <c r="D318" s="78">
        <f t="shared" si="45"/>
        <v>2.0687603305785123</v>
      </c>
      <c r="E318" s="78"/>
      <c r="F318" s="78"/>
      <c r="G318" s="78"/>
      <c r="H318" s="78"/>
      <c r="I318" s="78"/>
      <c r="J318" s="82">
        <v>41425</v>
      </c>
      <c r="K318" s="83">
        <f t="shared" si="49"/>
        <v>84.688264462809926</v>
      </c>
      <c r="L318" s="51"/>
      <c r="AC318" s="60">
        <v>13636</v>
      </c>
      <c r="AD318" s="61">
        <v>334300</v>
      </c>
      <c r="AE318" s="93">
        <f t="shared" si="47"/>
        <v>334.3</v>
      </c>
      <c r="AF318" s="93"/>
    </row>
    <row r="319" spans="1:32" x14ac:dyDescent="0.2">
      <c r="A319" s="77">
        <v>32451</v>
      </c>
      <c r="B319" s="61">
        <v>402</v>
      </c>
      <c r="C319" s="78">
        <f t="shared" si="44"/>
        <v>1988.11</v>
      </c>
      <c r="D319" s="78">
        <f t="shared" si="45"/>
        <v>0.79735537190082639</v>
      </c>
      <c r="E319" s="78"/>
      <c r="F319" s="78"/>
      <c r="G319" s="78"/>
      <c r="H319" s="78"/>
      <c r="I319" s="78"/>
      <c r="J319" s="81"/>
      <c r="K319" s="83"/>
      <c r="L319" s="51"/>
      <c r="AC319" s="60">
        <v>13667</v>
      </c>
      <c r="AD319" s="61">
        <v>165900</v>
      </c>
      <c r="AE319" s="93">
        <f t="shared" si="47"/>
        <v>165.9</v>
      </c>
      <c r="AF319" s="93"/>
    </row>
    <row r="320" spans="1:32" x14ac:dyDescent="0.2">
      <c r="A320" s="77">
        <v>32452</v>
      </c>
      <c r="B320" s="61">
        <v>238</v>
      </c>
      <c r="C320" s="78">
        <f t="shared" si="44"/>
        <v>1988.11</v>
      </c>
      <c r="D320" s="78">
        <f t="shared" si="45"/>
        <v>0.47206611570247936</v>
      </c>
      <c r="E320" s="78"/>
      <c r="F320" s="78"/>
      <c r="G320" s="78"/>
      <c r="H320" s="78"/>
      <c r="I320" s="78"/>
      <c r="J320" s="82"/>
      <c r="K320" s="83"/>
      <c r="L320" s="51"/>
      <c r="AC320" s="60">
        <v>13697</v>
      </c>
      <c r="AD320" s="61">
        <v>39610</v>
      </c>
      <c r="AE320" s="93">
        <f t="shared" si="47"/>
        <v>39.61</v>
      </c>
      <c r="AF320" s="93"/>
    </row>
    <row r="321" spans="1:32" x14ac:dyDescent="0.2">
      <c r="A321" s="77">
        <v>32453</v>
      </c>
      <c r="B321" s="61">
        <v>329</v>
      </c>
      <c r="C321" s="78">
        <f t="shared" si="44"/>
        <v>1988.11</v>
      </c>
      <c r="D321" s="78">
        <f t="shared" si="45"/>
        <v>0.65256198347107441</v>
      </c>
      <c r="E321" s="78"/>
      <c r="F321" s="78"/>
      <c r="G321" s="78"/>
      <c r="H321" s="78"/>
      <c r="I321" s="78"/>
      <c r="J321" s="81"/>
      <c r="K321" s="83"/>
      <c r="L321" s="51"/>
      <c r="AC321" s="60">
        <v>13728</v>
      </c>
      <c r="AD321" s="61">
        <v>11710</v>
      </c>
      <c r="AE321" s="93">
        <f t="shared" si="47"/>
        <v>11.71</v>
      </c>
      <c r="AF321" s="93"/>
    </row>
    <row r="322" spans="1:32" x14ac:dyDescent="0.2">
      <c r="A322" s="77">
        <v>32454</v>
      </c>
      <c r="B322" s="61">
        <v>-6</v>
      </c>
      <c r="C322" s="78">
        <f t="shared" si="44"/>
        <v>1988.11</v>
      </c>
      <c r="D322" s="78">
        <f t="shared" si="45"/>
        <v>-1.1900826446280991E-2</v>
      </c>
      <c r="E322" s="78"/>
      <c r="F322" s="78"/>
      <c r="G322" s="78"/>
      <c r="H322" s="78"/>
      <c r="I322" s="78"/>
      <c r="J322" s="82"/>
      <c r="K322" s="83"/>
      <c r="L322" s="51"/>
      <c r="AC322" s="60">
        <v>13759</v>
      </c>
      <c r="AD322" s="61">
        <v>7810</v>
      </c>
      <c r="AE322" s="93">
        <f t="shared" si="47"/>
        <v>7.81</v>
      </c>
      <c r="AF322" s="93"/>
    </row>
    <row r="323" spans="1:32" x14ac:dyDescent="0.2">
      <c r="A323" s="77">
        <v>32455</v>
      </c>
      <c r="B323" s="61">
        <v>176</v>
      </c>
      <c r="C323" s="78">
        <f t="shared" si="44"/>
        <v>1988.11</v>
      </c>
      <c r="D323" s="78">
        <f t="shared" si="45"/>
        <v>0.34909090909090906</v>
      </c>
      <c r="E323" s="78"/>
      <c r="F323" s="78"/>
      <c r="G323" s="78"/>
      <c r="H323" s="78"/>
      <c r="I323" s="78"/>
      <c r="J323" s="81"/>
      <c r="K323" s="83"/>
      <c r="L323" s="51"/>
      <c r="AC323" s="60">
        <v>13789</v>
      </c>
      <c r="AD323" s="61">
        <v>16660</v>
      </c>
      <c r="AE323" s="93">
        <f t="shared" si="47"/>
        <v>16.66</v>
      </c>
      <c r="AF323" s="93"/>
    </row>
    <row r="324" spans="1:32" x14ac:dyDescent="0.2">
      <c r="A324" s="77">
        <v>32456</v>
      </c>
      <c r="B324" s="61">
        <v>738</v>
      </c>
      <c r="C324" s="78">
        <f t="shared" si="44"/>
        <v>1988.11</v>
      </c>
      <c r="D324" s="78">
        <f t="shared" si="45"/>
        <v>1.4638016528925621</v>
      </c>
      <c r="E324" s="78"/>
      <c r="F324" s="78"/>
      <c r="G324" s="78"/>
      <c r="H324" s="78"/>
      <c r="I324" s="78"/>
      <c r="J324" s="82"/>
      <c r="K324" s="83"/>
      <c r="L324" s="51"/>
      <c r="AC324" s="60">
        <v>13820</v>
      </c>
      <c r="AD324" s="61">
        <v>166200</v>
      </c>
      <c r="AE324" s="93">
        <f t="shared" si="47"/>
        <v>166.2</v>
      </c>
      <c r="AF324" s="93"/>
    </row>
    <row r="325" spans="1:32" x14ac:dyDescent="0.2">
      <c r="A325" s="77">
        <v>32457</v>
      </c>
      <c r="B325" s="61">
        <v>650</v>
      </c>
      <c r="C325" s="78">
        <f t="shared" si="44"/>
        <v>1988.11</v>
      </c>
      <c r="D325" s="78">
        <f t="shared" si="45"/>
        <v>1.2892561983471074</v>
      </c>
      <c r="E325" s="78"/>
      <c r="F325" s="78"/>
      <c r="G325" s="78"/>
      <c r="H325" s="78"/>
      <c r="I325" s="78"/>
      <c r="J325" s="81"/>
      <c r="K325" s="83"/>
      <c r="L325" s="51"/>
      <c r="AC325" s="60">
        <v>13850</v>
      </c>
      <c r="AD325" s="61">
        <v>238200</v>
      </c>
      <c r="AE325" s="93">
        <f t="shared" si="47"/>
        <v>238.2</v>
      </c>
      <c r="AF325" s="93"/>
    </row>
    <row r="326" spans="1:32" x14ac:dyDescent="0.2">
      <c r="A326" s="77">
        <v>32458</v>
      </c>
      <c r="B326" s="61">
        <v>316</v>
      </c>
      <c r="C326" s="78">
        <f t="shared" si="44"/>
        <v>1988.11</v>
      </c>
      <c r="D326" s="78">
        <f t="shared" si="45"/>
        <v>0.6267768595041322</v>
      </c>
      <c r="E326" s="78"/>
      <c r="F326" s="78"/>
      <c r="G326" s="78"/>
      <c r="H326" s="78"/>
      <c r="I326" s="78"/>
      <c r="J326" s="82"/>
      <c r="K326" s="83"/>
      <c r="L326" s="51"/>
      <c r="AC326" s="60">
        <v>13881</v>
      </c>
      <c r="AD326" s="61">
        <v>116300</v>
      </c>
      <c r="AE326" s="93">
        <f t="shared" si="47"/>
        <v>116.3</v>
      </c>
      <c r="AF326" s="93"/>
    </row>
    <row r="327" spans="1:32" x14ac:dyDescent="0.2">
      <c r="A327" s="77">
        <v>32459</v>
      </c>
      <c r="B327" s="61">
        <v>381</v>
      </c>
      <c r="C327" s="78">
        <f t="shared" si="44"/>
        <v>1988.11</v>
      </c>
      <c r="D327" s="78">
        <f t="shared" si="45"/>
        <v>0.75570247933884294</v>
      </c>
      <c r="E327" s="78"/>
      <c r="F327" s="78"/>
      <c r="G327" s="78"/>
      <c r="H327" s="78"/>
      <c r="I327" s="78"/>
      <c r="J327" s="81"/>
      <c r="K327" s="83"/>
      <c r="L327" s="51"/>
      <c r="AC327" s="60">
        <v>13912</v>
      </c>
      <c r="AD327" s="61">
        <v>174300</v>
      </c>
      <c r="AE327" s="93">
        <f t="shared" si="47"/>
        <v>174.3</v>
      </c>
      <c r="AF327" s="93"/>
    </row>
    <row r="328" spans="1:32" x14ac:dyDescent="0.2">
      <c r="A328" s="77">
        <v>32460</v>
      </c>
      <c r="B328" s="61">
        <v>1062</v>
      </c>
      <c r="C328" s="78">
        <f t="shared" si="44"/>
        <v>1988.11</v>
      </c>
      <c r="D328" s="78">
        <f t="shared" si="45"/>
        <v>2.1064462809917353</v>
      </c>
      <c r="E328" s="78"/>
      <c r="F328" s="78"/>
      <c r="G328" s="78"/>
      <c r="H328" s="78"/>
      <c r="I328" s="78"/>
      <c r="J328" s="82"/>
      <c r="K328" s="83"/>
      <c r="L328" s="51"/>
      <c r="AC328" s="60">
        <v>13940</v>
      </c>
      <c r="AD328" s="61">
        <v>281200</v>
      </c>
      <c r="AE328" s="93">
        <f t="shared" si="47"/>
        <v>281.2</v>
      </c>
      <c r="AF328" s="93"/>
    </row>
    <row r="329" spans="1:32" x14ac:dyDescent="0.2">
      <c r="A329" s="77">
        <v>32461</v>
      </c>
      <c r="B329" s="61">
        <v>720</v>
      </c>
      <c r="C329" s="78">
        <f t="shared" si="44"/>
        <v>1988.11</v>
      </c>
      <c r="D329" s="78">
        <f t="shared" si="45"/>
        <v>1.4280991735537192</v>
      </c>
      <c r="E329" s="78"/>
      <c r="F329" s="78"/>
      <c r="G329" s="78"/>
      <c r="H329" s="78"/>
      <c r="I329" s="78"/>
      <c r="J329" s="81"/>
      <c r="K329" s="83"/>
      <c r="L329" s="51"/>
      <c r="AC329" s="60">
        <v>13971</v>
      </c>
      <c r="AD329" s="61">
        <v>337600</v>
      </c>
      <c r="AE329" s="93">
        <f t="shared" si="47"/>
        <v>337.6</v>
      </c>
      <c r="AF329" s="93"/>
    </row>
    <row r="330" spans="1:32" x14ac:dyDescent="0.2">
      <c r="A330" s="77">
        <v>32462</v>
      </c>
      <c r="B330" s="61">
        <v>498</v>
      </c>
      <c r="C330" s="78">
        <f t="shared" si="44"/>
        <v>1988.11</v>
      </c>
      <c r="D330" s="78">
        <f t="shared" si="45"/>
        <v>0.98776859504132231</v>
      </c>
      <c r="E330" s="78"/>
      <c r="F330" s="78"/>
      <c r="G330" s="78"/>
      <c r="H330" s="78"/>
      <c r="I330" s="78"/>
      <c r="J330" s="82"/>
      <c r="K330" s="83"/>
      <c r="L330" s="51"/>
      <c r="AC330" s="60">
        <v>14001</v>
      </c>
      <c r="AD330" s="61">
        <v>463600</v>
      </c>
      <c r="AE330" s="93">
        <f t="shared" si="47"/>
        <v>463.6</v>
      </c>
      <c r="AF330" s="93"/>
    </row>
    <row r="331" spans="1:32" x14ac:dyDescent="0.2">
      <c r="A331" s="77">
        <v>32463</v>
      </c>
      <c r="B331" s="61">
        <v>980</v>
      </c>
      <c r="C331" s="78">
        <f t="shared" ref="C331:C394" si="50">YEAR(A331) + MONTH(A331) / 100</f>
        <v>1988.11</v>
      </c>
      <c r="D331" s="78">
        <f t="shared" si="45"/>
        <v>1.9438016528925621</v>
      </c>
      <c r="E331" s="78"/>
      <c r="F331" s="78"/>
      <c r="G331" s="78"/>
      <c r="H331" s="78"/>
      <c r="I331" s="78"/>
      <c r="J331" s="81"/>
      <c r="K331" s="83"/>
      <c r="L331" s="51"/>
      <c r="AC331" s="60">
        <v>14032</v>
      </c>
      <c r="AD331" s="61">
        <v>231100</v>
      </c>
      <c r="AE331" s="93">
        <f t="shared" si="47"/>
        <v>231.1</v>
      </c>
      <c r="AF331" s="93"/>
    </row>
    <row r="332" spans="1:32" x14ac:dyDescent="0.2">
      <c r="A332" s="77">
        <v>32464</v>
      </c>
      <c r="B332" s="61">
        <v>635</v>
      </c>
      <c r="C332" s="78">
        <f t="shared" si="50"/>
        <v>1988.11</v>
      </c>
      <c r="D332" s="78">
        <f t="shared" ref="D332:D395" si="51">B332 * 60 * 60 * 24 / 43560 / 1000</f>
        <v>1.2595041322314051</v>
      </c>
      <c r="E332" s="78"/>
      <c r="F332" s="78"/>
      <c r="G332" s="78"/>
      <c r="H332" s="78"/>
      <c r="I332" s="78"/>
      <c r="J332" s="82"/>
      <c r="K332" s="83"/>
      <c r="L332" s="51"/>
      <c r="AC332" s="60">
        <v>14062</v>
      </c>
      <c r="AD332" s="61">
        <v>55100</v>
      </c>
      <c r="AE332" s="93">
        <f t="shared" ref="AE332:AE395" si="52">AD332 / 1000</f>
        <v>55.1</v>
      </c>
      <c r="AF332" s="93"/>
    </row>
    <row r="333" spans="1:32" x14ac:dyDescent="0.2">
      <c r="A333" s="77">
        <v>32465</v>
      </c>
      <c r="B333" s="61">
        <v>444</v>
      </c>
      <c r="C333" s="78">
        <f t="shared" si="50"/>
        <v>1988.11</v>
      </c>
      <c r="D333" s="78">
        <f t="shared" si="51"/>
        <v>0.88066115702479342</v>
      </c>
      <c r="E333" s="78"/>
      <c r="F333" s="78"/>
      <c r="G333" s="78"/>
      <c r="H333" s="78"/>
      <c r="I333" s="78"/>
      <c r="J333" s="81"/>
      <c r="K333" s="83"/>
      <c r="L333" s="51"/>
      <c r="AC333" s="60">
        <v>14093</v>
      </c>
      <c r="AD333" s="61">
        <v>14840</v>
      </c>
      <c r="AE333" s="93">
        <f t="shared" si="52"/>
        <v>14.84</v>
      </c>
      <c r="AF333" s="93"/>
    </row>
    <row r="334" spans="1:32" x14ac:dyDescent="0.2">
      <c r="A334" s="77">
        <v>32466</v>
      </c>
      <c r="B334" s="61">
        <v>360</v>
      </c>
      <c r="C334" s="78">
        <f t="shared" si="50"/>
        <v>1988.11</v>
      </c>
      <c r="D334" s="78">
        <f t="shared" si="51"/>
        <v>0.71404958677685959</v>
      </c>
      <c r="E334" s="78"/>
      <c r="F334" s="78"/>
      <c r="G334" s="78"/>
      <c r="H334" s="78"/>
      <c r="I334" s="78"/>
      <c r="J334" s="82"/>
      <c r="K334" s="83"/>
      <c r="L334" s="51"/>
      <c r="AC334" s="60">
        <v>14124</v>
      </c>
      <c r="AD334" s="61">
        <v>9580</v>
      </c>
      <c r="AE334" s="93">
        <f t="shared" si="52"/>
        <v>9.58</v>
      </c>
      <c r="AF334" s="93"/>
    </row>
    <row r="335" spans="1:32" x14ac:dyDescent="0.2">
      <c r="A335" s="77">
        <v>32467</v>
      </c>
      <c r="B335" s="61">
        <v>354</v>
      </c>
      <c r="C335" s="78">
        <f t="shared" si="50"/>
        <v>1988.11</v>
      </c>
      <c r="D335" s="78">
        <f t="shared" si="51"/>
        <v>0.70214876033057849</v>
      </c>
      <c r="E335" s="78"/>
      <c r="F335" s="78"/>
      <c r="G335" s="78"/>
      <c r="H335" s="78"/>
      <c r="I335" s="78"/>
      <c r="J335" s="81"/>
      <c r="K335" s="83"/>
      <c r="L335" s="51"/>
      <c r="AC335" s="60">
        <v>14154</v>
      </c>
      <c r="AD335" s="61">
        <v>21060</v>
      </c>
      <c r="AE335" s="93">
        <f t="shared" si="52"/>
        <v>21.06</v>
      </c>
      <c r="AF335" s="93"/>
    </row>
    <row r="336" spans="1:32" x14ac:dyDescent="0.2">
      <c r="A336" s="77">
        <v>32468</v>
      </c>
      <c r="B336" s="61">
        <v>1378</v>
      </c>
      <c r="C336" s="78">
        <f t="shared" si="50"/>
        <v>1988.11</v>
      </c>
      <c r="D336" s="78">
        <f t="shared" si="51"/>
        <v>2.733223140495868</v>
      </c>
      <c r="E336" s="78"/>
      <c r="F336" s="78"/>
      <c r="G336" s="78"/>
      <c r="H336" s="78"/>
      <c r="I336" s="78"/>
      <c r="J336" s="82"/>
      <c r="K336" s="83"/>
      <c r="L336" s="51"/>
      <c r="AC336" s="60">
        <v>14185</v>
      </c>
      <c r="AD336" s="61">
        <v>33830</v>
      </c>
      <c r="AE336" s="93">
        <f t="shared" si="52"/>
        <v>33.83</v>
      </c>
      <c r="AF336" s="93"/>
    </row>
    <row r="337" spans="1:32" x14ac:dyDescent="0.2">
      <c r="A337" s="77">
        <v>32469</v>
      </c>
      <c r="B337" s="61">
        <v>7181</v>
      </c>
      <c r="C337" s="78">
        <f t="shared" si="50"/>
        <v>1988.11</v>
      </c>
      <c r="D337" s="78">
        <f t="shared" si="51"/>
        <v>14.243305785123967</v>
      </c>
      <c r="E337" s="78"/>
      <c r="F337" s="78"/>
      <c r="G337" s="78"/>
      <c r="H337" s="78"/>
      <c r="I337" s="78"/>
      <c r="J337" s="81"/>
      <c r="K337" s="83"/>
      <c r="L337" s="51"/>
      <c r="AC337" s="60">
        <v>14215</v>
      </c>
      <c r="AD337" s="61">
        <v>50490</v>
      </c>
      <c r="AE337" s="93">
        <f t="shared" si="52"/>
        <v>50.49</v>
      </c>
      <c r="AF337" s="93"/>
    </row>
    <row r="338" spans="1:32" x14ac:dyDescent="0.2">
      <c r="A338" s="77">
        <v>32470</v>
      </c>
      <c r="B338" s="61">
        <v>4540</v>
      </c>
      <c r="C338" s="78">
        <f t="shared" si="50"/>
        <v>1988.11</v>
      </c>
      <c r="D338" s="78">
        <f t="shared" si="51"/>
        <v>9.0049586776859503</v>
      </c>
      <c r="E338" s="78"/>
      <c r="F338" s="78"/>
      <c r="G338" s="78"/>
      <c r="H338" s="78"/>
      <c r="I338" s="78"/>
      <c r="J338" s="82"/>
      <c r="K338" s="83"/>
      <c r="L338" s="51"/>
      <c r="AC338" s="60">
        <v>14246</v>
      </c>
      <c r="AD338" s="61">
        <v>36180</v>
      </c>
      <c r="AE338" s="93">
        <f t="shared" si="52"/>
        <v>36.18</v>
      </c>
      <c r="AF338" s="93"/>
    </row>
    <row r="339" spans="1:32" x14ac:dyDescent="0.2">
      <c r="A339" s="77">
        <v>32471</v>
      </c>
      <c r="B339" s="61">
        <v>1966</v>
      </c>
      <c r="C339" s="78">
        <f t="shared" si="50"/>
        <v>1988.11</v>
      </c>
      <c r="D339" s="78">
        <f t="shared" si="51"/>
        <v>3.8995041322314052</v>
      </c>
      <c r="E339" s="78"/>
      <c r="F339" s="78"/>
      <c r="G339" s="78"/>
      <c r="H339" s="78"/>
      <c r="I339" s="78"/>
      <c r="J339" s="81"/>
      <c r="K339" s="83"/>
      <c r="L339" s="51"/>
      <c r="AC339" s="60">
        <v>14277</v>
      </c>
      <c r="AD339" s="61">
        <v>37000</v>
      </c>
      <c r="AE339" s="93">
        <f t="shared" si="52"/>
        <v>37</v>
      </c>
      <c r="AF339" s="93"/>
    </row>
    <row r="340" spans="1:32" x14ac:dyDescent="0.2">
      <c r="A340" s="77">
        <v>32472</v>
      </c>
      <c r="B340" s="61">
        <v>1287</v>
      </c>
      <c r="C340" s="78">
        <f t="shared" si="50"/>
        <v>1988.11</v>
      </c>
      <c r="D340" s="78">
        <f t="shared" si="51"/>
        <v>2.5527272727272727</v>
      </c>
      <c r="E340" s="78"/>
      <c r="F340" s="78"/>
      <c r="G340" s="78"/>
      <c r="H340" s="78"/>
      <c r="I340" s="78"/>
      <c r="J340" s="82"/>
      <c r="K340" s="83"/>
      <c r="L340" s="51"/>
      <c r="AC340" s="60">
        <v>14305</v>
      </c>
      <c r="AD340" s="61">
        <v>128500</v>
      </c>
      <c r="AE340" s="93">
        <f t="shared" si="52"/>
        <v>128.5</v>
      </c>
      <c r="AF340" s="93"/>
    </row>
    <row r="341" spans="1:32" x14ac:dyDescent="0.2">
      <c r="A341" s="77">
        <v>32473</v>
      </c>
      <c r="B341" s="61">
        <v>1026</v>
      </c>
      <c r="C341" s="78">
        <f t="shared" si="50"/>
        <v>1988.11</v>
      </c>
      <c r="D341" s="78">
        <f t="shared" si="51"/>
        <v>2.0350413223140498</v>
      </c>
      <c r="E341" s="78"/>
      <c r="F341" s="78"/>
      <c r="G341" s="78"/>
      <c r="H341" s="78"/>
      <c r="I341" s="78"/>
      <c r="J341" s="81"/>
      <c r="K341" s="83"/>
      <c r="L341" s="51"/>
      <c r="AC341" s="60">
        <v>14336</v>
      </c>
      <c r="AD341" s="61">
        <v>139100</v>
      </c>
      <c r="AE341" s="93">
        <f t="shared" si="52"/>
        <v>139.1</v>
      </c>
      <c r="AF341" s="93"/>
    </row>
    <row r="342" spans="1:32" x14ac:dyDescent="0.2">
      <c r="A342" s="77">
        <v>32474</v>
      </c>
      <c r="B342" s="61">
        <v>774</v>
      </c>
      <c r="C342" s="78">
        <f t="shared" si="50"/>
        <v>1988.11</v>
      </c>
      <c r="D342" s="78">
        <f t="shared" si="51"/>
        <v>1.5352066115702481</v>
      </c>
      <c r="E342" s="78"/>
      <c r="F342" s="78"/>
      <c r="G342" s="78"/>
      <c r="H342" s="78"/>
      <c r="I342" s="78"/>
      <c r="J342" s="82"/>
      <c r="K342" s="83"/>
      <c r="L342" s="51"/>
      <c r="AC342" s="60">
        <v>14366</v>
      </c>
      <c r="AD342" s="61">
        <v>78570</v>
      </c>
      <c r="AE342" s="93">
        <f t="shared" si="52"/>
        <v>78.569999999999993</v>
      </c>
      <c r="AF342" s="93"/>
    </row>
    <row r="343" spans="1:32" x14ac:dyDescent="0.2">
      <c r="A343" s="77">
        <v>32475</v>
      </c>
      <c r="B343" s="61">
        <v>958</v>
      </c>
      <c r="C343" s="78">
        <f t="shared" si="50"/>
        <v>1988.11</v>
      </c>
      <c r="D343" s="78">
        <f t="shared" si="51"/>
        <v>1.9001652892561984</v>
      </c>
      <c r="E343" s="78"/>
      <c r="F343" s="78"/>
      <c r="G343" s="78"/>
      <c r="H343" s="78"/>
      <c r="I343" s="78"/>
      <c r="J343" s="81"/>
      <c r="K343" s="83"/>
      <c r="L343" s="51"/>
      <c r="AC343" s="60">
        <v>14397</v>
      </c>
      <c r="AD343" s="61">
        <v>29060</v>
      </c>
      <c r="AE343" s="93">
        <f t="shared" si="52"/>
        <v>29.06</v>
      </c>
      <c r="AF343" s="93"/>
    </row>
    <row r="344" spans="1:32" x14ac:dyDescent="0.2">
      <c r="A344" s="77">
        <v>32476</v>
      </c>
      <c r="B344" s="61">
        <v>918</v>
      </c>
      <c r="C344" s="78">
        <f t="shared" si="50"/>
        <v>1988.11</v>
      </c>
      <c r="D344" s="78">
        <f t="shared" si="51"/>
        <v>1.8208264462809918</v>
      </c>
      <c r="E344" s="78"/>
      <c r="F344" s="78"/>
      <c r="G344" s="78"/>
      <c r="H344" s="78"/>
      <c r="I344" s="78"/>
      <c r="J344" s="82"/>
      <c r="K344" s="83"/>
      <c r="L344" s="51"/>
      <c r="AC344" s="60">
        <v>14427</v>
      </c>
      <c r="AD344" s="61">
        <v>9480</v>
      </c>
      <c r="AE344" s="93">
        <f t="shared" si="52"/>
        <v>9.48</v>
      </c>
      <c r="AF344" s="93"/>
    </row>
    <row r="345" spans="1:32" x14ac:dyDescent="0.2">
      <c r="A345" s="77">
        <v>32477</v>
      </c>
      <c r="B345" s="61">
        <v>676</v>
      </c>
      <c r="C345" s="78">
        <f t="shared" si="50"/>
        <v>1988.11</v>
      </c>
      <c r="D345" s="78">
        <f t="shared" si="51"/>
        <v>1.3408264462809918</v>
      </c>
      <c r="E345" s="78"/>
      <c r="F345" s="78"/>
      <c r="G345" s="78"/>
      <c r="H345" s="78"/>
      <c r="I345" s="78"/>
      <c r="J345" s="81"/>
      <c r="K345" s="83"/>
      <c r="L345" s="51"/>
      <c r="AC345" s="60">
        <v>14458</v>
      </c>
      <c r="AD345" s="61">
        <v>4860</v>
      </c>
      <c r="AE345" s="93">
        <f t="shared" si="52"/>
        <v>4.8600000000000003</v>
      </c>
      <c r="AF345" s="93"/>
    </row>
    <row r="346" spans="1:32" x14ac:dyDescent="0.2">
      <c r="A346" s="77">
        <v>32478</v>
      </c>
      <c r="B346" s="61">
        <v>766</v>
      </c>
      <c r="C346" s="78">
        <f t="shared" si="50"/>
        <v>1988.12</v>
      </c>
      <c r="D346" s="78">
        <f t="shared" si="51"/>
        <v>1.5193388429752068</v>
      </c>
      <c r="E346" s="78"/>
      <c r="F346" s="78"/>
      <c r="G346" s="78"/>
      <c r="H346" s="78"/>
      <c r="I346" s="78"/>
      <c r="J346" s="82"/>
      <c r="K346" s="83"/>
      <c r="L346" s="51"/>
      <c r="AC346" s="60">
        <v>14489</v>
      </c>
      <c r="AD346" s="61">
        <v>5140</v>
      </c>
      <c r="AE346" s="93">
        <f t="shared" si="52"/>
        <v>5.14</v>
      </c>
      <c r="AF346" s="93"/>
    </row>
    <row r="347" spans="1:32" x14ac:dyDescent="0.2">
      <c r="A347" s="77">
        <v>32479</v>
      </c>
      <c r="B347" s="61">
        <v>698</v>
      </c>
      <c r="C347" s="78">
        <f t="shared" si="50"/>
        <v>1988.12</v>
      </c>
      <c r="D347" s="78">
        <f t="shared" si="51"/>
        <v>1.3844628099173553</v>
      </c>
      <c r="E347" s="78"/>
      <c r="F347" s="78"/>
      <c r="G347" s="78"/>
      <c r="H347" s="78"/>
      <c r="I347" s="78"/>
      <c r="J347" s="81"/>
      <c r="K347" s="83"/>
      <c r="L347" s="51"/>
      <c r="AC347" s="60">
        <v>14519</v>
      </c>
      <c r="AD347" s="61">
        <v>7710</v>
      </c>
      <c r="AE347" s="93">
        <f t="shared" si="52"/>
        <v>7.71</v>
      </c>
      <c r="AF347" s="93"/>
    </row>
    <row r="348" spans="1:32" x14ac:dyDescent="0.2">
      <c r="A348" s="77">
        <v>32480</v>
      </c>
      <c r="B348" s="61">
        <v>672</v>
      </c>
      <c r="C348" s="78">
        <f t="shared" si="50"/>
        <v>1988.12</v>
      </c>
      <c r="D348" s="78">
        <f t="shared" si="51"/>
        <v>1.3328925619834711</v>
      </c>
      <c r="E348" s="78"/>
      <c r="F348" s="78"/>
      <c r="G348" s="78"/>
      <c r="H348" s="78"/>
      <c r="I348" s="78"/>
      <c r="J348" s="82"/>
      <c r="K348" s="83"/>
      <c r="L348" s="51"/>
      <c r="AC348" s="60">
        <v>14550</v>
      </c>
      <c r="AD348" s="61">
        <v>7950</v>
      </c>
      <c r="AE348" s="93">
        <f t="shared" si="52"/>
        <v>7.95</v>
      </c>
      <c r="AF348" s="93"/>
    </row>
    <row r="349" spans="1:32" x14ac:dyDescent="0.2">
      <c r="A349" s="77">
        <v>32481</v>
      </c>
      <c r="B349" s="61">
        <v>528</v>
      </c>
      <c r="C349" s="78">
        <f t="shared" si="50"/>
        <v>1988.12</v>
      </c>
      <c r="D349" s="78">
        <f t="shared" si="51"/>
        <v>1.0472727272727274</v>
      </c>
      <c r="E349" s="78"/>
      <c r="F349" s="78"/>
      <c r="G349" s="78"/>
      <c r="H349" s="78"/>
      <c r="I349" s="78"/>
      <c r="J349" s="81"/>
      <c r="K349" s="83"/>
      <c r="L349" s="51"/>
      <c r="AC349" s="60">
        <v>14580</v>
      </c>
      <c r="AD349" s="61">
        <v>87630</v>
      </c>
      <c r="AE349" s="93">
        <f t="shared" si="52"/>
        <v>87.63</v>
      </c>
      <c r="AF349" s="93"/>
    </row>
    <row r="350" spans="1:32" x14ac:dyDescent="0.2">
      <c r="A350" s="77">
        <v>32482</v>
      </c>
      <c r="B350" s="61">
        <v>464</v>
      </c>
      <c r="C350" s="78">
        <f t="shared" si="50"/>
        <v>1988.12</v>
      </c>
      <c r="D350" s="78">
        <f t="shared" si="51"/>
        <v>0.92033057851239664</v>
      </c>
      <c r="E350" s="78"/>
      <c r="F350" s="78"/>
      <c r="G350" s="78"/>
      <c r="H350" s="78"/>
      <c r="I350" s="78"/>
      <c r="J350" s="82"/>
      <c r="K350" s="83"/>
      <c r="L350" s="51"/>
      <c r="AC350" s="60">
        <v>14611</v>
      </c>
      <c r="AD350" s="61">
        <v>199800</v>
      </c>
      <c r="AE350" s="93">
        <f t="shared" si="52"/>
        <v>199.8</v>
      </c>
      <c r="AF350" s="93"/>
    </row>
    <row r="351" spans="1:32" x14ac:dyDescent="0.2">
      <c r="A351" s="77">
        <v>32483</v>
      </c>
      <c r="B351" s="61">
        <v>501</v>
      </c>
      <c r="C351" s="78">
        <f t="shared" si="50"/>
        <v>1988.12</v>
      </c>
      <c r="D351" s="78">
        <f t="shared" si="51"/>
        <v>0.9937190082644628</v>
      </c>
      <c r="E351" s="78"/>
      <c r="F351" s="78"/>
      <c r="G351" s="78"/>
      <c r="H351" s="78"/>
      <c r="I351" s="78"/>
      <c r="J351" s="81"/>
      <c r="K351" s="83"/>
      <c r="L351" s="51"/>
      <c r="AC351" s="60">
        <v>14642</v>
      </c>
      <c r="AD351" s="61">
        <v>344200</v>
      </c>
      <c r="AE351" s="93">
        <f t="shared" si="52"/>
        <v>344.2</v>
      </c>
      <c r="AF351" s="93"/>
    </row>
    <row r="352" spans="1:32" x14ac:dyDescent="0.2">
      <c r="A352" s="77">
        <v>32484</v>
      </c>
      <c r="B352" s="61">
        <v>666</v>
      </c>
      <c r="C352" s="78">
        <f t="shared" si="50"/>
        <v>1988.12</v>
      </c>
      <c r="D352" s="78">
        <f t="shared" si="51"/>
        <v>1.3209917355371901</v>
      </c>
      <c r="E352" s="78"/>
      <c r="F352" s="78"/>
      <c r="G352" s="78"/>
      <c r="H352" s="78"/>
      <c r="I352" s="78"/>
      <c r="J352" s="82"/>
      <c r="K352" s="83"/>
      <c r="L352" s="51"/>
      <c r="AC352" s="60">
        <v>14671</v>
      </c>
      <c r="AD352" s="61">
        <v>323400</v>
      </c>
      <c r="AE352" s="93">
        <f t="shared" si="52"/>
        <v>323.39999999999998</v>
      </c>
      <c r="AF352" s="93"/>
    </row>
    <row r="353" spans="1:32" x14ac:dyDescent="0.2">
      <c r="A353" s="77">
        <v>32485</v>
      </c>
      <c r="B353" s="61">
        <v>716</v>
      </c>
      <c r="C353" s="78">
        <f t="shared" si="50"/>
        <v>1988.12</v>
      </c>
      <c r="D353" s="78">
        <f t="shared" si="51"/>
        <v>1.4201652892561982</v>
      </c>
      <c r="E353" s="78"/>
      <c r="F353" s="78"/>
      <c r="G353" s="78"/>
      <c r="H353" s="78"/>
      <c r="I353" s="78"/>
      <c r="J353" s="81"/>
      <c r="K353" s="83"/>
      <c r="L353" s="51"/>
      <c r="AC353" s="60">
        <v>14702</v>
      </c>
      <c r="AD353" s="61">
        <v>273900</v>
      </c>
      <c r="AE353" s="93">
        <f t="shared" si="52"/>
        <v>273.89999999999998</v>
      </c>
      <c r="AF353" s="93"/>
    </row>
    <row r="354" spans="1:32" x14ac:dyDescent="0.2">
      <c r="A354" s="77">
        <v>32486</v>
      </c>
      <c r="B354" s="61">
        <v>612</v>
      </c>
      <c r="C354" s="78">
        <f t="shared" si="50"/>
        <v>1988.12</v>
      </c>
      <c r="D354" s="78">
        <f t="shared" si="51"/>
        <v>1.2138842975206612</v>
      </c>
      <c r="E354" s="78"/>
      <c r="F354" s="78"/>
      <c r="G354" s="78"/>
      <c r="H354" s="78"/>
      <c r="I354" s="78"/>
      <c r="J354" s="82"/>
      <c r="K354" s="83"/>
      <c r="L354" s="51"/>
      <c r="AC354" s="60">
        <v>14732</v>
      </c>
      <c r="AD354" s="61">
        <v>235000</v>
      </c>
      <c r="AE354" s="93">
        <f t="shared" si="52"/>
        <v>235</v>
      </c>
      <c r="AF354" s="93"/>
    </row>
    <row r="355" spans="1:32" x14ac:dyDescent="0.2">
      <c r="A355" s="77">
        <v>32487</v>
      </c>
      <c r="B355" s="61">
        <v>845</v>
      </c>
      <c r="C355" s="78">
        <f t="shared" si="50"/>
        <v>1988.12</v>
      </c>
      <c r="D355" s="78">
        <f t="shared" si="51"/>
        <v>1.6760330578512397</v>
      </c>
      <c r="E355" s="78"/>
      <c r="F355" s="78"/>
      <c r="G355" s="78"/>
      <c r="H355" s="78"/>
      <c r="I355" s="78"/>
      <c r="J355" s="81"/>
      <c r="K355" s="83"/>
      <c r="L355" s="51"/>
      <c r="AC355" s="60">
        <v>14763</v>
      </c>
      <c r="AD355" s="61">
        <v>89280</v>
      </c>
      <c r="AE355" s="93">
        <f t="shared" si="52"/>
        <v>89.28</v>
      </c>
      <c r="AF355" s="93"/>
    </row>
    <row r="356" spans="1:32" x14ac:dyDescent="0.2">
      <c r="A356" s="77">
        <v>32488</v>
      </c>
      <c r="B356" s="61">
        <v>675</v>
      </c>
      <c r="C356" s="78">
        <f t="shared" si="50"/>
        <v>1988.12</v>
      </c>
      <c r="D356" s="78">
        <f t="shared" si="51"/>
        <v>1.3388429752066116</v>
      </c>
      <c r="E356" s="78"/>
      <c r="F356" s="78"/>
      <c r="G356" s="78"/>
      <c r="H356" s="78"/>
      <c r="I356" s="78"/>
      <c r="J356" s="82"/>
      <c r="K356" s="83"/>
      <c r="L356" s="51"/>
      <c r="AC356" s="60">
        <v>14793</v>
      </c>
      <c r="AD356" s="61">
        <v>22100</v>
      </c>
      <c r="AE356" s="93">
        <f t="shared" si="52"/>
        <v>22.1</v>
      </c>
      <c r="AF356" s="93"/>
    </row>
    <row r="357" spans="1:32" x14ac:dyDescent="0.2">
      <c r="A357" s="77">
        <v>32489</v>
      </c>
      <c r="B357" s="61">
        <v>324</v>
      </c>
      <c r="C357" s="78">
        <f t="shared" si="50"/>
        <v>1988.12</v>
      </c>
      <c r="D357" s="78">
        <f t="shared" si="51"/>
        <v>0.64264462809917355</v>
      </c>
      <c r="E357" s="78"/>
      <c r="F357" s="78"/>
      <c r="G357" s="78"/>
      <c r="H357" s="78"/>
      <c r="I357" s="78"/>
      <c r="J357" s="81"/>
      <c r="K357" s="83"/>
      <c r="L357" s="51"/>
      <c r="AC357" s="60">
        <v>14824</v>
      </c>
      <c r="AD357" s="61">
        <v>9920</v>
      </c>
      <c r="AE357" s="93">
        <f t="shared" si="52"/>
        <v>9.92</v>
      </c>
      <c r="AF357" s="93"/>
    </row>
    <row r="358" spans="1:32" x14ac:dyDescent="0.2">
      <c r="A358" s="77">
        <v>32490</v>
      </c>
      <c r="B358" s="61">
        <v>850</v>
      </c>
      <c r="C358" s="78">
        <f t="shared" si="50"/>
        <v>1988.12</v>
      </c>
      <c r="D358" s="78">
        <f t="shared" si="51"/>
        <v>1.6859504132231404</v>
      </c>
      <c r="E358" s="78"/>
      <c r="F358" s="78"/>
      <c r="G358" s="78"/>
      <c r="H358" s="78"/>
      <c r="I358" s="78"/>
      <c r="J358" s="82"/>
      <c r="K358" s="83"/>
      <c r="L358" s="51"/>
      <c r="AC358" s="60">
        <v>14855</v>
      </c>
      <c r="AD358" s="61">
        <v>11810</v>
      </c>
      <c r="AE358" s="93">
        <f t="shared" si="52"/>
        <v>11.81</v>
      </c>
      <c r="AF358" s="93"/>
    </row>
    <row r="359" spans="1:32" x14ac:dyDescent="0.2">
      <c r="A359" s="77">
        <v>32491</v>
      </c>
      <c r="B359" s="61">
        <v>894</v>
      </c>
      <c r="C359" s="78">
        <f t="shared" si="50"/>
        <v>1988.12</v>
      </c>
      <c r="D359" s="78">
        <f t="shared" si="51"/>
        <v>1.7732231404958676</v>
      </c>
      <c r="E359" s="78"/>
      <c r="F359" s="78"/>
      <c r="G359" s="78"/>
      <c r="H359" s="78"/>
      <c r="I359" s="78"/>
      <c r="J359" s="81"/>
      <c r="K359" s="83"/>
      <c r="L359" s="51"/>
      <c r="AC359" s="60">
        <v>14885</v>
      </c>
      <c r="AD359" s="61">
        <v>16060</v>
      </c>
      <c r="AE359" s="93">
        <f t="shared" si="52"/>
        <v>16.059999999999999</v>
      </c>
      <c r="AF359" s="93"/>
    </row>
    <row r="360" spans="1:32" x14ac:dyDescent="0.2">
      <c r="A360" s="77">
        <v>32492</v>
      </c>
      <c r="B360" s="61">
        <v>682</v>
      </c>
      <c r="C360" s="78">
        <f t="shared" si="50"/>
        <v>1988.12</v>
      </c>
      <c r="D360" s="78">
        <f t="shared" si="51"/>
        <v>1.3527272727272728</v>
      </c>
      <c r="E360" s="78"/>
      <c r="F360" s="78"/>
      <c r="G360" s="78"/>
      <c r="H360" s="78"/>
      <c r="I360" s="78"/>
      <c r="J360" s="82"/>
      <c r="K360" s="83"/>
      <c r="L360" s="51"/>
      <c r="AC360" s="60">
        <v>14916</v>
      </c>
      <c r="AD360" s="61">
        <v>29000</v>
      </c>
      <c r="AE360" s="93">
        <f t="shared" si="52"/>
        <v>29</v>
      </c>
      <c r="AF360" s="93"/>
    </row>
    <row r="361" spans="1:32" x14ac:dyDescent="0.2">
      <c r="A361" s="77">
        <v>32493</v>
      </c>
      <c r="B361" s="61">
        <v>505</v>
      </c>
      <c r="C361" s="78">
        <f t="shared" si="50"/>
        <v>1988.12</v>
      </c>
      <c r="D361" s="78">
        <f t="shared" si="51"/>
        <v>1.0016528925619834</v>
      </c>
      <c r="E361" s="78"/>
      <c r="F361" s="78"/>
      <c r="G361" s="78"/>
      <c r="H361" s="78"/>
      <c r="I361" s="78"/>
      <c r="J361" s="81"/>
      <c r="K361" s="83"/>
      <c r="L361" s="51"/>
      <c r="AC361" s="60">
        <v>14946</v>
      </c>
      <c r="AD361" s="61">
        <v>158300</v>
      </c>
      <c r="AE361" s="93">
        <f t="shared" si="52"/>
        <v>158.30000000000001</v>
      </c>
      <c r="AF361" s="93"/>
    </row>
    <row r="362" spans="1:32" x14ac:dyDescent="0.2">
      <c r="A362" s="77">
        <v>32494</v>
      </c>
      <c r="B362" s="61">
        <v>558</v>
      </c>
      <c r="C362" s="78">
        <f t="shared" si="50"/>
        <v>1988.12</v>
      </c>
      <c r="D362" s="78">
        <f t="shared" si="51"/>
        <v>1.1067768595041323</v>
      </c>
      <c r="E362" s="78"/>
      <c r="F362" s="78"/>
      <c r="G362" s="78"/>
      <c r="H362" s="78"/>
      <c r="I362" s="78"/>
      <c r="J362" s="82"/>
      <c r="K362" s="83"/>
      <c r="L362" s="51"/>
      <c r="AC362" s="60">
        <v>14977</v>
      </c>
      <c r="AD362" s="61">
        <v>239700</v>
      </c>
      <c r="AE362" s="93">
        <f t="shared" si="52"/>
        <v>239.7</v>
      </c>
      <c r="AF362" s="93"/>
    </row>
    <row r="363" spans="1:32" x14ac:dyDescent="0.2">
      <c r="A363" s="77">
        <v>32495</v>
      </c>
      <c r="B363" s="61">
        <v>435</v>
      </c>
      <c r="C363" s="78">
        <f t="shared" si="50"/>
        <v>1988.12</v>
      </c>
      <c r="D363" s="78">
        <f t="shared" si="51"/>
        <v>0.86280991735537194</v>
      </c>
      <c r="E363" s="78"/>
      <c r="F363" s="78"/>
      <c r="G363" s="78"/>
      <c r="H363" s="78"/>
      <c r="I363" s="78"/>
      <c r="J363" s="81"/>
      <c r="K363" s="83"/>
      <c r="L363" s="51"/>
      <c r="AC363" s="60">
        <v>15008</v>
      </c>
      <c r="AD363" s="61">
        <v>268500</v>
      </c>
      <c r="AE363" s="93">
        <f t="shared" si="52"/>
        <v>268.5</v>
      </c>
      <c r="AF363" s="93"/>
    </row>
    <row r="364" spans="1:32" x14ac:dyDescent="0.2">
      <c r="A364" s="77">
        <v>32496</v>
      </c>
      <c r="B364" s="61">
        <v>713</v>
      </c>
      <c r="C364" s="78">
        <f t="shared" si="50"/>
        <v>1988.12</v>
      </c>
      <c r="D364" s="78">
        <f t="shared" si="51"/>
        <v>1.414214876033058</v>
      </c>
      <c r="E364" s="78"/>
      <c r="F364" s="78"/>
      <c r="G364" s="78"/>
      <c r="H364" s="78"/>
      <c r="I364" s="78"/>
      <c r="J364" s="82"/>
      <c r="K364" s="83"/>
      <c r="L364" s="51"/>
      <c r="AC364" s="60">
        <v>15036</v>
      </c>
      <c r="AD364" s="61">
        <v>376100</v>
      </c>
      <c r="AE364" s="93">
        <f t="shared" si="52"/>
        <v>376.1</v>
      </c>
      <c r="AF364" s="93"/>
    </row>
    <row r="365" spans="1:32" x14ac:dyDescent="0.2">
      <c r="A365" s="77">
        <v>32497</v>
      </c>
      <c r="B365" s="61">
        <v>820</v>
      </c>
      <c r="C365" s="78">
        <f t="shared" si="50"/>
        <v>1988.12</v>
      </c>
      <c r="D365" s="78">
        <f t="shared" si="51"/>
        <v>1.6264462809917357</v>
      </c>
      <c r="E365" s="78"/>
      <c r="F365" s="78"/>
      <c r="G365" s="78"/>
      <c r="H365" s="78"/>
      <c r="I365" s="78"/>
      <c r="J365" s="81"/>
      <c r="K365" s="83"/>
      <c r="L365" s="51"/>
      <c r="AC365" s="60">
        <v>15067</v>
      </c>
      <c r="AD365" s="61">
        <v>367200</v>
      </c>
      <c r="AE365" s="93">
        <f t="shared" si="52"/>
        <v>367.2</v>
      </c>
      <c r="AF365" s="93"/>
    </row>
    <row r="366" spans="1:32" x14ac:dyDescent="0.2">
      <c r="A366" s="77">
        <v>32498</v>
      </c>
      <c r="B366" s="61">
        <v>791</v>
      </c>
      <c r="C366" s="78">
        <f t="shared" si="50"/>
        <v>1988.12</v>
      </c>
      <c r="D366" s="78">
        <f t="shared" si="51"/>
        <v>1.5689256198347108</v>
      </c>
      <c r="E366" s="78"/>
      <c r="F366" s="78"/>
      <c r="G366" s="78"/>
      <c r="H366" s="78"/>
      <c r="I366" s="78"/>
      <c r="J366" s="82"/>
      <c r="K366" s="83"/>
      <c r="L366" s="51"/>
      <c r="AC366" s="60">
        <v>15097</v>
      </c>
      <c r="AD366" s="61">
        <v>533700</v>
      </c>
      <c r="AE366" s="93">
        <f t="shared" si="52"/>
        <v>533.70000000000005</v>
      </c>
      <c r="AF366" s="93"/>
    </row>
    <row r="367" spans="1:32" x14ac:dyDescent="0.2">
      <c r="A367" s="77">
        <v>32499</v>
      </c>
      <c r="B367" s="61">
        <v>984</v>
      </c>
      <c r="C367" s="78">
        <f t="shared" si="50"/>
        <v>1988.12</v>
      </c>
      <c r="D367" s="78">
        <f t="shared" si="51"/>
        <v>1.9517355371900826</v>
      </c>
      <c r="E367" s="78"/>
      <c r="F367" s="78"/>
      <c r="G367" s="78"/>
      <c r="H367" s="78"/>
      <c r="I367" s="78"/>
      <c r="J367" s="81"/>
      <c r="K367" s="83"/>
      <c r="L367" s="51"/>
      <c r="AC367" s="60">
        <v>15128</v>
      </c>
      <c r="AD367" s="61">
        <v>340800</v>
      </c>
      <c r="AE367" s="93">
        <f t="shared" si="52"/>
        <v>340.8</v>
      </c>
      <c r="AF367" s="93"/>
    </row>
    <row r="368" spans="1:32" x14ac:dyDescent="0.2">
      <c r="A368" s="77">
        <v>32500</v>
      </c>
      <c r="B368" s="61">
        <v>855</v>
      </c>
      <c r="C368" s="78">
        <f t="shared" si="50"/>
        <v>1988.12</v>
      </c>
      <c r="D368" s="78">
        <f t="shared" si="51"/>
        <v>1.6958677685950414</v>
      </c>
      <c r="E368" s="78"/>
      <c r="F368" s="78"/>
      <c r="G368" s="78"/>
      <c r="H368" s="78"/>
      <c r="I368" s="78"/>
      <c r="J368" s="82"/>
      <c r="K368" s="83"/>
      <c r="L368" s="51"/>
      <c r="AC368" s="60">
        <v>15158</v>
      </c>
      <c r="AD368" s="61">
        <v>158600</v>
      </c>
      <c r="AE368" s="93">
        <f t="shared" si="52"/>
        <v>158.6</v>
      </c>
      <c r="AF368" s="93"/>
    </row>
    <row r="369" spans="1:32" x14ac:dyDescent="0.2">
      <c r="A369" s="77">
        <v>32501</v>
      </c>
      <c r="B369" s="61">
        <v>718</v>
      </c>
      <c r="C369" s="78">
        <f t="shared" si="50"/>
        <v>1988.12</v>
      </c>
      <c r="D369" s="78">
        <f t="shared" si="51"/>
        <v>1.4241322314049587</v>
      </c>
      <c r="E369" s="78"/>
      <c r="F369" s="78"/>
      <c r="G369" s="78"/>
      <c r="H369" s="78"/>
      <c r="I369" s="78"/>
      <c r="J369" s="81"/>
      <c r="K369" s="83"/>
      <c r="L369" s="51"/>
      <c r="AC369" s="60">
        <v>15189</v>
      </c>
      <c r="AD369" s="61">
        <v>38590</v>
      </c>
      <c r="AE369" s="93">
        <f t="shared" si="52"/>
        <v>38.590000000000003</v>
      </c>
      <c r="AF369" s="93"/>
    </row>
    <row r="370" spans="1:32" x14ac:dyDescent="0.2">
      <c r="A370" s="77">
        <v>32502</v>
      </c>
      <c r="B370" s="61">
        <v>582</v>
      </c>
      <c r="C370" s="78">
        <f t="shared" si="50"/>
        <v>1988.12</v>
      </c>
      <c r="D370" s="78">
        <f t="shared" si="51"/>
        <v>1.1543801652892562</v>
      </c>
      <c r="E370" s="78"/>
      <c r="F370" s="78"/>
      <c r="G370" s="78"/>
      <c r="H370" s="78"/>
      <c r="I370" s="78"/>
      <c r="J370" s="82"/>
      <c r="K370" s="83"/>
      <c r="L370" s="51"/>
      <c r="AC370" s="60">
        <v>15220</v>
      </c>
      <c r="AD370" s="61">
        <v>20810</v>
      </c>
      <c r="AE370" s="93">
        <f t="shared" si="52"/>
        <v>20.81</v>
      </c>
      <c r="AF370" s="93"/>
    </row>
    <row r="371" spans="1:32" x14ac:dyDescent="0.2">
      <c r="A371" s="77">
        <v>32503</v>
      </c>
      <c r="B371" s="61">
        <v>452</v>
      </c>
      <c r="C371" s="78">
        <f t="shared" si="50"/>
        <v>1988.12</v>
      </c>
      <c r="D371" s="78">
        <f t="shared" si="51"/>
        <v>0.89652892561983466</v>
      </c>
      <c r="E371" s="78"/>
      <c r="F371" s="78"/>
      <c r="G371" s="78"/>
      <c r="H371" s="78"/>
      <c r="I371" s="78"/>
      <c r="J371" s="81"/>
      <c r="K371" s="83"/>
      <c r="L371" s="51"/>
      <c r="AC371" s="60">
        <v>15250</v>
      </c>
      <c r="AD371" s="61">
        <v>16300</v>
      </c>
      <c r="AE371" s="93">
        <f t="shared" si="52"/>
        <v>16.3</v>
      </c>
      <c r="AF371" s="93"/>
    </row>
    <row r="372" spans="1:32" x14ac:dyDescent="0.2">
      <c r="A372" s="77">
        <v>32504</v>
      </c>
      <c r="B372" s="61">
        <v>494</v>
      </c>
      <c r="C372" s="78">
        <f t="shared" si="50"/>
        <v>1988.12</v>
      </c>
      <c r="D372" s="78">
        <f t="shared" si="51"/>
        <v>0.97983471074380168</v>
      </c>
      <c r="E372" s="78"/>
      <c r="F372" s="78"/>
      <c r="G372" s="78"/>
      <c r="H372" s="78"/>
      <c r="I372" s="78"/>
      <c r="J372" s="82"/>
      <c r="K372" s="83"/>
      <c r="L372" s="51"/>
      <c r="AC372" s="60">
        <v>15281</v>
      </c>
      <c r="AD372" s="61">
        <v>35580</v>
      </c>
      <c r="AE372" s="93">
        <f t="shared" si="52"/>
        <v>35.58</v>
      </c>
      <c r="AF372" s="93"/>
    </row>
    <row r="373" spans="1:32" x14ac:dyDescent="0.2">
      <c r="A373" s="77">
        <v>32505</v>
      </c>
      <c r="B373" s="61">
        <v>561</v>
      </c>
      <c r="C373" s="78">
        <f t="shared" si="50"/>
        <v>1988.12</v>
      </c>
      <c r="D373" s="78">
        <f t="shared" si="51"/>
        <v>1.1127272727272728</v>
      </c>
      <c r="E373" s="78"/>
      <c r="F373" s="78"/>
      <c r="G373" s="78"/>
      <c r="H373" s="78"/>
      <c r="I373" s="78"/>
      <c r="J373" s="81"/>
      <c r="K373" s="83"/>
      <c r="L373" s="51"/>
      <c r="AC373" s="60">
        <v>15311</v>
      </c>
      <c r="AD373" s="61">
        <v>275900</v>
      </c>
      <c r="AE373" s="93">
        <f t="shared" si="52"/>
        <v>275.89999999999998</v>
      </c>
      <c r="AF373" s="93"/>
    </row>
    <row r="374" spans="1:32" x14ac:dyDescent="0.2">
      <c r="A374" s="77">
        <v>32506</v>
      </c>
      <c r="B374" s="61">
        <v>407</v>
      </c>
      <c r="C374" s="78">
        <f t="shared" si="50"/>
        <v>1988.12</v>
      </c>
      <c r="D374" s="78">
        <f t="shared" si="51"/>
        <v>0.80727272727272725</v>
      </c>
      <c r="E374" s="78"/>
      <c r="F374" s="78"/>
      <c r="G374" s="78"/>
      <c r="H374" s="78"/>
      <c r="I374" s="78"/>
      <c r="J374" s="82"/>
      <c r="K374" s="83"/>
      <c r="L374" s="51"/>
      <c r="AC374" s="60">
        <v>15342</v>
      </c>
      <c r="AD374" s="61">
        <v>214700</v>
      </c>
      <c r="AE374" s="93">
        <f t="shared" si="52"/>
        <v>214.7</v>
      </c>
      <c r="AF374" s="93"/>
    </row>
    <row r="375" spans="1:32" x14ac:dyDescent="0.2">
      <c r="A375" s="77">
        <v>32507</v>
      </c>
      <c r="B375" s="61">
        <v>763</v>
      </c>
      <c r="C375" s="78">
        <f t="shared" si="50"/>
        <v>1988.12</v>
      </c>
      <c r="D375" s="78">
        <f t="shared" si="51"/>
        <v>1.5133884297520661</v>
      </c>
      <c r="E375" s="78"/>
      <c r="F375" s="78"/>
      <c r="G375" s="78"/>
      <c r="H375" s="78"/>
      <c r="I375" s="78"/>
      <c r="J375" s="81"/>
      <c r="K375" s="83"/>
      <c r="L375" s="51"/>
      <c r="AC375" s="60">
        <v>15373</v>
      </c>
      <c r="AD375" s="61">
        <v>234300</v>
      </c>
      <c r="AE375" s="93">
        <f t="shared" si="52"/>
        <v>234.3</v>
      </c>
      <c r="AF375" s="93"/>
    </row>
    <row r="376" spans="1:32" x14ac:dyDescent="0.2">
      <c r="A376" s="77">
        <v>32508</v>
      </c>
      <c r="B376" s="61">
        <v>553</v>
      </c>
      <c r="C376" s="78">
        <f t="shared" si="50"/>
        <v>1988.12</v>
      </c>
      <c r="D376" s="78">
        <f t="shared" si="51"/>
        <v>1.0968595041322315</v>
      </c>
      <c r="E376" s="78"/>
      <c r="F376" s="78"/>
      <c r="G376" s="78"/>
      <c r="H376" s="78"/>
      <c r="I376" s="78"/>
      <c r="J376" s="82"/>
      <c r="K376" s="83"/>
      <c r="L376" s="51"/>
      <c r="AC376" s="60">
        <v>15401</v>
      </c>
      <c r="AD376" s="61">
        <v>105400</v>
      </c>
      <c r="AE376" s="93">
        <f t="shared" si="52"/>
        <v>105.4</v>
      </c>
      <c r="AF376" s="93"/>
    </row>
    <row r="377" spans="1:32" x14ac:dyDescent="0.2">
      <c r="A377" s="77">
        <v>32509</v>
      </c>
      <c r="B377" s="61">
        <v>349</v>
      </c>
      <c r="C377" s="78">
        <f t="shared" si="50"/>
        <v>1989.01</v>
      </c>
      <c r="D377" s="78">
        <f t="shared" si="51"/>
        <v>0.69223140495867763</v>
      </c>
      <c r="E377" s="78"/>
      <c r="F377" s="78"/>
      <c r="G377" s="78"/>
      <c r="H377" s="78"/>
      <c r="I377" s="78"/>
      <c r="J377" s="81"/>
      <c r="K377" s="83"/>
      <c r="L377" s="51"/>
      <c r="AC377" s="60">
        <v>15432</v>
      </c>
      <c r="AD377" s="61">
        <v>239000</v>
      </c>
      <c r="AE377" s="93">
        <f t="shared" si="52"/>
        <v>239</v>
      </c>
      <c r="AF377" s="93"/>
    </row>
    <row r="378" spans="1:32" x14ac:dyDescent="0.2">
      <c r="A378" s="77">
        <v>32510</v>
      </c>
      <c r="B378" s="61">
        <v>446</v>
      </c>
      <c r="C378" s="78">
        <f t="shared" si="50"/>
        <v>1989.01</v>
      </c>
      <c r="D378" s="78">
        <f t="shared" si="51"/>
        <v>0.88462809917355367</v>
      </c>
      <c r="E378" s="78"/>
      <c r="F378" s="78"/>
      <c r="G378" s="78"/>
      <c r="H378" s="78"/>
      <c r="I378" s="78"/>
      <c r="J378" s="82"/>
      <c r="K378" s="83"/>
      <c r="L378" s="51"/>
      <c r="AC378" s="60">
        <v>15462</v>
      </c>
      <c r="AD378" s="61">
        <v>357300</v>
      </c>
      <c r="AE378" s="93">
        <f t="shared" si="52"/>
        <v>357.3</v>
      </c>
      <c r="AF378" s="93"/>
    </row>
    <row r="379" spans="1:32" x14ac:dyDescent="0.2">
      <c r="A379" s="77">
        <v>32511</v>
      </c>
      <c r="B379" s="61">
        <v>608</v>
      </c>
      <c r="C379" s="78">
        <f t="shared" si="50"/>
        <v>1989.01</v>
      </c>
      <c r="D379" s="78">
        <f t="shared" si="51"/>
        <v>1.2059504132231404</v>
      </c>
      <c r="E379" s="78"/>
      <c r="F379" s="78"/>
      <c r="G379" s="78"/>
      <c r="H379" s="78"/>
      <c r="I379" s="78"/>
      <c r="J379" s="81"/>
      <c r="K379" s="83"/>
      <c r="L379" s="51"/>
      <c r="AC379" s="60">
        <v>15493</v>
      </c>
      <c r="AD379" s="61">
        <v>233100</v>
      </c>
      <c r="AE379" s="93">
        <f t="shared" si="52"/>
        <v>233.1</v>
      </c>
      <c r="AF379" s="93"/>
    </row>
    <row r="380" spans="1:32" x14ac:dyDescent="0.2">
      <c r="A380" s="77">
        <v>32512</v>
      </c>
      <c r="B380" s="61">
        <v>457</v>
      </c>
      <c r="C380" s="78">
        <f t="shared" si="50"/>
        <v>1989.01</v>
      </c>
      <c r="D380" s="78">
        <f t="shared" si="51"/>
        <v>0.90644628099173552</v>
      </c>
      <c r="E380" s="78"/>
      <c r="F380" s="78"/>
      <c r="G380" s="78"/>
      <c r="H380" s="78"/>
      <c r="I380" s="78"/>
      <c r="J380" s="82"/>
      <c r="K380" s="83"/>
      <c r="L380" s="51"/>
      <c r="AC380" s="60">
        <v>15523</v>
      </c>
      <c r="AD380" s="61">
        <v>62880</v>
      </c>
      <c r="AE380" s="93">
        <f t="shared" si="52"/>
        <v>62.88</v>
      </c>
      <c r="AF380" s="93"/>
    </row>
    <row r="381" spans="1:32" x14ac:dyDescent="0.2">
      <c r="A381" s="77">
        <v>32513</v>
      </c>
      <c r="B381" s="61">
        <v>854</v>
      </c>
      <c r="C381" s="78">
        <f t="shared" si="50"/>
        <v>1989.01</v>
      </c>
      <c r="D381" s="78">
        <f t="shared" si="51"/>
        <v>1.6938842975206612</v>
      </c>
      <c r="E381" s="78"/>
      <c r="F381" s="78"/>
      <c r="G381" s="78"/>
      <c r="H381" s="78"/>
      <c r="I381" s="78"/>
      <c r="J381" s="81"/>
      <c r="K381" s="83"/>
      <c r="L381" s="51"/>
      <c r="AC381" s="60">
        <v>15554</v>
      </c>
      <c r="AD381" s="61">
        <v>18330</v>
      </c>
      <c r="AE381" s="93">
        <f t="shared" si="52"/>
        <v>18.329999999999998</v>
      </c>
      <c r="AF381" s="93"/>
    </row>
    <row r="382" spans="1:32" x14ac:dyDescent="0.2">
      <c r="A382" s="77">
        <v>32514</v>
      </c>
      <c r="B382" s="61">
        <v>590</v>
      </c>
      <c r="C382" s="78">
        <f t="shared" si="50"/>
        <v>1989.01</v>
      </c>
      <c r="D382" s="78">
        <f t="shared" si="51"/>
        <v>1.1702479338842975</v>
      </c>
      <c r="E382" s="78"/>
      <c r="F382" s="78"/>
      <c r="G382" s="78"/>
      <c r="H382" s="78"/>
      <c r="I382" s="78"/>
      <c r="J382" s="82"/>
      <c r="K382" s="83"/>
      <c r="L382" s="51"/>
      <c r="AC382" s="60">
        <v>15585</v>
      </c>
      <c r="AD382" s="61">
        <v>10980</v>
      </c>
      <c r="AE382" s="93">
        <f t="shared" si="52"/>
        <v>10.98</v>
      </c>
      <c r="AF382" s="93"/>
    </row>
    <row r="383" spans="1:32" x14ac:dyDescent="0.2">
      <c r="A383" s="77">
        <v>32515</v>
      </c>
      <c r="B383" s="61">
        <v>623</v>
      </c>
      <c r="C383" s="78">
        <f t="shared" si="50"/>
        <v>1989.01</v>
      </c>
      <c r="D383" s="78">
        <f t="shared" si="51"/>
        <v>1.2357024793388429</v>
      </c>
      <c r="E383" s="78"/>
      <c r="F383" s="78"/>
      <c r="G383" s="78"/>
      <c r="H383" s="78"/>
      <c r="I383" s="78"/>
      <c r="J383" s="81"/>
      <c r="K383" s="83"/>
      <c r="L383" s="51"/>
      <c r="AC383" s="60">
        <v>15615</v>
      </c>
      <c r="AD383" s="61">
        <v>10690</v>
      </c>
      <c r="AE383" s="93">
        <f t="shared" si="52"/>
        <v>10.69</v>
      </c>
      <c r="AF383" s="93"/>
    </row>
    <row r="384" spans="1:32" x14ac:dyDescent="0.2">
      <c r="A384" s="77">
        <v>32516</v>
      </c>
      <c r="B384" s="61">
        <v>517</v>
      </c>
      <c r="C384" s="78">
        <f t="shared" si="50"/>
        <v>1989.01</v>
      </c>
      <c r="D384" s="78">
        <f t="shared" si="51"/>
        <v>1.0254545454545454</v>
      </c>
      <c r="E384" s="78"/>
      <c r="F384" s="78"/>
      <c r="G384" s="78"/>
      <c r="H384" s="78"/>
      <c r="I384" s="78"/>
      <c r="J384" s="82"/>
      <c r="K384" s="83"/>
      <c r="L384" s="51"/>
      <c r="AC384" s="60">
        <v>15646</v>
      </c>
      <c r="AD384" s="61">
        <v>43730</v>
      </c>
      <c r="AE384" s="93">
        <f t="shared" si="52"/>
        <v>43.73</v>
      </c>
      <c r="AF384" s="93"/>
    </row>
    <row r="385" spans="1:32" x14ac:dyDescent="0.2">
      <c r="A385" s="77">
        <v>32517</v>
      </c>
      <c r="B385" s="61">
        <v>568</v>
      </c>
      <c r="C385" s="78">
        <f t="shared" si="50"/>
        <v>1989.01</v>
      </c>
      <c r="D385" s="78">
        <f t="shared" si="51"/>
        <v>1.126611570247934</v>
      </c>
      <c r="E385" s="78"/>
      <c r="F385" s="78"/>
      <c r="G385" s="78"/>
      <c r="H385" s="78"/>
      <c r="I385" s="78"/>
      <c r="J385" s="81"/>
      <c r="K385" s="83"/>
      <c r="L385" s="51"/>
      <c r="AC385" s="60">
        <v>15676</v>
      </c>
      <c r="AD385" s="61">
        <v>84040</v>
      </c>
      <c r="AE385" s="93">
        <f t="shared" si="52"/>
        <v>84.04</v>
      </c>
      <c r="AF385" s="93"/>
    </row>
    <row r="386" spans="1:32" x14ac:dyDescent="0.2">
      <c r="A386" s="77">
        <v>32518</v>
      </c>
      <c r="B386" s="61">
        <v>1030</v>
      </c>
      <c r="C386" s="78">
        <f t="shared" si="50"/>
        <v>1989.01</v>
      </c>
      <c r="D386" s="78">
        <f t="shared" si="51"/>
        <v>2.0429752066115703</v>
      </c>
      <c r="E386" s="78"/>
      <c r="F386" s="78"/>
      <c r="G386" s="78"/>
      <c r="H386" s="78"/>
      <c r="I386" s="78"/>
      <c r="J386" s="82"/>
      <c r="K386" s="83"/>
      <c r="L386" s="51"/>
      <c r="AC386" s="60">
        <v>15707</v>
      </c>
      <c r="AD386" s="61">
        <v>121200</v>
      </c>
      <c r="AE386" s="93">
        <f t="shared" si="52"/>
        <v>121.2</v>
      </c>
      <c r="AF386" s="93"/>
    </row>
    <row r="387" spans="1:32" x14ac:dyDescent="0.2">
      <c r="A387" s="77">
        <v>32519</v>
      </c>
      <c r="B387" s="61">
        <v>730</v>
      </c>
      <c r="C387" s="78">
        <f t="shared" si="50"/>
        <v>1989.01</v>
      </c>
      <c r="D387" s="78">
        <f t="shared" si="51"/>
        <v>1.4479338842975207</v>
      </c>
      <c r="E387" s="78"/>
      <c r="F387" s="78"/>
      <c r="G387" s="78"/>
      <c r="H387" s="78"/>
      <c r="I387" s="78"/>
      <c r="J387" s="81"/>
      <c r="K387" s="83"/>
      <c r="L387" s="51"/>
      <c r="AC387" s="60">
        <v>15738</v>
      </c>
      <c r="AD387" s="61">
        <v>140600</v>
      </c>
      <c r="AE387" s="93">
        <f t="shared" si="52"/>
        <v>140.6</v>
      </c>
      <c r="AF387" s="93"/>
    </row>
    <row r="388" spans="1:32" x14ac:dyDescent="0.2">
      <c r="A388" s="77">
        <v>32520</v>
      </c>
      <c r="B388" s="61">
        <v>691</v>
      </c>
      <c r="C388" s="78">
        <f t="shared" si="50"/>
        <v>1989.01</v>
      </c>
      <c r="D388" s="78">
        <f t="shared" si="51"/>
        <v>1.370578512396694</v>
      </c>
      <c r="E388" s="78"/>
      <c r="F388" s="78"/>
      <c r="G388" s="78"/>
      <c r="H388" s="78"/>
      <c r="I388" s="78"/>
      <c r="J388" s="82"/>
      <c r="K388" s="83"/>
      <c r="L388" s="51"/>
      <c r="AC388" s="60">
        <v>15766</v>
      </c>
      <c r="AD388" s="61">
        <v>192700</v>
      </c>
      <c r="AE388" s="93">
        <f t="shared" si="52"/>
        <v>192.7</v>
      </c>
      <c r="AF388" s="93"/>
    </row>
    <row r="389" spans="1:32" x14ac:dyDescent="0.2">
      <c r="A389" s="77">
        <v>32521</v>
      </c>
      <c r="B389" s="61">
        <v>609</v>
      </c>
      <c r="C389" s="78">
        <f t="shared" si="50"/>
        <v>1989.01</v>
      </c>
      <c r="D389" s="78">
        <f t="shared" si="51"/>
        <v>1.2079338842975207</v>
      </c>
      <c r="E389" s="78"/>
      <c r="F389" s="78"/>
      <c r="G389" s="78"/>
      <c r="H389" s="78"/>
      <c r="I389" s="78"/>
      <c r="J389" s="81"/>
      <c r="K389" s="83"/>
      <c r="L389" s="51"/>
      <c r="AC389" s="60">
        <v>15797</v>
      </c>
      <c r="AD389" s="61">
        <v>234700</v>
      </c>
      <c r="AE389" s="93">
        <f t="shared" si="52"/>
        <v>234.7</v>
      </c>
      <c r="AF389" s="93"/>
    </row>
    <row r="390" spans="1:32" x14ac:dyDescent="0.2">
      <c r="A390" s="77">
        <v>32522</v>
      </c>
      <c r="B390" s="61">
        <v>621</v>
      </c>
      <c r="C390" s="78">
        <f t="shared" si="50"/>
        <v>1989.01</v>
      </c>
      <c r="D390" s="78">
        <f t="shared" si="51"/>
        <v>1.2317355371900827</v>
      </c>
      <c r="E390" s="78"/>
      <c r="F390" s="78"/>
      <c r="G390" s="78"/>
      <c r="H390" s="78"/>
      <c r="I390" s="78"/>
      <c r="J390" s="82"/>
      <c r="K390" s="83"/>
      <c r="L390" s="51"/>
      <c r="AC390" s="60">
        <v>15827</v>
      </c>
      <c r="AD390" s="61">
        <v>156800</v>
      </c>
      <c r="AE390" s="93">
        <f t="shared" si="52"/>
        <v>156.80000000000001</v>
      </c>
      <c r="AF390" s="93"/>
    </row>
    <row r="391" spans="1:32" x14ac:dyDescent="0.2">
      <c r="A391" s="77">
        <v>32523</v>
      </c>
      <c r="B391" s="61">
        <v>675</v>
      </c>
      <c r="C391" s="78">
        <f t="shared" si="50"/>
        <v>1989.01</v>
      </c>
      <c r="D391" s="78">
        <f t="shared" si="51"/>
        <v>1.3388429752066116</v>
      </c>
      <c r="E391" s="78"/>
      <c r="F391" s="78"/>
      <c r="G391" s="78"/>
      <c r="H391" s="78"/>
      <c r="I391" s="78"/>
      <c r="J391" s="81"/>
      <c r="K391" s="83"/>
      <c r="L391" s="51"/>
      <c r="AC391" s="60">
        <v>15858</v>
      </c>
      <c r="AD391" s="61">
        <v>77350</v>
      </c>
      <c r="AE391" s="93">
        <f t="shared" si="52"/>
        <v>77.349999999999994</v>
      </c>
      <c r="AF391" s="93"/>
    </row>
    <row r="392" spans="1:32" x14ac:dyDescent="0.2">
      <c r="A392" s="77">
        <v>32524</v>
      </c>
      <c r="B392" s="61">
        <v>521</v>
      </c>
      <c r="C392" s="78">
        <f t="shared" si="50"/>
        <v>1989.01</v>
      </c>
      <c r="D392" s="78">
        <f t="shared" si="51"/>
        <v>1.0333884297520661</v>
      </c>
      <c r="E392" s="78"/>
      <c r="F392" s="78"/>
      <c r="G392" s="78"/>
      <c r="H392" s="78"/>
      <c r="I392" s="78"/>
      <c r="J392" s="82"/>
      <c r="K392" s="83"/>
      <c r="L392" s="51"/>
      <c r="AC392" s="60">
        <v>15888</v>
      </c>
      <c r="AD392" s="61">
        <v>27700</v>
      </c>
      <c r="AE392" s="93">
        <f t="shared" si="52"/>
        <v>27.7</v>
      </c>
      <c r="AF392" s="93"/>
    </row>
    <row r="393" spans="1:32" x14ac:dyDescent="0.2">
      <c r="A393" s="77">
        <v>32525</v>
      </c>
      <c r="B393" s="61">
        <v>522</v>
      </c>
      <c r="C393" s="78">
        <f t="shared" si="50"/>
        <v>1989.01</v>
      </c>
      <c r="D393" s="78">
        <f t="shared" si="51"/>
        <v>1.0353719008264464</v>
      </c>
      <c r="E393" s="78"/>
      <c r="F393" s="78"/>
      <c r="G393" s="78"/>
      <c r="H393" s="78"/>
      <c r="I393" s="78"/>
      <c r="J393" s="81"/>
      <c r="K393" s="83"/>
      <c r="L393" s="51"/>
      <c r="AC393" s="60">
        <v>15919</v>
      </c>
      <c r="AD393" s="61">
        <v>11100</v>
      </c>
      <c r="AE393" s="93">
        <f t="shared" si="52"/>
        <v>11.1</v>
      </c>
      <c r="AF393" s="93"/>
    </row>
    <row r="394" spans="1:32" x14ac:dyDescent="0.2">
      <c r="A394" s="77">
        <v>32526</v>
      </c>
      <c r="B394" s="61">
        <v>574</v>
      </c>
      <c r="C394" s="78">
        <f t="shared" si="50"/>
        <v>1989.01</v>
      </c>
      <c r="D394" s="78">
        <f t="shared" si="51"/>
        <v>1.1385123966942148</v>
      </c>
      <c r="E394" s="78"/>
      <c r="F394" s="78"/>
      <c r="G394" s="78"/>
      <c r="H394" s="78"/>
      <c r="I394" s="78"/>
      <c r="J394" s="82"/>
      <c r="K394" s="83"/>
      <c r="L394" s="51"/>
      <c r="AC394" s="60">
        <v>15950</v>
      </c>
      <c r="AD394" s="61">
        <v>7270</v>
      </c>
      <c r="AE394" s="93">
        <f t="shared" si="52"/>
        <v>7.27</v>
      </c>
      <c r="AF394" s="93"/>
    </row>
    <row r="395" spans="1:32" x14ac:dyDescent="0.2">
      <c r="A395" s="77">
        <v>32527</v>
      </c>
      <c r="B395" s="61">
        <v>617</v>
      </c>
      <c r="C395" s="78">
        <f t="shared" ref="C395:C458" si="53">YEAR(A395) + MONTH(A395) / 100</f>
        <v>1989.01</v>
      </c>
      <c r="D395" s="78">
        <f t="shared" si="51"/>
        <v>1.2238016528925622</v>
      </c>
      <c r="E395" s="78"/>
      <c r="F395" s="78"/>
      <c r="G395" s="78"/>
      <c r="H395" s="78"/>
      <c r="I395" s="78"/>
      <c r="J395" s="81"/>
      <c r="K395" s="83"/>
      <c r="L395" s="51"/>
      <c r="AC395" s="60">
        <v>15980</v>
      </c>
      <c r="AD395" s="61">
        <v>14790</v>
      </c>
      <c r="AE395" s="93">
        <f t="shared" si="52"/>
        <v>14.79</v>
      </c>
      <c r="AF395" s="93"/>
    </row>
    <row r="396" spans="1:32" x14ac:dyDescent="0.2">
      <c r="A396" s="77">
        <v>32528</v>
      </c>
      <c r="B396" s="61">
        <v>682</v>
      </c>
      <c r="C396" s="78">
        <f t="shared" si="53"/>
        <v>1989.01</v>
      </c>
      <c r="D396" s="78">
        <f t="shared" ref="D396:D459" si="54">B396 * 60 * 60 * 24 / 43560 / 1000</f>
        <v>1.3527272727272728</v>
      </c>
      <c r="E396" s="78"/>
      <c r="F396" s="78"/>
      <c r="G396" s="78"/>
      <c r="H396" s="78"/>
      <c r="I396" s="78"/>
      <c r="J396" s="82"/>
      <c r="K396" s="83"/>
      <c r="L396" s="51"/>
      <c r="AC396" s="60">
        <v>16011</v>
      </c>
      <c r="AD396" s="61">
        <v>28820</v>
      </c>
      <c r="AE396" s="93">
        <f t="shared" ref="AE396:AE459" si="55">AD396 / 1000</f>
        <v>28.82</v>
      </c>
      <c r="AF396" s="93"/>
    </row>
    <row r="397" spans="1:32" x14ac:dyDescent="0.2">
      <c r="A397" s="77">
        <v>32529</v>
      </c>
      <c r="B397" s="61">
        <v>783</v>
      </c>
      <c r="C397" s="78">
        <f t="shared" si="53"/>
        <v>1989.01</v>
      </c>
      <c r="D397" s="78">
        <f t="shared" si="54"/>
        <v>1.5530578512396693</v>
      </c>
      <c r="E397" s="78"/>
      <c r="F397" s="78"/>
      <c r="G397" s="78"/>
      <c r="H397" s="78"/>
      <c r="I397" s="78"/>
      <c r="J397" s="81"/>
      <c r="K397" s="83"/>
      <c r="L397" s="51"/>
      <c r="AC397" s="60">
        <v>16041</v>
      </c>
      <c r="AD397" s="61">
        <v>22400</v>
      </c>
      <c r="AE397" s="93">
        <f t="shared" si="55"/>
        <v>22.4</v>
      </c>
      <c r="AF397" s="93"/>
    </row>
    <row r="398" spans="1:32" x14ac:dyDescent="0.2">
      <c r="A398" s="77">
        <v>32530</v>
      </c>
      <c r="B398" s="61">
        <v>1371</v>
      </c>
      <c r="C398" s="78">
        <f t="shared" si="53"/>
        <v>1989.01</v>
      </c>
      <c r="D398" s="78">
        <f t="shared" si="54"/>
        <v>2.7193388429752066</v>
      </c>
      <c r="E398" s="78"/>
      <c r="F398" s="78"/>
      <c r="G398" s="78"/>
      <c r="H398" s="78"/>
      <c r="I398" s="78"/>
      <c r="J398" s="82"/>
      <c r="K398" s="83"/>
      <c r="L398" s="51"/>
      <c r="AC398" s="60">
        <v>16072</v>
      </c>
      <c r="AD398" s="61">
        <v>29520</v>
      </c>
      <c r="AE398" s="93">
        <f t="shared" si="55"/>
        <v>29.52</v>
      </c>
      <c r="AF398" s="93"/>
    </row>
    <row r="399" spans="1:32" x14ac:dyDescent="0.2">
      <c r="A399" s="77">
        <v>32531</v>
      </c>
      <c r="B399" s="61">
        <v>1000</v>
      </c>
      <c r="C399" s="78">
        <f t="shared" si="53"/>
        <v>1989.01</v>
      </c>
      <c r="D399" s="78">
        <f t="shared" si="54"/>
        <v>1.9834710743801651</v>
      </c>
      <c r="E399" s="78"/>
      <c r="F399" s="78"/>
      <c r="G399" s="78"/>
      <c r="H399" s="78"/>
      <c r="I399" s="78"/>
      <c r="J399" s="81"/>
      <c r="K399" s="83"/>
      <c r="L399" s="51"/>
      <c r="AC399" s="60">
        <v>16103</v>
      </c>
      <c r="AD399" s="61">
        <v>66610</v>
      </c>
      <c r="AE399" s="93">
        <f t="shared" si="55"/>
        <v>66.61</v>
      </c>
      <c r="AF399" s="93"/>
    </row>
    <row r="400" spans="1:32" x14ac:dyDescent="0.2">
      <c r="A400" s="77">
        <v>32532</v>
      </c>
      <c r="B400" s="61">
        <v>1008</v>
      </c>
      <c r="C400" s="78">
        <f t="shared" si="53"/>
        <v>1989.01</v>
      </c>
      <c r="D400" s="78">
        <f t="shared" si="54"/>
        <v>1.9993388429752068</v>
      </c>
      <c r="E400" s="78"/>
      <c r="F400" s="78"/>
      <c r="G400" s="78"/>
      <c r="H400" s="78"/>
      <c r="I400" s="78"/>
      <c r="J400" s="82"/>
      <c r="K400" s="83"/>
      <c r="L400" s="51"/>
      <c r="AC400" s="60">
        <v>16132</v>
      </c>
      <c r="AD400" s="61">
        <v>94730</v>
      </c>
      <c r="AE400" s="93">
        <f t="shared" si="55"/>
        <v>94.73</v>
      </c>
      <c r="AF400" s="93"/>
    </row>
    <row r="401" spans="1:32" x14ac:dyDescent="0.2">
      <c r="A401" s="77">
        <v>32533</v>
      </c>
      <c r="B401" s="61">
        <v>848</v>
      </c>
      <c r="C401" s="78">
        <f t="shared" si="53"/>
        <v>1989.01</v>
      </c>
      <c r="D401" s="78">
        <f t="shared" si="54"/>
        <v>1.6819834710743802</v>
      </c>
      <c r="E401" s="78"/>
      <c r="F401" s="78"/>
      <c r="G401" s="78"/>
      <c r="H401" s="78"/>
      <c r="I401" s="78"/>
      <c r="J401" s="81"/>
      <c r="K401" s="83"/>
      <c r="L401" s="51"/>
      <c r="AC401" s="60">
        <v>16163</v>
      </c>
      <c r="AD401" s="61">
        <v>104100</v>
      </c>
      <c r="AE401" s="93">
        <f t="shared" si="55"/>
        <v>104.1</v>
      </c>
      <c r="AF401" s="93"/>
    </row>
    <row r="402" spans="1:32" x14ac:dyDescent="0.2">
      <c r="A402" s="77">
        <v>32534</v>
      </c>
      <c r="B402" s="61">
        <v>954</v>
      </c>
      <c r="C402" s="78">
        <f t="shared" si="53"/>
        <v>1989.01</v>
      </c>
      <c r="D402" s="78">
        <f t="shared" si="54"/>
        <v>1.8922314049586777</v>
      </c>
      <c r="E402" s="78"/>
      <c r="F402" s="78"/>
      <c r="G402" s="78"/>
      <c r="H402" s="78"/>
      <c r="I402" s="78"/>
      <c r="J402" s="82"/>
      <c r="K402" s="83"/>
      <c r="L402" s="51"/>
      <c r="AC402" s="60">
        <v>16193</v>
      </c>
      <c r="AD402" s="61">
        <v>170300</v>
      </c>
      <c r="AE402" s="93">
        <f t="shared" si="55"/>
        <v>170.3</v>
      </c>
      <c r="AF402" s="93"/>
    </row>
    <row r="403" spans="1:32" x14ac:dyDescent="0.2">
      <c r="A403" s="77">
        <v>32535</v>
      </c>
      <c r="B403" s="61">
        <v>787</v>
      </c>
      <c r="C403" s="78">
        <f t="shared" si="53"/>
        <v>1989.01</v>
      </c>
      <c r="D403" s="78">
        <f t="shared" si="54"/>
        <v>1.5609917355371901</v>
      </c>
      <c r="E403" s="78"/>
      <c r="F403" s="78"/>
      <c r="G403" s="78"/>
      <c r="H403" s="78"/>
      <c r="I403" s="78"/>
      <c r="J403" s="81"/>
      <c r="K403" s="83"/>
      <c r="L403" s="51"/>
      <c r="AC403" s="60">
        <v>16224</v>
      </c>
      <c r="AD403" s="61">
        <v>80820</v>
      </c>
      <c r="AE403" s="93">
        <f t="shared" si="55"/>
        <v>80.819999999999993</v>
      </c>
      <c r="AF403" s="93"/>
    </row>
    <row r="404" spans="1:32" x14ac:dyDescent="0.2">
      <c r="A404" s="77">
        <v>32536</v>
      </c>
      <c r="B404" s="61">
        <v>827</v>
      </c>
      <c r="C404" s="78">
        <f t="shared" si="53"/>
        <v>1989.01</v>
      </c>
      <c r="D404" s="78">
        <f t="shared" si="54"/>
        <v>1.6403305785123967</v>
      </c>
      <c r="E404" s="78"/>
      <c r="F404" s="78"/>
      <c r="G404" s="78"/>
      <c r="H404" s="78"/>
      <c r="I404" s="78"/>
      <c r="J404" s="82"/>
      <c r="K404" s="83"/>
      <c r="L404" s="51"/>
      <c r="AC404" s="60">
        <v>16254</v>
      </c>
      <c r="AD404" s="61">
        <v>25270</v>
      </c>
      <c r="AE404" s="93">
        <f t="shared" si="55"/>
        <v>25.27</v>
      </c>
      <c r="AF404" s="93"/>
    </row>
    <row r="405" spans="1:32" x14ac:dyDescent="0.2">
      <c r="A405" s="77">
        <v>32537</v>
      </c>
      <c r="B405" s="61">
        <v>981</v>
      </c>
      <c r="C405" s="78">
        <f t="shared" si="53"/>
        <v>1989.01</v>
      </c>
      <c r="D405" s="78">
        <f t="shared" si="54"/>
        <v>1.9457851239669421</v>
      </c>
      <c r="E405" s="78"/>
      <c r="F405" s="78"/>
      <c r="G405" s="78"/>
      <c r="H405" s="78"/>
      <c r="I405" s="78"/>
      <c r="J405" s="81"/>
      <c r="K405" s="83"/>
      <c r="L405" s="51"/>
      <c r="AC405" s="60">
        <v>16285</v>
      </c>
      <c r="AD405" s="61">
        <v>10110</v>
      </c>
      <c r="AE405" s="93">
        <f t="shared" si="55"/>
        <v>10.11</v>
      </c>
      <c r="AF405" s="93"/>
    </row>
    <row r="406" spans="1:32" x14ac:dyDescent="0.2">
      <c r="A406" s="77">
        <v>32538</v>
      </c>
      <c r="B406" s="61">
        <v>1077</v>
      </c>
      <c r="C406" s="78">
        <f t="shared" si="53"/>
        <v>1989.01</v>
      </c>
      <c r="D406" s="78">
        <f t="shared" si="54"/>
        <v>2.1361983471074382</v>
      </c>
      <c r="E406" s="78"/>
      <c r="F406" s="78"/>
      <c r="G406" s="78"/>
      <c r="H406" s="78"/>
      <c r="I406" s="78"/>
      <c r="J406" s="82"/>
      <c r="K406" s="83"/>
      <c r="L406" s="51"/>
      <c r="AC406" s="60">
        <v>16316</v>
      </c>
      <c r="AD406" s="61">
        <v>6660</v>
      </c>
      <c r="AE406" s="93">
        <f t="shared" si="55"/>
        <v>6.66</v>
      </c>
      <c r="AF406" s="93"/>
    </row>
    <row r="407" spans="1:32" x14ac:dyDescent="0.2">
      <c r="A407" s="77">
        <v>32539</v>
      </c>
      <c r="B407" s="61">
        <v>1226</v>
      </c>
      <c r="C407" s="78">
        <f t="shared" si="53"/>
        <v>1989.01</v>
      </c>
      <c r="D407" s="78">
        <f t="shared" si="54"/>
        <v>2.4317355371900824</v>
      </c>
      <c r="E407" s="78"/>
      <c r="F407" s="78"/>
      <c r="G407" s="78"/>
      <c r="H407" s="78"/>
      <c r="I407" s="78"/>
      <c r="J407" s="81"/>
      <c r="K407" s="83"/>
      <c r="L407" s="51"/>
      <c r="AC407" s="60">
        <v>16346</v>
      </c>
      <c r="AD407" s="61">
        <v>8040</v>
      </c>
      <c r="AE407" s="93">
        <f t="shared" si="55"/>
        <v>8.0399999999999991</v>
      </c>
      <c r="AF407" s="93"/>
    </row>
    <row r="408" spans="1:32" x14ac:dyDescent="0.2">
      <c r="A408" s="77">
        <v>32540</v>
      </c>
      <c r="B408" s="61">
        <v>1143</v>
      </c>
      <c r="C408" s="78">
        <f t="shared" si="53"/>
        <v>1989.02</v>
      </c>
      <c r="D408" s="78">
        <f t="shared" si="54"/>
        <v>2.2671074380165286</v>
      </c>
      <c r="E408" s="78"/>
      <c r="F408" s="78"/>
      <c r="G408" s="78"/>
      <c r="H408" s="78"/>
      <c r="I408" s="78"/>
      <c r="J408" s="82"/>
      <c r="K408" s="83"/>
      <c r="L408" s="51"/>
      <c r="AC408" s="60">
        <v>16377</v>
      </c>
      <c r="AD408" s="61">
        <v>51500</v>
      </c>
      <c r="AE408" s="93">
        <f t="shared" si="55"/>
        <v>51.5</v>
      </c>
      <c r="AF408" s="93"/>
    </row>
    <row r="409" spans="1:32" x14ac:dyDescent="0.2">
      <c r="A409" s="77">
        <v>32541</v>
      </c>
      <c r="B409" s="61">
        <v>1179</v>
      </c>
      <c r="C409" s="78">
        <f t="shared" si="53"/>
        <v>1989.02</v>
      </c>
      <c r="D409" s="78">
        <f t="shared" si="54"/>
        <v>2.3385123966942145</v>
      </c>
      <c r="E409" s="78"/>
      <c r="F409" s="78"/>
      <c r="G409" s="78"/>
      <c r="H409" s="78"/>
      <c r="I409" s="78"/>
      <c r="J409" s="81"/>
      <c r="K409" s="83"/>
      <c r="L409" s="51"/>
      <c r="AC409" s="60">
        <v>16407</v>
      </c>
      <c r="AD409" s="61">
        <v>98790</v>
      </c>
      <c r="AE409" s="93">
        <f t="shared" si="55"/>
        <v>98.79</v>
      </c>
      <c r="AF409" s="93"/>
    </row>
    <row r="410" spans="1:32" x14ac:dyDescent="0.2">
      <c r="A410" s="77">
        <v>32542</v>
      </c>
      <c r="B410" s="61">
        <v>966</v>
      </c>
      <c r="C410" s="78">
        <f t="shared" si="53"/>
        <v>1989.02</v>
      </c>
      <c r="D410" s="78">
        <f t="shared" si="54"/>
        <v>1.9160330578512397</v>
      </c>
      <c r="E410" s="78"/>
      <c r="F410" s="78"/>
      <c r="G410" s="78"/>
      <c r="H410" s="78"/>
      <c r="I410" s="78"/>
      <c r="J410" s="82"/>
      <c r="K410" s="83"/>
      <c r="L410" s="51"/>
      <c r="AC410" s="60">
        <v>16438</v>
      </c>
      <c r="AD410" s="61">
        <v>79550</v>
      </c>
      <c r="AE410" s="93">
        <f t="shared" si="55"/>
        <v>79.55</v>
      </c>
      <c r="AF410" s="93"/>
    </row>
    <row r="411" spans="1:32" x14ac:dyDescent="0.2">
      <c r="A411" s="77">
        <v>32543</v>
      </c>
      <c r="B411" s="61">
        <v>914</v>
      </c>
      <c r="C411" s="78">
        <f t="shared" si="53"/>
        <v>1989.02</v>
      </c>
      <c r="D411" s="78">
        <f t="shared" si="54"/>
        <v>1.812892561983471</v>
      </c>
      <c r="E411" s="78"/>
      <c r="F411" s="78"/>
      <c r="G411" s="78"/>
      <c r="H411" s="78"/>
      <c r="I411" s="78"/>
      <c r="J411" s="81"/>
      <c r="K411" s="83"/>
      <c r="L411" s="51"/>
      <c r="AC411" s="60">
        <v>16469</v>
      </c>
      <c r="AD411" s="61">
        <v>182700</v>
      </c>
      <c r="AE411" s="93">
        <f t="shared" si="55"/>
        <v>182.7</v>
      </c>
      <c r="AF411" s="93"/>
    </row>
    <row r="412" spans="1:32" x14ac:dyDescent="0.2">
      <c r="A412" s="77">
        <v>32544</v>
      </c>
      <c r="B412" s="61">
        <v>788</v>
      </c>
      <c r="C412" s="78">
        <f t="shared" si="53"/>
        <v>1989.02</v>
      </c>
      <c r="D412" s="78">
        <f t="shared" si="54"/>
        <v>1.5629752066115703</v>
      </c>
      <c r="E412" s="78"/>
      <c r="F412" s="78"/>
      <c r="G412" s="78"/>
      <c r="H412" s="78"/>
      <c r="I412" s="78"/>
      <c r="J412" s="82"/>
      <c r="K412" s="83"/>
      <c r="L412" s="51"/>
      <c r="AC412" s="60">
        <v>16497</v>
      </c>
      <c r="AD412" s="61">
        <v>79600</v>
      </c>
      <c r="AE412" s="93">
        <f t="shared" si="55"/>
        <v>79.599999999999994</v>
      </c>
      <c r="AF412" s="93"/>
    </row>
    <row r="413" spans="1:32" x14ac:dyDescent="0.2">
      <c r="A413" s="77">
        <v>32545</v>
      </c>
      <c r="B413" s="61">
        <v>742</v>
      </c>
      <c r="C413" s="78">
        <f t="shared" si="53"/>
        <v>1989.02</v>
      </c>
      <c r="D413" s="78">
        <f t="shared" si="54"/>
        <v>1.4717355371900827</v>
      </c>
      <c r="E413" s="78"/>
      <c r="F413" s="78"/>
      <c r="G413" s="78"/>
      <c r="H413" s="78"/>
      <c r="I413" s="78"/>
      <c r="J413" s="81"/>
      <c r="K413" s="83"/>
      <c r="L413" s="51"/>
      <c r="AC413" s="60">
        <v>16528</v>
      </c>
      <c r="AD413" s="61">
        <v>186500</v>
      </c>
      <c r="AE413" s="93">
        <f t="shared" si="55"/>
        <v>186.5</v>
      </c>
      <c r="AF413" s="93"/>
    </row>
    <row r="414" spans="1:32" x14ac:dyDescent="0.2">
      <c r="A414" s="77">
        <v>32546</v>
      </c>
      <c r="B414" s="61">
        <v>667</v>
      </c>
      <c r="C414" s="78">
        <f t="shared" si="53"/>
        <v>1989.02</v>
      </c>
      <c r="D414" s="78">
        <f t="shared" si="54"/>
        <v>1.3229752066115703</v>
      </c>
      <c r="E414" s="78"/>
      <c r="F414" s="78"/>
      <c r="G414" s="78"/>
      <c r="H414" s="78"/>
      <c r="I414" s="78"/>
      <c r="J414" s="82"/>
      <c r="K414" s="83"/>
      <c r="L414" s="51"/>
      <c r="AC414" s="60">
        <v>16558</v>
      </c>
      <c r="AD414" s="61">
        <v>228800</v>
      </c>
      <c r="AE414" s="93">
        <f t="shared" si="55"/>
        <v>228.8</v>
      </c>
      <c r="AF414" s="93"/>
    </row>
    <row r="415" spans="1:32" x14ac:dyDescent="0.2">
      <c r="A415" s="77">
        <v>32547</v>
      </c>
      <c r="B415" s="61">
        <v>549</v>
      </c>
      <c r="C415" s="78">
        <f t="shared" si="53"/>
        <v>1989.02</v>
      </c>
      <c r="D415" s="78">
        <f t="shared" si="54"/>
        <v>1.0889256198347106</v>
      </c>
      <c r="E415" s="78"/>
      <c r="F415" s="78"/>
      <c r="G415" s="78"/>
      <c r="H415" s="78"/>
      <c r="I415" s="78"/>
      <c r="J415" s="81"/>
      <c r="K415" s="83"/>
      <c r="L415" s="51"/>
      <c r="AC415" s="60">
        <v>16589</v>
      </c>
      <c r="AD415" s="61">
        <v>87820</v>
      </c>
      <c r="AE415" s="93">
        <f t="shared" si="55"/>
        <v>87.82</v>
      </c>
      <c r="AF415" s="93"/>
    </row>
    <row r="416" spans="1:32" x14ac:dyDescent="0.2">
      <c r="A416" s="77">
        <v>32548</v>
      </c>
      <c r="B416" s="61">
        <v>723</v>
      </c>
      <c r="C416" s="78">
        <f t="shared" si="53"/>
        <v>1989.02</v>
      </c>
      <c r="D416" s="78">
        <f t="shared" si="54"/>
        <v>1.4340495867768595</v>
      </c>
      <c r="E416" s="78"/>
      <c r="F416" s="78"/>
      <c r="G416" s="78"/>
      <c r="H416" s="78"/>
      <c r="I416" s="78"/>
      <c r="J416" s="82"/>
      <c r="K416" s="83"/>
      <c r="L416" s="51"/>
      <c r="AC416" s="60">
        <v>16619</v>
      </c>
      <c r="AD416" s="61">
        <v>26740</v>
      </c>
      <c r="AE416" s="93">
        <f t="shared" si="55"/>
        <v>26.74</v>
      </c>
      <c r="AF416" s="93"/>
    </row>
    <row r="417" spans="1:32" x14ac:dyDescent="0.2">
      <c r="A417" s="77">
        <v>32549</v>
      </c>
      <c r="B417" s="61">
        <v>780</v>
      </c>
      <c r="C417" s="78">
        <f t="shared" si="53"/>
        <v>1989.02</v>
      </c>
      <c r="D417" s="78">
        <f t="shared" si="54"/>
        <v>1.5471074380165288</v>
      </c>
      <c r="E417" s="78"/>
      <c r="F417" s="78"/>
      <c r="G417" s="78"/>
      <c r="H417" s="78"/>
      <c r="I417" s="78"/>
      <c r="J417" s="81"/>
      <c r="K417" s="83"/>
      <c r="L417" s="51"/>
      <c r="AC417" s="60">
        <v>16650</v>
      </c>
      <c r="AD417" s="61">
        <v>10500</v>
      </c>
      <c r="AE417" s="93">
        <f t="shared" si="55"/>
        <v>10.5</v>
      </c>
      <c r="AF417" s="93"/>
    </row>
    <row r="418" spans="1:32" x14ac:dyDescent="0.2">
      <c r="A418" s="77">
        <v>32550</v>
      </c>
      <c r="B418" s="61">
        <v>572</v>
      </c>
      <c r="C418" s="78">
        <f t="shared" si="53"/>
        <v>1989.02</v>
      </c>
      <c r="D418" s="78">
        <f t="shared" si="54"/>
        <v>1.1345454545454545</v>
      </c>
      <c r="E418" s="78"/>
      <c r="F418" s="78"/>
      <c r="G418" s="78"/>
      <c r="H418" s="78"/>
      <c r="I418" s="78"/>
      <c r="J418" s="82"/>
      <c r="K418" s="83"/>
      <c r="L418" s="51"/>
      <c r="AC418" s="60">
        <v>16681</v>
      </c>
      <c r="AD418" s="61">
        <v>6780</v>
      </c>
      <c r="AE418" s="93">
        <f t="shared" si="55"/>
        <v>6.78</v>
      </c>
      <c r="AF418" s="93"/>
    </row>
    <row r="419" spans="1:32" x14ac:dyDescent="0.2">
      <c r="A419" s="77">
        <v>32551</v>
      </c>
      <c r="B419" s="61">
        <v>671</v>
      </c>
      <c r="C419" s="78">
        <f t="shared" si="53"/>
        <v>1989.02</v>
      </c>
      <c r="D419" s="78">
        <f t="shared" si="54"/>
        <v>1.330909090909091</v>
      </c>
      <c r="E419" s="78"/>
      <c r="F419" s="78"/>
      <c r="G419" s="78"/>
      <c r="H419" s="78"/>
      <c r="I419" s="78"/>
      <c r="J419" s="81"/>
      <c r="K419" s="83"/>
      <c r="L419" s="51"/>
      <c r="AC419" s="60">
        <v>16711</v>
      </c>
      <c r="AD419" s="61">
        <v>28700</v>
      </c>
      <c r="AE419" s="93">
        <f t="shared" si="55"/>
        <v>28.7</v>
      </c>
      <c r="AF419" s="93"/>
    </row>
    <row r="420" spans="1:32" x14ac:dyDescent="0.2">
      <c r="A420" s="77">
        <v>32552</v>
      </c>
      <c r="B420" s="61">
        <v>571</v>
      </c>
      <c r="C420" s="78">
        <f t="shared" si="53"/>
        <v>1989.02</v>
      </c>
      <c r="D420" s="78">
        <f t="shared" si="54"/>
        <v>1.1325619834710745</v>
      </c>
      <c r="E420" s="78"/>
      <c r="F420" s="78"/>
      <c r="G420" s="78"/>
      <c r="H420" s="78"/>
      <c r="I420" s="78"/>
      <c r="J420" s="82"/>
      <c r="K420" s="83"/>
      <c r="L420" s="51"/>
      <c r="AC420" s="60">
        <v>16742</v>
      </c>
      <c r="AD420" s="61">
        <v>73550</v>
      </c>
      <c r="AE420" s="93">
        <f t="shared" si="55"/>
        <v>73.55</v>
      </c>
      <c r="AF420" s="93"/>
    </row>
    <row r="421" spans="1:32" x14ac:dyDescent="0.2">
      <c r="A421" s="77">
        <v>32553</v>
      </c>
      <c r="B421" s="61">
        <v>531</v>
      </c>
      <c r="C421" s="78">
        <f t="shared" si="53"/>
        <v>1989.02</v>
      </c>
      <c r="D421" s="78">
        <f t="shared" si="54"/>
        <v>1.0532231404958676</v>
      </c>
      <c r="E421" s="78"/>
      <c r="F421" s="78"/>
      <c r="G421" s="78"/>
      <c r="H421" s="78"/>
      <c r="I421" s="78"/>
      <c r="J421" s="81"/>
      <c r="K421" s="83"/>
      <c r="L421" s="51"/>
      <c r="AC421" s="60">
        <v>16772</v>
      </c>
      <c r="AD421" s="61">
        <v>210000</v>
      </c>
      <c r="AE421" s="93">
        <f t="shared" si="55"/>
        <v>210</v>
      </c>
      <c r="AF421" s="93"/>
    </row>
    <row r="422" spans="1:32" x14ac:dyDescent="0.2">
      <c r="A422" s="77">
        <v>32554</v>
      </c>
      <c r="B422" s="61">
        <v>483</v>
      </c>
      <c r="C422" s="78">
        <f t="shared" si="53"/>
        <v>1989.02</v>
      </c>
      <c r="D422" s="78">
        <f t="shared" si="54"/>
        <v>0.95801652892561984</v>
      </c>
      <c r="E422" s="78"/>
      <c r="F422" s="78"/>
      <c r="G422" s="78"/>
      <c r="H422" s="78"/>
      <c r="I422" s="78"/>
      <c r="J422" s="82"/>
      <c r="K422" s="83"/>
      <c r="L422" s="51"/>
      <c r="AC422" s="60">
        <v>16803</v>
      </c>
      <c r="AD422" s="61">
        <v>149300</v>
      </c>
      <c r="AE422" s="93">
        <f t="shared" si="55"/>
        <v>149.30000000000001</v>
      </c>
      <c r="AF422" s="93"/>
    </row>
    <row r="423" spans="1:32" x14ac:dyDescent="0.2">
      <c r="A423" s="77">
        <v>32555</v>
      </c>
      <c r="B423" s="61">
        <v>617</v>
      </c>
      <c r="C423" s="78">
        <f t="shared" si="53"/>
        <v>1989.02</v>
      </c>
      <c r="D423" s="78">
        <f t="shared" si="54"/>
        <v>1.2238016528925622</v>
      </c>
      <c r="E423" s="78"/>
      <c r="F423" s="78"/>
      <c r="G423" s="78"/>
      <c r="H423" s="78"/>
      <c r="I423" s="78"/>
      <c r="J423" s="81"/>
      <c r="K423" s="83"/>
      <c r="L423" s="51"/>
      <c r="AC423" s="60">
        <v>16834</v>
      </c>
      <c r="AD423" s="61">
        <v>77690</v>
      </c>
      <c r="AE423" s="93">
        <f t="shared" si="55"/>
        <v>77.69</v>
      </c>
      <c r="AF423" s="93"/>
    </row>
    <row r="424" spans="1:32" x14ac:dyDescent="0.2">
      <c r="A424" s="77">
        <v>32556</v>
      </c>
      <c r="B424" s="61">
        <v>608</v>
      </c>
      <c r="C424" s="78">
        <f t="shared" si="53"/>
        <v>1989.02</v>
      </c>
      <c r="D424" s="78">
        <f t="shared" si="54"/>
        <v>1.2059504132231404</v>
      </c>
      <c r="E424" s="78"/>
      <c r="F424" s="78"/>
      <c r="G424" s="78"/>
      <c r="H424" s="78"/>
      <c r="I424" s="78"/>
      <c r="J424" s="82"/>
      <c r="K424" s="83"/>
      <c r="L424" s="51"/>
      <c r="AC424" s="60">
        <v>16862</v>
      </c>
      <c r="AD424" s="61">
        <v>148800</v>
      </c>
      <c r="AE424" s="93">
        <f t="shared" si="55"/>
        <v>148.80000000000001</v>
      </c>
      <c r="AF424" s="93"/>
    </row>
    <row r="425" spans="1:32" x14ac:dyDescent="0.2">
      <c r="A425" s="77">
        <v>32557</v>
      </c>
      <c r="B425" s="61">
        <v>1052</v>
      </c>
      <c r="C425" s="78">
        <f t="shared" si="53"/>
        <v>1989.02</v>
      </c>
      <c r="D425" s="78">
        <f t="shared" si="54"/>
        <v>2.0866115702479338</v>
      </c>
      <c r="E425" s="78"/>
      <c r="F425" s="78"/>
      <c r="G425" s="78"/>
      <c r="H425" s="78"/>
      <c r="I425" s="78"/>
      <c r="J425" s="81"/>
      <c r="K425" s="83"/>
      <c r="L425" s="51"/>
      <c r="AC425" s="60">
        <v>16893</v>
      </c>
      <c r="AD425" s="61">
        <v>261500</v>
      </c>
      <c r="AE425" s="93">
        <f t="shared" si="55"/>
        <v>261.5</v>
      </c>
      <c r="AF425" s="93"/>
    </row>
    <row r="426" spans="1:32" x14ac:dyDescent="0.2">
      <c r="A426" s="77">
        <v>32558</v>
      </c>
      <c r="B426" s="61">
        <v>859</v>
      </c>
      <c r="C426" s="78">
        <f t="shared" si="53"/>
        <v>1989.02</v>
      </c>
      <c r="D426" s="78">
        <f t="shared" si="54"/>
        <v>1.7038016528925621</v>
      </c>
      <c r="E426" s="78"/>
      <c r="F426" s="78"/>
      <c r="G426" s="78"/>
      <c r="H426" s="78"/>
      <c r="I426" s="78"/>
      <c r="J426" s="82"/>
      <c r="K426" s="83"/>
      <c r="L426" s="51"/>
      <c r="AC426" s="60">
        <v>16923</v>
      </c>
      <c r="AD426" s="61">
        <v>292400</v>
      </c>
      <c r="AE426" s="93">
        <f t="shared" si="55"/>
        <v>292.39999999999998</v>
      </c>
      <c r="AF426" s="93"/>
    </row>
    <row r="427" spans="1:32" x14ac:dyDescent="0.2">
      <c r="A427" s="77">
        <v>32559</v>
      </c>
      <c r="B427" s="61">
        <v>975</v>
      </c>
      <c r="C427" s="78">
        <f t="shared" si="53"/>
        <v>1989.02</v>
      </c>
      <c r="D427" s="78">
        <f t="shared" si="54"/>
        <v>1.9338842975206612</v>
      </c>
      <c r="E427" s="78"/>
      <c r="F427" s="78"/>
      <c r="G427" s="78"/>
      <c r="H427" s="78"/>
      <c r="I427" s="78"/>
      <c r="J427" s="81"/>
      <c r="K427" s="83"/>
      <c r="L427" s="51"/>
      <c r="AC427" s="60">
        <v>16954</v>
      </c>
      <c r="AD427" s="61">
        <v>109700</v>
      </c>
      <c r="AE427" s="93">
        <f t="shared" si="55"/>
        <v>109.7</v>
      </c>
      <c r="AF427" s="93"/>
    </row>
    <row r="428" spans="1:32" x14ac:dyDescent="0.2">
      <c r="A428" s="77">
        <v>32560</v>
      </c>
      <c r="B428" s="61">
        <v>1106</v>
      </c>
      <c r="C428" s="78">
        <f t="shared" si="53"/>
        <v>1989.02</v>
      </c>
      <c r="D428" s="78">
        <f t="shared" si="54"/>
        <v>2.1937190082644631</v>
      </c>
      <c r="E428" s="78"/>
      <c r="F428" s="78"/>
      <c r="G428" s="78"/>
      <c r="H428" s="78"/>
      <c r="I428" s="78"/>
      <c r="J428" s="82"/>
      <c r="K428" s="83"/>
      <c r="L428" s="51"/>
      <c r="AC428" s="60">
        <v>16984</v>
      </c>
      <c r="AD428" s="61">
        <v>39800</v>
      </c>
      <c r="AE428" s="93">
        <f t="shared" si="55"/>
        <v>39.799999999999997</v>
      </c>
      <c r="AF428" s="93"/>
    </row>
    <row r="429" spans="1:32" x14ac:dyDescent="0.2">
      <c r="A429" s="77">
        <v>32561</v>
      </c>
      <c r="B429" s="61">
        <v>1209</v>
      </c>
      <c r="C429" s="78">
        <f t="shared" si="53"/>
        <v>1989.02</v>
      </c>
      <c r="D429" s="78">
        <f t="shared" si="54"/>
        <v>2.3980165289256199</v>
      </c>
      <c r="E429" s="78"/>
      <c r="F429" s="78"/>
      <c r="G429" s="78"/>
      <c r="H429" s="78"/>
      <c r="I429" s="78"/>
      <c r="J429" s="81"/>
      <c r="K429" s="83"/>
      <c r="L429" s="51"/>
      <c r="AC429" s="60">
        <v>17015</v>
      </c>
      <c r="AD429" s="61">
        <v>14100</v>
      </c>
      <c r="AE429" s="93">
        <f t="shared" si="55"/>
        <v>14.1</v>
      </c>
      <c r="AF429" s="93"/>
    </row>
    <row r="430" spans="1:32" x14ac:dyDescent="0.2">
      <c r="A430" s="77">
        <v>32562</v>
      </c>
      <c r="B430" s="61">
        <v>1586</v>
      </c>
      <c r="C430" s="78">
        <f t="shared" si="53"/>
        <v>1989.02</v>
      </c>
      <c r="D430" s="78">
        <f t="shared" si="54"/>
        <v>3.1457851239669421</v>
      </c>
      <c r="E430" s="78"/>
      <c r="F430" s="78"/>
      <c r="G430" s="78"/>
      <c r="H430" s="78"/>
      <c r="I430" s="78"/>
      <c r="J430" s="82"/>
      <c r="K430" s="83"/>
      <c r="L430" s="51"/>
      <c r="AC430" s="60">
        <v>17046</v>
      </c>
      <c r="AD430" s="61">
        <v>9160</v>
      </c>
      <c r="AE430" s="93">
        <f t="shared" si="55"/>
        <v>9.16</v>
      </c>
      <c r="AF430" s="93"/>
    </row>
    <row r="431" spans="1:32" x14ac:dyDescent="0.2">
      <c r="A431" s="77">
        <v>32563</v>
      </c>
      <c r="B431" s="61">
        <v>1200</v>
      </c>
      <c r="C431" s="78">
        <f t="shared" si="53"/>
        <v>1989.02</v>
      </c>
      <c r="D431" s="78">
        <f t="shared" si="54"/>
        <v>2.3801652892561984</v>
      </c>
      <c r="E431" s="78"/>
      <c r="F431" s="78"/>
      <c r="G431" s="78"/>
      <c r="H431" s="78"/>
      <c r="I431" s="78"/>
      <c r="J431" s="81"/>
      <c r="K431" s="83"/>
      <c r="L431" s="51"/>
      <c r="AC431" s="60">
        <v>17076</v>
      </c>
      <c r="AD431" s="61">
        <v>11050</v>
      </c>
      <c r="AE431" s="93">
        <f t="shared" si="55"/>
        <v>11.05</v>
      </c>
      <c r="AF431" s="93"/>
    </row>
    <row r="432" spans="1:32" x14ac:dyDescent="0.2">
      <c r="A432" s="77">
        <v>32564</v>
      </c>
      <c r="B432" s="61">
        <v>1105</v>
      </c>
      <c r="C432" s="78">
        <f t="shared" si="53"/>
        <v>1989.02</v>
      </c>
      <c r="D432" s="78">
        <f t="shared" si="54"/>
        <v>2.1917355371900826</v>
      </c>
      <c r="E432" s="78"/>
      <c r="F432" s="78"/>
      <c r="G432" s="78"/>
      <c r="H432" s="78"/>
      <c r="I432" s="78"/>
      <c r="J432" s="82"/>
      <c r="K432" s="83"/>
      <c r="L432" s="51"/>
      <c r="AC432" s="60">
        <v>17107</v>
      </c>
      <c r="AD432" s="61">
        <v>41970</v>
      </c>
      <c r="AE432" s="93">
        <f t="shared" si="55"/>
        <v>41.97</v>
      </c>
      <c r="AF432" s="93"/>
    </row>
    <row r="433" spans="1:32" x14ac:dyDescent="0.2">
      <c r="A433" s="77">
        <v>32565</v>
      </c>
      <c r="B433" s="61">
        <v>1131</v>
      </c>
      <c r="C433" s="78">
        <f t="shared" si="53"/>
        <v>1989.02</v>
      </c>
      <c r="D433" s="78">
        <f t="shared" si="54"/>
        <v>2.2433057851239671</v>
      </c>
      <c r="E433" s="78"/>
      <c r="F433" s="78"/>
      <c r="G433" s="78"/>
      <c r="H433" s="78"/>
      <c r="I433" s="78"/>
      <c r="J433" s="81"/>
      <c r="K433" s="83"/>
      <c r="L433" s="51"/>
      <c r="AC433" s="60">
        <v>17137</v>
      </c>
      <c r="AD433" s="61">
        <v>45850</v>
      </c>
      <c r="AE433" s="93">
        <f t="shared" si="55"/>
        <v>45.85</v>
      </c>
      <c r="AF433" s="93"/>
    </row>
    <row r="434" spans="1:32" x14ac:dyDescent="0.2">
      <c r="A434" s="77">
        <v>32566</v>
      </c>
      <c r="B434" s="61">
        <v>1007</v>
      </c>
      <c r="C434" s="78">
        <f t="shared" si="53"/>
        <v>1989.02</v>
      </c>
      <c r="D434" s="78">
        <f t="shared" si="54"/>
        <v>1.9973553719008263</v>
      </c>
      <c r="E434" s="78"/>
      <c r="F434" s="78"/>
      <c r="G434" s="78"/>
      <c r="H434" s="78"/>
      <c r="I434" s="78"/>
      <c r="J434" s="82"/>
      <c r="K434" s="83"/>
      <c r="L434" s="51"/>
      <c r="AC434" s="60">
        <v>17168</v>
      </c>
      <c r="AD434" s="61">
        <v>26230</v>
      </c>
      <c r="AE434" s="93">
        <f t="shared" si="55"/>
        <v>26.23</v>
      </c>
      <c r="AF434" s="93"/>
    </row>
    <row r="435" spans="1:32" x14ac:dyDescent="0.2">
      <c r="A435" s="77">
        <v>32567</v>
      </c>
      <c r="B435" s="61">
        <v>1016</v>
      </c>
      <c r="C435" s="78">
        <f t="shared" si="53"/>
        <v>1989.02</v>
      </c>
      <c r="D435" s="78">
        <f t="shared" si="54"/>
        <v>2.0152066115702478</v>
      </c>
      <c r="E435" s="78"/>
      <c r="F435" s="78"/>
      <c r="G435" s="78"/>
      <c r="H435" s="78"/>
      <c r="I435" s="78"/>
      <c r="J435" s="81"/>
      <c r="K435" s="83"/>
      <c r="L435" s="51"/>
      <c r="AC435" s="60">
        <v>17199</v>
      </c>
      <c r="AD435" s="61">
        <v>83000</v>
      </c>
      <c r="AE435" s="93">
        <f t="shared" si="55"/>
        <v>83</v>
      </c>
      <c r="AF435" s="93"/>
    </row>
    <row r="436" spans="1:32" x14ac:dyDescent="0.2">
      <c r="A436" s="77">
        <v>32568</v>
      </c>
      <c r="B436" s="61">
        <v>1374</v>
      </c>
      <c r="C436" s="78">
        <f t="shared" si="53"/>
        <v>1989.03</v>
      </c>
      <c r="D436" s="78">
        <f t="shared" si="54"/>
        <v>2.7252892561983471</v>
      </c>
      <c r="E436" s="78"/>
      <c r="F436" s="78"/>
      <c r="G436" s="78"/>
      <c r="H436" s="78"/>
      <c r="I436" s="78"/>
      <c r="J436" s="82"/>
      <c r="K436" s="83"/>
      <c r="L436" s="51"/>
      <c r="AC436" s="60">
        <v>17227</v>
      </c>
      <c r="AD436" s="61">
        <v>146100</v>
      </c>
      <c r="AE436" s="93">
        <f t="shared" si="55"/>
        <v>146.1</v>
      </c>
      <c r="AF436" s="93"/>
    </row>
    <row r="437" spans="1:32" x14ac:dyDescent="0.2">
      <c r="A437" s="77">
        <v>32569</v>
      </c>
      <c r="B437" s="61">
        <v>1687</v>
      </c>
      <c r="C437" s="78">
        <f t="shared" si="53"/>
        <v>1989.03</v>
      </c>
      <c r="D437" s="78">
        <f t="shared" si="54"/>
        <v>3.3461157024793389</v>
      </c>
      <c r="E437" s="78"/>
      <c r="F437" s="78"/>
      <c r="G437" s="78"/>
      <c r="H437" s="78"/>
      <c r="I437" s="78"/>
      <c r="J437" s="81"/>
      <c r="K437" s="83"/>
      <c r="L437" s="51"/>
      <c r="AC437" s="60">
        <v>17258</v>
      </c>
      <c r="AD437" s="61">
        <v>145400</v>
      </c>
      <c r="AE437" s="93">
        <f t="shared" si="55"/>
        <v>145.4</v>
      </c>
      <c r="AF437" s="93"/>
    </row>
    <row r="438" spans="1:32" x14ac:dyDescent="0.2">
      <c r="A438" s="77">
        <v>32570</v>
      </c>
      <c r="B438" s="61">
        <v>1186</v>
      </c>
      <c r="C438" s="78">
        <f t="shared" si="53"/>
        <v>1989.03</v>
      </c>
      <c r="D438" s="78">
        <f t="shared" si="54"/>
        <v>2.352396694214876</v>
      </c>
      <c r="E438" s="78"/>
      <c r="F438" s="78"/>
      <c r="G438" s="78"/>
      <c r="H438" s="78"/>
      <c r="I438" s="78"/>
      <c r="J438" s="82"/>
      <c r="K438" s="83"/>
      <c r="L438" s="51"/>
      <c r="AC438" s="60">
        <v>17288</v>
      </c>
      <c r="AD438" s="61">
        <v>111100</v>
      </c>
      <c r="AE438" s="93">
        <f t="shared" si="55"/>
        <v>111.1</v>
      </c>
      <c r="AF438" s="93"/>
    </row>
    <row r="439" spans="1:32" x14ac:dyDescent="0.2">
      <c r="A439" s="77">
        <v>32571</v>
      </c>
      <c r="B439" s="61">
        <v>1448</v>
      </c>
      <c r="C439" s="78">
        <f t="shared" si="53"/>
        <v>1989.03</v>
      </c>
      <c r="D439" s="78">
        <f t="shared" si="54"/>
        <v>2.8720661157024794</v>
      </c>
      <c r="E439" s="78"/>
      <c r="F439" s="78"/>
      <c r="G439" s="78"/>
      <c r="H439" s="78"/>
      <c r="I439" s="78"/>
      <c r="J439" s="81"/>
      <c r="K439" s="83"/>
      <c r="L439" s="51"/>
      <c r="AC439" s="60">
        <v>17319</v>
      </c>
      <c r="AD439" s="61">
        <v>84770</v>
      </c>
      <c r="AE439" s="93">
        <f t="shared" si="55"/>
        <v>84.77</v>
      </c>
      <c r="AF439" s="93"/>
    </row>
    <row r="440" spans="1:32" x14ac:dyDescent="0.2">
      <c r="A440" s="77">
        <v>32572</v>
      </c>
      <c r="B440" s="61">
        <v>4646</v>
      </c>
      <c r="C440" s="78">
        <f t="shared" si="53"/>
        <v>1989.03</v>
      </c>
      <c r="D440" s="78">
        <f t="shared" si="54"/>
        <v>9.2152066115702471</v>
      </c>
      <c r="E440" s="78"/>
      <c r="F440" s="78"/>
      <c r="G440" s="78"/>
      <c r="H440" s="78"/>
      <c r="I440" s="78"/>
      <c r="J440" s="82"/>
      <c r="K440" s="83"/>
      <c r="L440" s="51"/>
      <c r="AC440" s="60">
        <v>17349</v>
      </c>
      <c r="AD440" s="61">
        <v>19710</v>
      </c>
      <c r="AE440" s="93">
        <f t="shared" si="55"/>
        <v>19.71</v>
      </c>
      <c r="AF440" s="93"/>
    </row>
    <row r="441" spans="1:32" x14ac:dyDescent="0.2">
      <c r="A441" s="77">
        <v>32573</v>
      </c>
      <c r="B441" s="61">
        <v>5532</v>
      </c>
      <c r="C441" s="78">
        <f t="shared" si="53"/>
        <v>1989.03</v>
      </c>
      <c r="D441" s="78">
        <f t="shared" si="54"/>
        <v>10.972561983471074</v>
      </c>
      <c r="E441" s="78"/>
      <c r="F441" s="78"/>
      <c r="G441" s="78"/>
      <c r="H441" s="78"/>
      <c r="I441" s="78"/>
      <c r="J441" s="81"/>
      <c r="K441" s="83"/>
      <c r="L441" s="51"/>
      <c r="AC441" s="60">
        <v>17380</v>
      </c>
      <c r="AD441" s="61">
        <v>9890</v>
      </c>
      <c r="AE441" s="93">
        <f t="shared" si="55"/>
        <v>9.89</v>
      </c>
      <c r="AF441" s="93"/>
    </row>
    <row r="442" spans="1:32" x14ac:dyDescent="0.2">
      <c r="A442" s="77">
        <v>32574</v>
      </c>
      <c r="B442" s="61">
        <v>4887</v>
      </c>
      <c r="C442" s="78">
        <f t="shared" si="53"/>
        <v>1989.03</v>
      </c>
      <c r="D442" s="78">
        <f t="shared" si="54"/>
        <v>9.6932231404958671</v>
      </c>
      <c r="E442" s="78"/>
      <c r="F442" s="78"/>
      <c r="G442" s="78"/>
      <c r="H442" s="78"/>
      <c r="I442" s="78"/>
      <c r="J442" s="82"/>
      <c r="K442" s="83"/>
      <c r="L442" s="51"/>
      <c r="AC442" s="60">
        <v>17411</v>
      </c>
      <c r="AD442" s="61">
        <v>7320</v>
      </c>
      <c r="AE442" s="93">
        <f t="shared" si="55"/>
        <v>7.32</v>
      </c>
      <c r="AF442" s="93"/>
    </row>
    <row r="443" spans="1:32" x14ac:dyDescent="0.2">
      <c r="A443" s="77">
        <v>32575</v>
      </c>
      <c r="B443" s="61">
        <v>7986</v>
      </c>
      <c r="C443" s="78">
        <f t="shared" si="53"/>
        <v>1989.03</v>
      </c>
      <c r="D443" s="78">
        <f t="shared" si="54"/>
        <v>15.84</v>
      </c>
      <c r="E443" s="78"/>
      <c r="F443" s="78"/>
      <c r="G443" s="78"/>
      <c r="H443" s="78"/>
      <c r="I443" s="78"/>
      <c r="J443" s="81"/>
      <c r="K443" s="83"/>
      <c r="L443" s="51"/>
      <c r="AC443" s="60">
        <v>17441</v>
      </c>
      <c r="AD443" s="61">
        <v>53630</v>
      </c>
      <c r="AE443" s="93">
        <f t="shared" si="55"/>
        <v>53.63</v>
      </c>
      <c r="AF443" s="93"/>
    </row>
    <row r="444" spans="1:32" x14ac:dyDescent="0.2">
      <c r="A444" s="77">
        <v>32576</v>
      </c>
      <c r="B444" s="61">
        <v>26372</v>
      </c>
      <c r="C444" s="78">
        <f t="shared" si="53"/>
        <v>1989.03</v>
      </c>
      <c r="D444" s="78">
        <f t="shared" si="54"/>
        <v>52.308099173553714</v>
      </c>
      <c r="E444" s="78"/>
      <c r="F444" s="78"/>
      <c r="G444" s="78"/>
      <c r="H444" s="78"/>
      <c r="I444" s="78"/>
      <c r="J444" s="82"/>
      <c r="K444" s="83"/>
      <c r="L444" s="51"/>
      <c r="AC444" s="60">
        <v>17472</v>
      </c>
      <c r="AD444" s="61">
        <v>35380</v>
      </c>
      <c r="AE444" s="93">
        <f t="shared" si="55"/>
        <v>35.380000000000003</v>
      </c>
      <c r="AF444" s="93"/>
    </row>
    <row r="445" spans="1:32" x14ac:dyDescent="0.2">
      <c r="A445" s="77">
        <v>32577</v>
      </c>
      <c r="B445" s="61">
        <v>17386</v>
      </c>
      <c r="C445" s="78">
        <f t="shared" si="53"/>
        <v>1989.03</v>
      </c>
      <c r="D445" s="78">
        <f t="shared" si="54"/>
        <v>34.484628099173555</v>
      </c>
      <c r="E445" s="78"/>
      <c r="F445" s="78"/>
      <c r="G445" s="78"/>
      <c r="H445" s="78"/>
      <c r="I445" s="78"/>
      <c r="J445" s="81"/>
      <c r="K445" s="83"/>
      <c r="L445" s="51"/>
      <c r="AC445" s="60">
        <v>17502</v>
      </c>
      <c r="AD445" s="61">
        <v>25520</v>
      </c>
      <c r="AE445" s="93">
        <f t="shared" si="55"/>
        <v>25.52</v>
      </c>
      <c r="AF445" s="93"/>
    </row>
    <row r="446" spans="1:32" x14ac:dyDescent="0.2">
      <c r="A446" s="77">
        <v>32578</v>
      </c>
      <c r="B446" s="61">
        <v>14692</v>
      </c>
      <c r="C446" s="78">
        <f t="shared" si="53"/>
        <v>1989.03</v>
      </c>
      <c r="D446" s="78">
        <f t="shared" si="54"/>
        <v>29.14115702479339</v>
      </c>
      <c r="E446" s="78"/>
      <c r="F446" s="78"/>
      <c r="G446" s="78"/>
      <c r="H446" s="78"/>
      <c r="I446" s="78"/>
      <c r="J446" s="82"/>
      <c r="K446" s="83"/>
      <c r="L446" s="51"/>
      <c r="AC446" s="60">
        <v>17533</v>
      </c>
      <c r="AD446" s="61">
        <v>217600</v>
      </c>
      <c r="AE446" s="93">
        <f t="shared" si="55"/>
        <v>217.6</v>
      </c>
      <c r="AF446" s="93"/>
    </row>
    <row r="447" spans="1:32" x14ac:dyDescent="0.2">
      <c r="A447" s="77">
        <v>32579</v>
      </c>
      <c r="B447" s="61">
        <v>9051</v>
      </c>
      <c r="C447" s="78">
        <f t="shared" si="53"/>
        <v>1989.03</v>
      </c>
      <c r="D447" s="78">
        <f t="shared" si="54"/>
        <v>17.952396694214876</v>
      </c>
      <c r="E447" s="78"/>
      <c r="F447" s="78"/>
      <c r="G447" s="78"/>
      <c r="H447" s="78"/>
      <c r="I447" s="78"/>
      <c r="J447" s="81"/>
      <c r="K447" s="83"/>
      <c r="L447" s="51"/>
      <c r="AC447" s="60">
        <v>17564</v>
      </c>
      <c r="AD447" s="61">
        <v>46040</v>
      </c>
      <c r="AE447" s="93">
        <f t="shared" si="55"/>
        <v>46.04</v>
      </c>
      <c r="AF447" s="93"/>
    </row>
    <row r="448" spans="1:32" x14ac:dyDescent="0.2">
      <c r="A448" s="77">
        <v>32580</v>
      </c>
      <c r="B448" s="61">
        <v>6523</v>
      </c>
      <c r="C448" s="78">
        <f t="shared" si="53"/>
        <v>1989.03</v>
      </c>
      <c r="D448" s="78">
        <f t="shared" si="54"/>
        <v>12.938181818181818</v>
      </c>
      <c r="E448" s="78"/>
      <c r="F448" s="78"/>
      <c r="G448" s="78"/>
      <c r="H448" s="78"/>
      <c r="I448" s="78"/>
      <c r="J448" s="82"/>
      <c r="K448" s="83"/>
      <c r="L448" s="51"/>
      <c r="AC448" s="60">
        <v>17593</v>
      </c>
      <c r="AD448" s="61">
        <v>60210</v>
      </c>
      <c r="AE448" s="93">
        <f t="shared" si="55"/>
        <v>60.21</v>
      </c>
      <c r="AF448" s="93"/>
    </row>
    <row r="449" spans="1:32" x14ac:dyDescent="0.2">
      <c r="A449" s="77">
        <v>32581</v>
      </c>
      <c r="B449" s="61">
        <v>4920</v>
      </c>
      <c r="C449" s="78">
        <f t="shared" si="53"/>
        <v>1989.03</v>
      </c>
      <c r="D449" s="78">
        <f t="shared" si="54"/>
        <v>9.7586776859504134</v>
      </c>
      <c r="E449" s="78"/>
      <c r="F449" s="78"/>
      <c r="G449" s="78"/>
      <c r="H449" s="78"/>
      <c r="I449" s="78"/>
      <c r="J449" s="81"/>
      <c r="K449" s="83"/>
      <c r="L449" s="51"/>
      <c r="AC449" s="60">
        <v>17624</v>
      </c>
      <c r="AD449" s="61">
        <v>219600</v>
      </c>
      <c r="AE449" s="93">
        <f t="shared" si="55"/>
        <v>219.6</v>
      </c>
      <c r="AF449" s="93"/>
    </row>
    <row r="450" spans="1:32" x14ac:dyDescent="0.2">
      <c r="A450" s="77">
        <v>32582</v>
      </c>
      <c r="B450" s="61">
        <v>3899</v>
      </c>
      <c r="C450" s="78">
        <f t="shared" si="53"/>
        <v>1989.03</v>
      </c>
      <c r="D450" s="78">
        <f t="shared" si="54"/>
        <v>7.7335537190082642</v>
      </c>
      <c r="E450" s="78"/>
      <c r="F450" s="78"/>
      <c r="G450" s="78"/>
      <c r="H450" s="78"/>
      <c r="I450" s="78"/>
      <c r="J450" s="82"/>
      <c r="K450" s="83"/>
      <c r="L450" s="51"/>
      <c r="AC450" s="60">
        <v>17654</v>
      </c>
      <c r="AD450" s="61">
        <v>258200</v>
      </c>
      <c r="AE450" s="93">
        <f t="shared" si="55"/>
        <v>258.2</v>
      </c>
      <c r="AF450" s="93"/>
    </row>
    <row r="451" spans="1:32" x14ac:dyDescent="0.2">
      <c r="A451" s="77">
        <v>32583</v>
      </c>
      <c r="B451" s="61">
        <v>3704</v>
      </c>
      <c r="C451" s="78">
        <f t="shared" si="53"/>
        <v>1989.03</v>
      </c>
      <c r="D451" s="78">
        <f t="shared" si="54"/>
        <v>7.346776859504133</v>
      </c>
      <c r="E451" s="78"/>
      <c r="F451" s="78"/>
      <c r="G451" s="78"/>
      <c r="H451" s="78"/>
      <c r="I451" s="78"/>
      <c r="J451" s="81"/>
      <c r="K451" s="83"/>
      <c r="L451" s="51"/>
      <c r="AC451" s="60">
        <v>17685</v>
      </c>
      <c r="AD451" s="61">
        <v>214400</v>
      </c>
      <c r="AE451" s="93">
        <f t="shared" si="55"/>
        <v>214.4</v>
      </c>
      <c r="AF451" s="93"/>
    </row>
    <row r="452" spans="1:32" x14ac:dyDescent="0.2">
      <c r="A452" s="77">
        <v>32584</v>
      </c>
      <c r="B452" s="61">
        <v>4022</v>
      </c>
      <c r="C452" s="78">
        <f t="shared" si="53"/>
        <v>1989.03</v>
      </c>
      <c r="D452" s="78">
        <f t="shared" si="54"/>
        <v>7.9775206611570244</v>
      </c>
      <c r="E452" s="78"/>
      <c r="F452" s="78"/>
      <c r="G452" s="78"/>
      <c r="H452" s="78"/>
      <c r="I452" s="78"/>
      <c r="J452" s="82"/>
      <c r="K452" s="83"/>
      <c r="L452" s="51"/>
      <c r="AC452" s="60">
        <v>17715</v>
      </c>
      <c r="AD452" s="61">
        <v>44360</v>
      </c>
      <c r="AE452" s="93">
        <f t="shared" si="55"/>
        <v>44.36</v>
      </c>
      <c r="AF452" s="93"/>
    </row>
    <row r="453" spans="1:32" x14ac:dyDescent="0.2">
      <c r="A453" s="77">
        <v>32585</v>
      </c>
      <c r="B453" s="61">
        <v>5012</v>
      </c>
      <c r="C453" s="78">
        <f t="shared" si="53"/>
        <v>1989.03</v>
      </c>
      <c r="D453" s="78">
        <f t="shared" si="54"/>
        <v>9.9411570247933891</v>
      </c>
      <c r="E453" s="78"/>
      <c r="F453" s="78"/>
      <c r="G453" s="78"/>
      <c r="H453" s="78"/>
      <c r="I453" s="78"/>
      <c r="J453" s="81"/>
      <c r="K453" s="83"/>
      <c r="L453" s="51"/>
      <c r="AC453" s="60">
        <v>17746</v>
      </c>
      <c r="AD453" s="61">
        <v>17060</v>
      </c>
      <c r="AE453" s="93">
        <f t="shared" si="55"/>
        <v>17.059999999999999</v>
      </c>
      <c r="AF453" s="93"/>
    </row>
    <row r="454" spans="1:32" x14ac:dyDescent="0.2">
      <c r="A454" s="77">
        <v>32586</v>
      </c>
      <c r="B454" s="61">
        <v>4554</v>
      </c>
      <c r="C454" s="78">
        <f t="shared" si="53"/>
        <v>1989.03</v>
      </c>
      <c r="D454" s="78">
        <f t="shared" si="54"/>
        <v>9.0327272727272714</v>
      </c>
      <c r="E454" s="78"/>
      <c r="F454" s="78"/>
      <c r="G454" s="78"/>
      <c r="H454" s="78"/>
      <c r="I454" s="78"/>
      <c r="J454" s="82"/>
      <c r="K454" s="83"/>
      <c r="L454" s="51"/>
      <c r="AC454" s="60">
        <v>17777</v>
      </c>
      <c r="AD454" s="61">
        <v>13340</v>
      </c>
      <c r="AE454" s="93">
        <f t="shared" si="55"/>
        <v>13.34</v>
      </c>
      <c r="AF454" s="93"/>
    </row>
    <row r="455" spans="1:32" x14ac:dyDescent="0.2">
      <c r="A455" s="77">
        <v>32587</v>
      </c>
      <c r="B455" s="61">
        <v>3807</v>
      </c>
      <c r="C455" s="78">
        <f t="shared" si="53"/>
        <v>1989.03</v>
      </c>
      <c r="D455" s="78">
        <f t="shared" si="54"/>
        <v>7.5510743801652884</v>
      </c>
      <c r="E455" s="78"/>
      <c r="F455" s="78"/>
      <c r="G455" s="78"/>
      <c r="H455" s="78"/>
      <c r="I455" s="78"/>
      <c r="J455" s="81"/>
      <c r="K455" s="83"/>
      <c r="L455" s="51"/>
      <c r="AC455" s="60">
        <v>17807</v>
      </c>
      <c r="AD455" s="61">
        <v>18190</v>
      </c>
      <c r="AE455" s="93">
        <f t="shared" si="55"/>
        <v>18.190000000000001</v>
      </c>
      <c r="AF455" s="93"/>
    </row>
    <row r="456" spans="1:32" x14ac:dyDescent="0.2">
      <c r="A456" s="77">
        <v>32588</v>
      </c>
      <c r="B456" s="61">
        <v>4037</v>
      </c>
      <c r="C456" s="78">
        <f t="shared" si="53"/>
        <v>1989.03</v>
      </c>
      <c r="D456" s="78">
        <f t="shared" si="54"/>
        <v>8.0072727272727278</v>
      </c>
      <c r="E456" s="78"/>
      <c r="F456" s="78"/>
      <c r="G456" s="78"/>
      <c r="H456" s="78"/>
      <c r="I456" s="78"/>
      <c r="J456" s="82"/>
      <c r="K456" s="83"/>
      <c r="L456" s="51"/>
      <c r="AC456" s="60">
        <v>17838</v>
      </c>
      <c r="AD456" s="61">
        <v>25560</v>
      </c>
      <c r="AE456" s="93">
        <f t="shared" si="55"/>
        <v>25.56</v>
      </c>
      <c r="AF456" s="93"/>
    </row>
    <row r="457" spans="1:32" x14ac:dyDescent="0.2">
      <c r="A457" s="77">
        <v>32589</v>
      </c>
      <c r="B457" s="61">
        <v>4148</v>
      </c>
      <c r="C457" s="78">
        <f t="shared" si="53"/>
        <v>1989.03</v>
      </c>
      <c r="D457" s="78">
        <f t="shared" si="54"/>
        <v>8.2274380165289251</v>
      </c>
      <c r="E457" s="78"/>
      <c r="F457" s="78"/>
      <c r="G457" s="78"/>
      <c r="H457" s="78"/>
      <c r="I457" s="78"/>
      <c r="J457" s="81"/>
      <c r="K457" s="83"/>
      <c r="L457" s="51"/>
      <c r="AC457" s="60">
        <v>17868</v>
      </c>
      <c r="AD457" s="61">
        <v>27080</v>
      </c>
      <c r="AE457" s="93">
        <f t="shared" si="55"/>
        <v>27.08</v>
      </c>
      <c r="AF457" s="93"/>
    </row>
    <row r="458" spans="1:32" x14ac:dyDescent="0.2">
      <c r="A458" s="77">
        <v>32590</v>
      </c>
      <c r="B458" s="61">
        <v>4377</v>
      </c>
      <c r="C458" s="78">
        <f t="shared" si="53"/>
        <v>1989.03</v>
      </c>
      <c r="D458" s="78">
        <f t="shared" si="54"/>
        <v>8.6816528925619849</v>
      </c>
      <c r="E458" s="78"/>
      <c r="F458" s="78"/>
      <c r="G458" s="78"/>
      <c r="H458" s="78"/>
      <c r="I458" s="78"/>
      <c r="J458" s="82"/>
      <c r="K458" s="83"/>
      <c r="L458" s="51"/>
      <c r="AC458" s="60">
        <v>17899</v>
      </c>
      <c r="AD458" s="61">
        <v>19600</v>
      </c>
      <c r="AE458" s="93">
        <f t="shared" si="55"/>
        <v>19.600000000000001</v>
      </c>
      <c r="AF458" s="93"/>
    </row>
    <row r="459" spans="1:32" x14ac:dyDescent="0.2">
      <c r="A459" s="77">
        <v>32591</v>
      </c>
      <c r="B459" s="61">
        <v>5298</v>
      </c>
      <c r="C459" s="78">
        <f t="shared" ref="C459:C522" si="56">YEAR(A459) + MONTH(A459) / 100</f>
        <v>1989.03</v>
      </c>
      <c r="D459" s="78">
        <f t="shared" si="54"/>
        <v>10.508429752066116</v>
      </c>
      <c r="E459" s="78"/>
      <c r="F459" s="78"/>
      <c r="G459" s="78"/>
      <c r="H459" s="78"/>
      <c r="I459" s="78"/>
      <c r="J459" s="81"/>
      <c r="K459" s="83"/>
      <c r="L459" s="51"/>
      <c r="AC459" s="60">
        <v>17930</v>
      </c>
      <c r="AD459" s="61">
        <v>54610</v>
      </c>
      <c r="AE459" s="93">
        <f t="shared" si="55"/>
        <v>54.61</v>
      </c>
      <c r="AF459" s="93"/>
    </row>
    <row r="460" spans="1:32" x14ac:dyDescent="0.2">
      <c r="A460" s="77">
        <v>32592</v>
      </c>
      <c r="B460" s="61">
        <v>7641</v>
      </c>
      <c r="C460" s="78">
        <f t="shared" si="56"/>
        <v>1989.03</v>
      </c>
      <c r="D460" s="78">
        <f t="shared" ref="D460:D523" si="57">B460 * 60 * 60 * 24 / 43560 / 1000</f>
        <v>15.155702479338842</v>
      </c>
      <c r="E460" s="78"/>
      <c r="F460" s="78"/>
      <c r="G460" s="78"/>
      <c r="H460" s="78"/>
      <c r="I460" s="78"/>
      <c r="J460" s="82"/>
      <c r="K460" s="83"/>
      <c r="L460" s="51"/>
      <c r="AC460" s="60">
        <v>17958</v>
      </c>
      <c r="AD460" s="61">
        <v>236500</v>
      </c>
      <c r="AE460" s="93">
        <f t="shared" ref="AE460:AE523" si="58">AD460 / 1000</f>
        <v>236.5</v>
      </c>
      <c r="AF460" s="93"/>
    </row>
    <row r="461" spans="1:32" x14ac:dyDescent="0.2">
      <c r="A461" s="77">
        <v>32593</v>
      </c>
      <c r="B461" s="61">
        <v>5346</v>
      </c>
      <c r="C461" s="78">
        <f t="shared" si="56"/>
        <v>1989.03</v>
      </c>
      <c r="D461" s="78">
        <f t="shared" si="57"/>
        <v>10.603636363636364</v>
      </c>
      <c r="E461" s="78"/>
      <c r="F461" s="78"/>
      <c r="G461" s="78"/>
      <c r="H461" s="78"/>
      <c r="I461" s="78"/>
      <c r="J461" s="81"/>
      <c r="K461" s="83"/>
      <c r="L461" s="51"/>
      <c r="AC461" s="60">
        <v>17989</v>
      </c>
      <c r="AD461" s="61">
        <v>300500</v>
      </c>
      <c r="AE461" s="93">
        <f t="shared" si="58"/>
        <v>300.5</v>
      </c>
      <c r="AF461" s="93"/>
    </row>
    <row r="462" spans="1:32" x14ac:dyDescent="0.2">
      <c r="A462" s="77">
        <v>32594</v>
      </c>
      <c r="B462" s="61">
        <v>4559</v>
      </c>
      <c r="C462" s="78">
        <f t="shared" si="56"/>
        <v>1989.03</v>
      </c>
      <c r="D462" s="78">
        <f t="shared" si="57"/>
        <v>9.0426446280991737</v>
      </c>
      <c r="E462" s="78"/>
      <c r="F462" s="78"/>
      <c r="G462" s="78"/>
      <c r="H462" s="78"/>
      <c r="I462" s="78"/>
      <c r="J462" s="82"/>
      <c r="K462" s="83"/>
      <c r="L462" s="51"/>
      <c r="AC462" s="60">
        <v>18019</v>
      </c>
      <c r="AD462" s="61">
        <v>271800</v>
      </c>
      <c r="AE462" s="93">
        <f t="shared" si="58"/>
        <v>271.8</v>
      </c>
      <c r="AF462" s="93"/>
    </row>
    <row r="463" spans="1:32" x14ac:dyDescent="0.2">
      <c r="A463" s="77">
        <v>32595</v>
      </c>
      <c r="B463" s="61">
        <v>4463</v>
      </c>
      <c r="C463" s="78">
        <f t="shared" si="56"/>
        <v>1989.03</v>
      </c>
      <c r="D463" s="78">
        <f t="shared" si="57"/>
        <v>8.8522314049586779</v>
      </c>
      <c r="E463" s="78"/>
      <c r="F463" s="78"/>
      <c r="G463" s="78"/>
      <c r="H463" s="78"/>
      <c r="I463" s="78"/>
      <c r="J463" s="81"/>
      <c r="K463" s="83"/>
      <c r="L463" s="51"/>
      <c r="AC463" s="60">
        <v>18050</v>
      </c>
      <c r="AD463" s="61">
        <v>96120</v>
      </c>
      <c r="AE463" s="93">
        <f t="shared" si="58"/>
        <v>96.12</v>
      </c>
      <c r="AF463" s="93"/>
    </row>
    <row r="464" spans="1:32" x14ac:dyDescent="0.2">
      <c r="A464" s="77">
        <v>32596</v>
      </c>
      <c r="B464" s="61">
        <v>3993</v>
      </c>
      <c r="C464" s="78">
        <f t="shared" si="56"/>
        <v>1989.03</v>
      </c>
      <c r="D464" s="78">
        <f t="shared" si="57"/>
        <v>7.92</v>
      </c>
      <c r="E464" s="78"/>
      <c r="F464" s="78"/>
      <c r="G464" s="78"/>
      <c r="H464" s="78"/>
      <c r="I464" s="78"/>
      <c r="J464" s="82"/>
      <c r="K464" s="83"/>
      <c r="L464" s="51"/>
      <c r="AC464" s="60">
        <v>18080</v>
      </c>
      <c r="AD464" s="61">
        <v>26060</v>
      </c>
      <c r="AE464" s="93">
        <f t="shared" si="58"/>
        <v>26.06</v>
      </c>
      <c r="AF464" s="93"/>
    </row>
    <row r="465" spans="1:32" x14ac:dyDescent="0.2">
      <c r="A465" s="77">
        <v>32597</v>
      </c>
      <c r="B465" s="61">
        <v>3742</v>
      </c>
      <c r="C465" s="78">
        <f t="shared" si="56"/>
        <v>1989.03</v>
      </c>
      <c r="D465" s="78">
        <f t="shared" si="57"/>
        <v>7.4221487603305789</v>
      </c>
      <c r="E465" s="78"/>
      <c r="F465" s="78"/>
      <c r="G465" s="78"/>
      <c r="H465" s="78"/>
      <c r="I465" s="78"/>
      <c r="J465" s="81"/>
      <c r="K465" s="83"/>
      <c r="L465" s="51"/>
      <c r="AC465" s="60">
        <v>18111</v>
      </c>
      <c r="AD465" s="61">
        <v>11600</v>
      </c>
      <c r="AE465" s="93">
        <f t="shared" si="58"/>
        <v>11.6</v>
      </c>
      <c r="AF465" s="93"/>
    </row>
    <row r="466" spans="1:32" x14ac:dyDescent="0.2">
      <c r="A466" s="77">
        <v>32598</v>
      </c>
      <c r="B466" s="61">
        <v>4174</v>
      </c>
      <c r="C466" s="78">
        <f t="shared" si="56"/>
        <v>1989.03</v>
      </c>
      <c r="D466" s="78">
        <f t="shared" si="57"/>
        <v>8.27900826446281</v>
      </c>
      <c r="E466" s="78"/>
      <c r="F466" s="78"/>
      <c r="G466" s="78"/>
      <c r="H466" s="78"/>
      <c r="I466" s="78"/>
      <c r="J466" s="82"/>
      <c r="K466" s="83"/>
      <c r="L466" s="51"/>
      <c r="AC466" s="60">
        <v>18142</v>
      </c>
      <c r="AD466" s="61">
        <v>8150</v>
      </c>
      <c r="AE466" s="93">
        <f t="shared" si="58"/>
        <v>8.15</v>
      </c>
      <c r="AF466" s="93"/>
    </row>
    <row r="467" spans="1:32" x14ac:dyDescent="0.2">
      <c r="A467" s="77">
        <v>32599</v>
      </c>
      <c r="B467" s="61">
        <v>3986</v>
      </c>
      <c r="C467" s="78">
        <f t="shared" si="56"/>
        <v>1989.04</v>
      </c>
      <c r="D467" s="78">
        <f t="shared" si="57"/>
        <v>7.9061157024793394</v>
      </c>
      <c r="E467" s="78"/>
      <c r="F467" s="78"/>
      <c r="G467" s="78"/>
      <c r="H467" s="78"/>
      <c r="I467" s="78"/>
      <c r="J467" s="81"/>
      <c r="K467" s="83"/>
      <c r="L467" s="51"/>
      <c r="AC467" s="60">
        <v>18172</v>
      </c>
      <c r="AD467" s="61">
        <v>9560</v>
      </c>
      <c r="AE467" s="93">
        <f t="shared" si="58"/>
        <v>9.56</v>
      </c>
      <c r="AF467" s="93"/>
    </row>
    <row r="468" spans="1:32" x14ac:dyDescent="0.2">
      <c r="A468" s="77">
        <v>32600</v>
      </c>
      <c r="B468" s="61">
        <v>3603</v>
      </c>
      <c r="C468" s="78">
        <f t="shared" si="56"/>
        <v>1989.04</v>
      </c>
      <c r="D468" s="78">
        <f t="shared" si="57"/>
        <v>7.1464462809917357</v>
      </c>
      <c r="E468" s="78"/>
      <c r="F468" s="78"/>
      <c r="G468" s="78"/>
      <c r="H468" s="78"/>
      <c r="I468" s="78"/>
      <c r="J468" s="82"/>
      <c r="K468" s="83"/>
      <c r="L468" s="51"/>
      <c r="AC468" s="60">
        <v>18203</v>
      </c>
      <c r="AD468" s="61">
        <v>15490</v>
      </c>
      <c r="AE468" s="93">
        <f t="shared" si="58"/>
        <v>15.49</v>
      </c>
      <c r="AF468" s="93"/>
    </row>
    <row r="469" spans="1:32" x14ac:dyDescent="0.2">
      <c r="A469" s="77">
        <v>32601</v>
      </c>
      <c r="B469" s="61">
        <v>3245</v>
      </c>
      <c r="C469" s="78">
        <f t="shared" si="56"/>
        <v>1989.04</v>
      </c>
      <c r="D469" s="78">
        <f t="shared" si="57"/>
        <v>6.4363636363636356</v>
      </c>
      <c r="E469" s="78"/>
      <c r="F469" s="78"/>
      <c r="G469" s="78"/>
      <c r="H469" s="78"/>
      <c r="I469" s="78"/>
      <c r="J469" s="81"/>
      <c r="K469" s="83"/>
      <c r="L469" s="51"/>
      <c r="AC469" s="60">
        <v>18233</v>
      </c>
      <c r="AD469" s="61">
        <v>15200</v>
      </c>
      <c r="AE469" s="93">
        <f t="shared" si="58"/>
        <v>15.2</v>
      </c>
      <c r="AF469" s="93"/>
    </row>
    <row r="470" spans="1:32" x14ac:dyDescent="0.2">
      <c r="A470" s="77">
        <v>32602</v>
      </c>
      <c r="B470" s="61">
        <v>3197</v>
      </c>
      <c r="C470" s="78">
        <f t="shared" si="56"/>
        <v>1989.04</v>
      </c>
      <c r="D470" s="78">
        <f t="shared" si="57"/>
        <v>6.3411570247933886</v>
      </c>
      <c r="E470" s="78"/>
      <c r="F470" s="78"/>
      <c r="G470" s="78"/>
      <c r="H470" s="78"/>
      <c r="I470" s="78"/>
      <c r="J470" s="82"/>
      <c r="K470" s="83"/>
      <c r="L470" s="51"/>
      <c r="AC470" s="60">
        <v>18264</v>
      </c>
      <c r="AD470" s="61">
        <v>52210</v>
      </c>
      <c r="AE470" s="93">
        <f t="shared" si="58"/>
        <v>52.21</v>
      </c>
      <c r="AF470" s="93"/>
    </row>
    <row r="471" spans="1:32" x14ac:dyDescent="0.2">
      <c r="A471" s="77">
        <v>32603</v>
      </c>
      <c r="B471" s="61">
        <v>3443</v>
      </c>
      <c r="C471" s="78">
        <f t="shared" si="56"/>
        <v>1989.04</v>
      </c>
      <c r="D471" s="78">
        <f t="shared" si="57"/>
        <v>6.8290909090909091</v>
      </c>
      <c r="E471" s="78"/>
      <c r="F471" s="78"/>
      <c r="G471" s="78"/>
      <c r="H471" s="78"/>
      <c r="I471" s="78"/>
      <c r="J471" s="81"/>
      <c r="K471" s="83"/>
      <c r="L471" s="51"/>
      <c r="AC471" s="60">
        <v>18295</v>
      </c>
      <c r="AD471" s="61">
        <v>79210</v>
      </c>
      <c r="AE471" s="93">
        <f t="shared" si="58"/>
        <v>79.209999999999994</v>
      </c>
      <c r="AF471" s="93"/>
    </row>
    <row r="472" spans="1:32" x14ac:dyDescent="0.2">
      <c r="A472" s="77">
        <v>32604</v>
      </c>
      <c r="B472" s="61">
        <v>4197</v>
      </c>
      <c r="C472" s="78">
        <f t="shared" si="56"/>
        <v>1989.04</v>
      </c>
      <c r="D472" s="78">
        <f t="shared" si="57"/>
        <v>8.3246280991735535</v>
      </c>
      <c r="E472" s="78"/>
      <c r="F472" s="78"/>
      <c r="G472" s="78"/>
      <c r="H472" s="78"/>
      <c r="I472" s="78"/>
      <c r="J472" s="82"/>
      <c r="K472" s="83"/>
      <c r="L472" s="51"/>
      <c r="AC472" s="60">
        <v>18323</v>
      </c>
      <c r="AD472" s="61">
        <v>147100</v>
      </c>
      <c r="AE472" s="93">
        <f t="shared" si="58"/>
        <v>147.1</v>
      </c>
      <c r="AF472" s="93"/>
    </row>
    <row r="473" spans="1:32" x14ac:dyDescent="0.2">
      <c r="A473" s="77">
        <v>32605</v>
      </c>
      <c r="B473" s="61">
        <v>5074</v>
      </c>
      <c r="C473" s="78">
        <f t="shared" si="56"/>
        <v>1989.04</v>
      </c>
      <c r="D473" s="78">
        <f t="shared" si="57"/>
        <v>10.06413223140496</v>
      </c>
      <c r="E473" s="78"/>
      <c r="F473" s="78"/>
      <c r="G473" s="78"/>
      <c r="H473" s="78"/>
      <c r="I473" s="78"/>
      <c r="J473" s="81"/>
      <c r="K473" s="83"/>
      <c r="L473" s="51"/>
      <c r="AC473" s="60">
        <v>18354</v>
      </c>
      <c r="AD473" s="61">
        <v>206000</v>
      </c>
      <c r="AE473" s="93">
        <f t="shared" si="58"/>
        <v>206</v>
      </c>
      <c r="AF473" s="93"/>
    </row>
    <row r="474" spans="1:32" x14ac:dyDescent="0.2">
      <c r="A474" s="77">
        <v>32606</v>
      </c>
      <c r="B474" s="61">
        <v>5503</v>
      </c>
      <c r="C474" s="78">
        <f t="shared" si="56"/>
        <v>1989.04</v>
      </c>
      <c r="D474" s="78">
        <f t="shared" si="57"/>
        <v>10.91504132231405</v>
      </c>
      <c r="E474" s="78"/>
      <c r="F474" s="78"/>
      <c r="G474" s="78"/>
      <c r="H474" s="78"/>
      <c r="I474" s="78"/>
      <c r="J474" s="82"/>
      <c r="K474" s="83"/>
      <c r="L474" s="51"/>
      <c r="AC474" s="60">
        <v>18384</v>
      </c>
      <c r="AD474" s="61">
        <v>206300</v>
      </c>
      <c r="AE474" s="93">
        <f t="shared" si="58"/>
        <v>206.3</v>
      </c>
      <c r="AF474" s="93"/>
    </row>
    <row r="475" spans="1:32" x14ac:dyDescent="0.2">
      <c r="A475" s="77">
        <v>32607</v>
      </c>
      <c r="B475" s="61">
        <v>5504</v>
      </c>
      <c r="C475" s="78">
        <f t="shared" si="56"/>
        <v>1989.04</v>
      </c>
      <c r="D475" s="78">
        <f t="shared" si="57"/>
        <v>10.91702479338843</v>
      </c>
      <c r="E475" s="78"/>
      <c r="F475" s="78"/>
      <c r="G475" s="78"/>
      <c r="H475" s="78"/>
      <c r="I475" s="78"/>
      <c r="J475" s="81"/>
      <c r="K475" s="83"/>
      <c r="L475" s="51"/>
      <c r="AC475" s="60">
        <v>18415</v>
      </c>
      <c r="AD475" s="61">
        <v>81390</v>
      </c>
      <c r="AE475" s="93">
        <f t="shared" si="58"/>
        <v>81.39</v>
      </c>
      <c r="AF475" s="93"/>
    </row>
    <row r="476" spans="1:32" x14ac:dyDescent="0.2">
      <c r="A476" s="77">
        <v>32608</v>
      </c>
      <c r="B476" s="61">
        <v>5322</v>
      </c>
      <c r="C476" s="78">
        <f t="shared" si="56"/>
        <v>1989.04</v>
      </c>
      <c r="D476" s="78">
        <f t="shared" si="57"/>
        <v>10.55603305785124</v>
      </c>
      <c r="E476" s="78"/>
      <c r="F476" s="78"/>
      <c r="G476" s="78"/>
      <c r="H476" s="78"/>
      <c r="I476" s="78"/>
      <c r="J476" s="82"/>
      <c r="K476" s="83"/>
      <c r="L476" s="51"/>
      <c r="AC476" s="60">
        <v>18445</v>
      </c>
      <c r="AD476" s="61">
        <v>23280</v>
      </c>
      <c r="AE476" s="93">
        <f t="shared" si="58"/>
        <v>23.28</v>
      </c>
      <c r="AF476" s="93"/>
    </row>
    <row r="477" spans="1:32" x14ac:dyDescent="0.2">
      <c r="A477" s="77">
        <v>32609</v>
      </c>
      <c r="B477" s="61">
        <v>4918</v>
      </c>
      <c r="C477" s="78">
        <f t="shared" si="56"/>
        <v>1989.04</v>
      </c>
      <c r="D477" s="78">
        <f t="shared" si="57"/>
        <v>9.7547107438016543</v>
      </c>
      <c r="E477" s="78"/>
      <c r="F477" s="78"/>
      <c r="G477" s="78"/>
      <c r="H477" s="78"/>
      <c r="I477" s="78"/>
      <c r="J477" s="81"/>
      <c r="K477" s="83"/>
      <c r="L477" s="51"/>
      <c r="AC477" s="60">
        <v>18476</v>
      </c>
      <c r="AD477" s="61">
        <v>9240</v>
      </c>
      <c r="AE477" s="93">
        <f t="shared" si="58"/>
        <v>9.24</v>
      </c>
      <c r="AF477" s="93"/>
    </row>
    <row r="478" spans="1:32" x14ac:dyDescent="0.2">
      <c r="A478" s="77">
        <v>32610</v>
      </c>
      <c r="B478" s="61">
        <v>4641</v>
      </c>
      <c r="C478" s="78">
        <f t="shared" si="56"/>
        <v>1989.04</v>
      </c>
      <c r="D478" s="78">
        <f t="shared" si="57"/>
        <v>9.2052892561983466</v>
      </c>
      <c r="E478" s="78"/>
      <c r="F478" s="78"/>
      <c r="G478" s="78"/>
      <c r="H478" s="78"/>
      <c r="I478" s="78"/>
      <c r="J478" s="82"/>
      <c r="K478" s="83"/>
      <c r="L478" s="51"/>
      <c r="AC478" s="60">
        <v>18507</v>
      </c>
      <c r="AD478" s="61">
        <v>8660</v>
      </c>
      <c r="AE478" s="93">
        <f t="shared" si="58"/>
        <v>8.66</v>
      </c>
      <c r="AF478" s="93"/>
    </row>
    <row r="479" spans="1:32" x14ac:dyDescent="0.2">
      <c r="A479" s="77">
        <v>32611</v>
      </c>
      <c r="B479" s="61">
        <v>4873</v>
      </c>
      <c r="C479" s="78">
        <f t="shared" si="56"/>
        <v>1989.04</v>
      </c>
      <c r="D479" s="78">
        <f t="shared" si="57"/>
        <v>9.665454545454546</v>
      </c>
      <c r="E479" s="78"/>
      <c r="F479" s="78"/>
      <c r="G479" s="78"/>
      <c r="H479" s="78"/>
      <c r="I479" s="78"/>
      <c r="J479" s="81"/>
      <c r="K479" s="83"/>
      <c r="L479" s="51"/>
      <c r="AC479" s="60">
        <v>18537</v>
      </c>
      <c r="AD479" s="61">
        <v>133700</v>
      </c>
      <c r="AE479" s="93">
        <f t="shared" si="58"/>
        <v>133.69999999999999</v>
      </c>
      <c r="AF479" s="93"/>
    </row>
    <row r="480" spans="1:32" x14ac:dyDescent="0.2">
      <c r="A480" s="77">
        <v>32612</v>
      </c>
      <c r="B480" s="61">
        <v>5160</v>
      </c>
      <c r="C480" s="78">
        <f t="shared" si="56"/>
        <v>1989.04</v>
      </c>
      <c r="D480" s="78">
        <f t="shared" si="57"/>
        <v>10.234710743801653</v>
      </c>
      <c r="E480" s="78"/>
      <c r="F480" s="78"/>
      <c r="G480" s="78"/>
      <c r="H480" s="78"/>
      <c r="I480" s="78"/>
      <c r="J480" s="82"/>
      <c r="K480" s="83"/>
      <c r="L480" s="51"/>
      <c r="AC480" s="60">
        <v>18568</v>
      </c>
      <c r="AD480" s="61">
        <v>134500</v>
      </c>
      <c r="AE480" s="93">
        <f t="shared" si="58"/>
        <v>134.5</v>
      </c>
      <c r="AF480" s="93"/>
    </row>
    <row r="481" spans="1:32" x14ac:dyDescent="0.2">
      <c r="A481" s="77">
        <v>32613</v>
      </c>
      <c r="B481" s="61">
        <v>5495</v>
      </c>
      <c r="C481" s="78">
        <f t="shared" si="56"/>
        <v>1989.04</v>
      </c>
      <c r="D481" s="78">
        <f t="shared" si="57"/>
        <v>10.89917355371901</v>
      </c>
      <c r="E481" s="78"/>
      <c r="F481" s="78"/>
      <c r="G481" s="78"/>
      <c r="H481" s="78"/>
      <c r="I481" s="78"/>
      <c r="J481" s="81"/>
      <c r="K481" s="83"/>
      <c r="L481" s="51"/>
      <c r="AC481" s="60">
        <v>18598</v>
      </c>
      <c r="AD481" s="61">
        <v>276600</v>
      </c>
      <c r="AE481" s="93">
        <f t="shared" si="58"/>
        <v>276.60000000000002</v>
      </c>
      <c r="AF481" s="93"/>
    </row>
    <row r="482" spans="1:32" x14ac:dyDescent="0.2">
      <c r="A482" s="77">
        <v>32614</v>
      </c>
      <c r="B482" s="61">
        <v>5409</v>
      </c>
      <c r="C482" s="78">
        <f t="shared" si="56"/>
        <v>1989.04</v>
      </c>
      <c r="D482" s="78">
        <f t="shared" si="57"/>
        <v>10.728595041322315</v>
      </c>
      <c r="E482" s="78"/>
      <c r="F482" s="78"/>
      <c r="G482" s="78"/>
      <c r="H482" s="78"/>
      <c r="I482" s="78"/>
      <c r="J482" s="82"/>
      <c r="K482" s="83"/>
      <c r="L482" s="51"/>
      <c r="AC482" s="60">
        <v>18629</v>
      </c>
      <c r="AD482" s="61">
        <v>108900</v>
      </c>
      <c r="AE482" s="93">
        <f t="shared" si="58"/>
        <v>108.9</v>
      </c>
      <c r="AF482" s="93"/>
    </row>
    <row r="483" spans="1:32" x14ac:dyDescent="0.2">
      <c r="A483" s="77">
        <v>32615</v>
      </c>
      <c r="B483" s="61">
        <v>5363</v>
      </c>
      <c r="C483" s="78">
        <f t="shared" si="56"/>
        <v>1989.04</v>
      </c>
      <c r="D483" s="78">
        <f t="shared" si="57"/>
        <v>10.637355371900826</v>
      </c>
      <c r="E483" s="78"/>
      <c r="F483" s="78"/>
      <c r="G483" s="78"/>
      <c r="H483" s="78"/>
      <c r="I483" s="78"/>
      <c r="J483" s="81"/>
      <c r="K483" s="83"/>
      <c r="L483" s="51"/>
      <c r="AC483" s="60">
        <v>18660</v>
      </c>
      <c r="AD483" s="61">
        <v>235300</v>
      </c>
      <c r="AE483" s="93">
        <f t="shared" si="58"/>
        <v>235.3</v>
      </c>
      <c r="AF483" s="93"/>
    </row>
    <row r="484" spans="1:32" x14ac:dyDescent="0.2">
      <c r="A484" s="77">
        <v>32616</v>
      </c>
      <c r="B484" s="61">
        <v>5229</v>
      </c>
      <c r="C484" s="78">
        <f t="shared" si="56"/>
        <v>1989.04</v>
      </c>
      <c r="D484" s="78">
        <f t="shared" si="57"/>
        <v>10.371570247933885</v>
      </c>
      <c r="E484" s="78"/>
      <c r="F484" s="78"/>
      <c r="G484" s="78"/>
      <c r="H484" s="78"/>
      <c r="I484" s="78"/>
      <c r="J484" s="82"/>
      <c r="K484" s="83"/>
      <c r="L484" s="51"/>
      <c r="AC484" s="60">
        <v>18688</v>
      </c>
      <c r="AD484" s="61">
        <v>133700</v>
      </c>
      <c r="AE484" s="93">
        <f t="shared" si="58"/>
        <v>133.69999999999999</v>
      </c>
      <c r="AF484" s="93"/>
    </row>
    <row r="485" spans="1:32" x14ac:dyDescent="0.2">
      <c r="A485" s="77">
        <v>32617</v>
      </c>
      <c r="B485" s="61">
        <v>5485</v>
      </c>
      <c r="C485" s="78">
        <f t="shared" si="56"/>
        <v>1989.04</v>
      </c>
      <c r="D485" s="78">
        <f t="shared" si="57"/>
        <v>10.879338842975207</v>
      </c>
      <c r="E485" s="78"/>
      <c r="F485" s="78"/>
      <c r="G485" s="78"/>
      <c r="H485" s="78"/>
      <c r="I485" s="78"/>
      <c r="J485" s="81"/>
      <c r="K485" s="83"/>
      <c r="L485" s="51"/>
      <c r="AC485" s="60">
        <v>18719</v>
      </c>
      <c r="AD485" s="61">
        <v>233200</v>
      </c>
      <c r="AE485" s="93">
        <f t="shared" si="58"/>
        <v>233.2</v>
      </c>
      <c r="AF485" s="93"/>
    </row>
    <row r="486" spans="1:32" x14ac:dyDescent="0.2">
      <c r="A486" s="77">
        <v>32618</v>
      </c>
      <c r="B486" s="61">
        <v>5136</v>
      </c>
      <c r="C486" s="78">
        <f t="shared" si="56"/>
        <v>1989.04</v>
      </c>
      <c r="D486" s="78">
        <f t="shared" si="57"/>
        <v>10.187107438016529</v>
      </c>
      <c r="E486" s="78"/>
      <c r="F486" s="78"/>
      <c r="G486" s="78"/>
      <c r="H486" s="78"/>
      <c r="I486" s="78"/>
      <c r="J486" s="82"/>
      <c r="K486" s="83"/>
      <c r="L486" s="51"/>
      <c r="AC486" s="60">
        <v>18749</v>
      </c>
      <c r="AD486" s="61">
        <v>230200</v>
      </c>
      <c r="AE486" s="93">
        <f t="shared" si="58"/>
        <v>230.2</v>
      </c>
      <c r="AF486" s="93"/>
    </row>
    <row r="487" spans="1:32" x14ac:dyDescent="0.2">
      <c r="A487" s="77">
        <v>32619</v>
      </c>
      <c r="B487" s="61">
        <v>4569</v>
      </c>
      <c r="C487" s="78">
        <f t="shared" si="56"/>
        <v>1989.04</v>
      </c>
      <c r="D487" s="78">
        <f t="shared" si="57"/>
        <v>9.0624793388429747</v>
      </c>
      <c r="E487" s="78"/>
      <c r="F487" s="78"/>
      <c r="G487" s="78"/>
      <c r="H487" s="78"/>
      <c r="I487" s="78"/>
      <c r="J487" s="81"/>
      <c r="K487" s="83"/>
      <c r="L487" s="51"/>
      <c r="AC487" s="60">
        <v>18780</v>
      </c>
      <c r="AD487" s="61">
        <v>79780</v>
      </c>
      <c r="AE487" s="93">
        <f t="shared" si="58"/>
        <v>79.78</v>
      </c>
      <c r="AF487" s="93"/>
    </row>
    <row r="488" spans="1:32" x14ac:dyDescent="0.2">
      <c r="A488" s="77">
        <v>32620</v>
      </c>
      <c r="B488" s="61">
        <v>3617</v>
      </c>
      <c r="C488" s="78">
        <f t="shared" si="56"/>
        <v>1989.04</v>
      </c>
      <c r="D488" s="78">
        <f t="shared" si="57"/>
        <v>7.1742148760330577</v>
      </c>
      <c r="E488" s="78"/>
      <c r="F488" s="78"/>
      <c r="G488" s="78"/>
      <c r="H488" s="78"/>
      <c r="I488" s="78"/>
      <c r="J488" s="82"/>
      <c r="K488" s="83"/>
      <c r="L488" s="51"/>
      <c r="AC488" s="60">
        <v>18810</v>
      </c>
      <c r="AD488" s="61">
        <v>24330</v>
      </c>
      <c r="AE488" s="93">
        <f t="shared" si="58"/>
        <v>24.33</v>
      </c>
      <c r="AF488" s="93"/>
    </row>
    <row r="489" spans="1:32" x14ac:dyDescent="0.2">
      <c r="A489" s="77">
        <v>32621</v>
      </c>
      <c r="B489" s="61">
        <v>3364</v>
      </c>
      <c r="C489" s="78">
        <f t="shared" si="56"/>
        <v>1989.04</v>
      </c>
      <c r="D489" s="78">
        <f t="shared" si="57"/>
        <v>6.6723966942148767</v>
      </c>
      <c r="E489" s="78"/>
      <c r="F489" s="78"/>
      <c r="G489" s="78"/>
      <c r="H489" s="78"/>
      <c r="I489" s="78"/>
      <c r="J489" s="81"/>
      <c r="K489" s="83"/>
      <c r="L489" s="51"/>
      <c r="AC489" s="60">
        <v>18841</v>
      </c>
      <c r="AD489" s="61">
        <v>11600</v>
      </c>
      <c r="AE489" s="93">
        <f t="shared" si="58"/>
        <v>11.6</v>
      </c>
      <c r="AF489" s="93"/>
    </row>
    <row r="490" spans="1:32" x14ac:dyDescent="0.2">
      <c r="A490" s="77">
        <v>32622</v>
      </c>
      <c r="B490" s="61">
        <v>2801</v>
      </c>
      <c r="C490" s="78">
        <f t="shared" si="56"/>
        <v>1989.04</v>
      </c>
      <c r="D490" s="78">
        <f t="shared" si="57"/>
        <v>5.5557024793388425</v>
      </c>
      <c r="E490" s="78"/>
      <c r="F490" s="78"/>
      <c r="G490" s="78"/>
      <c r="H490" s="78"/>
      <c r="I490" s="78"/>
      <c r="J490" s="82"/>
      <c r="K490" s="83"/>
      <c r="L490" s="51"/>
      <c r="AC490" s="60">
        <v>18872</v>
      </c>
      <c r="AD490" s="61">
        <v>8170</v>
      </c>
      <c r="AE490" s="93">
        <f t="shared" si="58"/>
        <v>8.17</v>
      </c>
      <c r="AF490" s="93"/>
    </row>
    <row r="491" spans="1:32" x14ac:dyDescent="0.2">
      <c r="A491" s="77">
        <v>32623</v>
      </c>
      <c r="B491" s="61">
        <v>2452</v>
      </c>
      <c r="C491" s="78">
        <f t="shared" si="56"/>
        <v>1989.04</v>
      </c>
      <c r="D491" s="78">
        <f t="shared" si="57"/>
        <v>4.8634710743801648</v>
      </c>
      <c r="E491" s="78"/>
      <c r="F491" s="78"/>
      <c r="G491" s="78"/>
      <c r="H491" s="78"/>
      <c r="I491" s="78"/>
      <c r="J491" s="81"/>
      <c r="K491" s="83"/>
      <c r="L491" s="51"/>
      <c r="AC491" s="60">
        <v>18902</v>
      </c>
      <c r="AD491" s="61">
        <v>18710</v>
      </c>
      <c r="AE491" s="93">
        <f t="shared" si="58"/>
        <v>18.71</v>
      </c>
      <c r="AF491" s="93"/>
    </row>
    <row r="492" spans="1:32" x14ac:dyDescent="0.2">
      <c r="A492" s="77">
        <v>32624</v>
      </c>
      <c r="B492" s="61">
        <v>2127</v>
      </c>
      <c r="C492" s="78">
        <f t="shared" si="56"/>
        <v>1989.04</v>
      </c>
      <c r="D492" s="78">
        <f t="shared" si="57"/>
        <v>4.218842975206611</v>
      </c>
      <c r="E492" s="78"/>
      <c r="F492" s="78"/>
      <c r="G492" s="78"/>
      <c r="H492" s="78"/>
      <c r="I492" s="78"/>
      <c r="J492" s="82"/>
      <c r="K492" s="83"/>
      <c r="L492" s="51"/>
      <c r="AC492" s="60">
        <v>18933</v>
      </c>
      <c r="AD492" s="61">
        <v>53720</v>
      </c>
      <c r="AE492" s="93">
        <f t="shared" si="58"/>
        <v>53.72</v>
      </c>
      <c r="AF492" s="93"/>
    </row>
    <row r="493" spans="1:32" x14ac:dyDescent="0.2">
      <c r="A493" s="77">
        <v>32625</v>
      </c>
      <c r="B493" s="61">
        <v>2005</v>
      </c>
      <c r="C493" s="78">
        <f t="shared" si="56"/>
        <v>1989.04</v>
      </c>
      <c r="D493" s="78">
        <f t="shared" si="57"/>
        <v>3.9768595041322317</v>
      </c>
      <c r="E493" s="78"/>
      <c r="F493" s="78"/>
      <c r="G493" s="78"/>
      <c r="H493" s="78"/>
      <c r="I493" s="78"/>
      <c r="J493" s="81"/>
      <c r="K493" s="83"/>
      <c r="L493" s="51"/>
      <c r="AC493" s="60">
        <v>18963</v>
      </c>
      <c r="AD493" s="61">
        <v>166200</v>
      </c>
      <c r="AE493" s="93">
        <f t="shared" si="58"/>
        <v>166.2</v>
      </c>
      <c r="AF493" s="93"/>
    </row>
    <row r="494" spans="1:32" x14ac:dyDescent="0.2">
      <c r="A494" s="77">
        <v>32626</v>
      </c>
      <c r="B494" s="61">
        <v>2210</v>
      </c>
      <c r="C494" s="78">
        <f t="shared" si="56"/>
        <v>1989.04</v>
      </c>
      <c r="D494" s="78">
        <f t="shared" si="57"/>
        <v>4.3834710743801653</v>
      </c>
      <c r="E494" s="78"/>
      <c r="F494" s="78"/>
      <c r="G494" s="78"/>
      <c r="H494" s="78"/>
      <c r="I494" s="78"/>
      <c r="J494" s="82"/>
      <c r="K494" s="83"/>
      <c r="L494" s="51"/>
      <c r="AC494" s="60">
        <v>18994</v>
      </c>
      <c r="AD494" s="61">
        <v>78230</v>
      </c>
      <c r="AE494" s="93">
        <f t="shared" si="58"/>
        <v>78.23</v>
      </c>
      <c r="AF494" s="93"/>
    </row>
    <row r="495" spans="1:32" x14ac:dyDescent="0.2">
      <c r="A495" s="77">
        <v>32627</v>
      </c>
      <c r="B495" s="61">
        <v>2128</v>
      </c>
      <c r="C495" s="78">
        <f t="shared" si="56"/>
        <v>1989.04</v>
      </c>
      <c r="D495" s="78">
        <f t="shared" si="57"/>
        <v>4.2208264462809924</v>
      </c>
      <c r="E495" s="78"/>
      <c r="F495" s="78"/>
      <c r="G495" s="78"/>
      <c r="H495" s="78"/>
      <c r="I495" s="78"/>
      <c r="J495" s="81"/>
      <c r="K495" s="83"/>
      <c r="L495" s="51"/>
      <c r="AC495" s="60">
        <v>19025</v>
      </c>
      <c r="AD495" s="61">
        <v>208200</v>
      </c>
      <c r="AE495" s="93">
        <f t="shared" si="58"/>
        <v>208.2</v>
      </c>
      <c r="AF495" s="93"/>
    </row>
    <row r="496" spans="1:32" x14ac:dyDescent="0.2">
      <c r="A496" s="77">
        <v>32628</v>
      </c>
      <c r="B496" s="61">
        <v>2942</v>
      </c>
      <c r="C496" s="78">
        <f t="shared" si="56"/>
        <v>1989.04</v>
      </c>
      <c r="D496" s="78">
        <f t="shared" si="57"/>
        <v>5.8353719008264457</v>
      </c>
      <c r="E496" s="78"/>
      <c r="F496" s="78"/>
      <c r="G496" s="78"/>
      <c r="H496" s="78"/>
      <c r="I496" s="78"/>
      <c r="J496" s="82"/>
      <c r="K496" s="83"/>
      <c r="L496" s="51"/>
      <c r="AC496" s="60">
        <v>19054</v>
      </c>
      <c r="AD496" s="61">
        <v>186200</v>
      </c>
      <c r="AE496" s="93">
        <f t="shared" si="58"/>
        <v>186.2</v>
      </c>
      <c r="AF496" s="93"/>
    </row>
    <row r="497" spans="1:32" x14ac:dyDescent="0.2">
      <c r="A497" s="77">
        <v>32629</v>
      </c>
      <c r="B497" s="61">
        <v>2924</v>
      </c>
      <c r="C497" s="78">
        <f t="shared" si="56"/>
        <v>1989.05</v>
      </c>
      <c r="D497" s="78">
        <f t="shared" si="57"/>
        <v>5.7996694214876037</v>
      </c>
      <c r="E497" s="78"/>
      <c r="F497" s="78"/>
      <c r="G497" s="78"/>
      <c r="H497" s="78"/>
      <c r="I497" s="78"/>
      <c r="J497" s="81"/>
      <c r="K497" s="83"/>
      <c r="L497" s="51"/>
      <c r="AC497" s="60">
        <v>19085</v>
      </c>
      <c r="AD497" s="61">
        <v>379500</v>
      </c>
      <c r="AE497" s="93">
        <f t="shared" si="58"/>
        <v>379.5</v>
      </c>
      <c r="AF497" s="93"/>
    </row>
    <row r="498" spans="1:32" x14ac:dyDescent="0.2">
      <c r="A498" s="77">
        <v>32630</v>
      </c>
      <c r="B498" s="61">
        <v>2829</v>
      </c>
      <c r="C498" s="78">
        <f t="shared" si="56"/>
        <v>1989.05</v>
      </c>
      <c r="D498" s="78">
        <f t="shared" si="57"/>
        <v>5.6112396694214874</v>
      </c>
      <c r="E498" s="78"/>
      <c r="F498" s="78"/>
      <c r="G498" s="78"/>
      <c r="H498" s="78"/>
      <c r="I498" s="78"/>
      <c r="J498" s="82"/>
      <c r="K498" s="83"/>
      <c r="L498" s="51"/>
      <c r="AC498" s="60">
        <v>19115</v>
      </c>
      <c r="AD498" s="61">
        <v>409700</v>
      </c>
      <c r="AE498" s="93">
        <f t="shared" si="58"/>
        <v>409.7</v>
      </c>
      <c r="AF498" s="93"/>
    </row>
    <row r="499" spans="1:32" x14ac:dyDescent="0.2">
      <c r="A499" s="77">
        <v>32631</v>
      </c>
      <c r="B499" s="61">
        <v>2957</v>
      </c>
      <c r="C499" s="78">
        <f t="shared" si="56"/>
        <v>1989.05</v>
      </c>
      <c r="D499" s="78">
        <f t="shared" si="57"/>
        <v>5.8651239669421482</v>
      </c>
      <c r="E499" s="78"/>
      <c r="F499" s="78"/>
      <c r="G499" s="78"/>
      <c r="H499" s="78"/>
      <c r="I499" s="78"/>
      <c r="J499" s="81"/>
      <c r="K499" s="83"/>
      <c r="L499" s="51"/>
      <c r="AC499" s="60">
        <v>19146</v>
      </c>
      <c r="AD499" s="61">
        <v>203100</v>
      </c>
      <c r="AE499" s="93">
        <f t="shared" si="58"/>
        <v>203.1</v>
      </c>
      <c r="AF499" s="93"/>
    </row>
    <row r="500" spans="1:32" x14ac:dyDescent="0.2">
      <c r="A500" s="77">
        <v>32632</v>
      </c>
      <c r="B500" s="61">
        <v>3598</v>
      </c>
      <c r="C500" s="78">
        <f t="shared" si="56"/>
        <v>1989.05</v>
      </c>
      <c r="D500" s="78">
        <f t="shared" si="57"/>
        <v>7.1365289256198352</v>
      </c>
      <c r="E500" s="78"/>
      <c r="F500" s="78"/>
      <c r="G500" s="78"/>
      <c r="H500" s="78"/>
      <c r="I500" s="78"/>
      <c r="J500" s="82"/>
      <c r="K500" s="83"/>
      <c r="L500" s="51"/>
      <c r="AC500" s="60">
        <v>19176</v>
      </c>
      <c r="AD500" s="61">
        <v>79190</v>
      </c>
      <c r="AE500" s="93">
        <f t="shared" si="58"/>
        <v>79.19</v>
      </c>
      <c r="AF500" s="93"/>
    </row>
    <row r="501" spans="1:32" x14ac:dyDescent="0.2">
      <c r="A501" s="77">
        <v>32633</v>
      </c>
      <c r="B501" s="61">
        <v>4215</v>
      </c>
      <c r="C501" s="78">
        <f t="shared" si="56"/>
        <v>1989.05</v>
      </c>
      <c r="D501" s="78">
        <f t="shared" si="57"/>
        <v>8.3603305785123982</v>
      </c>
      <c r="E501" s="78"/>
      <c r="F501" s="78"/>
      <c r="G501" s="78"/>
      <c r="H501" s="78"/>
      <c r="I501" s="78"/>
      <c r="J501" s="81"/>
      <c r="K501" s="83"/>
      <c r="L501" s="51"/>
      <c r="AC501" s="60">
        <v>19207</v>
      </c>
      <c r="AD501" s="61">
        <v>22260</v>
      </c>
      <c r="AE501" s="93">
        <f t="shared" si="58"/>
        <v>22.26</v>
      </c>
      <c r="AF501" s="93"/>
    </row>
    <row r="502" spans="1:32" x14ac:dyDescent="0.2">
      <c r="A502" s="77">
        <v>32634</v>
      </c>
      <c r="B502" s="61">
        <v>4366</v>
      </c>
      <c r="C502" s="78">
        <f t="shared" si="56"/>
        <v>1989.05</v>
      </c>
      <c r="D502" s="78">
        <f t="shared" si="57"/>
        <v>8.6598347107438016</v>
      </c>
      <c r="E502" s="78"/>
      <c r="F502" s="78"/>
      <c r="G502" s="78"/>
      <c r="H502" s="78"/>
      <c r="I502" s="78"/>
      <c r="J502" s="82"/>
      <c r="K502" s="83"/>
      <c r="L502" s="51"/>
      <c r="AC502" s="60">
        <v>19238</v>
      </c>
      <c r="AD502" s="61">
        <v>12400</v>
      </c>
      <c r="AE502" s="93">
        <f t="shared" si="58"/>
        <v>12.4</v>
      </c>
      <c r="AF502" s="93"/>
    </row>
    <row r="503" spans="1:32" x14ac:dyDescent="0.2">
      <c r="A503" s="77">
        <v>32635</v>
      </c>
      <c r="B503" s="61">
        <v>4161</v>
      </c>
      <c r="C503" s="78">
        <f t="shared" si="56"/>
        <v>1989.05</v>
      </c>
      <c r="D503" s="78">
        <f t="shared" si="57"/>
        <v>8.2532231404958676</v>
      </c>
      <c r="E503" s="78"/>
      <c r="F503" s="78"/>
      <c r="G503" s="78"/>
      <c r="H503" s="78"/>
      <c r="I503" s="78"/>
      <c r="J503" s="81"/>
      <c r="K503" s="83"/>
      <c r="L503" s="51"/>
      <c r="AC503" s="60">
        <v>19268</v>
      </c>
      <c r="AD503" s="61">
        <v>10740</v>
      </c>
      <c r="AE503" s="93">
        <f t="shared" si="58"/>
        <v>10.74</v>
      </c>
      <c r="AF503" s="93"/>
    </row>
    <row r="504" spans="1:32" x14ac:dyDescent="0.2">
      <c r="A504" s="77">
        <v>32636</v>
      </c>
      <c r="B504" s="61">
        <v>4253</v>
      </c>
      <c r="C504" s="78">
        <f t="shared" si="56"/>
        <v>1989.05</v>
      </c>
      <c r="D504" s="78">
        <f t="shared" si="57"/>
        <v>8.4357024793388433</v>
      </c>
      <c r="E504" s="78"/>
      <c r="F504" s="78"/>
      <c r="G504" s="78"/>
      <c r="H504" s="78"/>
      <c r="I504" s="78"/>
      <c r="J504" s="82"/>
      <c r="K504" s="83"/>
      <c r="L504" s="51"/>
      <c r="AC504" s="60">
        <v>19299</v>
      </c>
      <c r="AD504" s="61">
        <v>14130</v>
      </c>
      <c r="AE504" s="93">
        <f t="shared" si="58"/>
        <v>14.13</v>
      </c>
      <c r="AF504" s="93"/>
    </row>
    <row r="505" spans="1:32" x14ac:dyDescent="0.2">
      <c r="A505" s="77">
        <v>32637</v>
      </c>
      <c r="B505" s="61">
        <v>5148</v>
      </c>
      <c r="C505" s="78">
        <f t="shared" si="56"/>
        <v>1989.05</v>
      </c>
      <c r="D505" s="78">
        <f t="shared" si="57"/>
        <v>10.210909090909091</v>
      </c>
      <c r="E505" s="78"/>
      <c r="F505" s="78"/>
      <c r="G505" s="78"/>
      <c r="H505" s="78"/>
      <c r="I505" s="78"/>
      <c r="J505" s="81"/>
      <c r="K505" s="83"/>
      <c r="L505" s="51"/>
      <c r="AC505" s="60">
        <v>19329</v>
      </c>
      <c r="AD505" s="61">
        <v>59790</v>
      </c>
      <c r="AE505" s="93">
        <f t="shared" si="58"/>
        <v>59.79</v>
      </c>
      <c r="AF505" s="93"/>
    </row>
    <row r="506" spans="1:32" x14ac:dyDescent="0.2">
      <c r="A506" s="77">
        <v>32638</v>
      </c>
      <c r="B506" s="61">
        <v>3918</v>
      </c>
      <c r="C506" s="78">
        <f t="shared" si="56"/>
        <v>1989.05</v>
      </c>
      <c r="D506" s="78">
        <f t="shared" si="57"/>
        <v>7.7712396694214876</v>
      </c>
      <c r="E506" s="78"/>
      <c r="F506" s="78"/>
      <c r="G506" s="78"/>
      <c r="H506" s="78"/>
      <c r="I506" s="78"/>
      <c r="J506" s="82"/>
      <c r="K506" s="83"/>
      <c r="L506" s="51"/>
      <c r="AC506" s="60">
        <v>19360</v>
      </c>
      <c r="AD506" s="61">
        <v>331500</v>
      </c>
      <c r="AE506" s="93">
        <f t="shared" si="58"/>
        <v>331.5</v>
      </c>
      <c r="AF506" s="93"/>
    </row>
    <row r="507" spans="1:32" x14ac:dyDescent="0.2">
      <c r="A507" s="77">
        <v>32639</v>
      </c>
      <c r="B507" s="61">
        <v>2849</v>
      </c>
      <c r="C507" s="78">
        <f t="shared" si="56"/>
        <v>1989.05</v>
      </c>
      <c r="D507" s="78">
        <f t="shared" si="57"/>
        <v>5.6509090909090913</v>
      </c>
      <c r="E507" s="78"/>
      <c r="F507" s="78"/>
      <c r="G507" s="78"/>
      <c r="H507" s="78"/>
      <c r="I507" s="78"/>
      <c r="J507" s="81"/>
      <c r="K507" s="83"/>
      <c r="L507" s="51"/>
      <c r="AC507" s="60">
        <v>19391</v>
      </c>
      <c r="AD507" s="61">
        <v>142000</v>
      </c>
      <c r="AE507" s="93">
        <f t="shared" si="58"/>
        <v>142</v>
      </c>
      <c r="AF507" s="93"/>
    </row>
    <row r="508" spans="1:32" x14ac:dyDescent="0.2">
      <c r="A508" s="77">
        <v>32640</v>
      </c>
      <c r="B508" s="61">
        <v>2655</v>
      </c>
      <c r="C508" s="78">
        <f t="shared" si="56"/>
        <v>1989.05</v>
      </c>
      <c r="D508" s="78">
        <f t="shared" si="57"/>
        <v>5.2661157024793388</v>
      </c>
      <c r="E508" s="78"/>
      <c r="F508" s="78"/>
      <c r="G508" s="78"/>
      <c r="H508" s="78"/>
      <c r="I508" s="78"/>
      <c r="J508" s="82"/>
      <c r="K508" s="83"/>
      <c r="L508" s="51"/>
      <c r="AC508" s="60">
        <v>19419</v>
      </c>
      <c r="AD508" s="61">
        <v>148600</v>
      </c>
      <c r="AE508" s="93">
        <f t="shared" si="58"/>
        <v>148.6</v>
      </c>
      <c r="AF508" s="93"/>
    </row>
    <row r="509" spans="1:32" x14ac:dyDescent="0.2">
      <c r="A509" s="77">
        <v>32641</v>
      </c>
      <c r="B509" s="61">
        <v>2416</v>
      </c>
      <c r="C509" s="78">
        <f t="shared" si="56"/>
        <v>1989.05</v>
      </c>
      <c r="D509" s="78">
        <f t="shared" si="57"/>
        <v>4.7920661157024798</v>
      </c>
      <c r="E509" s="78"/>
      <c r="F509" s="78"/>
      <c r="G509" s="78"/>
      <c r="H509" s="78"/>
      <c r="I509" s="78"/>
      <c r="J509" s="81"/>
      <c r="K509" s="83"/>
      <c r="L509" s="51"/>
      <c r="AC509" s="60">
        <v>19450</v>
      </c>
      <c r="AD509" s="61">
        <v>247500</v>
      </c>
      <c r="AE509" s="93">
        <f t="shared" si="58"/>
        <v>247.5</v>
      </c>
      <c r="AF509" s="93"/>
    </row>
    <row r="510" spans="1:32" x14ac:dyDescent="0.2">
      <c r="A510" s="77">
        <v>32642</v>
      </c>
      <c r="B510" s="61">
        <v>2355</v>
      </c>
      <c r="C510" s="78">
        <f t="shared" si="56"/>
        <v>1989.05</v>
      </c>
      <c r="D510" s="78">
        <f t="shared" si="57"/>
        <v>4.6710743801652885</v>
      </c>
      <c r="E510" s="78"/>
      <c r="F510" s="78"/>
      <c r="G510" s="78"/>
      <c r="H510" s="78"/>
      <c r="I510" s="78"/>
      <c r="J510" s="82"/>
      <c r="K510" s="83"/>
      <c r="L510" s="51"/>
      <c r="AC510" s="60">
        <v>19480</v>
      </c>
      <c r="AD510" s="61">
        <v>257300</v>
      </c>
      <c r="AE510" s="93">
        <f t="shared" si="58"/>
        <v>257.3</v>
      </c>
      <c r="AF510" s="93"/>
    </row>
    <row r="511" spans="1:32" x14ac:dyDescent="0.2">
      <c r="A511" s="77">
        <v>32643</v>
      </c>
      <c r="B511" s="61">
        <v>2218</v>
      </c>
      <c r="C511" s="78">
        <f t="shared" si="56"/>
        <v>1989.05</v>
      </c>
      <c r="D511" s="78">
        <f t="shared" si="57"/>
        <v>4.3993388429752063</v>
      </c>
      <c r="E511" s="78"/>
      <c r="F511" s="78"/>
      <c r="G511" s="78"/>
      <c r="H511" s="78"/>
      <c r="I511" s="78"/>
      <c r="J511" s="81"/>
      <c r="K511" s="83"/>
      <c r="L511" s="51"/>
      <c r="AC511" s="60">
        <v>19511</v>
      </c>
      <c r="AD511" s="61">
        <v>254200</v>
      </c>
      <c r="AE511" s="93">
        <f t="shared" si="58"/>
        <v>254.2</v>
      </c>
      <c r="AF511" s="93"/>
    </row>
    <row r="512" spans="1:32" x14ac:dyDescent="0.2">
      <c r="A512" s="77">
        <v>32644</v>
      </c>
      <c r="B512" s="61">
        <v>2292</v>
      </c>
      <c r="C512" s="78">
        <f t="shared" si="56"/>
        <v>1989.05</v>
      </c>
      <c r="D512" s="78">
        <f t="shared" si="57"/>
        <v>4.546115702479339</v>
      </c>
      <c r="E512" s="78"/>
      <c r="F512" s="78"/>
      <c r="G512" s="78"/>
      <c r="H512" s="78"/>
      <c r="I512" s="78"/>
      <c r="J512" s="82"/>
      <c r="K512" s="83"/>
      <c r="L512" s="51"/>
      <c r="AC512" s="60">
        <v>19541</v>
      </c>
      <c r="AD512" s="61">
        <v>105200</v>
      </c>
      <c r="AE512" s="93">
        <f t="shared" si="58"/>
        <v>105.2</v>
      </c>
      <c r="AF512" s="93"/>
    </row>
    <row r="513" spans="1:32" x14ac:dyDescent="0.2">
      <c r="A513" s="77">
        <v>32645</v>
      </c>
      <c r="B513" s="61">
        <v>2237</v>
      </c>
      <c r="C513" s="78">
        <f t="shared" si="56"/>
        <v>1989.05</v>
      </c>
      <c r="D513" s="78">
        <f t="shared" si="57"/>
        <v>4.4370247933884297</v>
      </c>
      <c r="E513" s="78"/>
      <c r="F513" s="78"/>
      <c r="G513" s="78"/>
      <c r="H513" s="78"/>
      <c r="I513" s="78"/>
      <c r="J513" s="81"/>
      <c r="K513" s="83"/>
      <c r="L513" s="51"/>
      <c r="AC513" s="60">
        <v>19572</v>
      </c>
      <c r="AD513" s="61">
        <v>26420</v>
      </c>
      <c r="AE513" s="93">
        <f t="shared" si="58"/>
        <v>26.42</v>
      </c>
      <c r="AF513" s="93"/>
    </row>
    <row r="514" spans="1:32" x14ac:dyDescent="0.2">
      <c r="A514" s="77">
        <v>32646</v>
      </c>
      <c r="B514" s="61">
        <v>2153</v>
      </c>
      <c r="C514" s="78">
        <f t="shared" si="56"/>
        <v>1989.05</v>
      </c>
      <c r="D514" s="78">
        <f t="shared" si="57"/>
        <v>4.2704132231404959</v>
      </c>
      <c r="E514" s="78"/>
      <c r="F514" s="78"/>
      <c r="G514" s="78"/>
      <c r="H514" s="78"/>
      <c r="I514" s="78"/>
      <c r="J514" s="82"/>
      <c r="K514" s="83"/>
      <c r="L514" s="51"/>
      <c r="AC514" s="60">
        <v>19603</v>
      </c>
      <c r="AD514" s="61">
        <v>15100</v>
      </c>
      <c r="AE514" s="93">
        <f t="shared" si="58"/>
        <v>15.1</v>
      </c>
      <c r="AF514" s="93"/>
    </row>
    <row r="515" spans="1:32" x14ac:dyDescent="0.2">
      <c r="A515" s="77">
        <v>32647</v>
      </c>
      <c r="B515" s="61">
        <v>1911</v>
      </c>
      <c r="C515" s="78">
        <f t="shared" si="56"/>
        <v>1989.05</v>
      </c>
      <c r="D515" s="78">
        <f t="shared" si="57"/>
        <v>3.7904132231404959</v>
      </c>
      <c r="E515" s="78"/>
      <c r="F515" s="78"/>
      <c r="G515" s="78"/>
      <c r="H515" s="78"/>
      <c r="I515" s="78"/>
      <c r="J515" s="81"/>
      <c r="K515" s="83"/>
      <c r="L515" s="51"/>
      <c r="AC515" s="60">
        <v>19633</v>
      </c>
      <c r="AD515" s="61">
        <v>17200</v>
      </c>
      <c r="AE515" s="93">
        <f t="shared" si="58"/>
        <v>17.2</v>
      </c>
      <c r="AF515" s="93"/>
    </row>
    <row r="516" spans="1:32" x14ac:dyDescent="0.2">
      <c r="A516" s="77">
        <v>32648</v>
      </c>
      <c r="B516" s="61">
        <v>1761</v>
      </c>
      <c r="C516" s="78">
        <f t="shared" si="56"/>
        <v>1989.05</v>
      </c>
      <c r="D516" s="78">
        <f t="shared" si="57"/>
        <v>3.4928925619834712</v>
      </c>
      <c r="E516" s="78"/>
      <c r="F516" s="78"/>
      <c r="G516" s="78"/>
      <c r="H516" s="78"/>
      <c r="I516" s="78"/>
      <c r="J516" s="82"/>
      <c r="K516" s="83"/>
      <c r="L516" s="51"/>
      <c r="AC516" s="60">
        <v>19664</v>
      </c>
      <c r="AD516" s="61">
        <v>98260</v>
      </c>
      <c r="AE516" s="93">
        <f t="shared" si="58"/>
        <v>98.26</v>
      </c>
      <c r="AF516" s="93"/>
    </row>
    <row r="517" spans="1:32" x14ac:dyDescent="0.2">
      <c r="A517" s="77">
        <v>32649</v>
      </c>
      <c r="B517" s="61">
        <v>1773</v>
      </c>
      <c r="C517" s="78">
        <f t="shared" si="56"/>
        <v>1989.05</v>
      </c>
      <c r="D517" s="78">
        <f t="shared" si="57"/>
        <v>3.5166942148760332</v>
      </c>
      <c r="E517" s="78"/>
      <c r="F517" s="78"/>
      <c r="G517" s="78"/>
      <c r="H517" s="78"/>
      <c r="I517" s="78"/>
      <c r="J517" s="81"/>
      <c r="K517" s="83"/>
      <c r="L517" s="51"/>
      <c r="AC517" s="60">
        <v>19694</v>
      </c>
      <c r="AD517" s="61">
        <v>69730</v>
      </c>
      <c r="AE517" s="93">
        <f t="shared" si="58"/>
        <v>69.73</v>
      </c>
      <c r="AF517" s="93"/>
    </row>
    <row r="518" spans="1:32" x14ac:dyDescent="0.2">
      <c r="A518" s="77">
        <v>32650</v>
      </c>
      <c r="B518" s="61">
        <v>1559</v>
      </c>
      <c r="C518" s="78">
        <f t="shared" si="56"/>
        <v>1989.05</v>
      </c>
      <c r="D518" s="78">
        <f t="shared" si="57"/>
        <v>3.0922314049586777</v>
      </c>
      <c r="E518" s="78"/>
      <c r="F518" s="78"/>
      <c r="G518" s="78"/>
      <c r="H518" s="78"/>
      <c r="I518" s="78"/>
      <c r="J518" s="82"/>
      <c r="K518" s="83"/>
      <c r="L518" s="51"/>
      <c r="AC518" s="60">
        <v>19725</v>
      </c>
      <c r="AD518" s="61">
        <v>103100</v>
      </c>
      <c r="AE518" s="93">
        <f t="shared" si="58"/>
        <v>103.1</v>
      </c>
      <c r="AF518" s="93"/>
    </row>
    <row r="519" spans="1:32" x14ac:dyDescent="0.2">
      <c r="A519" s="77">
        <v>32651</v>
      </c>
      <c r="B519" s="61">
        <v>1697</v>
      </c>
      <c r="C519" s="78">
        <f t="shared" si="56"/>
        <v>1989.05</v>
      </c>
      <c r="D519" s="78">
        <f t="shared" si="57"/>
        <v>3.3659504132231404</v>
      </c>
      <c r="E519" s="78"/>
      <c r="F519" s="78"/>
      <c r="G519" s="78"/>
      <c r="H519" s="78"/>
      <c r="I519" s="78"/>
      <c r="J519" s="81"/>
      <c r="K519" s="83"/>
      <c r="L519" s="51"/>
      <c r="AC519" s="60">
        <v>19756</v>
      </c>
      <c r="AD519" s="61">
        <v>231200</v>
      </c>
      <c r="AE519" s="93">
        <f t="shared" si="58"/>
        <v>231.2</v>
      </c>
      <c r="AF519" s="93"/>
    </row>
    <row r="520" spans="1:32" x14ac:dyDescent="0.2">
      <c r="A520" s="77">
        <v>32652</v>
      </c>
      <c r="B520" s="61">
        <v>1397</v>
      </c>
      <c r="C520" s="78">
        <f t="shared" si="56"/>
        <v>1989.05</v>
      </c>
      <c r="D520" s="78">
        <f t="shared" si="57"/>
        <v>2.770909090909091</v>
      </c>
      <c r="E520" s="78"/>
      <c r="F520" s="78"/>
      <c r="G520" s="78"/>
      <c r="H520" s="78"/>
      <c r="I520" s="78"/>
      <c r="J520" s="82"/>
      <c r="K520" s="83"/>
      <c r="L520" s="51"/>
      <c r="AC520" s="60">
        <v>19784</v>
      </c>
      <c r="AD520" s="61">
        <v>259400</v>
      </c>
      <c r="AE520" s="93">
        <f t="shared" si="58"/>
        <v>259.39999999999998</v>
      </c>
      <c r="AF520" s="93"/>
    </row>
    <row r="521" spans="1:32" x14ac:dyDescent="0.2">
      <c r="A521" s="77">
        <v>32653</v>
      </c>
      <c r="B521" s="61">
        <v>1578</v>
      </c>
      <c r="C521" s="78">
        <f t="shared" si="56"/>
        <v>1989.05</v>
      </c>
      <c r="D521" s="78">
        <f t="shared" si="57"/>
        <v>3.1299173553719006</v>
      </c>
      <c r="E521" s="78"/>
      <c r="F521" s="78"/>
      <c r="G521" s="78"/>
      <c r="H521" s="78"/>
      <c r="I521" s="78"/>
      <c r="J521" s="81"/>
      <c r="K521" s="83"/>
      <c r="L521" s="51"/>
      <c r="AC521" s="60">
        <v>19815</v>
      </c>
      <c r="AD521" s="61">
        <v>370500</v>
      </c>
      <c r="AE521" s="93">
        <f t="shared" si="58"/>
        <v>370.5</v>
      </c>
      <c r="AF521" s="93"/>
    </row>
    <row r="522" spans="1:32" x14ac:dyDescent="0.2">
      <c r="A522" s="77">
        <v>32654</v>
      </c>
      <c r="B522" s="61">
        <v>1407</v>
      </c>
      <c r="C522" s="78">
        <f t="shared" si="56"/>
        <v>1989.05</v>
      </c>
      <c r="D522" s="78">
        <f t="shared" si="57"/>
        <v>2.7907438016528925</v>
      </c>
      <c r="E522" s="78"/>
      <c r="F522" s="78"/>
      <c r="G522" s="78"/>
      <c r="H522" s="78"/>
      <c r="I522" s="78"/>
      <c r="J522" s="82"/>
      <c r="K522" s="83"/>
      <c r="L522" s="51"/>
      <c r="AC522" s="60">
        <v>19845</v>
      </c>
      <c r="AD522" s="61">
        <v>270100</v>
      </c>
      <c r="AE522" s="93">
        <f t="shared" si="58"/>
        <v>270.10000000000002</v>
      </c>
      <c r="AF522" s="93"/>
    </row>
    <row r="523" spans="1:32" x14ac:dyDescent="0.2">
      <c r="A523" s="77">
        <v>32655</v>
      </c>
      <c r="B523" s="61">
        <v>1349</v>
      </c>
      <c r="C523" s="78">
        <f t="shared" ref="C523:C586" si="59">YEAR(A523) + MONTH(A523) / 100</f>
        <v>1989.05</v>
      </c>
      <c r="D523" s="78">
        <f t="shared" si="57"/>
        <v>2.6757024793388426</v>
      </c>
      <c r="E523" s="78"/>
      <c r="F523" s="78"/>
      <c r="G523" s="78"/>
      <c r="H523" s="78"/>
      <c r="I523" s="78"/>
      <c r="J523" s="81"/>
      <c r="K523" s="83"/>
      <c r="L523" s="51"/>
      <c r="AC523" s="60">
        <v>19876</v>
      </c>
      <c r="AD523" s="61">
        <v>95620</v>
      </c>
      <c r="AE523" s="93">
        <f t="shared" si="58"/>
        <v>95.62</v>
      </c>
      <c r="AF523" s="93"/>
    </row>
    <row r="524" spans="1:32" x14ac:dyDescent="0.2">
      <c r="A524" s="77">
        <v>32656</v>
      </c>
      <c r="B524" s="61">
        <v>1390</v>
      </c>
      <c r="C524" s="78">
        <f t="shared" si="59"/>
        <v>1989.05</v>
      </c>
      <c r="D524" s="78">
        <f t="shared" ref="D524:D587" si="60">B524 * 60 * 60 * 24 / 43560 / 1000</f>
        <v>2.75702479338843</v>
      </c>
      <c r="E524" s="78"/>
      <c r="F524" s="78"/>
      <c r="G524" s="78"/>
      <c r="H524" s="78"/>
      <c r="I524" s="78"/>
      <c r="J524" s="82"/>
      <c r="K524" s="83"/>
      <c r="L524" s="51"/>
      <c r="AC524" s="60">
        <v>19906</v>
      </c>
      <c r="AD524" s="61">
        <v>34430</v>
      </c>
      <c r="AE524" s="93">
        <f t="shared" ref="AE524:AE587" si="61">AD524 / 1000</f>
        <v>34.43</v>
      </c>
      <c r="AF524" s="93"/>
    </row>
    <row r="525" spans="1:32" x14ac:dyDescent="0.2">
      <c r="A525" s="77">
        <v>32657</v>
      </c>
      <c r="B525" s="61">
        <v>1338</v>
      </c>
      <c r="C525" s="78">
        <f t="shared" si="59"/>
        <v>1989.05</v>
      </c>
      <c r="D525" s="78">
        <f t="shared" si="60"/>
        <v>2.6538842975206611</v>
      </c>
      <c r="E525" s="78"/>
      <c r="F525" s="78"/>
      <c r="G525" s="78"/>
      <c r="H525" s="78"/>
      <c r="I525" s="78"/>
      <c r="J525" s="81"/>
      <c r="K525" s="83"/>
      <c r="L525" s="51"/>
      <c r="AC525" s="60">
        <v>19937</v>
      </c>
      <c r="AD525" s="61">
        <v>19740</v>
      </c>
      <c r="AE525" s="93">
        <f t="shared" si="61"/>
        <v>19.739999999999998</v>
      </c>
      <c r="AF525" s="93"/>
    </row>
    <row r="526" spans="1:32" x14ac:dyDescent="0.2">
      <c r="A526" s="77">
        <v>32658</v>
      </c>
      <c r="B526" s="61">
        <v>1367</v>
      </c>
      <c r="C526" s="78">
        <f t="shared" si="59"/>
        <v>1989.05</v>
      </c>
      <c r="D526" s="78">
        <f t="shared" si="60"/>
        <v>2.7114049586776861</v>
      </c>
      <c r="E526" s="78"/>
      <c r="F526" s="78"/>
      <c r="G526" s="78"/>
      <c r="H526" s="78"/>
      <c r="I526" s="78"/>
      <c r="J526" s="82"/>
      <c r="K526" s="83"/>
      <c r="L526" s="51"/>
      <c r="AC526" s="60">
        <v>19968</v>
      </c>
      <c r="AD526" s="61">
        <v>15300</v>
      </c>
      <c r="AE526" s="93">
        <f t="shared" si="61"/>
        <v>15.3</v>
      </c>
      <c r="AF526" s="93"/>
    </row>
    <row r="527" spans="1:32" x14ac:dyDescent="0.2">
      <c r="A527" s="77">
        <v>32659</v>
      </c>
      <c r="B527" s="61">
        <v>1443</v>
      </c>
      <c r="C527" s="78">
        <f t="shared" si="59"/>
        <v>1989.05</v>
      </c>
      <c r="D527" s="78">
        <f t="shared" si="60"/>
        <v>2.8621487603305784</v>
      </c>
      <c r="E527" s="78"/>
      <c r="F527" s="78"/>
      <c r="G527" s="78"/>
      <c r="H527" s="78"/>
      <c r="I527" s="78"/>
      <c r="J527" s="81"/>
      <c r="K527" s="83"/>
      <c r="L527" s="51"/>
      <c r="AC527" s="60">
        <v>19998</v>
      </c>
      <c r="AD527" s="61">
        <v>15170</v>
      </c>
      <c r="AE527" s="93">
        <f t="shared" si="61"/>
        <v>15.17</v>
      </c>
      <c r="AF527" s="93"/>
    </row>
    <row r="528" spans="1:32" x14ac:dyDescent="0.2">
      <c r="A528" s="77">
        <v>32660</v>
      </c>
      <c r="B528" s="61">
        <v>1765</v>
      </c>
      <c r="C528" s="78">
        <f t="shared" si="59"/>
        <v>1989.06</v>
      </c>
      <c r="D528" s="78">
        <f t="shared" si="60"/>
        <v>3.5008264462809917</v>
      </c>
      <c r="E528" s="78"/>
      <c r="F528" s="78"/>
      <c r="G528" s="78"/>
      <c r="H528" s="78"/>
      <c r="I528" s="78"/>
      <c r="J528" s="82"/>
      <c r="K528" s="83"/>
      <c r="L528" s="51"/>
      <c r="AC528" s="60">
        <v>20029</v>
      </c>
      <c r="AD528" s="61">
        <v>69360</v>
      </c>
      <c r="AE528" s="93">
        <f t="shared" si="61"/>
        <v>69.36</v>
      </c>
      <c r="AF528" s="93"/>
    </row>
    <row r="529" spans="1:32" x14ac:dyDescent="0.2">
      <c r="A529" s="77">
        <v>32661</v>
      </c>
      <c r="B529" s="61">
        <v>1874</v>
      </c>
      <c r="C529" s="78">
        <f t="shared" si="59"/>
        <v>1989.06</v>
      </c>
      <c r="D529" s="78">
        <f t="shared" si="60"/>
        <v>3.7170247933884299</v>
      </c>
      <c r="E529" s="78"/>
      <c r="F529" s="78"/>
      <c r="G529" s="78"/>
      <c r="H529" s="78"/>
      <c r="I529" s="78"/>
      <c r="J529" s="81"/>
      <c r="K529" s="83"/>
      <c r="L529" s="51"/>
      <c r="AC529" s="60">
        <v>20059</v>
      </c>
      <c r="AD529" s="61">
        <v>75240</v>
      </c>
      <c r="AE529" s="93">
        <f t="shared" si="61"/>
        <v>75.239999999999995</v>
      </c>
      <c r="AF529" s="93"/>
    </row>
    <row r="530" spans="1:32" x14ac:dyDescent="0.2">
      <c r="A530" s="77">
        <v>32662</v>
      </c>
      <c r="B530" s="61">
        <v>2010</v>
      </c>
      <c r="C530" s="78">
        <f t="shared" si="59"/>
        <v>1989.06</v>
      </c>
      <c r="D530" s="78">
        <f t="shared" si="60"/>
        <v>3.9867768595041322</v>
      </c>
      <c r="E530" s="78"/>
      <c r="F530" s="78"/>
      <c r="G530" s="78"/>
      <c r="H530" s="78"/>
      <c r="I530" s="78"/>
      <c r="J530" s="82"/>
      <c r="K530" s="83"/>
      <c r="L530" s="51"/>
      <c r="AC530" s="60">
        <v>20090</v>
      </c>
      <c r="AD530" s="61">
        <v>43220</v>
      </c>
      <c r="AE530" s="93">
        <f t="shared" si="61"/>
        <v>43.22</v>
      </c>
      <c r="AF530" s="93"/>
    </row>
    <row r="531" spans="1:32" x14ac:dyDescent="0.2">
      <c r="A531" s="77">
        <v>32663</v>
      </c>
      <c r="B531" s="61">
        <v>1909</v>
      </c>
      <c r="C531" s="78">
        <f t="shared" si="59"/>
        <v>1989.06</v>
      </c>
      <c r="D531" s="78">
        <f t="shared" si="60"/>
        <v>3.7864462809917354</v>
      </c>
      <c r="E531" s="78"/>
      <c r="F531" s="78"/>
      <c r="G531" s="78"/>
      <c r="H531" s="78"/>
      <c r="I531" s="78"/>
      <c r="J531" s="81"/>
      <c r="K531" s="83"/>
      <c r="L531" s="51"/>
      <c r="AC531" s="60">
        <v>20121</v>
      </c>
      <c r="AD531" s="61">
        <v>51860</v>
      </c>
      <c r="AE531" s="93">
        <f t="shared" si="61"/>
        <v>51.86</v>
      </c>
      <c r="AF531" s="93"/>
    </row>
    <row r="532" spans="1:32" x14ac:dyDescent="0.2">
      <c r="A532" s="77">
        <v>32664</v>
      </c>
      <c r="B532" s="61">
        <v>1818</v>
      </c>
      <c r="C532" s="78">
        <f t="shared" si="59"/>
        <v>1989.06</v>
      </c>
      <c r="D532" s="78">
        <f t="shared" si="60"/>
        <v>3.6059504132231406</v>
      </c>
      <c r="E532" s="78"/>
      <c r="F532" s="78"/>
      <c r="G532" s="78"/>
      <c r="H532" s="78"/>
      <c r="I532" s="78"/>
      <c r="J532" s="82"/>
      <c r="K532" s="83"/>
      <c r="L532" s="51"/>
      <c r="AC532" s="60">
        <v>20149</v>
      </c>
      <c r="AD532" s="61">
        <v>62400</v>
      </c>
      <c r="AE532" s="93">
        <f t="shared" si="61"/>
        <v>62.4</v>
      </c>
      <c r="AF532" s="93"/>
    </row>
    <row r="533" spans="1:32" x14ac:dyDescent="0.2">
      <c r="A533" s="77">
        <v>32665</v>
      </c>
      <c r="B533" s="61">
        <v>1780</v>
      </c>
      <c r="C533" s="78">
        <f t="shared" si="59"/>
        <v>1989.06</v>
      </c>
      <c r="D533" s="78">
        <f t="shared" si="60"/>
        <v>3.5305785123966942</v>
      </c>
      <c r="E533" s="78"/>
      <c r="F533" s="78"/>
      <c r="G533" s="78"/>
      <c r="H533" s="78"/>
      <c r="I533" s="78"/>
      <c r="J533" s="81"/>
      <c r="K533" s="83"/>
      <c r="L533" s="51"/>
      <c r="AC533" s="60">
        <v>20180</v>
      </c>
      <c r="AD533" s="61">
        <v>90860</v>
      </c>
      <c r="AE533" s="93">
        <f t="shared" si="61"/>
        <v>90.86</v>
      </c>
      <c r="AF533" s="93"/>
    </row>
    <row r="534" spans="1:32" x14ac:dyDescent="0.2">
      <c r="A534" s="77">
        <v>32666</v>
      </c>
      <c r="B534" s="61">
        <v>1628</v>
      </c>
      <c r="C534" s="78">
        <f t="shared" si="59"/>
        <v>1989.06</v>
      </c>
      <c r="D534" s="78">
        <f t="shared" si="60"/>
        <v>3.229090909090909</v>
      </c>
      <c r="E534" s="78"/>
      <c r="F534" s="78"/>
      <c r="G534" s="78"/>
      <c r="H534" s="78"/>
      <c r="I534" s="78"/>
      <c r="J534" s="82"/>
      <c r="K534" s="83"/>
      <c r="L534" s="51"/>
      <c r="AC534" s="60">
        <v>20210</v>
      </c>
      <c r="AD534" s="61">
        <v>201500</v>
      </c>
      <c r="AE534" s="93">
        <f t="shared" si="61"/>
        <v>201.5</v>
      </c>
      <c r="AF534" s="93"/>
    </row>
    <row r="535" spans="1:32" x14ac:dyDescent="0.2">
      <c r="A535" s="77">
        <v>32667</v>
      </c>
      <c r="B535" s="61">
        <v>1314</v>
      </c>
      <c r="C535" s="78">
        <f t="shared" si="59"/>
        <v>1989.06</v>
      </c>
      <c r="D535" s="78">
        <f t="shared" si="60"/>
        <v>2.6062809917355372</v>
      </c>
      <c r="E535" s="78"/>
      <c r="F535" s="78"/>
      <c r="G535" s="78"/>
      <c r="H535" s="78"/>
      <c r="I535" s="78"/>
      <c r="J535" s="81"/>
      <c r="K535" s="83"/>
      <c r="L535" s="51"/>
      <c r="AC535" s="60">
        <v>20241</v>
      </c>
      <c r="AD535" s="61">
        <v>85770</v>
      </c>
      <c r="AE535" s="93">
        <f t="shared" si="61"/>
        <v>85.77</v>
      </c>
      <c r="AF535" s="93"/>
    </row>
    <row r="536" spans="1:32" x14ac:dyDescent="0.2">
      <c r="A536" s="77">
        <v>32668</v>
      </c>
      <c r="B536" s="61">
        <v>1447</v>
      </c>
      <c r="C536" s="78">
        <f t="shared" si="59"/>
        <v>1989.06</v>
      </c>
      <c r="D536" s="78">
        <f t="shared" si="60"/>
        <v>2.8700826446280994</v>
      </c>
      <c r="E536" s="78"/>
      <c r="F536" s="78"/>
      <c r="G536" s="78"/>
      <c r="H536" s="78"/>
      <c r="I536" s="78"/>
      <c r="J536" s="82"/>
      <c r="K536" s="83"/>
      <c r="L536" s="51"/>
      <c r="AC536" s="60">
        <v>20271</v>
      </c>
      <c r="AD536" s="61">
        <v>21980</v>
      </c>
      <c r="AE536" s="93">
        <f t="shared" si="61"/>
        <v>21.98</v>
      </c>
      <c r="AF536" s="93"/>
    </row>
    <row r="537" spans="1:32" x14ac:dyDescent="0.2">
      <c r="A537" s="77">
        <v>32669</v>
      </c>
      <c r="B537" s="61">
        <v>1307</v>
      </c>
      <c r="C537" s="78">
        <f t="shared" si="59"/>
        <v>1989.06</v>
      </c>
      <c r="D537" s="78">
        <f t="shared" si="60"/>
        <v>2.5923966942148757</v>
      </c>
      <c r="E537" s="78"/>
      <c r="F537" s="78"/>
      <c r="G537" s="78"/>
      <c r="H537" s="78"/>
      <c r="I537" s="78"/>
      <c r="J537" s="81"/>
      <c r="K537" s="83"/>
      <c r="L537" s="51"/>
      <c r="AC537" s="60">
        <v>20302</v>
      </c>
      <c r="AD537" s="61">
        <v>9250</v>
      </c>
      <c r="AE537" s="93">
        <f t="shared" si="61"/>
        <v>9.25</v>
      </c>
      <c r="AF537" s="93"/>
    </row>
    <row r="538" spans="1:32" x14ac:dyDescent="0.2">
      <c r="A538" s="77">
        <v>32670</v>
      </c>
      <c r="B538" s="61">
        <v>1407</v>
      </c>
      <c r="C538" s="78">
        <f t="shared" si="59"/>
        <v>1989.06</v>
      </c>
      <c r="D538" s="78">
        <f t="shared" si="60"/>
        <v>2.7907438016528925</v>
      </c>
      <c r="E538" s="78"/>
      <c r="F538" s="78"/>
      <c r="G538" s="78"/>
      <c r="H538" s="78"/>
      <c r="I538" s="78"/>
      <c r="J538" s="82"/>
      <c r="K538" s="83"/>
      <c r="L538" s="51"/>
      <c r="AC538" s="60">
        <v>20333</v>
      </c>
      <c r="AD538" s="61">
        <v>8190</v>
      </c>
      <c r="AE538" s="93">
        <f t="shared" si="61"/>
        <v>8.19</v>
      </c>
      <c r="AF538" s="93"/>
    </row>
    <row r="539" spans="1:32" x14ac:dyDescent="0.2">
      <c r="A539" s="77">
        <v>32671</v>
      </c>
      <c r="B539" s="61">
        <v>1342</v>
      </c>
      <c r="C539" s="78">
        <f t="shared" si="59"/>
        <v>1989.06</v>
      </c>
      <c r="D539" s="78">
        <f t="shared" si="60"/>
        <v>2.6618181818181821</v>
      </c>
      <c r="E539" s="78"/>
      <c r="F539" s="78"/>
      <c r="G539" s="78"/>
      <c r="H539" s="78"/>
      <c r="I539" s="78"/>
      <c r="J539" s="81"/>
      <c r="K539" s="83"/>
      <c r="L539" s="51"/>
      <c r="AC539" s="60">
        <v>20363</v>
      </c>
      <c r="AD539" s="61">
        <v>9440</v>
      </c>
      <c r="AE539" s="93">
        <f t="shared" si="61"/>
        <v>9.44</v>
      </c>
      <c r="AF539" s="93"/>
    </row>
    <row r="540" spans="1:32" x14ac:dyDescent="0.2">
      <c r="A540" s="77">
        <v>32672</v>
      </c>
      <c r="B540" s="61">
        <v>901</v>
      </c>
      <c r="C540" s="78">
        <f t="shared" si="59"/>
        <v>1989.06</v>
      </c>
      <c r="D540" s="78">
        <f t="shared" si="60"/>
        <v>1.7871074380165288</v>
      </c>
      <c r="E540" s="78"/>
      <c r="F540" s="78"/>
      <c r="G540" s="78"/>
      <c r="H540" s="78"/>
      <c r="I540" s="78"/>
      <c r="J540" s="82"/>
      <c r="K540" s="83"/>
      <c r="L540" s="51"/>
      <c r="AC540" s="60">
        <v>20394</v>
      </c>
      <c r="AD540" s="61">
        <v>32190</v>
      </c>
      <c r="AE540" s="93">
        <f t="shared" si="61"/>
        <v>32.19</v>
      </c>
      <c r="AF540" s="93"/>
    </row>
    <row r="541" spans="1:32" x14ac:dyDescent="0.2">
      <c r="A541" s="77">
        <v>32673</v>
      </c>
      <c r="B541" s="61">
        <v>1109</v>
      </c>
      <c r="C541" s="78">
        <f t="shared" si="59"/>
        <v>1989.06</v>
      </c>
      <c r="D541" s="78">
        <f t="shared" si="60"/>
        <v>2.1996694214876031</v>
      </c>
      <c r="E541" s="78"/>
      <c r="F541" s="78"/>
      <c r="G541" s="78"/>
      <c r="H541" s="78"/>
      <c r="I541" s="78"/>
      <c r="J541" s="81"/>
      <c r="K541" s="83"/>
      <c r="L541" s="51"/>
      <c r="AC541" s="60">
        <v>20424</v>
      </c>
      <c r="AD541" s="61">
        <v>327000</v>
      </c>
      <c r="AE541" s="93">
        <f t="shared" si="61"/>
        <v>327</v>
      </c>
      <c r="AF541" s="93"/>
    </row>
    <row r="542" spans="1:32" x14ac:dyDescent="0.2">
      <c r="A542" s="77">
        <v>32674</v>
      </c>
      <c r="B542" s="61">
        <v>950</v>
      </c>
      <c r="C542" s="78">
        <f t="shared" si="59"/>
        <v>1989.06</v>
      </c>
      <c r="D542" s="78">
        <f t="shared" si="60"/>
        <v>1.884297520661157</v>
      </c>
      <c r="E542" s="78"/>
      <c r="F542" s="78"/>
      <c r="G542" s="78"/>
      <c r="H542" s="78"/>
      <c r="I542" s="78"/>
      <c r="J542" s="82"/>
      <c r="K542" s="83"/>
      <c r="L542" s="51"/>
      <c r="AC542" s="60">
        <v>20455</v>
      </c>
      <c r="AD542" s="61">
        <v>352500</v>
      </c>
      <c r="AE542" s="93">
        <f t="shared" si="61"/>
        <v>352.5</v>
      </c>
      <c r="AF542" s="93"/>
    </row>
    <row r="543" spans="1:32" x14ac:dyDescent="0.2">
      <c r="A543" s="77">
        <v>32675</v>
      </c>
      <c r="B543" s="61">
        <v>645</v>
      </c>
      <c r="C543" s="78">
        <f t="shared" si="59"/>
        <v>1989.06</v>
      </c>
      <c r="D543" s="78">
        <f t="shared" si="60"/>
        <v>1.2793388429752066</v>
      </c>
      <c r="E543" s="78"/>
      <c r="F543" s="78"/>
      <c r="G543" s="78"/>
      <c r="H543" s="78"/>
      <c r="I543" s="78"/>
      <c r="J543" s="81"/>
      <c r="K543" s="83"/>
      <c r="L543" s="51"/>
      <c r="AC543" s="60">
        <v>20486</v>
      </c>
      <c r="AD543" s="61">
        <v>154900</v>
      </c>
      <c r="AE543" s="93">
        <f t="shared" si="61"/>
        <v>154.9</v>
      </c>
      <c r="AF543" s="93"/>
    </row>
    <row r="544" spans="1:32" x14ac:dyDescent="0.2">
      <c r="A544" s="77">
        <v>32676</v>
      </c>
      <c r="B544" s="61">
        <v>611</v>
      </c>
      <c r="C544" s="78">
        <f t="shared" si="59"/>
        <v>1989.06</v>
      </c>
      <c r="D544" s="78">
        <f t="shared" si="60"/>
        <v>1.2119008264462809</v>
      </c>
      <c r="E544" s="78"/>
      <c r="F544" s="78"/>
      <c r="G544" s="78"/>
      <c r="H544" s="78"/>
      <c r="I544" s="78"/>
      <c r="J544" s="82"/>
      <c r="K544" s="83"/>
      <c r="L544" s="51"/>
      <c r="AC544" s="60">
        <v>20515</v>
      </c>
      <c r="AD544" s="61">
        <v>172300</v>
      </c>
      <c r="AE544" s="93">
        <f t="shared" si="61"/>
        <v>172.3</v>
      </c>
      <c r="AF544" s="93"/>
    </row>
    <row r="545" spans="1:32" x14ac:dyDescent="0.2">
      <c r="A545" s="77">
        <v>32677</v>
      </c>
      <c r="B545" s="61">
        <v>757</v>
      </c>
      <c r="C545" s="78">
        <f t="shared" si="59"/>
        <v>1989.06</v>
      </c>
      <c r="D545" s="78">
        <f t="shared" si="60"/>
        <v>1.5014876033057851</v>
      </c>
      <c r="E545" s="78"/>
      <c r="F545" s="78"/>
      <c r="G545" s="78"/>
      <c r="H545" s="78"/>
      <c r="I545" s="78"/>
      <c r="J545" s="81"/>
      <c r="K545" s="83"/>
      <c r="L545" s="51"/>
      <c r="AC545" s="60">
        <v>20546</v>
      </c>
      <c r="AD545" s="61">
        <v>296600</v>
      </c>
      <c r="AE545" s="93">
        <f t="shared" si="61"/>
        <v>296.60000000000002</v>
      </c>
      <c r="AF545" s="93"/>
    </row>
    <row r="546" spans="1:32" x14ac:dyDescent="0.2">
      <c r="A546" s="77">
        <v>32678</v>
      </c>
      <c r="B546" s="61">
        <v>498</v>
      </c>
      <c r="C546" s="78">
        <f t="shared" si="59"/>
        <v>1989.06</v>
      </c>
      <c r="D546" s="78">
        <f t="shared" si="60"/>
        <v>0.98776859504132231</v>
      </c>
      <c r="E546" s="78"/>
      <c r="F546" s="78"/>
      <c r="G546" s="78"/>
      <c r="H546" s="78"/>
      <c r="I546" s="78"/>
      <c r="J546" s="82"/>
      <c r="K546" s="83"/>
      <c r="L546" s="51"/>
      <c r="AC546" s="60">
        <v>20576</v>
      </c>
      <c r="AD546" s="61">
        <v>392400</v>
      </c>
      <c r="AE546" s="93">
        <f t="shared" si="61"/>
        <v>392.4</v>
      </c>
      <c r="AF546" s="93"/>
    </row>
    <row r="547" spans="1:32" x14ac:dyDescent="0.2">
      <c r="A547" s="77">
        <v>32679</v>
      </c>
      <c r="B547" s="61">
        <v>658</v>
      </c>
      <c r="C547" s="78">
        <f t="shared" si="59"/>
        <v>1989.06</v>
      </c>
      <c r="D547" s="78">
        <f t="shared" si="60"/>
        <v>1.3051239669421488</v>
      </c>
      <c r="E547" s="78"/>
      <c r="F547" s="78"/>
      <c r="G547" s="78"/>
      <c r="H547" s="78"/>
      <c r="I547" s="78"/>
      <c r="J547" s="81"/>
      <c r="K547" s="83"/>
      <c r="L547" s="51"/>
      <c r="AC547" s="60">
        <v>20607</v>
      </c>
      <c r="AD547" s="61">
        <v>205100</v>
      </c>
      <c r="AE547" s="93">
        <f t="shared" si="61"/>
        <v>205.1</v>
      </c>
      <c r="AF547" s="93"/>
    </row>
    <row r="548" spans="1:32" x14ac:dyDescent="0.2">
      <c r="A548" s="77">
        <v>32680</v>
      </c>
      <c r="B548" s="61">
        <v>728</v>
      </c>
      <c r="C548" s="78">
        <f t="shared" si="59"/>
        <v>1989.06</v>
      </c>
      <c r="D548" s="78">
        <f t="shared" si="60"/>
        <v>1.4439669421487604</v>
      </c>
      <c r="E548" s="78"/>
      <c r="F548" s="78"/>
      <c r="G548" s="78"/>
      <c r="H548" s="78"/>
      <c r="I548" s="78"/>
      <c r="J548" s="82"/>
      <c r="K548" s="83"/>
      <c r="L548" s="51"/>
      <c r="AC548" s="60">
        <v>20637</v>
      </c>
      <c r="AD548" s="61">
        <v>55050</v>
      </c>
      <c r="AE548" s="93">
        <f t="shared" si="61"/>
        <v>55.05</v>
      </c>
      <c r="AF548" s="93"/>
    </row>
    <row r="549" spans="1:32" x14ac:dyDescent="0.2">
      <c r="A549" s="77">
        <v>32681</v>
      </c>
      <c r="B549" s="61">
        <v>925</v>
      </c>
      <c r="C549" s="78">
        <f t="shared" si="59"/>
        <v>1989.06</v>
      </c>
      <c r="D549" s="78">
        <f t="shared" si="60"/>
        <v>1.8347107438016528</v>
      </c>
      <c r="E549" s="78"/>
      <c r="F549" s="78"/>
      <c r="G549" s="78"/>
      <c r="H549" s="78"/>
      <c r="I549" s="78"/>
      <c r="J549" s="81"/>
      <c r="K549" s="83"/>
      <c r="L549" s="51"/>
      <c r="AC549" s="60">
        <v>20668</v>
      </c>
      <c r="AD549" s="61">
        <v>18320</v>
      </c>
      <c r="AE549" s="93">
        <f t="shared" si="61"/>
        <v>18.32</v>
      </c>
      <c r="AF549" s="93"/>
    </row>
    <row r="550" spans="1:32" x14ac:dyDescent="0.2">
      <c r="A550" s="77">
        <v>32682</v>
      </c>
      <c r="B550" s="61">
        <v>678</v>
      </c>
      <c r="C550" s="78">
        <f t="shared" si="59"/>
        <v>1989.06</v>
      </c>
      <c r="D550" s="78">
        <f t="shared" si="60"/>
        <v>1.344793388429752</v>
      </c>
      <c r="E550" s="78"/>
      <c r="F550" s="78"/>
      <c r="G550" s="78"/>
      <c r="H550" s="78"/>
      <c r="I550" s="78"/>
      <c r="J550" s="82"/>
      <c r="K550" s="83"/>
      <c r="L550" s="51"/>
      <c r="AC550" s="60">
        <v>20699</v>
      </c>
      <c r="AD550" s="61">
        <v>11210</v>
      </c>
      <c r="AE550" s="93">
        <f t="shared" si="61"/>
        <v>11.21</v>
      </c>
      <c r="AF550" s="93"/>
    </row>
    <row r="551" spans="1:32" x14ac:dyDescent="0.2">
      <c r="A551" s="77">
        <v>32683</v>
      </c>
      <c r="B551" s="61">
        <v>814</v>
      </c>
      <c r="C551" s="78">
        <f t="shared" si="59"/>
        <v>1989.06</v>
      </c>
      <c r="D551" s="78">
        <f t="shared" si="60"/>
        <v>1.6145454545454545</v>
      </c>
      <c r="E551" s="78"/>
      <c r="F551" s="78"/>
      <c r="G551" s="78"/>
      <c r="H551" s="78"/>
      <c r="I551" s="78"/>
      <c r="J551" s="81"/>
      <c r="K551" s="83"/>
      <c r="L551" s="51"/>
      <c r="AC551" s="60">
        <v>20729</v>
      </c>
      <c r="AD551" s="61">
        <v>16300</v>
      </c>
      <c r="AE551" s="93">
        <f t="shared" si="61"/>
        <v>16.3</v>
      </c>
      <c r="AF551" s="93"/>
    </row>
    <row r="552" spans="1:32" x14ac:dyDescent="0.2">
      <c r="A552" s="77">
        <v>32684</v>
      </c>
      <c r="B552" s="61">
        <v>655</v>
      </c>
      <c r="C552" s="78">
        <f t="shared" si="59"/>
        <v>1989.06</v>
      </c>
      <c r="D552" s="78">
        <f t="shared" si="60"/>
        <v>1.2991735537190081</v>
      </c>
      <c r="E552" s="78"/>
      <c r="F552" s="78"/>
      <c r="G552" s="78"/>
      <c r="H552" s="78"/>
      <c r="I552" s="78"/>
      <c r="J552" s="82"/>
      <c r="K552" s="83"/>
      <c r="L552" s="51"/>
      <c r="AC552" s="60">
        <v>20760</v>
      </c>
      <c r="AD552" s="61">
        <v>24400</v>
      </c>
      <c r="AE552" s="93">
        <f t="shared" si="61"/>
        <v>24.4</v>
      </c>
      <c r="AF552" s="93"/>
    </row>
    <row r="553" spans="1:32" x14ac:dyDescent="0.2">
      <c r="A553" s="77">
        <v>32685</v>
      </c>
      <c r="B553" s="61">
        <v>638</v>
      </c>
      <c r="C553" s="78">
        <f t="shared" si="59"/>
        <v>1989.06</v>
      </c>
      <c r="D553" s="78">
        <f t="shared" si="60"/>
        <v>1.2654545454545454</v>
      </c>
      <c r="E553" s="78"/>
      <c r="F553" s="78"/>
      <c r="G553" s="78"/>
      <c r="H553" s="78"/>
      <c r="I553" s="78"/>
      <c r="J553" s="81"/>
      <c r="K553" s="83"/>
      <c r="L553" s="51"/>
      <c r="AC553" s="60">
        <v>20790</v>
      </c>
      <c r="AD553" s="61">
        <v>26800</v>
      </c>
      <c r="AE553" s="93">
        <f t="shared" si="61"/>
        <v>26.8</v>
      </c>
      <c r="AF553" s="93"/>
    </row>
    <row r="554" spans="1:32" x14ac:dyDescent="0.2">
      <c r="A554" s="77">
        <v>32686</v>
      </c>
      <c r="B554" s="61">
        <v>419</v>
      </c>
      <c r="C554" s="78">
        <f t="shared" si="59"/>
        <v>1989.06</v>
      </c>
      <c r="D554" s="78">
        <f t="shared" si="60"/>
        <v>0.83107438016528934</v>
      </c>
      <c r="E554" s="78"/>
      <c r="F554" s="78"/>
      <c r="G554" s="78"/>
      <c r="H554" s="78"/>
      <c r="I554" s="78"/>
      <c r="J554" s="82"/>
      <c r="K554" s="83"/>
      <c r="L554" s="51"/>
      <c r="AC554" s="60">
        <v>20821</v>
      </c>
      <c r="AD554" s="61">
        <v>24300</v>
      </c>
      <c r="AE554" s="93">
        <f t="shared" si="61"/>
        <v>24.3</v>
      </c>
      <c r="AF554" s="93"/>
    </row>
    <row r="555" spans="1:32" x14ac:dyDescent="0.2">
      <c r="A555" s="77">
        <v>32687</v>
      </c>
      <c r="B555" s="61">
        <v>256</v>
      </c>
      <c r="C555" s="78">
        <f t="shared" si="59"/>
        <v>1989.06</v>
      </c>
      <c r="D555" s="78">
        <f t="shared" si="60"/>
        <v>0.50776859504132232</v>
      </c>
      <c r="E555" s="78"/>
      <c r="F555" s="78"/>
      <c r="G555" s="78"/>
      <c r="H555" s="78"/>
      <c r="I555" s="78"/>
      <c r="J555" s="81"/>
      <c r="K555" s="83"/>
      <c r="L555" s="51"/>
      <c r="AC555" s="60">
        <v>20852</v>
      </c>
      <c r="AD555" s="61">
        <v>178800</v>
      </c>
      <c r="AE555" s="93">
        <f t="shared" si="61"/>
        <v>178.8</v>
      </c>
      <c r="AF555" s="93"/>
    </row>
    <row r="556" spans="1:32" x14ac:dyDescent="0.2">
      <c r="A556" s="77">
        <v>32688</v>
      </c>
      <c r="B556" s="61">
        <v>308</v>
      </c>
      <c r="C556" s="78">
        <f t="shared" si="59"/>
        <v>1989.06</v>
      </c>
      <c r="D556" s="78">
        <f t="shared" si="60"/>
        <v>0.61090909090909085</v>
      </c>
      <c r="E556" s="78"/>
      <c r="F556" s="78"/>
      <c r="G556" s="78"/>
      <c r="H556" s="78"/>
      <c r="I556" s="78"/>
      <c r="J556" s="82"/>
      <c r="K556" s="83"/>
      <c r="L556" s="51"/>
      <c r="AC556" s="60">
        <v>20880</v>
      </c>
      <c r="AD556" s="61">
        <v>198800</v>
      </c>
      <c r="AE556" s="93">
        <f t="shared" si="61"/>
        <v>198.8</v>
      </c>
      <c r="AF556" s="93"/>
    </row>
    <row r="557" spans="1:32" x14ac:dyDescent="0.2">
      <c r="A557" s="77">
        <v>32689</v>
      </c>
      <c r="B557" s="61">
        <v>748</v>
      </c>
      <c r="C557" s="78">
        <f t="shared" si="59"/>
        <v>1989.06</v>
      </c>
      <c r="D557" s="78">
        <f t="shared" si="60"/>
        <v>1.4836363636363636</v>
      </c>
      <c r="E557" s="78"/>
      <c r="F557" s="78"/>
      <c r="G557" s="78"/>
      <c r="H557" s="78"/>
      <c r="I557" s="78"/>
      <c r="J557" s="81"/>
      <c r="K557" s="83"/>
      <c r="L557" s="51"/>
      <c r="AC557" s="60">
        <v>20911</v>
      </c>
      <c r="AD557" s="61">
        <v>160400</v>
      </c>
      <c r="AE557" s="93">
        <f t="shared" si="61"/>
        <v>160.4</v>
      </c>
      <c r="AF557" s="93"/>
    </row>
    <row r="558" spans="1:32" x14ac:dyDescent="0.2">
      <c r="A558" s="77">
        <v>32690</v>
      </c>
      <c r="B558" s="61">
        <v>556</v>
      </c>
      <c r="C558" s="78">
        <f t="shared" si="59"/>
        <v>1989.07</v>
      </c>
      <c r="D558" s="78">
        <f t="shared" si="60"/>
        <v>1.1028099173553718</v>
      </c>
      <c r="E558" s="78"/>
      <c r="F558" s="78"/>
      <c r="G558" s="78"/>
      <c r="H558" s="78"/>
      <c r="I558" s="78"/>
      <c r="J558" s="82"/>
      <c r="K558" s="83"/>
      <c r="L558" s="51"/>
      <c r="AC558" s="60">
        <v>20941</v>
      </c>
      <c r="AD558" s="61">
        <v>282000</v>
      </c>
      <c r="AE558" s="93">
        <f t="shared" si="61"/>
        <v>282</v>
      </c>
      <c r="AF558" s="93"/>
    </row>
    <row r="559" spans="1:32" x14ac:dyDescent="0.2">
      <c r="A559" s="77">
        <v>32691</v>
      </c>
      <c r="B559" s="61">
        <v>666</v>
      </c>
      <c r="C559" s="78">
        <f t="shared" si="59"/>
        <v>1989.07</v>
      </c>
      <c r="D559" s="78">
        <f t="shared" si="60"/>
        <v>1.3209917355371901</v>
      </c>
      <c r="E559" s="78"/>
      <c r="F559" s="78"/>
      <c r="G559" s="78"/>
      <c r="H559" s="78"/>
      <c r="I559" s="78"/>
      <c r="J559" s="81"/>
      <c r="K559" s="83"/>
      <c r="L559" s="51"/>
      <c r="AC559" s="60">
        <v>20972</v>
      </c>
      <c r="AD559" s="61">
        <v>116700</v>
      </c>
      <c r="AE559" s="93">
        <f t="shared" si="61"/>
        <v>116.7</v>
      </c>
      <c r="AF559" s="93"/>
    </row>
    <row r="560" spans="1:32" x14ac:dyDescent="0.2">
      <c r="A560" s="77">
        <v>32692</v>
      </c>
      <c r="B560" s="61">
        <v>674</v>
      </c>
      <c r="C560" s="78">
        <f t="shared" si="59"/>
        <v>1989.07</v>
      </c>
      <c r="D560" s="78">
        <f t="shared" si="60"/>
        <v>1.3368595041322315</v>
      </c>
      <c r="E560" s="78"/>
      <c r="F560" s="78"/>
      <c r="G560" s="78"/>
      <c r="H560" s="78"/>
      <c r="I560" s="78"/>
      <c r="J560" s="82"/>
      <c r="K560" s="83"/>
      <c r="L560" s="51"/>
      <c r="AC560" s="60">
        <v>21002</v>
      </c>
      <c r="AD560" s="61">
        <v>28400</v>
      </c>
      <c r="AE560" s="93">
        <f t="shared" si="61"/>
        <v>28.4</v>
      </c>
      <c r="AF560" s="93"/>
    </row>
    <row r="561" spans="1:32" x14ac:dyDescent="0.2">
      <c r="A561" s="77">
        <v>32693</v>
      </c>
      <c r="B561" s="61">
        <v>495</v>
      </c>
      <c r="C561" s="78">
        <f t="shared" si="59"/>
        <v>1989.07</v>
      </c>
      <c r="D561" s="78">
        <f t="shared" si="60"/>
        <v>0.98181818181818192</v>
      </c>
      <c r="E561" s="78"/>
      <c r="F561" s="78"/>
      <c r="G561" s="78"/>
      <c r="H561" s="78"/>
      <c r="I561" s="78"/>
      <c r="J561" s="81"/>
      <c r="K561" s="83"/>
      <c r="L561" s="51"/>
      <c r="AC561" s="60">
        <v>21033</v>
      </c>
      <c r="AD561" s="61">
        <v>12200</v>
      </c>
      <c r="AE561" s="93">
        <f t="shared" si="61"/>
        <v>12.2</v>
      </c>
      <c r="AF561" s="93"/>
    </row>
    <row r="562" spans="1:32" x14ac:dyDescent="0.2">
      <c r="A562" s="77">
        <v>32694</v>
      </c>
      <c r="B562" s="61">
        <v>646</v>
      </c>
      <c r="C562" s="78">
        <f t="shared" si="59"/>
        <v>1989.07</v>
      </c>
      <c r="D562" s="78">
        <f t="shared" si="60"/>
        <v>1.2813223140495869</v>
      </c>
      <c r="E562" s="78"/>
      <c r="F562" s="78"/>
      <c r="G562" s="78"/>
      <c r="H562" s="78"/>
      <c r="I562" s="78"/>
      <c r="J562" s="82"/>
      <c r="K562" s="83"/>
      <c r="L562" s="51"/>
      <c r="AC562" s="60">
        <v>21064</v>
      </c>
      <c r="AD562" s="61">
        <v>13900</v>
      </c>
      <c r="AE562" s="93">
        <f t="shared" si="61"/>
        <v>13.9</v>
      </c>
      <c r="AF562" s="93"/>
    </row>
    <row r="563" spans="1:32" x14ac:dyDescent="0.2">
      <c r="A563" s="77">
        <v>32695</v>
      </c>
      <c r="B563" s="61">
        <v>337</v>
      </c>
      <c r="C563" s="78">
        <f t="shared" si="59"/>
        <v>1989.07</v>
      </c>
      <c r="D563" s="78">
        <f t="shared" si="60"/>
        <v>0.66842975206611577</v>
      </c>
      <c r="E563" s="78"/>
      <c r="F563" s="78"/>
      <c r="G563" s="78"/>
      <c r="H563" s="78"/>
      <c r="I563" s="78"/>
      <c r="J563" s="81"/>
      <c r="K563" s="83"/>
      <c r="L563" s="51"/>
      <c r="AC563" s="60">
        <v>21094</v>
      </c>
      <c r="AD563" s="61">
        <v>117300</v>
      </c>
      <c r="AE563" s="93">
        <f t="shared" si="61"/>
        <v>117.3</v>
      </c>
      <c r="AF563" s="93"/>
    </row>
    <row r="564" spans="1:32" x14ac:dyDescent="0.2">
      <c r="A564" s="77">
        <v>32696</v>
      </c>
      <c r="B564" s="61">
        <v>371</v>
      </c>
      <c r="C564" s="78">
        <f t="shared" si="59"/>
        <v>1989.07</v>
      </c>
      <c r="D564" s="78">
        <f t="shared" si="60"/>
        <v>0.73586776859504133</v>
      </c>
      <c r="E564" s="78"/>
      <c r="F564" s="78"/>
      <c r="G564" s="78"/>
      <c r="H564" s="78"/>
      <c r="I564" s="78"/>
      <c r="J564" s="82"/>
      <c r="K564" s="83"/>
      <c r="L564" s="51"/>
      <c r="AC564" s="60">
        <v>21125</v>
      </c>
      <c r="AD564" s="61">
        <v>97700</v>
      </c>
      <c r="AE564" s="93">
        <f t="shared" si="61"/>
        <v>97.7</v>
      </c>
      <c r="AF564" s="93"/>
    </row>
    <row r="565" spans="1:32" x14ac:dyDescent="0.2">
      <c r="A565" s="77">
        <v>32697</v>
      </c>
      <c r="B565" s="61">
        <v>138</v>
      </c>
      <c r="C565" s="78">
        <f t="shared" si="59"/>
        <v>1989.07</v>
      </c>
      <c r="D565" s="78">
        <f t="shared" si="60"/>
        <v>0.27371900826446277</v>
      </c>
      <c r="E565" s="78"/>
      <c r="F565" s="78"/>
      <c r="G565" s="78"/>
      <c r="H565" s="78"/>
      <c r="I565" s="78"/>
      <c r="J565" s="81"/>
      <c r="K565" s="83"/>
      <c r="L565" s="51"/>
      <c r="AC565" s="60">
        <v>21155</v>
      </c>
      <c r="AD565" s="61">
        <v>119800</v>
      </c>
      <c r="AE565" s="93">
        <f t="shared" si="61"/>
        <v>119.8</v>
      </c>
      <c r="AF565" s="93"/>
    </row>
    <row r="566" spans="1:32" x14ac:dyDescent="0.2">
      <c r="A566" s="77">
        <v>32698</v>
      </c>
      <c r="B566" s="61">
        <v>301</v>
      </c>
      <c r="C566" s="78">
        <f t="shared" si="59"/>
        <v>1989.07</v>
      </c>
      <c r="D566" s="78">
        <f t="shared" si="60"/>
        <v>0.59702479338842973</v>
      </c>
      <c r="E566" s="78"/>
      <c r="F566" s="78"/>
      <c r="G566" s="78"/>
      <c r="H566" s="78"/>
      <c r="I566" s="78"/>
      <c r="J566" s="82"/>
      <c r="K566" s="83"/>
      <c r="L566" s="51"/>
      <c r="AC566" s="60">
        <v>21186</v>
      </c>
      <c r="AD566" s="61">
        <v>177200</v>
      </c>
      <c r="AE566" s="93">
        <f t="shared" si="61"/>
        <v>177.2</v>
      </c>
      <c r="AF566" s="93"/>
    </row>
    <row r="567" spans="1:32" x14ac:dyDescent="0.2">
      <c r="A567" s="77">
        <v>32699</v>
      </c>
      <c r="B567" s="61">
        <v>361</v>
      </c>
      <c r="C567" s="78">
        <f t="shared" si="59"/>
        <v>1989.07</v>
      </c>
      <c r="D567" s="78">
        <f t="shared" si="60"/>
        <v>0.71603305785123961</v>
      </c>
      <c r="E567" s="78"/>
      <c r="F567" s="78"/>
      <c r="G567" s="78"/>
      <c r="H567" s="78"/>
      <c r="I567" s="78"/>
      <c r="J567" s="81"/>
      <c r="K567" s="83"/>
      <c r="L567" s="51"/>
      <c r="AC567" s="60">
        <v>21217</v>
      </c>
      <c r="AD567" s="61">
        <v>648400</v>
      </c>
      <c r="AE567" s="93">
        <f t="shared" si="61"/>
        <v>648.4</v>
      </c>
      <c r="AF567" s="93"/>
    </row>
    <row r="568" spans="1:32" x14ac:dyDescent="0.2">
      <c r="A568" s="77">
        <v>32700</v>
      </c>
      <c r="B568" s="61">
        <v>573</v>
      </c>
      <c r="C568" s="78">
        <f t="shared" si="59"/>
        <v>1989.07</v>
      </c>
      <c r="D568" s="78">
        <f t="shared" si="60"/>
        <v>1.1365289256198348</v>
      </c>
      <c r="E568" s="78"/>
      <c r="F568" s="78"/>
      <c r="G568" s="78"/>
      <c r="H568" s="78"/>
      <c r="I568" s="78"/>
      <c r="J568" s="82"/>
      <c r="K568" s="83"/>
      <c r="L568" s="51"/>
      <c r="AC568" s="60">
        <v>21245</v>
      </c>
      <c r="AD568" s="61">
        <v>230700</v>
      </c>
      <c r="AE568" s="93">
        <f t="shared" si="61"/>
        <v>230.7</v>
      </c>
      <c r="AF568" s="93"/>
    </row>
    <row r="569" spans="1:32" x14ac:dyDescent="0.2">
      <c r="A569" s="77">
        <v>32701</v>
      </c>
      <c r="B569" s="61">
        <v>212</v>
      </c>
      <c r="C569" s="78">
        <f t="shared" si="59"/>
        <v>1989.07</v>
      </c>
      <c r="D569" s="78">
        <f t="shared" si="60"/>
        <v>0.42049586776859504</v>
      </c>
      <c r="E569" s="78"/>
      <c r="F569" s="78"/>
      <c r="G569" s="78"/>
      <c r="H569" s="78"/>
      <c r="I569" s="78"/>
      <c r="J569" s="81"/>
      <c r="K569" s="83"/>
      <c r="L569" s="51"/>
      <c r="AC569" s="60">
        <v>21276</v>
      </c>
      <c r="AD569" s="61">
        <v>308000</v>
      </c>
      <c r="AE569" s="93">
        <f t="shared" si="61"/>
        <v>308</v>
      </c>
      <c r="AF569" s="93"/>
    </row>
    <row r="570" spans="1:32" x14ac:dyDescent="0.2">
      <c r="A570" s="77">
        <v>32702</v>
      </c>
      <c r="B570" s="61">
        <v>337</v>
      </c>
      <c r="C570" s="78">
        <f t="shared" si="59"/>
        <v>1989.07</v>
      </c>
      <c r="D570" s="78">
        <f t="shared" si="60"/>
        <v>0.66842975206611577</v>
      </c>
      <c r="E570" s="78"/>
      <c r="F570" s="78"/>
      <c r="G570" s="78"/>
      <c r="H570" s="78"/>
      <c r="I570" s="78"/>
      <c r="J570" s="82"/>
      <c r="K570" s="83"/>
      <c r="L570" s="51"/>
      <c r="AC570" s="60">
        <v>21306</v>
      </c>
      <c r="AD570" s="61">
        <v>557200</v>
      </c>
      <c r="AE570" s="93">
        <f t="shared" si="61"/>
        <v>557.20000000000005</v>
      </c>
      <c r="AF570" s="93"/>
    </row>
    <row r="571" spans="1:32" x14ac:dyDescent="0.2">
      <c r="A571" s="77">
        <v>32703</v>
      </c>
      <c r="B571" s="61">
        <v>265</v>
      </c>
      <c r="C571" s="78">
        <f t="shared" si="59"/>
        <v>1989.07</v>
      </c>
      <c r="D571" s="78">
        <f t="shared" si="60"/>
        <v>0.52561983471074381</v>
      </c>
      <c r="E571" s="78"/>
      <c r="F571" s="78"/>
      <c r="G571" s="78"/>
      <c r="H571" s="78"/>
      <c r="I571" s="78"/>
      <c r="J571" s="81"/>
      <c r="K571" s="83"/>
      <c r="L571" s="51"/>
      <c r="AC571" s="60">
        <v>21337</v>
      </c>
      <c r="AD571" s="61">
        <v>296700</v>
      </c>
      <c r="AE571" s="93">
        <f t="shared" si="61"/>
        <v>296.7</v>
      </c>
      <c r="AF571" s="93"/>
    </row>
    <row r="572" spans="1:32" x14ac:dyDescent="0.2">
      <c r="A572" s="77">
        <v>32704</v>
      </c>
      <c r="B572" s="61">
        <v>61</v>
      </c>
      <c r="C572" s="78">
        <f t="shared" si="59"/>
        <v>1989.07</v>
      </c>
      <c r="D572" s="78">
        <f t="shared" si="60"/>
        <v>0.12099173553719009</v>
      </c>
      <c r="E572" s="78"/>
      <c r="F572" s="78"/>
      <c r="G572" s="78"/>
      <c r="H572" s="78"/>
      <c r="I572" s="78"/>
      <c r="J572" s="82"/>
      <c r="K572" s="83"/>
      <c r="L572" s="51"/>
      <c r="AC572" s="60">
        <v>21367</v>
      </c>
      <c r="AD572" s="61">
        <v>93300</v>
      </c>
      <c r="AE572" s="93">
        <f t="shared" si="61"/>
        <v>93.3</v>
      </c>
      <c r="AF572" s="93"/>
    </row>
    <row r="573" spans="1:32" x14ac:dyDescent="0.2">
      <c r="A573" s="77">
        <v>32705</v>
      </c>
      <c r="B573" s="61">
        <v>201</v>
      </c>
      <c r="C573" s="78">
        <f t="shared" si="59"/>
        <v>1989.07</v>
      </c>
      <c r="D573" s="78">
        <f t="shared" si="60"/>
        <v>0.3986776859504132</v>
      </c>
      <c r="E573" s="78"/>
      <c r="F573" s="78"/>
      <c r="G573" s="78"/>
      <c r="H573" s="78"/>
      <c r="I573" s="78"/>
      <c r="J573" s="81"/>
      <c r="K573" s="83"/>
      <c r="L573" s="51"/>
      <c r="AC573" s="60">
        <v>21398</v>
      </c>
      <c r="AD573" s="61">
        <v>32400</v>
      </c>
      <c r="AE573" s="93">
        <f t="shared" si="61"/>
        <v>32.4</v>
      </c>
      <c r="AF573" s="93"/>
    </row>
    <row r="574" spans="1:32" x14ac:dyDescent="0.2">
      <c r="A574" s="77">
        <v>32706</v>
      </c>
      <c r="B574" s="61">
        <v>497</v>
      </c>
      <c r="C574" s="78">
        <f t="shared" si="59"/>
        <v>1989.07</v>
      </c>
      <c r="D574" s="78">
        <f t="shared" si="60"/>
        <v>0.98578512396694218</v>
      </c>
      <c r="E574" s="78"/>
      <c r="F574" s="78"/>
      <c r="G574" s="78"/>
      <c r="H574" s="78"/>
      <c r="I574" s="78"/>
      <c r="J574" s="82"/>
      <c r="K574" s="83"/>
      <c r="L574" s="51"/>
      <c r="AC574" s="60">
        <v>21429</v>
      </c>
      <c r="AD574" s="61">
        <v>15000</v>
      </c>
      <c r="AE574" s="93">
        <f t="shared" si="61"/>
        <v>15</v>
      </c>
      <c r="AF574" s="93"/>
    </row>
    <row r="575" spans="1:32" x14ac:dyDescent="0.2">
      <c r="A575" s="77">
        <v>32707</v>
      </c>
      <c r="B575" s="61">
        <v>498</v>
      </c>
      <c r="C575" s="78">
        <f t="shared" si="59"/>
        <v>1989.07</v>
      </c>
      <c r="D575" s="78">
        <f t="shared" si="60"/>
        <v>0.98776859504132231</v>
      </c>
      <c r="E575" s="78"/>
      <c r="F575" s="78"/>
      <c r="G575" s="78"/>
      <c r="H575" s="78"/>
      <c r="I575" s="78"/>
      <c r="J575" s="81"/>
      <c r="K575" s="83"/>
      <c r="L575" s="51"/>
      <c r="AC575" s="60">
        <v>21459</v>
      </c>
      <c r="AD575" s="61">
        <v>13000</v>
      </c>
      <c r="AE575" s="93">
        <f t="shared" si="61"/>
        <v>13</v>
      </c>
      <c r="AF575" s="93"/>
    </row>
    <row r="576" spans="1:32" x14ac:dyDescent="0.2">
      <c r="A576" s="77">
        <v>32708</v>
      </c>
      <c r="B576" s="61">
        <v>320</v>
      </c>
      <c r="C576" s="78">
        <f t="shared" si="59"/>
        <v>1989.07</v>
      </c>
      <c r="D576" s="78">
        <f t="shared" si="60"/>
        <v>0.63471074380165293</v>
      </c>
      <c r="E576" s="78"/>
      <c r="F576" s="78"/>
      <c r="G576" s="78"/>
      <c r="H576" s="78"/>
      <c r="I576" s="78"/>
      <c r="J576" s="82"/>
      <c r="K576" s="83"/>
      <c r="L576" s="51"/>
      <c r="AC576" s="60">
        <v>21490</v>
      </c>
      <c r="AD576" s="61">
        <v>19000</v>
      </c>
      <c r="AE576" s="93">
        <f t="shared" si="61"/>
        <v>19</v>
      </c>
      <c r="AF576" s="93"/>
    </row>
    <row r="577" spans="1:32" x14ac:dyDescent="0.2">
      <c r="A577" s="77">
        <v>32709</v>
      </c>
      <c r="B577" s="61">
        <v>150</v>
      </c>
      <c r="C577" s="78">
        <f t="shared" si="59"/>
        <v>1989.07</v>
      </c>
      <c r="D577" s="78">
        <f t="shared" si="60"/>
        <v>0.2975206611570248</v>
      </c>
      <c r="E577" s="78"/>
      <c r="F577" s="78"/>
      <c r="G577" s="78"/>
      <c r="H577" s="78"/>
      <c r="I577" s="78"/>
      <c r="J577" s="81"/>
      <c r="K577" s="83"/>
      <c r="L577" s="51"/>
      <c r="AC577" s="60">
        <v>21520</v>
      </c>
      <c r="AD577" s="61">
        <v>19900</v>
      </c>
      <c r="AE577" s="93">
        <f t="shared" si="61"/>
        <v>19.899999999999999</v>
      </c>
      <c r="AF577" s="93"/>
    </row>
    <row r="578" spans="1:32" x14ac:dyDescent="0.2">
      <c r="A578" s="77">
        <v>32710</v>
      </c>
      <c r="B578" s="61">
        <v>357</v>
      </c>
      <c r="C578" s="78">
        <f t="shared" si="59"/>
        <v>1989.07</v>
      </c>
      <c r="D578" s="78">
        <f t="shared" si="60"/>
        <v>0.70809917355371899</v>
      </c>
      <c r="E578" s="78"/>
      <c r="F578" s="78"/>
      <c r="G578" s="78"/>
      <c r="H578" s="78"/>
      <c r="I578" s="78"/>
      <c r="J578" s="82"/>
      <c r="K578" s="83"/>
      <c r="L578" s="51"/>
      <c r="AC578" s="60">
        <v>21551</v>
      </c>
      <c r="AD578" s="61">
        <v>200700</v>
      </c>
      <c r="AE578" s="93">
        <f t="shared" si="61"/>
        <v>200.7</v>
      </c>
      <c r="AF578" s="93"/>
    </row>
    <row r="579" spans="1:32" x14ac:dyDescent="0.2">
      <c r="A579" s="77">
        <v>32711</v>
      </c>
      <c r="B579" s="61">
        <v>380</v>
      </c>
      <c r="C579" s="78">
        <f t="shared" si="59"/>
        <v>1989.07</v>
      </c>
      <c r="D579" s="78">
        <f t="shared" si="60"/>
        <v>0.75371900826446281</v>
      </c>
      <c r="E579" s="78"/>
      <c r="F579" s="78"/>
      <c r="G579" s="78"/>
      <c r="H579" s="78"/>
      <c r="I579" s="78"/>
      <c r="J579" s="81"/>
      <c r="K579" s="83"/>
      <c r="L579" s="51"/>
      <c r="AC579" s="60">
        <v>21582</v>
      </c>
      <c r="AD579" s="61">
        <v>121700</v>
      </c>
      <c r="AE579" s="93">
        <f t="shared" si="61"/>
        <v>121.7</v>
      </c>
      <c r="AF579" s="93"/>
    </row>
    <row r="580" spans="1:32" x14ac:dyDescent="0.2">
      <c r="A580" s="77">
        <v>32712</v>
      </c>
      <c r="B580" s="61">
        <v>305</v>
      </c>
      <c r="C580" s="78">
        <f t="shared" si="59"/>
        <v>1989.07</v>
      </c>
      <c r="D580" s="78">
        <f t="shared" si="60"/>
        <v>0.60495867768595046</v>
      </c>
      <c r="E580" s="78"/>
      <c r="F580" s="78"/>
      <c r="G580" s="78"/>
      <c r="H580" s="78"/>
      <c r="I580" s="78"/>
      <c r="J580" s="82"/>
      <c r="K580" s="83"/>
      <c r="L580" s="51"/>
      <c r="AC580" s="60">
        <v>21610</v>
      </c>
      <c r="AD580" s="61">
        <v>154400</v>
      </c>
      <c r="AE580" s="93">
        <f t="shared" si="61"/>
        <v>154.4</v>
      </c>
      <c r="AF580" s="93"/>
    </row>
    <row r="581" spans="1:32" x14ac:dyDescent="0.2">
      <c r="A581" s="77">
        <v>32713</v>
      </c>
      <c r="B581" s="61">
        <v>193</v>
      </c>
      <c r="C581" s="78">
        <f t="shared" si="59"/>
        <v>1989.07</v>
      </c>
      <c r="D581" s="78">
        <f t="shared" si="60"/>
        <v>0.3828099173553719</v>
      </c>
      <c r="E581" s="78"/>
      <c r="F581" s="78"/>
      <c r="G581" s="78"/>
      <c r="H581" s="78"/>
      <c r="I581" s="78"/>
      <c r="J581" s="81"/>
      <c r="K581" s="83"/>
      <c r="L581" s="51"/>
      <c r="AC581" s="60">
        <v>21641</v>
      </c>
      <c r="AD581" s="61">
        <v>222900</v>
      </c>
      <c r="AE581" s="93">
        <f t="shared" si="61"/>
        <v>222.9</v>
      </c>
      <c r="AF581" s="93"/>
    </row>
    <row r="582" spans="1:32" x14ac:dyDescent="0.2">
      <c r="A582" s="77">
        <v>32714</v>
      </c>
      <c r="B582" s="61">
        <v>139</v>
      </c>
      <c r="C582" s="78">
        <f t="shared" si="59"/>
        <v>1989.07</v>
      </c>
      <c r="D582" s="78">
        <f t="shared" si="60"/>
        <v>0.27570247933884295</v>
      </c>
      <c r="E582" s="78"/>
      <c r="F582" s="78"/>
      <c r="G582" s="78"/>
      <c r="H582" s="78"/>
      <c r="I582" s="78"/>
      <c r="J582" s="82"/>
      <c r="K582" s="83"/>
      <c r="L582" s="51"/>
      <c r="AC582" s="60">
        <v>21671</v>
      </c>
      <c r="AD582" s="61">
        <v>165200</v>
      </c>
      <c r="AE582" s="93">
        <f t="shared" si="61"/>
        <v>165.2</v>
      </c>
      <c r="AF582" s="93"/>
    </row>
    <row r="583" spans="1:32" x14ac:dyDescent="0.2">
      <c r="A583" s="77">
        <v>32715</v>
      </c>
      <c r="B583" s="61">
        <v>184</v>
      </c>
      <c r="C583" s="78">
        <f t="shared" si="59"/>
        <v>1989.07</v>
      </c>
      <c r="D583" s="78">
        <f t="shared" si="60"/>
        <v>0.36495867768595042</v>
      </c>
      <c r="E583" s="78"/>
      <c r="F583" s="78"/>
      <c r="G583" s="78"/>
      <c r="H583" s="78"/>
      <c r="I583" s="78"/>
      <c r="J583" s="81"/>
      <c r="K583" s="83"/>
      <c r="L583" s="51"/>
      <c r="AC583" s="60">
        <v>21702</v>
      </c>
      <c r="AD583" s="61">
        <v>81600</v>
      </c>
      <c r="AE583" s="93">
        <f t="shared" si="61"/>
        <v>81.599999999999994</v>
      </c>
      <c r="AF583" s="93"/>
    </row>
    <row r="584" spans="1:32" x14ac:dyDescent="0.2">
      <c r="A584" s="77">
        <v>32716</v>
      </c>
      <c r="B584" s="61">
        <v>120</v>
      </c>
      <c r="C584" s="78">
        <f t="shared" si="59"/>
        <v>1989.07</v>
      </c>
      <c r="D584" s="78">
        <f t="shared" si="60"/>
        <v>0.23801652892561984</v>
      </c>
      <c r="E584" s="78"/>
      <c r="F584" s="78"/>
      <c r="G584" s="78"/>
      <c r="H584" s="78"/>
      <c r="I584" s="78"/>
      <c r="J584" s="82"/>
      <c r="K584" s="83"/>
      <c r="L584" s="51"/>
      <c r="AC584" s="60">
        <v>21732</v>
      </c>
      <c r="AD584" s="61">
        <v>21400</v>
      </c>
      <c r="AE584" s="93">
        <f t="shared" si="61"/>
        <v>21.4</v>
      </c>
      <c r="AF584" s="93"/>
    </row>
    <row r="585" spans="1:32" x14ac:dyDescent="0.2">
      <c r="A585" s="77">
        <v>32717</v>
      </c>
      <c r="B585" s="61">
        <v>229</v>
      </c>
      <c r="C585" s="78">
        <f t="shared" si="59"/>
        <v>1989.07</v>
      </c>
      <c r="D585" s="78">
        <f t="shared" si="60"/>
        <v>0.45421487603305788</v>
      </c>
      <c r="E585" s="78"/>
      <c r="F585" s="78"/>
      <c r="G585" s="78"/>
      <c r="H585" s="78"/>
      <c r="I585" s="78"/>
      <c r="J585" s="81"/>
      <c r="K585" s="83"/>
      <c r="L585" s="51"/>
      <c r="AC585" s="60">
        <v>21763</v>
      </c>
      <c r="AD585" s="61">
        <v>9800</v>
      </c>
      <c r="AE585" s="93">
        <f t="shared" si="61"/>
        <v>9.8000000000000007</v>
      </c>
      <c r="AF585" s="93"/>
    </row>
    <row r="586" spans="1:32" x14ac:dyDescent="0.2">
      <c r="A586" s="77">
        <v>32718</v>
      </c>
      <c r="B586" s="61">
        <v>-82</v>
      </c>
      <c r="C586" s="78">
        <f t="shared" si="59"/>
        <v>1989.07</v>
      </c>
      <c r="D586" s="78">
        <f t="shared" si="60"/>
        <v>-0.16264462809917357</v>
      </c>
      <c r="E586" s="78"/>
      <c r="F586" s="78"/>
      <c r="G586" s="78"/>
      <c r="H586" s="78"/>
      <c r="I586" s="78"/>
      <c r="J586" s="82"/>
      <c r="K586" s="83"/>
      <c r="L586" s="51"/>
      <c r="AC586" s="60">
        <v>21794</v>
      </c>
      <c r="AD586" s="61">
        <v>12300</v>
      </c>
      <c r="AE586" s="93">
        <f t="shared" si="61"/>
        <v>12.3</v>
      </c>
      <c r="AF586" s="93"/>
    </row>
    <row r="587" spans="1:32" x14ac:dyDescent="0.2">
      <c r="A587" s="77">
        <v>32719</v>
      </c>
      <c r="B587" s="61">
        <v>-191</v>
      </c>
      <c r="C587" s="78">
        <f t="shared" ref="C587:C650" si="62">YEAR(A587) + MONTH(A587) / 100</f>
        <v>1989.07</v>
      </c>
      <c r="D587" s="78">
        <f t="shared" si="60"/>
        <v>-0.37884297520661159</v>
      </c>
      <c r="E587" s="78"/>
      <c r="F587" s="78"/>
      <c r="G587" s="78"/>
      <c r="H587" s="78"/>
      <c r="I587" s="78"/>
      <c r="J587" s="81"/>
      <c r="K587" s="83"/>
      <c r="L587" s="51"/>
      <c r="AC587" s="60">
        <v>21824</v>
      </c>
      <c r="AD587" s="61">
        <v>10490</v>
      </c>
      <c r="AE587" s="93">
        <f t="shared" si="61"/>
        <v>10.49</v>
      </c>
      <c r="AF587" s="93"/>
    </row>
    <row r="588" spans="1:32" x14ac:dyDescent="0.2">
      <c r="A588" s="77">
        <v>32720</v>
      </c>
      <c r="B588" s="61">
        <v>-230</v>
      </c>
      <c r="C588" s="78">
        <f t="shared" si="62"/>
        <v>1989.07</v>
      </c>
      <c r="D588" s="78">
        <f t="shared" ref="D588:D651" si="63">B588 * 60 * 60 * 24 / 43560 / 1000</f>
        <v>-0.45619834710743801</v>
      </c>
      <c r="E588" s="78"/>
      <c r="F588" s="78"/>
      <c r="G588" s="78"/>
      <c r="H588" s="78"/>
      <c r="I588" s="78"/>
      <c r="J588" s="82"/>
      <c r="K588" s="83"/>
      <c r="L588" s="51"/>
      <c r="AC588" s="60">
        <v>21855</v>
      </c>
      <c r="AD588" s="61">
        <v>9580</v>
      </c>
      <c r="AE588" s="93">
        <f t="shared" ref="AE588:AE651" si="64">AD588 / 1000</f>
        <v>9.58</v>
      </c>
      <c r="AF588" s="93"/>
    </row>
    <row r="589" spans="1:32" x14ac:dyDescent="0.2">
      <c r="A589" s="77">
        <v>32721</v>
      </c>
      <c r="B589" s="61">
        <v>97</v>
      </c>
      <c r="C589" s="78">
        <f t="shared" si="62"/>
        <v>1989.08</v>
      </c>
      <c r="D589" s="78">
        <f t="shared" si="63"/>
        <v>0.19239669421487601</v>
      </c>
      <c r="E589" s="78"/>
      <c r="F589" s="78"/>
      <c r="G589" s="78"/>
      <c r="H589" s="78"/>
      <c r="I589" s="78"/>
      <c r="J589" s="81"/>
      <c r="K589" s="83"/>
      <c r="L589" s="51"/>
      <c r="AC589" s="60">
        <v>21885</v>
      </c>
      <c r="AD589" s="61">
        <v>12580</v>
      </c>
      <c r="AE589" s="93">
        <f t="shared" si="64"/>
        <v>12.58</v>
      </c>
      <c r="AF589" s="93"/>
    </row>
    <row r="590" spans="1:32" x14ac:dyDescent="0.2">
      <c r="A590" s="77">
        <v>32722</v>
      </c>
      <c r="B590" s="61">
        <v>363</v>
      </c>
      <c r="C590" s="78">
        <f t="shared" si="62"/>
        <v>1989.08</v>
      </c>
      <c r="D590" s="78">
        <f t="shared" si="63"/>
        <v>0.72</v>
      </c>
      <c r="E590" s="78"/>
      <c r="F590" s="78"/>
      <c r="G590" s="78"/>
      <c r="H590" s="78"/>
      <c r="I590" s="78"/>
      <c r="J590" s="82"/>
      <c r="K590" s="83"/>
      <c r="L590" s="51"/>
      <c r="AC590" s="60">
        <v>21916</v>
      </c>
      <c r="AD590" s="61">
        <v>32880</v>
      </c>
      <c r="AE590" s="93">
        <f t="shared" si="64"/>
        <v>32.880000000000003</v>
      </c>
      <c r="AF590" s="93"/>
    </row>
    <row r="591" spans="1:32" x14ac:dyDescent="0.2">
      <c r="A591" s="77">
        <v>32723</v>
      </c>
      <c r="B591" s="61">
        <v>392</v>
      </c>
      <c r="C591" s="78">
        <f t="shared" si="62"/>
        <v>1989.08</v>
      </c>
      <c r="D591" s="78">
        <f t="shared" si="63"/>
        <v>0.77752066115702489</v>
      </c>
      <c r="E591" s="78"/>
      <c r="F591" s="78"/>
      <c r="G591" s="78"/>
      <c r="H591" s="78"/>
      <c r="I591" s="78"/>
      <c r="J591" s="81"/>
      <c r="K591" s="83"/>
      <c r="L591" s="51"/>
      <c r="AC591" s="60">
        <v>21947</v>
      </c>
      <c r="AD591" s="61">
        <v>166200</v>
      </c>
      <c r="AE591" s="93">
        <f t="shared" si="64"/>
        <v>166.2</v>
      </c>
      <c r="AF591" s="93"/>
    </row>
    <row r="592" spans="1:32" x14ac:dyDescent="0.2">
      <c r="A592" s="77">
        <v>32724</v>
      </c>
      <c r="B592" s="61">
        <v>357</v>
      </c>
      <c r="C592" s="78">
        <f t="shared" si="62"/>
        <v>1989.08</v>
      </c>
      <c r="D592" s="78">
        <f t="shared" si="63"/>
        <v>0.70809917355371899</v>
      </c>
      <c r="E592" s="78"/>
      <c r="F592" s="78"/>
      <c r="G592" s="78"/>
      <c r="H592" s="78"/>
      <c r="I592" s="78"/>
      <c r="J592" s="82"/>
      <c r="K592" s="83"/>
      <c r="L592" s="51"/>
      <c r="AC592" s="60">
        <v>21976</v>
      </c>
      <c r="AD592" s="61">
        <v>215300</v>
      </c>
      <c r="AE592" s="93">
        <f t="shared" si="64"/>
        <v>215.3</v>
      </c>
      <c r="AF592" s="93"/>
    </row>
    <row r="593" spans="1:32" x14ac:dyDescent="0.2">
      <c r="A593" s="77">
        <v>32725</v>
      </c>
      <c r="B593" s="61">
        <v>201</v>
      </c>
      <c r="C593" s="78">
        <f t="shared" si="62"/>
        <v>1989.08</v>
      </c>
      <c r="D593" s="78">
        <f t="shared" si="63"/>
        <v>0.3986776859504132</v>
      </c>
      <c r="E593" s="78"/>
      <c r="F593" s="78"/>
      <c r="G593" s="78"/>
      <c r="H593" s="78"/>
      <c r="I593" s="78"/>
      <c r="J593" s="81"/>
      <c r="K593" s="83"/>
      <c r="L593" s="51"/>
      <c r="AC593" s="60">
        <v>22007</v>
      </c>
      <c r="AD593" s="61">
        <v>167300</v>
      </c>
      <c r="AE593" s="93">
        <f t="shared" si="64"/>
        <v>167.3</v>
      </c>
      <c r="AF593" s="93"/>
    </row>
    <row r="594" spans="1:32" x14ac:dyDescent="0.2">
      <c r="A594" s="77">
        <v>32726</v>
      </c>
      <c r="B594" s="61">
        <v>393</v>
      </c>
      <c r="C594" s="78">
        <f t="shared" si="62"/>
        <v>1989.08</v>
      </c>
      <c r="D594" s="78">
        <f t="shared" si="63"/>
        <v>0.77950413223140491</v>
      </c>
      <c r="E594" s="78"/>
      <c r="F594" s="78"/>
      <c r="G594" s="78"/>
      <c r="H594" s="78"/>
      <c r="I594" s="78"/>
      <c r="J594" s="82"/>
      <c r="K594" s="83"/>
      <c r="L594" s="51"/>
      <c r="AC594" s="60">
        <v>22037</v>
      </c>
      <c r="AD594" s="61">
        <v>210000</v>
      </c>
      <c r="AE594" s="93">
        <f t="shared" si="64"/>
        <v>210</v>
      </c>
      <c r="AF594" s="93"/>
    </row>
    <row r="595" spans="1:32" x14ac:dyDescent="0.2">
      <c r="A595" s="77">
        <v>32727</v>
      </c>
      <c r="B595" s="61">
        <v>179</v>
      </c>
      <c r="C595" s="78">
        <f t="shared" si="62"/>
        <v>1989.08</v>
      </c>
      <c r="D595" s="78">
        <f t="shared" si="63"/>
        <v>0.35504132231404956</v>
      </c>
      <c r="E595" s="78"/>
      <c r="F595" s="78"/>
      <c r="G595" s="78"/>
      <c r="H595" s="78"/>
      <c r="I595" s="78"/>
      <c r="J595" s="81"/>
      <c r="K595" s="83"/>
      <c r="L595" s="51"/>
      <c r="AC595" s="60">
        <v>22068</v>
      </c>
      <c r="AD595" s="61">
        <v>153800</v>
      </c>
      <c r="AE595" s="93">
        <f t="shared" si="64"/>
        <v>153.80000000000001</v>
      </c>
      <c r="AF595" s="93"/>
    </row>
    <row r="596" spans="1:32" x14ac:dyDescent="0.2">
      <c r="A596" s="77">
        <v>32728</v>
      </c>
      <c r="B596" s="61">
        <v>324</v>
      </c>
      <c r="C596" s="78">
        <f t="shared" si="62"/>
        <v>1989.08</v>
      </c>
      <c r="D596" s="78">
        <f t="shared" si="63"/>
        <v>0.64264462809917355</v>
      </c>
      <c r="E596" s="78"/>
      <c r="F596" s="78"/>
      <c r="G596" s="78"/>
      <c r="H596" s="78"/>
      <c r="I596" s="78"/>
      <c r="J596" s="82"/>
      <c r="K596" s="83"/>
      <c r="L596" s="51"/>
      <c r="AC596" s="60">
        <v>22098</v>
      </c>
      <c r="AD596" s="61">
        <v>28180</v>
      </c>
      <c r="AE596" s="93">
        <f t="shared" si="64"/>
        <v>28.18</v>
      </c>
      <c r="AF596" s="93"/>
    </row>
    <row r="597" spans="1:32" x14ac:dyDescent="0.2">
      <c r="A597" s="77">
        <v>32729</v>
      </c>
      <c r="B597" s="61">
        <v>154</v>
      </c>
      <c r="C597" s="78">
        <f t="shared" si="62"/>
        <v>1989.08</v>
      </c>
      <c r="D597" s="78">
        <f t="shared" si="63"/>
        <v>0.30545454545454542</v>
      </c>
      <c r="E597" s="78"/>
      <c r="F597" s="78"/>
      <c r="G597" s="78"/>
      <c r="H597" s="78"/>
      <c r="I597" s="78"/>
      <c r="J597" s="81"/>
      <c r="K597" s="83"/>
      <c r="L597" s="51"/>
      <c r="AC597" s="60">
        <v>22129</v>
      </c>
      <c r="AD597" s="61">
        <v>11280</v>
      </c>
      <c r="AE597" s="93">
        <f t="shared" si="64"/>
        <v>11.28</v>
      </c>
      <c r="AF597" s="93"/>
    </row>
    <row r="598" spans="1:32" x14ac:dyDescent="0.2">
      <c r="A598" s="77">
        <v>32730</v>
      </c>
      <c r="B598" s="61">
        <v>64</v>
      </c>
      <c r="C598" s="78">
        <f t="shared" si="62"/>
        <v>1989.08</v>
      </c>
      <c r="D598" s="78">
        <f t="shared" si="63"/>
        <v>0.12694214876033058</v>
      </c>
      <c r="E598" s="78"/>
      <c r="F598" s="78"/>
      <c r="G598" s="78"/>
      <c r="H598" s="78"/>
      <c r="I598" s="78"/>
      <c r="J598" s="82"/>
      <c r="K598" s="83"/>
      <c r="L598" s="51"/>
      <c r="AC598" s="60">
        <v>22160</v>
      </c>
      <c r="AD598" s="61">
        <v>7470</v>
      </c>
      <c r="AE598" s="93">
        <f t="shared" si="64"/>
        <v>7.47</v>
      </c>
      <c r="AF598" s="93"/>
    </row>
    <row r="599" spans="1:32" x14ac:dyDescent="0.2">
      <c r="A599" s="77">
        <v>32731</v>
      </c>
      <c r="B599" s="61">
        <v>12</v>
      </c>
      <c r="C599" s="78">
        <f t="shared" si="62"/>
        <v>1989.08</v>
      </c>
      <c r="D599" s="78">
        <f t="shared" si="63"/>
        <v>2.3801652892561982E-2</v>
      </c>
      <c r="E599" s="78"/>
      <c r="F599" s="78"/>
      <c r="G599" s="78"/>
      <c r="H599" s="78"/>
      <c r="I599" s="78"/>
      <c r="J599" s="81"/>
      <c r="K599" s="83"/>
      <c r="L599" s="51"/>
      <c r="AC599" s="60">
        <v>22190</v>
      </c>
      <c r="AD599" s="61">
        <v>10860</v>
      </c>
      <c r="AE599" s="93">
        <f t="shared" si="64"/>
        <v>10.86</v>
      </c>
      <c r="AF599" s="93"/>
    </row>
    <row r="600" spans="1:32" x14ac:dyDescent="0.2">
      <c r="A600" s="77">
        <v>32732</v>
      </c>
      <c r="B600" s="61">
        <v>-21</v>
      </c>
      <c r="C600" s="78">
        <f t="shared" si="62"/>
        <v>1989.08</v>
      </c>
      <c r="D600" s="78">
        <f t="shared" si="63"/>
        <v>-4.1652892561983471E-2</v>
      </c>
      <c r="E600" s="78"/>
      <c r="F600" s="78"/>
      <c r="G600" s="78"/>
      <c r="H600" s="78"/>
      <c r="I600" s="78"/>
      <c r="J600" s="82"/>
      <c r="K600" s="83"/>
      <c r="L600" s="51"/>
      <c r="AC600" s="60">
        <v>22221</v>
      </c>
      <c r="AD600" s="61">
        <v>34620</v>
      </c>
      <c r="AE600" s="93">
        <f t="shared" si="64"/>
        <v>34.619999999999997</v>
      </c>
      <c r="AF600" s="93"/>
    </row>
    <row r="601" spans="1:32" x14ac:dyDescent="0.2">
      <c r="A601" s="77">
        <v>32733</v>
      </c>
      <c r="B601" s="61">
        <v>25</v>
      </c>
      <c r="C601" s="78">
        <f t="shared" si="62"/>
        <v>1989.08</v>
      </c>
      <c r="D601" s="78">
        <f t="shared" si="63"/>
        <v>4.9586776859504134E-2</v>
      </c>
      <c r="E601" s="78"/>
      <c r="F601" s="78"/>
      <c r="G601" s="78"/>
      <c r="H601" s="78"/>
      <c r="I601" s="78"/>
      <c r="J601" s="81"/>
      <c r="K601" s="83"/>
      <c r="L601" s="51"/>
      <c r="AC601" s="60">
        <v>22251</v>
      </c>
      <c r="AD601" s="61">
        <v>104300</v>
      </c>
      <c r="AE601" s="93">
        <f t="shared" si="64"/>
        <v>104.3</v>
      </c>
      <c r="AF601" s="93"/>
    </row>
    <row r="602" spans="1:32" x14ac:dyDescent="0.2">
      <c r="A602" s="77">
        <v>32734</v>
      </c>
      <c r="B602" s="61">
        <v>221</v>
      </c>
      <c r="C602" s="78">
        <f t="shared" si="62"/>
        <v>1989.08</v>
      </c>
      <c r="D602" s="78">
        <f t="shared" si="63"/>
        <v>0.43834710743801653</v>
      </c>
      <c r="E602" s="78"/>
      <c r="F602" s="78"/>
      <c r="G602" s="78"/>
      <c r="H602" s="78"/>
      <c r="I602" s="78"/>
      <c r="J602" s="82"/>
      <c r="K602" s="83"/>
      <c r="L602" s="51"/>
      <c r="AC602" s="60">
        <v>22282</v>
      </c>
      <c r="AD602" s="61">
        <v>54590</v>
      </c>
      <c r="AE602" s="93">
        <f t="shared" si="64"/>
        <v>54.59</v>
      </c>
      <c r="AF602" s="93"/>
    </row>
    <row r="603" spans="1:32" x14ac:dyDescent="0.2">
      <c r="A603" s="77">
        <v>32735</v>
      </c>
      <c r="B603" s="61">
        <v>278</v>
      </c>
      <c r="C603" s="78">
        <f t="shared" si="62"/>
        <v>1989.08</v>
      </c>
      <c r="D603" s="78">
        <f t="shared" si="63"/>
        <v>0.55140495867768591</v>
      </c>
      <c r="E603" s="78"/>
      <c r="F603" s="78"/>
      <c r="G603" s="78"/>
      <c r="H603" s="78"/>
      <c r="I603" s="78"/>
      <c r="J603" s="81"/>
      <c r="K603" s="83"/>
      <c r="L603" s="51"/>
      <c r="AC603" s="60">
        <v>22313</v>
      </c>
      <c r="AD603" s="61">
        <v>233000</v>
      </c>
      <c r="AE603" s="93">
        <f t="shared" si="64"/>
        <v>233</v>
      </c>
      <c r="AF603" s="93"/>
    </row>
    <row r="604" spans="1:32" x14ac:dyDescent="0.2">
      <c r="A604" s="77">
        <v>32736</v>
      </c>
      <c r="B604" s="61">
        <v>244</v>
      </c>
      <c r="C604" s="78">
        <f t="shared" si="62"/>
        <v>1989.08</v>
      </c>
      <c r="D604" s="78">
        <f t="shared" si="63"/>
        <v>0.48396694214876035</v>
      </c>
      <c r="E604" s="78"/>
      <c r="F604" s="78"/>
      <c r="G604" s="78"/>
      <c r="H604" s="78"/>
      <c r="I604" s="78"/>
      <c r="J604" s="82"/>
      <c r="K604" s="83"/>
      <c r="L604" s="51"/>
      <c r="AC604" s="60">
        <v>22341</v>
      </c>
      <c r="AD604" s="61">
        <v>145100</v>
      </c>
      <c r="AE604" s="93">
        <f t="shared" si="64"/>
        <v>145.1</v>
      </c>
      <c r="AF604" s="93"/>
    </row>
    <row r="605" spans="1:32" x14ac:dyDescent="0.2">
      <c r="A605" s="77">
        <v>32737</v>
      </c>
      <c r="B605" s="61">
        <v>101</v>
      </c>
      <c r="C605" s="78">
        <f t="shared" si="62"/>
        <v>1989.08</v>
      </c>
      <c r="D605" s="78">
        <f t="shared" si="63"/>
        <v>0.20033057851239669</v>
      </c>
      <c r="E605" s="78"/>
      <c r="F605" s="78"/>
      <c r="G605" s="78"/>
      <c r="H605" s="78"/>
      <c r="I605" s="78"/>
      <c r="J605" s="81"/>
      <c r="K605" s="83"/>
      <c r="L605" s="51"/>
      <c r="AC605" s="60">
        <v>22372</v>
      </c>
      <c r="AD605" s="61">
        <v>185800</v>
      </c>
      <c r="AE605" s="93">
        <f t="shared" si="64"/>
        <v>185.8</v>
      </c>
      <c r="AF605" s="93"/>
    </row>
    <row r="606" spans="1:32" x14ac:dyDescent="0.2">
      <c r="A606" s="77">
        <v>32738</v>
      </c>
      <c r="B606" s="61">
        <v>112</v>
      </c>
      <c r="C606" s="78">
        <f t="shared" si="62"/>
        <v>1989.08</v>
      </c>
      <c r="D606" s="78">
        <f t="shared" si="63"/>
        <v>0.22214876033057851</v>
      </c>
      <c r="E606" s="78"/>
      <c r="F606" s="78"/>
      <c r="G606" s="78"/>
      <c r="H606" s="78"/>
      <c r="I606" s="78"/>
      <c r="J606" s="82"/>
      <c r="K606" s="83"/>
      <c r="L606" s="51"/>
      <c r="AC606" s="60">
        <v>22402</v>
      </c>
      <c r="AD606" s="61">
        <v>224200</v>
      </c>
      <c r="AE606" s="93">
        <f t="shared" si="64"/>
        <v>224.2</v>
      </c>
      <c r="AF606" s="93"/>
    </row>
    <row r="607" spans="1:32" x14ac:dyDescent="0.2">
      <c r="A607" s="77">
        <v>32739</v>
      </c>
      <c r="B607" s="61">
        <v>31</v>
      </c>
      <c r="C607" s="78">
        <f t="shared" si="62"/>
        <v>1989.08</v>
      </c>
      <c r="D607" s="78">
        <f t="shared" si="63"/>
        <v>6.1487603305785121E-2</v>
      </c>
      <c r="E607" s="78"/>
      <c r="F607" s="78"/>
      <c r="G607" s="78"/>
      <c r="H607" s="78"/>
      <c r="I607" s="78"/>
      <c r="J607" s="81"/>
      <c r="K607" s="83"/>
      <c r="L607" s="51"/>
      <c r="AC607" s="60">
        <v>22433</v>
      </c>
      <c r="AD607" s="61">
        <v>169700</v>
      </c>
      <c r="AE607" s="93">
        <f t="shared" si="64"/>
        <v>169.7</v>
      </c>
      <c r="AF607" s="93"/>
    </row>
    <row r="608" spans="1:32" x14ac:dyDescent="0.2">
      <c r="A608" s="77">
        <v>32740</v>
      </c>
      <c r="B608" s="61">
        <v>273</v>
      </c>
      <c r="C608" s="78">
        <f t="shared" si="62"/>
        <v>1989.08</v>
      </c>
      <c r="D608" s="78">
        <f t="shared" si="63"/>
        <v>0.54148760330578516</v>
      </c>
      <c r="E608" s="78"/>
      <c r="F608" s="78"/>
      <c r="G608" s="78"/>
      <c r="H608" s="78"/>
      <c r="I608" s="78"/>
      <c r="J608" s="82"/>
      <c r="K608" s="83"/>
      <c r="L608" s="51"/>
      <c r="AC608" s="60">
        <v>22463</v>
      </c>
      <c r="AD608" s="61">
        <v>32310</v>
      </c>
      <c r="AE608" s="93">
        <f t="shared" si="64"/>
        <v>32.31</v>
      </c>
      <c r="AF608" s="93"/>
    </row>
    <row r="609" spans="1:32" x14ac:dyDescent="0.2">
      <c r="A609" s="77">
        <v>32741</v>
      </c>
      <c r="B609" s="61">
        <v>-3</v>
      </c>
      <c r="C609" s="78">
        <f t="shared" si="62"/>
        <v>1989.08</v>
      </c>
      <c r="D609" s="78">
        <f t="shared" si="63"/>
        <v>-5.9504132231404955E-3</v>
      </c>
      <c r="E609" s="78"/>
      <c r="F609" s="78"/>
      <c r="G609" s="78"/>
      <c r="H609" s="78"/>
      <c r="I609" s="78"/>
      <c r="J609" s="81"/>
      <c r="K609" s="83"/>
      <c r="L609" s="51"/>
      <c r="AC609" s="60">
        <v>22494</v>
      </c>
      <c r="AD609" s="61">
        <v>13850</v>
      </c>
      <c r="AE609" s="93">
        <f t="shared" si="64"/>
        <v>13.85</v>
      </c>
      <c r="AF609" s="93"/>
    </row>
    <row r="610" spans="1:32" x14ac:dyDescent="0.2">
      <c r="A610" s="77">
        <v>32742</v>
      </c>
      <c r="B610" s="61">
        <v>-219</v>
      </c>
      <c r="C610" s="78">
        <f t="shared" si="62"/>
        <v>1989.08</v>
      </c>
      <c r="D610" s="78">
        <f t="shared" si="63"/>
        <v>-0.43438016528925616</v>
      </c>
      <c r="E610" s="78"/>
      <c r="F610" s="78"/>
      <c r="G610" s="78"/>
      <c r="H610" s="78"/>
      <c r="I610" s="78"/>
      <c r="J610" s="82"/>
      <c r="K610" s="83"/>
      <c r="L610" s="51"/>
      <c r="AC610" s="60">
        <v>22525</v>
      </c>
      <c r="AD610" s="61">
        <v>10010</v>
      </c>
      <c r="AE610" s="93">
        <f t="shared" si="64"/>
        <v>10.01</v>
      </c>
      <c r="AF610" s="93"/>
    </row>
    <row r="611" spans="1:32" x14ac:dyDescent="0.2">
      <c r="A611" s="77">
        <v>32743</v>
      </c>
      <c r="B611" s="61">
        <v>50</v>
      </c>
      <c r="C611" s="78">
        <f t="shared" si="62"/>
        <v>1989.08</v>
      </c>
      <c r="D611" s="78">
        <f t="shared" si="63"/>
        <v>9.9173553719008267E-2</v>
      </c>
      <c r="E611" s="78"/>
      <c r="F611" s="78"/>
      <c r="G611" s="78"/>
      <c r="H611" s="78"/>
      <c r="I611" s="78"/>
      <c r="J611" s="81"/>
      <c r="K611" s="83"/>
      <c r="L611" s="51"/>
      <c r="AC611" s="60">
        <v>22555</v>
      </c>
      <c r="AD611" s="61">
        <v>10470</v>
      </c>
      <c r="AE611" s="93">
        <f t="shared" si="64"/>
        <v>10.47</v>
      </c>
      <c r="AF611" s="93"/>
    </row>
    <row r="612" spans="1:32" x14ac:dyDescent="0.2">
      <c r="A612" s="77">
        <v>32744</v>
      </c>
      <c r="B612" s="61">
        <v>-7</v>
      </c>
      <c r="C612" s="78">
        <f t="shared" si="62"/>
        <v>1989.08</v>
      </c>
      <c r="D612" s="78">
        <f t="shared" si="63"/>
        <v>-1.3884297520661157E-2</v>
      </c>
      <c r="E612" s="78"/>
      <c r="F612" s="78"/>
      <c r="G612" s="78"/>
      <c r="H612" s="78"/>
      <c r="I612" s="78"/>
      <c r="J612" s="82"/>
      <c r="K612" s="83"/>
      <c r="L612" s="51"/>
      <c r="AC612" s="60">
        <v>22586</v>
      </c>
      <c r="AD612" s="61">
        <v>26400</v>
      </c>
      <c r="AE612" s="93">
        <f t="shared" si="64"/>
        <v>26.4</v>
      </c>
      <c r="AF612" s="93"/>
    </row>
    <row r="613" spans="1:32" x14ac:dyDescent="0.2">
      <c r="A613" s="77">
        <v>32745</v>
      </c>
      <c r="B613" s="61">
        <v>151</v>
      </c>
      <c r="C613" s="78">
        <f t="shared" si="62"/>
        <v>1989.08</v>
      </c>
      <c r="D613" s="78">
        <f t="shared" si="63"/>
        <v>0.29950413223140498</v>
      </c>
      <c r="E613" s="78"/>
      <c r="F613" s="78"/>
      <c r="G613" s="78"/>
      <c r="H613" s="78"/>
      <c r="I613" s="78"/>
      <c r="J613" s="81"/>
      <c r="K613" s="83"/>
      <c r="L613" s="51"/>
      <c r="AC613" s="60">
        <v>22616</v>
      </c>
      <c r="AD613" s="61">
        <v>55470</v>
      </c>
      <c r="AE613" s="93">
        <f t="shared" si="64"/>
        <v>55.47</v>
      </c>
      <c r="AF613" s="93"/>
    </row>
    <row r="614" spans="1:32" x14ac:dyDescent="0.2">
      <c r="A614" s="77">
        <v>32746</v>
      </c>
      <c r="B614" s="61">
        <v>179</v>
      </c>
      <c r="C614" s="78">
        <f t="shared" si="62"/>
        <v>1989.08</v>
      </c>
      <c r="D614" s="78">
        <f t="shared" si="63"/>
        <v>0.35504132231404956</v>
      </c>
      <c r="E614" s="78"/>
      <c r="F614" s="78"/>
      <c r="G614" s="78"/>
      <c r="H614" s="78"/>
      <c r="I614" s="78"/>
      <c r="J614" s="82"/>
      <c r="K614" s="83"/>
      <c r="L614" s="51"/>
      <c r="AC614" s="60">
        <v>22647</v>
      </c>
      <c r="AD614" s="61">
        <v>37820</v>
      </c>
      <c r="AE614" s="93">
        <f t="shared" si="64"/>
        <v>37.82</v>
      </c>
      <c r="AF614" s="93"/>
    </row>
    <row r="615" spans="1:32" x14ac:dyDescent="0.2">
      <c r="A615" s="77">
        <v>32747</v>
      </c>
      <c r="B615" s="61">
        <v>343</v>
      </c>
      <c r="C615" s="78">
        <f t="shared" si="62"/>
        <v>1989.08</v>
      </c>
      <c r="D615" s="78">
        <f t="shared" si="63"/>
        <v>0.68033057851239664</v>
      </c>
      <c r="E615" s="78"/>
      <c r="F615" s="78"/>
      <c r="G615" s="78"/>
      <c r="H615" s="78"/>
      <c r="I615" s="78"/>
      <c r="J615" s="81"/>
      <c r="K615" s="83"/>
      <c r="L615" s="51"/>
      <c r="AC615" s="60">
        <v>22678</v>
      </c>
      <c r="AD615" s="61">
        <v>152900</v>
      </c>
      <c r="AE615" s="93">
        <f t="shared" si="64"/>
        <v>152.9</v>
      </c>
      <c r="AF615" s="93"/>
    </row>
    <row r="616" spans="1:32" x14ac:dyDescent="0.2">
      <c r="A616" s="77">
        <v>32748</v>
      </c>
      <c r="B616" s="61">
        <v>150</v>
      </c>
      <c r="C616" s="78">
        <f t="shared" si="62"/>
        <v>1989.08</v>
      </c>
      <c r="D616" s="78">
        <f t="shared" si="63"/>
        <v>0.2975206611570248</v>
      </c>
      <c r="E616" s="78"/>
      <c r="F616" s="78"/>
      <c r="G616" s="78"/>
      <c r="H616" s="78"/>
      <c r="I616" s="78"/>
      <c r="J616" s="82"/>
      <c r="K616" s="83"/>
      <c r="L616" s="51"/>
      <c r="AC616" s="60">
        <v>22706</v>
      </c>
      <c r="AD616" s="61">
        <v>104300</v>
      </c>
      <c r="AE616" s="93">
        <f t="shared" si="64"/>
        <v>104.3</v>
      </c>
      <c r="AF616" s="93"/>
    </row>
    <row r="617" spans="1:32" x14ac:dyDescent="0.2">
      <c r="A617" s="77">
        <v>32749</v>
      </c>
      <c r="B617" s="61">
        <v>-288</v>
      </c>
      <c r="C617" s="78">
        <f t="shared" si="62"/>
        <v>1989.08</v>
      </c>
      <c r="D617" s="78">
        <f t="shared" si="63"/>
        <v>-0.57123966942148763</v>
      </c>
      <c r="E617" s="78"/>
      <c r="F617" s="78"/>
      <c r="G617" s="78"/>
      <c r="H617" s="78"/>
      <c r="I617" s="78"/>
      <c r="J617" s="81"/>
      <c r="K617" s="83"/>
      <c r="L617" s="51"/>
      <c r="AC617" s="60">
        <v>22737</v>
      </c>
      <c r="AD617" s="61">
        <v>298700</v>
      </c>
      <c r="AE617" s="93">
        <f t="shared" si="64"/>
        <v>298.7</v>
      </c>
      <c r="AF617" s="93"/>
    </row>
    <row r="618" spans="1:32" x14ac:dyDescent="0.2">
      <c r="A618" s="77">
        <v>32750</v>
      </c>
      <c r="B618" s="61">
        <v>97</v>
      </c>
      <c r="C618" s="78">
        <f t="shared" si="62"/>
        <v>1989.08</v>
      </c>
      <c r="D618" s="78">
        <f t="shared" si="63"/>
        <v>0.19239669421487601</v>
      </c>
      <c r="E618" s="78"/>
      <c r="F618" s="78"/>
      <c r="G618" s="78"/>
      <c r="H618" s="78"/>
      <c r="I618" s="78"/>
      <c r="J618" s="82"/>
      <c r="K618" s="83"/>
      <c r="L618" s="51"/>
      <c r="AC618" s="60">
        <v>22767</v>
      </c>
      <c r="AD618" s="61">
        <v>179800</v>
      </c>
      <c r="AE618" s="93">
        <f t="shared" si="64"/>
        <v>179.8</v>
      </c>
      <c r="AF618" s="93"/>
    </row>
    <row r="619" spans="1:32" x14ac:dyDescent="0.2">
      <c r="A619" s="77">
        <v>32751</v>
      </c>
      <c r="B619" s="61">
        <v>118</v>
      </c>
      <c r="C619" s="78">
        <f t="shared" si="62"/>
        <v>1989.08</v>
      </c>
      <c r="D619" s="78">
        <f t="shared" si="63"/>
        <v>0.23404958677685953</v>
      </c>
      <c r="E619" s="78"/>
      <c r="F619" s="78"/>
      <c r="G619" s="78"/>
      <c r="H619" s="78"/>
      <c r="I619" s="78"/>
      <c r="J619" s="81"/>
      <c r="K619" s="83"/>
      <c r="L619" s="51"/>
      <c r="AC619" s="60">
        <v>22798</v>
      </c>
      <c r="AD619" s="61">
        <v>117400</v>
      </c>
      <c r="AE619" s="93">
        <f t="shared" si="64"/>
        <v>117.4</v>
      </c>
      <c r="AF619" s="93"/>
    </row>
    <row r="620" spans="1:32" x14ac:dyDescent="0.2">
      <c r="A620" s="77">
        <v>32752</v>
      </c>
      <c r="B620" s="61">
        <v>0</v>
      </c>
      <c r="C620" s="78">
        <f t="shared" si="62"/>
        <v>1989.09</v>
      </c>
      <c r="D620" s="78">
        <f t="shared" si="63"/>
        <v>0</v>
      </c>
      <c r="E620" s="78"/>
      <c r="F620" s="78"/>
      <c r="G620" s="78"/>
      <c r="H620" s="78"/>
      <c r="I620" s="78"/>
      <c r="J620" s="82"/>
      <c r="K620" s="83"/>
      <c r="L620" s="51"/>
      <c r="AC620" s="60">
        <v>22828</v>
      </c>
      <c r="AD620" s="61">
        <v>29250</v>
      </c>
      <c r="AE620" s="93">
        <f t="shared" si="64"/>
        <v>29.25</v>
      </c>
      <c r="AF620" s="93"/>
    </row>
    <row r="621" spans="1:32" x14ac:dyDescent="0.2">
      <c r="A621" s="77">
        <v>32753</v>
      </c>
      <c r="B621" s="61">
        <v>183</v>
      </c>
      <c r="C621" s="78">
        <f t="shared" si="62"/>
        <v>1989.09</v>
      </c>
      <c r="D621" s="78">
        <f t="shared" si="63"/>
        <v>0.36297520661157023</v>
      </c>
      <c r="E621" s="78"/>
      <c r="F621" s="78"/>
      <c r="G621" s="78"/>
      <c r="H621" s="78"/>
      <c r="I621" s="78"/>
      <c r="J621" s="81"/>
      <c r="K621" s="83"/>
      <c r="L621" s="51"/>
      <c r="AC621" s="60">
        <v>22859</v>
      </c>
      <c r="AD621" s="61">
        <v>20550</v>
      </c>
      <c r="AE621" s="93">
        <f t="shared" si="64"/>
        <v>20.55</v>
      </c>
      <c r="AF621" s="93"/>
    </row>
    <row r="622" spans="1:32" x14ac:dyDescent="0.2">
      <c r="A622" s="77">
        <v>32754</v>
      </c>
      <c r="B622" s="61">
        <v>235</v>
      </c>
      <c r="C622" s="78">
        <f t="shared" si="62"/>
        <v>1989.09</v>
      </c>
      <c r="D622" s="78">
        <f t="shared" si="63"/>
        <v>0.46611570247933881</v>
      </c>
      <c r="E622" s="78"/>
      <c r="F622" s="78"/>
      <c r="G622" s="78"/>
      <c r="H622" s="78"/>
      <c r="I622" s="78"/>
      <c r="J622" s="82"/>
      <c r="K622" s="83"/>
      <c r="L622" s="51"/>
      <c r="AC622" s="60">
        <v>22890</v>
      </c>
      <c r="AD622" s="61">
        <v>9640</v>
      </c>
      <c r="AE622" s="93">
        <f t="shared" si="64"/>
        <v>9.64</v>
      </c>
      <c r="AF622" s="93"/>
    </row>
    <row r="623" spans="1:32" x14ac:dyDescent="0.2">
      <c r="A623" s="77">
        <v>32755</v>
      </c>
      <c r="B623" s="61">
        <v>135</v>
      </c>
      <c r="C623" s="78">
        <f t="shared" si="62"/>
        <v>1989.09</v>
      </c>
      <c r="D623" s="78">
        <f t="shared" si="63"/>
        <v>0.26776859504132233</v>
      </c>
      <c r="E623" s="78"/>
      <c r="F623" s="78"/>
      <c r="G623" s="78"/>
      <c r="H623" s="78"/>
      <c r="I623" s="78"/>
      <c r="J623" s="81"/>
      <c r="K623" s="83"/>
      <c r="L623" s="51"/>
      <c r="AC623" s="60">
        <v>22920</v>
      </c>
      <c r="AD623" s="61">
        <v>126000</v>
      </c>
      <c r="AE623" s="93">
        <f t="shared" si="64"/>
        <v>126</v>
      </c>
      <c r="AF623" s="93"/>
    </row>
    <row r="624" spans="1:32" x14ac:dyDescent="0.2">
      <c r="A624" s="77">
        <v>32756</v>
      </c>
      <c r="B624" s="61">
        <v>165</v>
      </c>
      <c r="C624" s="78">
        <f t="shared" si="62"/>
        <v>1989.09</v>
      </c>
      <c r="D624" s="78">
        <f t="shared" si="63"/>
        <v>0.32727272727272727</v>
      </c>
      <c r="E624" s="78"/>
      <c r="F624" s="78"/>
      <c r="G624" s="78"/>
      <c r="H624" s="78"/>
      <c r="I624" s="78"/>
      <c r="J624" s="82"/>
      <c r="K624" s="83"/>
      <c r="L624" s="51"/>
      <c r="AC624" s="60">
        <v>22951</v>
      </c>
      <c r="AD624" s="61">
        <v>66070</v>
      </c>
      <c r="AE624" s="93">
        <f t="shared" si="64"/>
        <v>66.069999999999993</v>
      </c>
      <c r="AF624" s="93"/>
    </row>
    <row r="625" spans="1:32" x14ac:dyDescent="0.2">
      <c r="A625" s="77">
        <v>32757</v>
      </c>
      <c r="B625" s="61">
        <v>-126</v>
      </c>
      <c r="C625" s="78">
        <f t="shared" si="62"/>
        <v>1989.09</v>
      </c>
      <c r="D625" s="78">
        <f t="shared" si="63"/>
        <v>-0.24991735537190085</v>
      </c>
      <c r="E625" s="78"/>
      <c r="F625" s="78"/>
      <c r="G625" s="78"/>
      <c r="H625" s="78"/>
      <c r="I625" s="78"/>
      <c r="J625" s="81"/>
      <c r="K625" s="83"/>
      <c r="L625" s="51"/>
      <c r="AC625" s="60">
        <v>22981</v>
      </c>
      <c r="AD625" s="61">
        <v>185500</v>
      </c>
      <c r="AE625" s="93">
        <f t="shared" si="64"/>
        <v>185.5</v>
      </c>
      <c r="AF625" s="93"/>
    </row>
    <row r="626" spans="1:32" x14ac:dyDescent="0.2">
      <c r="A626" s="77">
        <v>32758</v>
      </c>
      <c r="B626" s="61">
        <v>-1</v>
      </c>
      <c r="C626" s="78">
        <f t="shared" si="62"/>
        <v>1989.09</v>
      </c>
      <c r="D626" s="78">
        <f t="shared" si="63"/>
        <v>-1.9834710743801653E-3</v>
      </c>
      <c r="E626" s="78"/>
      <c r="F626" s="78"/>
      <c r="G626" s="78"/>
      <c r="H626" s="78"/>
      <c r="I626" s="78"/>
      <c r="J626" s="82"/>
      <c r="K626" s="83"/>
      <c r="L626" s="51"/>
      <c r="AC626" s="60">
        <v>23012</v>
      </c>
      <c r="AD626" s="61">
        <v>64120</v>
      </c>
      <c r="AE626" s="93">
        <f t="shared" si="64"/>
        <v>64.12</v>
      </c>
      <c r="AF626" s="93"/>
    </row>
    <row r="627" spans="1:32" x14ac:dyDescent="0.2">
      <c r="A627" s="77">
        <v>32759</v>
      </c>
      <c r="B627" s="61">
        <v>84</v>
      </c>
      <c r="C627" s="78">
        <f t="shared" si="62"/>
        <v>1989.09</v>
      </c>
      <c r="D627" s="78">
        <f t="shared" si="63"/>
        <v>0.16661157024793388</v>
      </c>
      <c r="E627" s="78"/>
      <c r="F627" s="78"/>
      <c r="G627" s="78"/>
      <c r="H627" s="78"/>
      <c r="I627" s="78"/>
      <c r="J627" s="81"/>
      <c r="K627" s="83"/>
      <c r="L627" s="51"/>
      <c r="AC627" s="60">
        <v>23043</v>
      </c>
      <c r="AD627" s="61">
        <v>301400</v>
      </c>
      <c r="AE627" s="93">
        <f t="shared" si="64"/>
        <v>301.39999999999998</v>
      </c>
      <c r="AF627" s="93"/>
    </row>
    <row r="628" spans="1:32" x14ac:dyDescent="0.2">
      <c r="A628" s="77">
        <v>32760</v>
      </c>
      <c r="B628" s="61">
        <v>276</v>
      </c>
      <c r="C628" s="78">
        <f t="shared" si="62"/>
        <v>1989.09</v>
      </c>
      <c r="D628" s="78">
        <f t="shared" si="63"/>
        <v>0.54743801652892554</v>
      </c>
      <c r="E628" s="78"/>
      <c r="F628" s="78"/>
      <c r="G628" s="78"/>
      <c r="H628" s="78"/>
      <c r="I628" s="78"/>
      <c r="J628" s="82"/>
      <c r="K628" s="83"/>
      <c r="L628" s="51"/>
      <c r="AC628" s="60">
        <v>23071</v>
      </c>
      <c r="AD628" s="61">
        <v>90790</v>
      </c>
      <c r="AE628" s="93">
        <f t="shared" si="64"/>
        <v>90.79</v>
      </c>
      <c r="AF628" s="93"/>
    </row>
    <row r="629" spans="1:32" x14ac:dyDescent="0.2">
      <c r="A629" s="77">
        <v>32761</v>
      </c>
      <c r="B629" s="61">
        <v>129</v>
      </c>
      <c r="C629" s="78">
        <f t="shared" si="62"/>
        <v>1989.09</v>
      </c>
      <c r="D629" s="78">
        <f t="shared" si="63"/>
        <v>0.25586776859504134</v>
      </c>
      <c r="E629" s="78"/>
      <c r="F629" s="78"/>
      <c r="G629" s="78"/>
      <c r="H629" s="78"/>
      <c r="I629" s="78"/>
      <c r="J629" s="81"/>
      <c r="K629" s="83"/>
      <c r="L629" s="51"/>
      <c r="AC629" s="60">
        <v>23102</v>
      </c>
      <c r="AD629" s="61">
        <v>291100</v>
      </c>
      <c r="AE629" s="93">
        <f t="shared" si="64"/>
        <v>291.10000000000002</v>
      </c>
      <c r="AF629" s="93"/>
    </row>
    <row r="630" spans="1:32" x14ac:dyDescent="0.2">
      <c r="A630" s="77">
        <v>32762</v>
      </c>
      <c r="B630" s="61">
        <v>156</v>
      </c>
      <c r="C630" s="78">
        <f t="shared" si="62"/>
        <v>1989.09</v>
      </c>
      <c r="D630" s="78">
        <f t="shared" si="63"/>
        <v>0.30942148760330579</v>
      </c>
      <c r="E630" s="78"/>
      <c r="F630" s="78"/>
      <c r="G630" s="78"/>
      <c r="H630" s="78"/>
      <c r="I630" s="78"/>
      <c r="J630" s="82"/>
      <c r="K630" s="83"/>
      <c r="L630" s="51"/>
      <c r="AC630" s="60">
        <v>23132</v>
      </c>
      <c r="AD630" s="61">
        <v>329600</v>
      </c>
      <c r="AE630" s="93">
        <f t="shared" si="64"/>
        <v>329.6</v>
      </c>
      <c r="AF630" s="93"/>
    </row>
    <row r="631" spans="1:32" x14ac:dyDescent="0.2">
      <c r="A631" s="77">
        <v>32763</v>
      </c>
      <c r="B631" s="61">
        <v>-1</v>
      </c>
      <c r="C631" s="78">
        <f t="shared" si="62"/>
        <v>1989.09</v>
      </c>
      <c r="D631" s="78">
        <f t="shared" si="63"/>
        <v>-1.9834710743801653E-3</v>
      </c>
      <c r="E631" s="78"/>
      <c r="F631" s="78"/>
      <c r="G631" s="78"/>
      <c r="H631" s="78"/>
      <c r="I631" s="78"/>
      <c r="J631" s="81"/>
      <c r="K631" s="83"/>
      <c r="L631" s="51"/>
      <c r="AC631" s="60">
        <v>23163</v>
      </c>
      <c r="AD631" s="61">
        <v>105000</v>
      </c>
      <c r="AE631" s="93">
        <f t="shared" si="64"/>
        <v>105</v>
      </c>
      <c r="AF631" s="93"/>
    </row>
    <row r="632" spans="1:32" x14ac:dyDescent="0.2">
      <c r="A632" s="77">
        <v>32764</v>
      </c>
      <c r="B632" s="61">
        <v>-40</v>
      </c>
      <c r="C632" s="78">
        <f t="shared" si="62"/>
        <v>1989.09</v>
      </c>
      <c r="D632" s="78">
        <f t="shared" si="63"/>
        <v>-7.9338842975206617E-2</v>
      </c>
      <c r="E632" s="78"/>
      <c r="F632" s="78"/>
      <c r="G632" s="78"/>
      <c r="H632" s="78"/>
      <c r="I632" s="78"/>
      <c r="J632" s="82"/>
      <c r="K632" s="83"/>
      <c r="L632" s="51"/>
      <c r="AC632" s="60">
        <v>23193</v>
      </c>
      <c r="AD632" s="61">
        <v>28890</v>
      </c>
      <c r="AE632" s="93">
        <f t="shared" si="64"/>
        <v>28.89</v>
      </c>
      <c r="AF632" s="93"/>
    </row>
    <row r="633" spans="1:32" x14ac:dyDescent="0.2">
      <c r="A633" s="77">
        <v>32765</v>
      </c>
      <c r="B633" s="61">
        <v>117</v>
      </c>
      <c r="C633" s="78">
        <f t="shared" si="62"/>
        <v>1989.09</v>
      </c>
      <c r="D633" s="78">
        <f t="shared" si="63"/>
        <v>0.23206611570247934</v>
      </c>
      <c r="E633" s="78"/>
      <c r="F633" s="78"/>
      <c r="G633" s="78"/>
      <c r="H633" s="78"/>
      <c r="I633" s="78"/>
      <c r="J633" s="81"/>
      <c r="K633" s="83"/>
      <c r="L633" s="51"/>
      <c r="AC633" s="60">
        <v>23224</v>
      </c>
      <c r="AD633" s="61">
        <v>5270</v>
      </c>
      <c r="AE633" s="93">
        <f t="shared" si="64"/>
        <v>5.27</v>
      </c>
      <c r="AF633" s="93"/>
    </row>
    <row r="634" spans="1:32" x14ac:dyDescent="0.2">
      <c r="A634" s="77">
        <v>32766</v>
      </c>
      <c r="B634" s="61">
        <v>46</v>
      </c>
      <c r="C634" s="78">
        <f t="shared" si="62"/>
        <v>1989.09</v>
      </c>
      <c r="D634" s="78">
        <f t="shared" si="63"/>
        <v>9.1239669421487604E-2</v>
      </c>
      <c r="E634" s="78"/>
      <c r="F634" s="78"/>
      <c r="G634" s="78"/>
      <c r="H634" s="78"/>
      <c r="I634" s="78"/>
      <c r="J634" s="82"/>
      <c r="K634" s="83"/>
      <c r="L634" s="51"/>
      <c r="AC634" s="60">
        <v>23255</v>
      </c>
      <c r="AD634" s="61">
        <v>3470</v>
      </c>
      <c r="AE634" s="93">
        <f t="shared" si="64"/>
        <v>3.47</v>
      </c>
      <c r="AF634" s="93"/>
    </row>
    <row r="635" spans="1:32" x14ac:dyDescent="0.2">
      <c r="A635" s="77">
        <v>32767</v>
      </c>
      <c r="B635" s="61">
        <v>193</v>
      </c>
      <c r="C635" s="78">
        <f t="shared" si="62"/>
        <v>1989.09</v>
      </c>
      <c r="D635" s="78">
        <f t="shared" si="63"/>
        <v>0.3828099173553719</v>
      </c>
      <c r="E635" s="78"/>
      <c r="F635" s="78"/>
      <c r="G635" s="78"/>
      <c r="H635" s="78"/>
      <c r="I635" s="78"/>
      <c r="J635" s="81"/>
      <c r="K635" s="83"/>
      <c r="L635" s="51"/>
      <c r="AC635" s="60">
        <v>23285</v>
      </c>
      <c r="AD635" s="61">
        <v>30140</v>
      </c>
      <c r="AE635" s="93">
        <f t="shared" si="64"/>
        <v>30.14</v>
      </c>
      <c r="AF635" s="93"/>
    </row>
    <row r="636" spans="1:32" x14ac:dyDescent="0.2">
      <c r="A636" s="77">
        <v>32768</v>
      </c>
      <c r="B636" s="61">
        <v>1157</v>
      </c>
      <c r="C636" s="78">
        <f t="shared" si="62"/>
        <v>1989.09</v>
      </c>
      <c r="D636" s="78">
        <f t="shared" si="63"/>
        <v>2.294876033057851</v>
      </c>
      <c r="E636" s="78"/>
      <c r="F636" s="78"/>
      <c r="G636" s="78"/>
      <c r="H636" s="78"/>
      <c r="I636" s="78"/>
      <c r="J636" s="82"/>
      <c r="K636" s="83"/>
      <c r="L636" s="51"/>
      <c r="AC636" s="60">
        <v>23316</v>
      </c>
      <c r="AD636" s="61">
        <v>139300</v>
      </c>
      <c r="AE636" s="93">
        <f t="shared" si="64"/>
        <v>139.30000000000001</v>
      </c>
      <c r="AF636" s="93"/>
    </row>
    <row r="637" spans="1:32" x14ac:dyDescent="0.2">
      <c r="A637" s="77">
        <v>32769</v>
      </c>
      <c r="B637" s="61">
        <v>597</v>
      </c>
      <c r="C637" s="78">
        <f t="shared" si="62"/>
        <v>1989.09</v>
      </c>
      <c r="D637" s="78">
        <f t="shared" si="63"/>
        <v>1.1841322314049587</v>
      </c>
      <c r="E637" s="78"/>
      <c r="F637" s="78"/>
      <c r="G637" s="78"/>
      <c r="H637" s="78"/>
      <c r="I637" s="78"/>
      <c r="J637" s="81"/>
      <c r="K637" s="83"/>
      <c r="L637" s="51"/>
      <c r="AC637" s="60">
        <v>23346</v>
      </c>
      <c r="AD637" s="61">
        <v>59390</v>
      </c>
      <c r="AE637" s="93">
        <f t="shared" si="64"/>
        <v>59.39</v>
      </c>
      <c r="AF637" s="93"/>
    </row>
    <row r="638" spans="1:32" x14ac:dyDescent="0.2">
      <c r="A638" s="77">
        <v>32770</v>
      </c>
      <c r="B638" s="61">
        <v>296</v>
      </c>
      <c r="C638" s="78">
        <f t="shared" si="62"/>
        <v>1989.09</v>
      </c>
      <c r="D638" s="78">
        <f t="shared" si="63"/>
        <v>0.58710743801652898</v>
      </c>
      <c r="E638" s="78"/>
      <c r="F638" s="78"/>
      <c r="G638" s="78"/>
      <c r="H638" s="78"/>
      <c r="I638" s="78"/>
      <c r="J638" s="82"/>
      <c r="K638" s="83"/>
      <c r="L638" s="51"/>
      <c r="AC638" s="60">
        <v>23377</v>
      </c>
      <c r="AD638" s="61">
        <v>88940</v>
      </c>
      <c r="AE638" s="93">
        <f t="shared" si="64"/>
        <v>88.94</v>
      </c>
      <c r="AF638" s="93"/>
    </row>
    <row r="639" spans="1:32" x14ac:dyDescent="0.2">
      <c r="A639" s="77">
        <v>32771</v>
      </c>
      <c r="B639" s="61">
        <v>118</v>
      </c>
      <c r="C639" s="78">
        <f t="shared" si="62"/>
        <v>1989.09</v>
      </c>
      <c r="D639" s="78">
        <f t="shared" si="63"/>
        <v>0.23404958677685953</v>
      </c>
      <c r="E639" s="78"/>
      <c r="F639" s="78"/>
      <c r="G639" s="78"/>
      <c r="H639" s="78"/>
      <c r="I639" s="78"/>
      <c r="J639" s="81"/>
      <c r="K639" s="83"/>
      <c r="L639" s="51"/>
      <c r="AC639" s="60">
        <v>23408</v>
      </c>
      <c r="AD639" s="61">
        <v>68200</v>
      </c>
      <c r="AE639" s="93">
        <f t="shared" si="64"/>
        <v>68.2</v>
      </c>
      <c r="AF639" s="93"/>
    </row>
    <row r="640" spans="1:32" x14ac:dyDescent="0.2">
      <c r="A640" s="77">
        <v>32772</v>
      </c>
      <c r="B640" s="61">
        <v>240</v>
      </c>
      <c r="C640" s="78">
        <f t="shared" si="62"/>
        <v>1989.09</v>
      </c>
      <c r="D640" s="78">
        <f t="shared" si="63"/>
        <v>0.47603305785123967</v>
      </c>
      <c r="E640" s="78"/>
      <c r="F640" s="78"/>
      <c r="G640" s="78"/>
      <c r="H640" s="78"/>
      <c r="I640" s="78"/>
      <c r="J640" s="82"/>
      <c r="K640" s="83"/>
      <c r="L640" s="51"/>
      <c r="AC640" s="60">
        <v>23437</v>
      </c>
      <c r="AD640" s="61">
        <v>66710</v>
      </c>
      <c r="AE640" s="93">
        <f t="shared" si="64"/>
        <v>66.709999999999994</v>
      </c>
      <c r="AF640" s="93"/>
    </row>
    <row r="641" spans="1:32" x14ac:dyDescent="0.2">
      <c r="A641" s="77">
        <v>32773</v>
      </c>
      <c r="B641" s="61">
        <v>179</v>
      </c>
      <c r="C641" s="78">
        <f t="shared" si="62"/>
        <v>1989.09</v>
      </c>
      <c r="D641" s="78">
        <f t="shared" si="63"/>
        <v>0.35504132231404956</v>
      </c>
      <c r="E641" s="78"/>
      <c r="F641" s="78"/>
      <c r="G641" s="78"/>
      <c r="H641" s="78"/>
      <c r="I641" s="78"/>
      <c r="J641" s="81"/>
      <c r="K641" s="83"/>
      <c r="L641" s="51"/>
      <c r="AC641" s="60">
        <v>23468</v>
      </c>
      <c r="AD641" s="61">
        <v>84690</v>
      </c>
      <c r="AE641" s="93">
        <f t="shared" si="64"/>
        <v>84.69</v>
      </c>
      <c r="AF641" s="93"/>
    </row>
    <row r="642" spans="1:32" x14ac:dyDescent="0.2">
      <c r="A642" s="77">
        <v>32774</v>
      </c>
      <c r="B642" s="61">
        <v>126</v>
      </c>
      <c r="C642" s="78">
        <f t="shared" si="62"/>
        <v>1989.09</v>
      </c>
      <c r="D642" s="78">
        <f t="shared" si="63"/>
        <v>0.24991735537190085</v>
      </c>
      <c r="E642" s="78"/>
      <c r="F642" s="78"/>
      <c r="G642" s="78"/>
      <c r="H642" s="78"/>
      <c r="I642" s="78"/>
      <c r="J642" s="82"/>
      <c r="K642" s="83"/>
      <c r="L642" s="51"/>
      <c r="AC642" s="60">
        <v>23498</v>
      </c>
      <c r="AD642" s="61">
        <v>99100</v>
      </c>
      <c r="AE642" s="93">
        <f t="shared" si="64"/>
        <v>99.1</v>
      </c>
      <c r="AF642" s="93"/>
    </row>
    <row r="643" spans="1:32" x14ac:dyDescent="0.2">
      <c r="A643" s="77">
        <v>32775</v>
      </c>
      <c r="B643" s="61">
        <v>107</v>
      </c>
      <c r="C643" s="78">
        <f t="shared" si="62"/>
        <v>1989.09</v>
      </c>
      <c r="D643" s="78">
        <f t="shared" si="63"/>
        <v>0.21223140495867768</v>
      </c>
      <c r="E643" s="78"/>
      <c r="F643" s="78"/>
      <c r="G643" s="78"/>
      <c r="H643" s="78"/>
      <c r="I643" s="78"/>
      <c r="J643" s="81"/>
      <c r="K643" s="83"/>
      <c r="L643" s="51"/>
      <c r="AC643" s="60">
        <v>23529</v>
      </c>
      <c r="AD643" s="61">
        <v>77420</v>
      </c>
      <c r="AE643" s="93">
        <f t="shared" si="64"/>
        <v>77.42</v>
      </c>
      <c r="AF643" s="93"/>
    </row>
    <row r="644" spans="1:32" x14ac:dyDescent="0.2">
      <c r="A644" s="77">
        <v>32776</v>
      </c>
      <c r="B644" s="61">
        <v>21</v>
      </c>
      <c r="C644" s="78">
        <f t="shared" si="62"/>
        <v>1989.09</v>
      </c>
      <c r="D644" s="78">
        <f t="shared" si="63"/>
        <v>4.1652892561983471E-2</v>
      </c>
      <c r="E644" s="78"/>
      <c r="F644" s="78"/>
      <c r="G644" s="78"/>
      <c r="H644" s="78"/>
      <c r="I644" s="78"/>
      <c r="J644" s="82"/>
      <c r="K644" s="83"/>
      <c r="L644" s="51"/>
      <c r="AC644" s="60">
        <v>23559</v>
      </c>
      <c r="AD644" s="61">
        <v>35630</v>
      </c>
      <c r="AE644" s="93">
        <f t="shared" si="64"/>
        <v>35.630000000000003</v>
      </c>
      <c r="AF644" s="93"/>
    </row>
    <row r="645" spans="1:32" x14ac:dyDescent="0.2">
      <c r="A645" s="77">
        <v>32777</v>
      </c>
      <c r="B645" s="61">
        <v>-114</v>
      </c>
      <c r="C645" s="78">
        <f t="shared" si="62"/>
        <v>1989.09</v>
      </c>
      <c r="D645" s="78">
        <f t="shared" si="63"/>
        <v>-0.22611570247933885</v>
      </c>
      <c r="E645" s="78"/>
      <c r="F645" s="78"/>
      <c r="G645" s="78"/>
      <c r="H645" s="78"/>
      <c r="I645" s="78"/>
      <c r="J645" s="81"/>
      <c r="K645" s="83"/>
      <c r="L645" s="51"/>
      <c r="AC645" s="60">
        <v>23590</v>
      </c>
      <c r="AD645" s="61">
        <v>27580</v>
      </c>
      <c r="AE645" s="93">
        <f t="shared" si="64"/>
        <v>27.58</v>
      </c>
      <c r="AF645" s="93"/>
    </row>
    <row r="646" spans="1:32" x14ac:dyDescent="0.2">
      <c r="A646" s="77">
        <v>32778</v>
      </c>
      <c r="B646" s="61">
        <v>227</v>
      </c>
      <c r="C646" s="78">
        <f t="shared" si="62"/>
        <v>1989.09</v>
      </c>
      <c r="D646" s="78">
        <f t="shared" si="63"/>
        <v>0.45024793388429751</v>
      </c>
      <c r="E646" s="78"/>
      <c r="F646" s="78"/>
      <c r="G646" s="78"/>
      <c r="H646" s="78"/>
      <c r="I646" s="78"/>
      <c r="J646" s="82"/>
      <c r="K646" s="83"/>
      <c r="L646" s="51"/>
      <c r="AC646" s="60">
        <v>23621</v>
      </c>
      <c r="AD646" s="61">
        <v>18870</v>
      </c>
      <c r="AE646" s="93">
        <f t="shared" si="64"/>
        <v>18.87</v>
      </c>
      <c r="AF646" s="93"/>
    </row>
    <row r="647" spans="1:32" x14ac:dyDescent="0.2">
      <c r="A647" s="77">
        <v>32779</v>
      </c>
      <c r="B647" s="61">
        <v>-76</v>
      </c>
      <c r="C647" s="78">
        <f t="shared" si="62"/>
        <v>1989.09</v>
      </c>
      <c r="D647" s="78">
        <f t="shared" si="63"/>
        <v>-0.15074380165289256</v>
      </c>
      <c r="E647" s="78"/>
      <c r="F647" s="78"/>
      <c r="G647" s="78"/>
      <c r="H647" s="78"/>
      <c r="I647" s="78"/>
      <c r="J647" s="81"/>
      <c r="K647" s="83"/>
      <c r="L647" s="51"/>
      <c r="AC647" s="60">
        <v>23651</v>
      </c>
      <c r="AD647" s="61">
        <v>0</v>
      </c>
      <c r="AE647" s="93">
        <f t="shared" si="64"/>
        <v>0</v>
      </c>
      <c r="AF647" s="93"/>
    </row>
    <row r="648" spans="1:32" x14ac:dyDescent="0.2">
      <c r="A648" s="77">
        <v>32780</v>
      </c>
      <c r="B648" s="61">
        <v>533</v>
      </c>
      <c r="C648" s="78">
        <f t="shared" si="62"/>
        <v>1989.09</v>
      </c>
      <c r="D648" s="78">
        <f t="shared" si="63"/>
        <v>1.0571900826446281</v>
      </c>
      <c r="E648" s="78"/>
      <c r="F648" s="78"/>
      <c r="G648" s="78"/>
      <c r="H648" s="78"/>
      <c r="I648" s="78"/>
      <c r="J648" s="82"/>
      <c r="K648" s="83"/>
      <c r="L648" s="51"/>
      <c r="AC648" s="60">
        <v>23682</v>
      </c>
      <c r="AD648" s="61">
        <v>55880</v>
      </c>
      <c r="AE648" s="93">
        <f t="shared" si="64"/>
        <v>55.88</v>
      </c>
      <c r="AF648" s="93"/>
    </row>
    <row r="649" spans="1:32" x14ac:dyDescent="0.2">
      <c r="A649" s="77">
        <v>32781</v>
      </c>
      <c r="B649" s="61">
        <v>292</v>
      </c>
      <c r="C649" s="78">
        <f t="shared" si="62"/>
        <v>1989.09</v>
      </c>
      <c r="D649" s="78">
        <f t="shared" si="63"/>
        <v>0.57917355371900825</v>
      </c>
      <c r="E649" s="78"/>
      <c r="F649" s="78"/>
      <c r="G649" s="78"/>
      <c r="H649" s="78"/>
      <c r="I649" s="78"/>
      <c r="J649" s="81"/>
      <c r="K649" s="83"/>
      <c r="L649" s="51"/>
      <c r="AC649" s="60">
        <v>23712</v>
      </c>
      <c r="AD649" s="61">
        <v>543800</v>
      </c>
      <c r="AE649" s="93">
        <f t="shared" si="64"/>
        <v>543.79999999999995</v>
      </c>
      <c r="AF649" s="93"/>
    </row>
    <row r="650" spans="1:32" x14ac:dyDescent="0.2">
      <c r="A650" s="77">
        <v>32782</v>
      </c>
      <c r="B650" s="61">
        <v>-229</v>
      </c>
      <c r="C650" s="78">
        <f t="shared" si="62"/>
        <v>1989.1</v>
      </c>
      <c r="D650" s="78">
        <f t="shared" si="63"/>
        <v>-0.45421487603305788</v>
      </c>
      <c r="E650" s="78"/>
      <c r="F650" s="78"/>
      <c r="G650" s="78"/>
      <c r="H650" s="78"/>
      <c r="I650" s="78"/>
      <c r="J650" s="82"/>
      <c r="K650" s="83"/>
      <c r="L650" s="51"/>
      <c r="AC650" s="60">
        <v>23743</v>
      </c>
      <c r="AD650" s="61">
        <v>229100</v>
      </c>
      <c r="AE650" s="93">
        <f t="shared" si="64"/>
        <v>229.1</v>
      </c>
      <c r="AF650" s="93"/>
    </row>
    <row r="651" spans="1:32" x14ac:dyDescent="0.2">
      <c r="A651" s="77">
        <v>32783</v>
      </c>
      <c r="B651" s="61">
        <v>69</v>
      </c>
      <c r="C651" s="78">
        <f t="shared" ref="C651:C714" si="65">YEAR(A651) + MONTH(A651) / 100</f>
        <v>1989.1</v>
      </c>
      <c r="D651" s="78">
        <f t="shared" si="63"/>
        <v>0.13685950413223139</v>
      </c>
      <c r="E651" s="78"/>
      <c r="F651" s="78"/>
      <c r="G651" s="78"/>
      <c r="H651" s="78"/>
      <c r="I651" s="78"/>
      <c r="J651" s="81"/>
      <c r="K651" s="83"/>
      <c r="L651" s="51"/>
      <c r="AC651" s="60">
        <v>23774</v>
      </c>
      <c r="AD651" s="61">
        <v>111300</v>
      </c>
      <c r="AE651" s="93">
        <f t="shared" si="64"/>
        <v>111.3</v>
      </c>
      <c r="AF651" s="93"/>
    </row>
    <row r="652" spans="1:32" x14ac:dyDescent="0.2">
      <c r="A652" s="77">
        <v>32784</v>
      </c>
      <c r="B652" s="61">
        <v>85</v>
      </c>
      <c r="C652" s="78">
        <f t="shared" si="65"/>
        <v>1989.1</v>
      </c>
      <c r="D652" s="78">
        <f t="shared" ref="D652:D715" si="66">B652 * 60 * 60 * 24 / 43560 / 1000</f>
        <v>0.16859504132231404</v>
      </c>
      <c r="E652" s="78"/>
      <c r="F652" s="78"/>
      <c r="G652" s="78"/>
      <c r="H652" s="78"/>
      <c r="I652" s="78"/>
      <c r="J652" s="82"/>
      <c r="K652" s="83"/>
      <c r="L652" s="51"/>
      <c r="AC652" s="60">
        <v>23802</v>
      </c>
      <c r="AD652" s="61">
        <v>94680</v>
      </c>
      <c r="AE652" s="93">
        <f t="shared" ref="AE652:AE715" si="67">AD652 / 1000</f>
        <v>94.68</v>
      </c>
      <c r="AF652" s="93"/>
    </row>
    <row r="653" spans="1:32" x14ac:dyDescent="0.2">
      <c r="A653" s="77">
        <v>32785</v>
      </c>
      <c r="B653" s="61">
        <v>110</v>
      </c>
      <c r="C653" s="78">
        <f t="shared" si="65"/>
        <v>1989.1</v>
      </c>
      <c r="D653" s="78">
        <f t="shared" si="66"/>
        <v>0.2181818181818182</v>
      </c>
      <c r="E653" s="78"/>
      <c r="F653" s="78"/>
      <c r="G653" s="78"/>
      <c r="H653" s="78"/>
      <c r="I653" s="78"/>
      <c r="J653" s="81"/>
      <c r="K653" s="83"/>
      <c r="L653" s="51"/>
      <c r="AC653" s="60">
        <v>23833</v>
      </c>
      <c r="AD653" s="61">
        <v>258400</v>
      </c>
      <c r="AE653" s="93">
        <f t="shared" si="67"/>
        <v>258.39999999999998</v>
      </c>
      <c r="AF653" s="93"/>
    </row>
    <row r="654" spans="1:32" x14ac:dyDescent="0.2">
      <c r="A654" s="77">
        <v>32786</v>
      </c>
      <c r="B654" s="61">
        <v>240</v>
      </c>
      <c r="C654" s="78">
        <f t="shared" si="65"/>
        <v>1989.1</v>
      </c>
      <c r="D654" s="78">
        <f t="shared" si="66"/>
        <v>0.47603305785123967</v>
      </c>
      <c r="E654" s="78"/>
      <c r="F654" s="78"/>
      <c r="G654" s="78"/>
      <c r="H654" s="78"/>
      <c r="I654" s="78"/>
      <c r="J654" s="82"/>
      <c r="K654" s="83"/>
      <c r="L654" s="51"/>
      <c r="AC654" s="60">
        <v>23863</v>
      </c>
      <c r="AD654" s="61">
        <v>208200</v>
      </c>
      <c r="AE654" s="93">
        <f t="shared" si="67"/>
        <v>208.2</v>
      </c>
      <c r="AF654" s="93"/>
    </row>
    <row r="655" spans="1:32" x14ac:dyDescent="0.2">
      <c r="A655" s="77">
        <v>32787</v>
      </c>
      <c r="B655" s="61">
        <v>160</v>
      </c>
      <c r="C655" s="78">
        <f t="shared" si="65"/>
        <v>1989.1</v>
      </c>
      <c r="D655" s="78">
        <f t="shared" si="66"/>
        <v>0.31735537190082647</v>
      </c>
      <c r="E655" s="78"/>
      <c r="F655" s="78"/>
      <c r="G655" s="78"/>
      <c r="H655" s="78"/>
      <c r="I655" s="78"/>
      <c r="J655" s="81"/>
      <c r="K655" s="83"/>
      <c r="L655" s="51"/>
      <c r="AC655" s="60">
        <v>23894</v>
      </c>
      <c r="AD655" s="61">
        <v>104200</v>
      </c>
      <c r="AE655" s="93">
        <f t="shared" si="67"/>
        <v>104.2</v>
      </c>
      <c r="AF655" s="93"/>
    </row>
    <row r="656" spans="1:32" x14ac:dyDescent="0.2">
      <c r="A656" s="77">
        <v>32788</v>
      </c>
      <c r="B656" s="61">
        <v>132</v>
      </c>
      <c r="C656" s="78">
        <f t="shared" si="65"/>
        <v>1989.1</v>
      </c>
      <c r="D656" s="78">
        <f t="shared" si="66"/>
        <v>0.26181818181818184</v>
      </c>
      <c r="E656" s="78"/>
      <c r="F656" s="78"/>
      <c r="G656" s="78"/>
      <c r="H656" s="78"/>
      <c r="I656" s="78"/>
      <c r="J656" s="82"/>
      <c r="K656" s="83"/>
      <c r="L656" s="51"/>
      <c r="AC656" s="60">
        <v>23924</v>
      </c>
      <c r="AD656" s="61">
        <v>41390</v>
      </c>
      <c r="AE656" s="93">
        <f t="shared" si="67"/>
        <v>41.39</v>
      </c>
      <c r="AF656" s="93"/>
    </row>
    <row r="657" spans="1:32" x14ac:dyDescent="0.2">
      <c r="A657" s="77">
        <v>32789</v>
      </c>
      <c r="B657" s="61">
        <v>140</v>
      </c>
      <c r="C657" s="78">
        <f t="shared" si="65"/>
        <v>1989.1</v>
      </c>
      <c r="D657" s="78">
        <f t="shared" si="66"/>
        <v>0.27768595041322319</v>
      </c>
      <c r="E657" s="78"/>
      <c r="F657" s="78"/>
      <c r="G657" s="78"/>
      <c r="H657" s="78"/>
      <c r="I657" s="78"/>
      <c r="J657" s="81"/>
      <c r="K657" s="83"/>
      <c r="L657" s="51"/>
      <c r="AC657" s="60">
        <v>23955</v>
      </c>
      <c r="AD657" s="61">
        <v>29820</v>
      </c>
      <c r="AE657" s="93">
        <f t="shared" si="67"/>
        <v>29.82</v>
      </c>
      <c r="AF657" s="93"/>
    </row>
    <row r="658" spans="1:32" x14ac:dyDescent="0.2">
      <c r="A658" s="77">
        <v>32790</v>
      </c>
      <c r="B658" s="61">
        <v>228</v>
      </c>
      <c r="C658" s="78">
        <f t="shared" si="65"/>
        <v>1989.1</v>
      </c>
      <c r="D658" s="78">
        <f t="shared" si="66"/>
        <v>0.4522314049586777</v>
      </c>
      <c r="E658" s="78"/>
      <c r="F658" s="78"/>
      <c r="G658" s="78"/>
      <c r="H658" s="78"/>
      <c r="I658" s="78"/>
      <c r="J658" s="82"/>
      <c r="K658" s="83"/>
      <c r="L658" s="51"/>
      <c r="AC658" s="60">
        <v>23986</v>
      </c>
      <c r="AD658" s="61">
        <v>17870</v>
      </c>
      <c r="AE658" s="93">
        <f t="shared" si="67"/>
        <v>17.87</v>
      </c>
      <c r="AF658" s="93"/>
    </row>
    <row r="659" spans="1:32" x14ac:dyDescent="0.2">
      <c r="A659" s="77">
        <v>32791</v>
      </c>
      <c r="B659" s="61">
        <v>47</v>
      </c>
      <c r="C659" s="78">
        <f t="shared" si="65"/>
        <v>1989.1</v>
      </c>
      <c r="D659" s="78">
        <f t="shared" si="66"/>
        <v>9.3223140495867773E-2</v>
      </c>
      <c r="E659" s="78"/>
      <c r="F659" s="78"/>
      <c r="G659" s="78"/>
      <c r="H659" s="78"/>
      <c r="I659" s="78"/>
      <c r="J659" s="81"/>
      <c r="K659" s="83"/>
      <c r="L659" s="51"/>
      <c r="AC659" s="60">
        <v>24016</v>
      </c>
      <c r="AD659" s="61">
        <v>13250</v>
      </c>
      <c r="AE659" s="93">
        <f t="shared" si="67"/>
        <v>13.25</v>
      </c>
      <c r="AF659" s="93"/>
    </row>
    <row r="660" spans="1:32" x14ac:dyDescent="0.2">
      <c r="A660" s="77">
        <v>32792</v>
      </c>
      <c r="B660" s="61">
        <v>210</v>
      </c>
      <c r="C660" s="78">
        <f t="shared" si="65"/>
        <v>1989.1</v>
      </c>
      <c r="D660" s="78">
        <f t="shared" si="66"/>
        <v>0.41652892561983468</v>
      </c>
      <c r="E660" s="78"/>
      <c r="F660" s="78"/>
      <c r="G660" s="78"/>
      <c r="H660" s="78"/>
      <c r="I660" s="78"/>
      <c r="J660" s="82"/>
      <c r="K660" s="83"/>
      <c r="L660" s="51"/>
      <c r="AC660" s="60">
        <v>24047</v>
      </c>
      <c r="AD660" s="61">
        <v>102500</v>
      </c>
      <c r="AE660" s="93">
        <f t="shared" si="67"/>
        <v>102.5</v>
      </c>
      <c r="AF660" s="93"/>
    </row>
    <row r="661" spans="1:32" x14ac:dyDescent="0.2">
      <c r="A661" s="77">
        <v>32793</v>
      </c>
      <c r="B661" s="61">
        <v>89</v>
      </c>
      <c r="C661" s="78">
        <f t="shared" si="65"/>
        <v>1989.1</v>
      </c>
      <c r="D661" s="78">
        <f t="shared" si="66"/>
        <v>0.17652892561983471</v>
      </c>
      <c r="E661" s="78"/>
      <c r="F661" s="78"/>
      <c r="G661" s="78"/>
      <c r="H661" s="78"/>
      <c r="I661" s="78"/>
      <c r="J661" s="81"/>
      <c r="K661" s="83"/>
      <c r="L661" s="51"/>
      <c r="AC661" s="60">
        <v>24077</v>
      </c>
      <c r="AD661" s="61">
        <v>56210</v>
      </c>
      <c r="AE661" s="93">
        <f t="shared" si="67"/>
        <v>56.21</v>
      </c>
      <c r="AF661" s="93"/>
    </row>
    <row r="662" spans="1:32" x14ac:dyDescent="0.2">
      <c r="A662" s="77">
        <v>32794</v>
      </c>
      <c r="B662" s="61">
        <v>218</v>
      </c>
      <c r="C662" s="78">
        <f t="shared" si="65"/>
        <v>1989.1</v>
      </c>
      <c r="D662" s="78">
        <f t="shared" si="66"/>
        <v>0.43239669421487603</v>
      </c>
      <c r="E662" s="78"/>
      <c r="F662" s="78"/>
      <c r="G662" s="78"/>
      <c r="H662" s="78"/>
      <c r="I662" s="78"/>
      <c r="J662" s="82"/>
      <c r="K662" s="83"/>
      <c r="L662" s="51"/>
      <c r="AC662" s="60">
        <v>24108</v>
      </c>
      <c r="AD662" s="61">
        <v>97430</v>
      </c>
      <c r="AE662" s="93">
        <f t="shared" si="67"/>
        <v>97.43</v>
      </c>
      <c r="AF662" s="93"/>
    </row>
    <row r="663" spans="1:32" x14ac:dyDescent="0.2">
      <c r="A663" s="77">
        <v>32795</v>
      </c>
      <c r="B663" s="61">
        <v>158</v>
      </c>
      <c r="C663" s="78">
        <f t="shared" si="65"/>
        <v>1989.1</v>
      </c>
      <c r="D663" s="78">
        <f t="shared" si="66"/>
        <v>0.3133884297520661</v>
      </c>
      <c r="E663" s="78"/>
      <c r="F663" s="78"/>
      <c r="G663" s="78"/>
      <c r="H663" s="78"/>
      <c r="I663" s="78"/>
      <c r="J663" s="81"/>
      <c r="K663" s="83"/>
      <c r="L663" s="51"/>
      <c r="AC663" s="60">
        <v>24139</v>
      </c>
      <c r="AD663" s="61">
        <v>84880</v>
      </c>
      <c r="AE663" s="93">
        <f t="shared" si="67"/>
        <v>84.88</v>
      </c>
      <c r="AF663" s="93"/>
    </row>
    <row r="664" spans="1:32" x14ac:dyDescent="0.2">
      <c r="A664" s="77">
        <v>32796</v>
      </c>
      <c r="B664" s="61">
        <v>288</v>
      </c>
      <c r="C664" s="78">
        <f t="shared" si="65"/>
        <v>1989.1</v>
      </c>
      <c r="D664" s="78">
        <f t="shared" si="66"/>
        <v>0.57123966942148763</v>
      </c>
      <c r="E664" s="78"/>
      <c r="F664" s="78"/>
      <c r="G664" s="78"/>
      <c r="H664" s="78"/>
      <c r="I664" s="78"/>
      <c r="J664" s="82"/>
      <c r="K664" s="83"/>
      <c r="L664" s="51"/>
      <c r="AC664" s="60">
        <v>24167</v>
      </c>
      <c r="AD664" s="61">
        <v>218400</v>
      </c>
      <c r="AE664" s="93">
        <f t="shared" si="67"/>
        <v>218.4</v>
      </c>
      <c r="AF664" s="93"/>
    </row>
    <row r="665" spans="1:32" x14ac:dyDescent="0.2">
      <c r="A665" s="77">
        <v>32797</v>
      </c>
      <c r="B665" s="61">
        <v>307</v>
      </c>
      <c r="C665" s="78">
        <f t="shared" si="65"/>
        <v>1989.1</v>
      </c>
      <c r="D665" s="78">
        <f t="shared" si="66"/>
        <v>0.60892561983471072</v>
      </c>
      <c r="E665" s="78"/>
      <c r="F665" s="78"/>
      <c r="G665" s="78"/>
      <c r="H665" s="78"/>
      <c r="I665" s="78"/>
      <c r="J665" s="81"/>
      <c r="K665" s="83"/>
      <c r="L665" s="51"/>
      <c r="AC665" s="60">
        <v>24198</v>
      </c>
      <c r="AD665" s="61">
        <v>337000</v>
      </c>
      <c r="AE665" s="93">
        <f t="shared" si="67"/>
        <v>337</v>
      </c>
      <c r="AF665" s="93"/>
    </row>
    <row r="666" spans="1:32" x14ac:dyDescent="0.2">
      <c r="A666" s="77">
        <v>32798</v>
      </c>
      <c r="B666" s="61">
        <v>250</v>
      </c>
      <c r="C666" s="78">
        <f t="shared" si="65"/>
        <v>1989.1</v>
      </c>
      <c r="D666" s="78">
        <f t="shared" si="66"/>
        <v>0.49586776859504128</v>
      </c>
      <c r="E666" s="78"/>
      <c r="F666" s="78"/>
      <c r="G666" s="78"/>
      <c r="H666" s="78"/>
      <c r="I666" s="78"/>
      <c r="J666" s="82"/>
      <c r="K666" s="83"/>
      <c r="L666" s="51"/>
      <c r="AC666" s="60">
        <v>24228</v>
      </c>
      <c r="AD666" s="61">
        <v>265900</v>
      </c>
      <c r="AE666" s="93">
        <f t="shared" si="67"/>
        <v>265.89999999999998</v>
      </c>
      <c r="AF666" s="93"/>
    </row>
    <row r="667" spans="1:32" x14ac:dyDescent="0.2">
      <c r="A667" s="77">
        <v>32799</v>
      </c>
      <c r="B667" s="61">
        <v>254</v>
      </c>
      <c r="C667" s="78">
        <f t="shared" si="65"/>
        <v>1989.1</v>
      </c>
      <c r="D667" s="78">
        <f t="shared" si="66"/>
        <v>0.50380165289256196</v>
      </c>
      <c r="E667" s="78"/>
      <c r="F667" s="78"/>
      <c r="G667" s="78"/>
      <c r="H667" s="78"/>
      <c r="I667" s="78"/>
      <c r="J667" s="81"/>
      <c r="K667" s="83"/>
      <c r="L667" s="51"/>
      <c r="AC667" s="60">
        <v>24259</v>
      </c>
      <c r="AD667" s="61">
        <v>88330</v>
      </c>
      <c r="AE667" s="93">
        <f t="shared" si="67"/>
        <v>88.33</v>
      </c>
      <c r="AF667" s="93"/>
    </row>
    <row r="668" spans="1:32" x14ac:dyDescent="0.2">
      <c r="A668" s="77">
        <v>32800</v>
      </c>
      <c r="B668" s="61">
        <v>172</v>
      </c>
      <c r="C668" s="78">
        <f t="shared" si="65"/>
        <v>1989.1</v>
      </c>
      <c r="D668" s="78">
        <f t="shared" si="66"/>
        <v>0.34115702479338844</v>
      </c>
      <c r="E668" s="78"/>
      <c r="F668" s="78"/>
      <c r="G668" s="78"/>
      <c r="H668" s="78"/>
      <c r="I668" s="78"/>
      <c r="J668" s="82"/>
      <c r="K668" s="83"/>
      <c r="L668" s="51"/>
      <c r="AC668" s="60">
        <v>24289</v>
      </c>
      <c r="AD668" s="61">
        <v>41650</v>
      </c>
      <c r="AE668" s="93">
        <f t="shared" si="67"/>
        <v>41.65</v>
      </c>
      <c r="AF668" s="93"/>
    </row>
    <row r="669" spans="1:32" x14ac:dyDescent="0.2">
      <c r="A669" s="77">
        <v>32801</v>
      </c>
      <c r="B669" s="61">
        <v>144</v>
      </c>
      <c r="C669" s="78">
        <f t="shared" si="65"/>
        <v>1989.1</v>
      </c>
      <c r="D669" s="78">
        <f t="shared" si="66"/>
        <v>0.28561983471074381</v>
      </c>
      <c r="E669" s="78"/>
      <c r="F669" s="78"/>
      <c r="G669" s="78"/>
      <c r="H669" s="78"/>
      <c r="I669" s="78"/>
      <c r="J669" s="81"/>
      <c r="K669" s="83"/>
      <c r="L669" s="51"/>
      <c r="AC669" s="60">
        <v>24320</v>
      </c>
      <c r="AD669" s="61">
        <v>22460</v>
      </c>
      <c r="AE669" s="93">
        <f t="shared" si="67"/>
        <v>22.46</v>
      </c>
      <c r="AF669" s="93"/>
    </row>
    <row r="670" spans="1:32" x14ac:dyDescent="0.2">
      <c r="A670" s="77">
        <v>32802</v>
      </c>
      <c r="B670" s="61">
        <v>947</v>
      </c>
      <c r="C670" s="78">
        <f t="shared" si="65"/>
        <v>1989.1</v>
      </c>
      <c r="D670" s="78">
        <f t="shared" si="66"/>
        <v>1.8783471074380165</v>
      </c>
      <c r="E670" s="78"/>
      <c r="F670" s="78"/>
      <c r="G670" s="78"/>
      <c r="H670" s="78"/>
      <c r="I670" s="78"/>
      <c r="J670" s="82"/>
      <c r="K670" s="83"/>
      <c r="L670" s="51"/>
      <c r="AC670" s="60">
        <v>24351</v>
      </c>
      <c r="AD670" s="61">
        <v>17300</v>
      </c>
      <c r="AE670" s="93">
        <f t="shared" si="67"/>
        <v>17.3</v>
      </c>
      <c r="AF670" s="93"/>
    </row>
    <row r="671" spans="1:32" x14ac:dyDescent="0.2">
      <c r="A671" s="77">
        <v>32803</v>
      </c>
      <c r="B671" s="61">
        <v>2470</v>
      </c>
      <c r="C671" s="78">
        <f t="shared" si="65"/>
        <v>1989.1</v>
      </c>
      <c r="D671" s="78">
        <f t="shared" si="66"/>
        <v>4.8991735537190078</v>
      </c>
      <c r="E671" s="78"/>
      <c r="F671" s="78"/>
      <c r="G671" s="78"/>
      <c r="H671" s="78"/>
      <c r="I671" s="78"/>
      <c r="J671" s="81"/>
      <c r="K671" s="83"/>
      <c r="L671" s="51"/>
      <c r="AC671" s="60">
        <v>24381</v>
      </c>
      <c r="AD671" s="61">
        <v>15530</v>
      </c>
      <c r="AE671" s="93">
        <f t="shared" si="67"/>
        <v>15.53</v>
      </c>
      <c r="AF671" s="93"/>
    </row>
    <row r="672" spans="1:32" x14ac:dyDescent="0.2">
      <c r="A672" s="77">
        <v>32804</v>
      </c>
      <c r="B672" s="61">
        <v>10776</v>
      </c>
      <c r="C672" s="78">
        <f t="shared" si="65"/>
        <v>1989.1</v>
      </c>
      <c r="D672" s="78">
        <f t="shared" si="66"/>
        <v>21.373884297520661</v>
      </c>
      <c r="E672" s="78"/>
      <c r="F672" s="78"/>
      <c r="G672" s="78"/>
      <c r="H672" s="78"/>
      <c r="I672" s="78"/>
      <c r="J672" s="82"/>
      <c r="K672" s="83"/>
      <c r="L672" s="51"/>
      <c r="AC672" s="60">
        <v>24412</v>
      </c>
      <c r="AD672" s="61">
        <v>125300</v>
      </c>
      <c r="AE672" s="93">
        <f t="shared" si="67"/>
        <v>125.3</v>
      </c>
      <c r="AF672" s="93"/>
    </row>
    <row r="673" spans="1:32" x14ac:dyDescent="0.2">
      <c r="A673" s="77">
        <v>32805</v>
      </c>
      <c r="B673" s="61" t="s">
        <v>113</v>
      </c>
      <c r="C673" s="78">
        <f t="shared" si="65"/>
        <v>1989.1</v>
      </c>
      <c r="D673" s="78" t="e">
        <f t="shared" si="66"/>
        <v>#VALUE!</v>
      </c>
      <c r="E673" s="78"/>
      <c r="F673" s="78"/>
      <c r="G673" s="78"/>
      <c r="H673" s="78"/>
      <c r="I673" s="78"/>
      <c r="J673" s="81"/>
      <c r="K673" s="83"/>
      <c r="L673" s="51"/>
      <c r="AC673" s="60">
        <v>24442</v>
      </c>
      <c r="AD673" s="61">
        <v>154800</v>
      </c>
      <c r="AE673" s="93">
        <f t="shared" si="67"/>
        <v>154.80000000000001</v>
      </c>
      <c r="AF673" s="93"/>
    </row>
    <row r="674" spans="1:32" x14ac:dyDescent="0.2">
      <c r="A674" s="77">
        <v>32806</v>
      </c>
      <c r="B674" s="61" t="s">
        <v>113</v>
      </c>
      <c r="C674" s="78">
        <f t="shared" si="65"/>
        <v>1989.1</v>
      </c>
      <c r="D674" s="78" t="e">
        <f t="shared" si="66"/>
        <v>#VALUE!</v>
      </c>
      <c r="E674" s="78"/>
      <c r="F674" s="78"/>
      <c r="G674" s="78"/>
      <c r="H674" s="78"/>
      <c r="I674" s="78"/>
      <c r="J674" s="82"/>
      <c r="K674" s="83"/>
      <c r="L674" s="51"/>
      <c r="AC674" s="60">
        <v>24473</v>
      </c>
      <c r="AD674" s="61">
        <v>130700</v>
      </c>
      <c r="AE674" s="93">
        <f t="shared" si="67"/>
        <v>130.69999999999999</v>
      </c>
      <c r="AF674" s="93"/>
    </row>
    <row r="675" spans="1:32" x14ac:dyDescent="0.2">
      <c r="A675" s="77">
        <v>32807</v>
      </c>
      <c r="B675" s="61" t="s">
        <v>113</v>
      </c>
      <c r="C675" s="78">
        <f t="shared" si="65"/>
        <v>1989.1</v>
      </c>
      <c r="D675" s="78" t="e">
        <f t="shared" si="66"/>
        <v>#VALUE!</v>
      </c>
      <c r="E675" s="78"/>
      <c r="F675" s="78"/>
      <c r="G675" s="78"/>
      <c r="H675" s="78"/>
      <c r="I675" s="78"/>
      <c r="J675" s="81"/>
      <c r="K675" s="83"/>
      <c r="L675" s="51"/>
      <c r="AC675" s="60">
        <v>24504</v>
      </c>
      <c r="AD675" s="61">
        <v>149400</v>
      </c>
      <c r="AE675" s="93">
        <f t="shared" si="67"/>
        <v>149.4</v>
      </c>
      <c r="AF675" s="93"/>
    </row>
    <row r="676" spans="1:32" x14ac:dyDescent="0.2">
      <c r="A676" s="77">
        <v>32808</v>
      </c>
      <c r="B676" s="61" t="s">
        <v>113</v>
      </c>
      <c r="C676" s="78">
        <f t="shared" si="65"/>
        <v>1989.1</v>
      </c>
      <c r="D676" s="78" t="e">
        <f t="shared" si="66"/>
        <v>#VALUE!</v>
      </c>
      <c r="E676" s="78"/>
      <c r="F676" s="78"/>
      <c r="G676" s="78"/>
      <c r="H676" s="78"/>
      <c r="I676" s="78"/>
      <c r="J676" s="82"/>
      <c r="K676" s="83"/>
      <c r="L676" s="51"/>
      <c r="AC676" s="60">
        <v>24532</v>
      </c>
      <c r="AD676" s="61">
        <v>173300</v>
      </c>
      <c r="AE676" s="93">
        <f t="shared" si="67"/>
        <v>173.3</v>
      </c>
      <c r="AF676" s="93"/>
    </row>
    <row r="677" spans="1:32" x14ac:dyDescent="0.2">
      <c r="A677" s="77">
        <v>32809</v>
      </c>
      <c r="B677" s="61" t="s">
        <v>113</v>
      </c>
      <c r="C677" s="78">
        <f t="shared" si="65"/>
        <v>1989.1</v>
      </c>
      <c r="D677" s="78" t="e">
        <f t="shared" si="66"/>
        <v>#VALUE!</v>
      </c>
      <c r="E677" s="78"/>
      <c r="F677" s="78"/>
      <c r="G677" s="78"/>
      <c r="H677" s="78"/>
      <c r="I677" s="78"/>
      <c r="J677" s="81"/>
      <c r="K677" s="83"/>
      <c r="L677" s="51"/>
      <c r="AC677" s="60">
        <v>24563</v>
      </c>
      <c r="AD677" s="61">
        <v>137100</v>
      </c>
      <c r="AE677" s="93">
        <f t="shared" si="67"/>
        <v>137.1</v>
      </c>
      <c r="AF677" s="93"/>
    </row>
    <row r="678" spans="1:32" x14ac:dyDescent="0.2">
      <c r="A678" s="77">
        <v>32810</v>
      </c>
      <c r="B678" s="61" t="s">
        <v>113</v>
      </c>
      <c r="C678" s="78">
        <f t="shared" si="65"/>
        <v>1989.1</v>
      </c>
      <c r="D678" s="78" t="e">
        <f t="shared" si="66"/>
        <v>#VALUE!</v>
      </c>
      <c r="E678" s="78"/>
      <c r="F678" s="78"/>
      <c r="G678" s="78"/>
      <c r="H678" s="78"/>
      <c r="I678" s="78"/>
      <c r="J678" s="82"/>
      <c r="K678" s="83"/>
      <c r="L678" s="51"/>
      <c r="AC678" s="60">
        <v>24593</v>
      </c>
      <c r="AD678" s="61">
        <v>402700</v>
      </c>
      <c r="AE678" s="93">
        <f t="shared" si="67"/>
        <v>402.7</v>
      </c>
      <c r="AF678" s="93"/>
    </row>
    <row r="679" spans="1:32" x14ac:dyDescent="0.2">
      <c r="A679" s="77">
        <v>32811</v>
      </c>
      <c r="B679" s="61" t="s">
        <v>113</v>
      </c>
      <c r="C679" s="78">
        <f t="shared" si="65"/>
        <v>1989.1</v>
      </c>
      <c r="D679" s="78" t="e">
        <f t="shared" si="66"/>
        <v>#VALUE!</v>
      </c>
      <c r="E679" s="78"/>
      <c r="F679" s="78"/>
      <c r="G679" s="78"/>
      <c r="H679" s="78"/>
      <c r="I679" s="78"/>
      <c r="J679" s="81"/>
      <c r="K679" s="83"/>
      <c r="L679" s="51"/>
      <c r="AC679" s="60">
        <v>24624</v>
      </c>
      <c r="AD679" s="61">
        <v>255200</v>
      </c>
      <c r="AE679" s="93">
        <f t="shared" si="67"/>
        <v>255.2</v>
      </c>
      <c r="AF679" s="93"/>
    </row>
    <row r="680" spans="1:32" x14ac:dyDescent="0.2">
      <c r="A680" s="77">
        <v>32812</v>
      </c>
      <c r="B680" s="61" t="s">
        <v>113</v>
      </c>
      <c r="C680" s="78">
        <f t="shared" si="65"/>
        <v>1989.1</v>
      </c>
      <c r="D680" s="78" t="e">
        <f t="shared" si="66"/>
        <v>#VALUE!</v>
      </c>
      <c r="E680" s="78"/>
      <c r="F680" s="78"/>
      <c r="G680" s="78"/>
      <c r="H680" s="78"/>
      <c r="I680" s="78"/>
      <c r="J680" s="82"/>
      <c r="K680" s="83"/>
      <c r="L680" s="51"/>
      <c r="AC680" s="60">
        <v>24654</v>
      </c>
      <c r="AD680" s="61">
        <v>71960</v>
      </c>
      <c r="AE680" s="93">
        <f t="shared" si="67"/>
        <v>71.959999999999994</v>
      </c>
      <c r="AF680" s="93"/>
    </row>
    <row r="681" spans="1:32" x14ac:dyDescent="0.2">
      <c r="A681" s="77">
        <v>32813</v>
      </c>
      <c r="B681" s="61">
        <v>501</v>
      </c>
      <c r="C681" s="78">
        <f t="shared" si="65"/>
        <v>1989.11</v>
      </c>
      <c r="D681" s="78">
        <f t="shared" si="66"/>
        <v>0.9937190082644628</v>
      </c>
      <c r="E681" s="78"/>
      <c r="F681" s="78"/>
      <c r="G681" s="78"/>
      <c r="H681" s="78"/>
      <c r="I681" s="78"/>
      <c r="J681" s="81"/>
      <c r="K681" s="83"/>
      <c r="L681" s="51"/>
      <c r="AC681" s="60">
        <v>24685</v>
      </c>
      <c r="AD681" s="61">
        <v>28360</v>
      </c>
      <c r="AE681" s="93">
        <f t="shared" si="67"/>
        <v>28.36</v>
      </c>
      <c r="AF681" s="93"/>
    </row>
    <row r="682" spans="1:32" x14ac:dyDescent="0.2">
      <c r="A682" s="77">
        <v>32814</v>
      </c>
      <c r="B682" s="61">
        <v>498</v>
      </c>
      <c r="C682" s="78">
        <f t="shared" si="65"/>
        <v>1989.11</v>
      </c>
      <c r="D682" s="78">
        <f t="shared" si="66"/>
        <v>0.98776859504132231</v>
      </c>
      <c r="E682" s="78"/>
      <c r="F682" s="78"/>
      <c r="G682" s="78"/>
      <c r="H682" s="78"/>
      <c r="I682" s="78"/>
      <c r="J682" s="82"/>
      <c r="K682" s="83"/>
      <c r="L682" s="51"/>
      <c r="AC682" s="60">
        <v>24716</v>
      </c>
      <c r="AD682" s="61">
        <v>8600</v>
      </c>
      <c r="AE682" s="93">
        <f t="shared" si="67"/>
        <v>8.6</v>
      </c>
      <c r="AF682" s="93"/>
    </row>
    <row r="683" spans="1:32" x14ac:dyDescent="0.2">
      <c r="A683" s="77">
        <v>32815</v>
      </c>
      <c r="B683" s="61">
        <v>505</v>
      </c>
      <c r="C683" s="78">
        <f t="shared" si="65"/>
        <v>1989.11</v>
      </c>
      <c r="D683" s="78">
        <f t="shared" si="66"/>
        <v>1.0016528925619834</v>
      </c>
      <c r="E683" s="78"/>
      <c r="F683" s="78"/>
      <c r="G683" s="78"/>
      <c r="H683" s="78"/>
      <c r="I683" s="78"/>
      <c r="J683" s="81"/>
      <c r="K683" s="83"/>
      <c r="L683" s="51"/>
      <c r="AC683" s="60">
        <v>24746</v>
      </c>
      <c r="AD683" s="61">
        <v>19000</v>
      </c>
      <c r="AE683" s="93">
        <f t="shared" si="67"/>
        <v>19</v>
      </c>
      <c r="AF683" s="93"/>
    </row>
    <row r="684" spans="1:32" x14ac:dyDescent="0.2">
      <c r="A684" s="77">
        <v>32816</v>
      </c>
      <c r="B684" s="61">
        <v>633</v>
      </c>
      <c r="C684" s="78">
        <f t="shared" si="65"/>
        <v>1989.11</v>
      </c>
      <c r="D684" s="78">
        <f t="shared" si="66"/>
        <v>1.2555371900826446</v>
      </c>
      <c r="E684" s="78"/>
      <c r="F684" s="78"/>
      <c r="G684" s="78"/>
      <c r="H684" s="78"/>
      <c r="I684" s="78"/>
      <c r="J684" s="82"/>
      <c r="K684" s="83"/>
      <c r="L684" s="51"/>
      <c r="AC684" s="60">
        <v>24777</v>
      </c>
      <c r="AD684" s="61">
        <v>22800</v>
      </c>
      <c r="AE684" s="93">
        <f t="shared" si="67"/>
        <v>22.8</v>
      </c>
      <c r="AF684" s="93"/>
    </row>
    <row r="685" spans="1:32" x14ac:dyDescent="0.2">
      <c r="A685" s="77">
        <v>32817</v>
      </c>
      <c r="B685" s="61">
        <v>595</v>
      </c>
      <c r="C685" s="78">
        <f t="shared" si="65"/>
        <v>1989.11</v>
      </c>
      <c r="D685" s="78">
        <f t="shared" si="66"/>
        <v>1.1801652892561982</v>
      </c>
      <c r="E685" s="78"/>
      <c r="F685" s="78"/>
      <c r="G685" s="78"/>
      <c r="H685" s="78"/>
      <c r="I685" s="78"/>
      <c r="J685" s="81"/>
      <c r="K685" s="83"/>
      <c r="L685" s="51"/>
      <c r="AC685" s="60">
        <v>24807</v>
      </c>
      <c r="AD685" s="61">
        <v>36800</v>
      </c>
      <c r="AE685" s="93">
        <f t="shared" si="67"/>
        <v>36.799999999999997</v>
      </c>
      <c r="AF685" s="93"/>
    </row>
    <row r="686" spans="1:32" x14ac:dyDescent="0.2">
      <c r="A686" s="77">
        <v>32818</v>
      </c>
      <c r="B686" s="61">
        <v>452</v>
      </c>
      <c r="C686" s="78">
        <f t="shared" si="65"/>
        <v>1989.11</v>
      </c>
      <c r="D686" s="78">
        <f t="shared" si="66"/>
        <v>0.89652892561983466</v>
      </c>
      <c r="E686" s="78"/>
      <c r="F686" s="78"/>
      <c r="G686" s="78"/>
      <c r="H686" s="78"/>
      <c r="I686" s="78"/>
      <c r="J686" s="82"/>
      <c r="K686" s="83"/>
      <c r="L686" s="51"/>
      <c r="AC686" s="60">
        <v>24838</v>
      </c>
      <c r="AD686" s="61">
        <v>102000</v>
      </c>
      <c r="AE686" s="93">
        <f t="shared" si="67"/>
        <v>102</v>
      </c>
      <c r="AF686" s="93"/>
    </row>
    <row r="687" spans="1:32" x14ac:dyDescent="0.2">
      <c r="A687" s="77">
        <v>32819</v>
      </c>
      <c r="B687" s="61">
        <v>462</v>
      </c>
      <c r="C687" s="78">
        <f t="shared" si="65"/>
        <v>1989.11</v>
      </c>
      <c r="D687" s="78">
        <f t="shared" si="66"/>
        <v>0.91636363636363638</v>
      </c>
      <c r="E687" s="78"/>
      <c r="F687" s="78"/>
      <c r="G687" s="78"/>
      <c r="H687" s="78"/>
      <c r="I687" s="78"/>
      <c r="J687" s="81"/>
      <c r="K687" s="83"/>
      <c r="L687" s="51"/>
      <c r="AC687" s="60">
        <v>24869</v>
      </c>
      <c r="AD687" s="61">
        <v>296500</v>
      </c>
      <c r="AE687" s="93">
        <f t="shared" si="67"/>
        <v>296.5</v>
      </c>
      <c r="AF687" s="93"/>
    </row>
    <row r="688" spans="1:32" x14ac:dyDescent="0.2">
      <c r="A688" s="77">
        <v>32820</v>
      </c>
      <c r="B688" s="61">
        <v>376</v>
      </c>
      <c r="C688" s="78">
        <f t="shared" si="65"/>
        <v>1989.11</v>
      </c>
      <c r="D688" s="78">
        <f t="shared" si="66"/>
        <v>0.74578512396694219</v>
      </c>
      <c r="E688" s="78"/>
      <c r="F688" s="78"/>
      <c r="G688" s="78"/>
      <c r="H688" s="78"/>
      <c r="I688" s="78"/>
      <c r="J688" s="82"/>
      <c r="K688" s="83"/>
      <c r="L688" s="51"/>
      <c r="AC688" s="60">
        <v>24898</v>
      </c>
      <c r="AD688" s="61">
        <v>164100</v>
      </c>
      <c r="AE688" s="93">
        <f t="shared" si="67"/>
        <v>164.1</v>
      </c>
      <c r="AF688" s="93"/>
    </row>
    <row r="689" spans="1:32" x14ac:dyDescent="0.2">
      <c r="A689" s="77">
        <v>32821</v>
      </c>
      <c r="B689" s="61">
        <v>474</v>
      </c>
      <c r="C689" s="78">
        <f t="shared" si="65"/>
        <v>1989.11</v>
      </c>
      <c r="D689" s="78">
        <f t="shared" si="66"/>
        <v>0.94016528925619836</v>
      </c>
      <c r="E689" s="78"/>
      <c r="F689" s="78"/>
      <c r="G689" s="78"/>
      <c r="H689" s="78"/>
      <c r="I689" s="78"/>
      <c r="J689" s="81"/>
      <c r="K689" s="83"/>
      <c r="L689" s="51"/>
      <c r="AC689" s="60">
        <v>24929</v>
      </c>
      <c r="AD689" s="61">
        <v>142800</v>
      </c>
      <c r="AE689" s="93">
        <f t="shared" si="67"/>
        <v>142.80000000000001</v>
      </c>
      <c r="AF689" s="93"/>
    </row>
    <row r="690" spans="1:32" x14ac:dyDescent="0.2">
      <c r="A690" s="77">
        <v>32822</v>
      </c>
      <c r="B690" s="61">
        <v>368</v>
      </c>
      <c r="C690" s="78">
        <f t="shared" si="65"/>
        <v>1989.11</v>
      </c>
      <c r="D690" s="78">
        <f t="shared" si="66"/>
        <v>0.72991735537190083</v>
      </c>
      <c r="E690" s="78"/>
      <c r="F690" s="78"/>
      <c r="G690" s="78"/>
      <c r="H690" s="78"/>
      <c r="I690" s="78"/>
      <c r="J690" s="82"/>
      <c r="K690" s="83"/>
      <c r="L690" s="51"/>
      <c r="AC690" s="60">
        <v>24959</v>
      </c>
      <c r="AD690" s="61">
        <v>143500</v>
      </c>
      <c r="AE690" s="93">
        <f t="shared" si="67"/>
        <v>143.5</v>
      </c>
      <c r="AF690" s="93"/>
    </row>
    <row r="691" spans="1:32" x14ac:dyDescent="0.2">
      <c r="A691" s="77">
        <v>32823</v>
      </c>
      <c r="B691" s="61">
        <v>399</v>
      </c>
      <c r="C691" s="78">
        <f t="shared" si="65"/>
        <v>1989.11</v>
      </c>
      <c r="D691" s="78">
        <f t="shared" si="66"/>
        <v>0.7914049586776859</v>
      </c>
      <c r="E691" s="78"/>
      <c r="F691" s="78"/>
      <c r="G691" s="78"/>
      <c r="H691" s="78"/>
      <c r="I691" s="78"/>
      <c r="J691" s="81"/>
      <c r="K691" s="83"/>
      <c r="L691" s="51"/>
      <c r="AC691" s="60">
        <v>24990</v>
      </c>
      <c r="AD691" s="61">
        <v>59200</v>
      </c>
      <c r="AE691" s="93">
        <f t="shared" si="67"/>
        <v>59.2</v>
      </c>
      <c r="AF691" s="93"/>
    </row>
    <row r="692" spans="1:32" x14ac:dyDescent="0.2">
      <c r="A692" s="77">
        <v>32824</v>
      </c>
      <c r="B692" s="61">
        <v>388</v>
      </c>
      <c r="C692" s="78">
        <f t="shared" si="65"/>
        <v>1989.11</v>
      </c>
      <c r="D692" s="78">
        <f t="shared" si="66"/>
        <v>0.76958677685950405</v>
      </c>
      <c r="E692" s="78"/>
      <c r="F692" s="78"/>
      <c r="G692" s="78"/>
      <c r="H692" s="78"/>
      <c r="I692" s="78"/>
      <c r="J692" s="82"/>
      <c r="K692" s="83"/>
      <c r="L692" s="51"/>
      <c r="AC692" s="60">
        <v>25020</v>
      </c>
      <c r="AD692" s="61">
        <v>9000</v>
      </c>
      <c r="AE692" s="93">
        <f t="shared" si="67"/>
        <v>9</v>
      </c>
      <c r="AF692" s="93"/>
    </row>
    <row r="693" spans="1:32" x14ac:dyDescent="0.2">
      <c r="A693" s="77">
        <v>32825</v>
      </c>
      <c r="B693" s="61">
        <v>339</v>
      </c>
      <c r="C693" s="78">
        <f t="shared" si="65"/>
        <v>1989.11</v>
      </c>
      <c r="D693" s="78">
        <f t="shared" si="66"/>
        <v>0.67239669421487602</v>
      </c>
      <c r="E693" s="78"/>
      <c r="F693" s="78"/>
      <c r="G693" s="78"/>
      <c r="H693" s="78"/>
      <c r="I693" s="78"/>
      <c r="J693" s="81"/>
      <c r="K693" s="83"/>
      <c r="L693" s="51"/>
      <c r="AC693" s="60">
        <v>25051</v>
      </c>
      <c r="AD693" s="61">
        <v>6400</v>
      </c>
      <c r="AE693" s="93">
        <f t="shared" si="67"/>
        <v>6.4</v>
      </c>
      <c r="AF693" s="93"/>
    </row>
    <row r="694" spans="1:32" x14ac:dyDescent="0.2">
      <c r="A694" s="77">
        <v>32826</v>
      </c>
      <c r="B694" s="61">
        <v>353</v>
      </c>
      <c r="C694" s="78">
        <f t="shared" si="65"/>
        <v>1989.11</v>
      </c>
      <c r="D694" s="78">
        <f t="shared" si="66"/>
        <v>0.70016528925619836</v>
      </c>
      <c r="E694" s="78"/>
      <c r="F694" s="78"/>
      <c r="G694" s="78"/>
      <c r="H694" s="78"/>
      <c r="I694" s="78"/>
      <c r="J694" s="82"/>
      <c r="K694" s="83"/>
      <c r="L694" s="51"/>
      <c r="AC694" s="60">
        <v>25082</v>
      </c>
      <c r="AD694" s="61">
        <v>9700</v>
      </c>
      <c r="AE694" s="93">
        <f t="shared" si="67"/>
        <v>9.6999999999999993</v>
      </c>
      <c r="AF694" s="93"/>
    </row>
    <row r="695" spans="1:32" x14ac:dyDescent="0.2">
      <c r="A695" s="77">
        <v>32827</v>
      </c>
      <c r="B695" s="61">
        <v>304</v>
      </c>
      <c r="C695" s="78">
        <f t="shared" si="65"/>
        <v>1989.11</v>
      </c>
      <c r="D695" s="78">
        <f t="shared" si="66"/>
        <v>0.60297520661157022</v>
      </c>
      <c r="E695" s="78"/>
      <c r="F695" s="78"/>
      <c r="G695" s="78"/>
      <c r="H695" s="78"/>
      <c r="I695" s="78"/>
      <c r="J695" s="81"/>
      <c r="K695" s="83"/>
      <c r="L695" s="51"/>
      <c r="AC695" s="60">
        <v>25112</v>
      </c>
      <c r="AD695" s="61">
        <v>12000</v>
      </c>
      <c r="AE695" s="93">
        <f t="shared" si="67"/>
        <v>12</v>
      </c>
      <c r="AF695" s="93"/>
    </row>
    <row r="696" spans="1:32" x14ac:dyDescent="0.2">
      <c r="A696" s="77">
        <v>32828</v>
      </c>
      <c r="B696" s="61">
        <v>349</v>
      </c>
      <c r="C696" s="78">
        <f t="shared" si="65"/>
        <v>1989.11</v>
      </c>
      <c r="D696" s="78">
        <f t="shared" si="66"/>
        <v>0.69223140495867763</v>
      </c>
      <c r="E696" s="78"/>
      <c r="F696" s="78"/>
      <c r="G696" s="78"/>
      <c r="H696" s="78"/>
      <c r="I696" s="78"/>
      <c r="J696" s="82"/>
      <c r="K696" s="83"/>
      <c r="L696" s="51"/>
      <c r="AC696" s="60">
        <v>25143</v>
      </c>
      <c r="AD696" s="61">
        <v>40200</v>
      </c>
      <c r="AE696" s="93">
        <f t="shared" si="67"/>
        <v>40.200000000000003</v>
      </c>
      <c r="AF696" s="93"/>
    </row>
    <row r="697" spans="1:32" x14ac:dyDescent="0.2">
      <c r="A697" s="77">
        <v>32829</v>
      </c>
      <c r="B697" s="61">
        <v>513</v>
      </c>
      <c r="C697" s="78">
        <f t="shared" si="65"/>
        <v>1989.11</v>
      </c>
      <c r="D697" s="78">
        <f t="shared" si="66"/>
        <v>1.0175206611570249</v>
      </c>
      <c r="E697" s="78"/>
      <c r="F697" s="78"/>
      <c r="G697" s="78"/>
      <c r="H697" s="78"/>
      <c r="I697" s="78"/>
      <c r="J697" s="81"/>
      <c r="K697" s="83"/>
      <c r="L697" s="51"/>
      <c r="AC697" s="60">
        <v>25173</v>
      </c>
      <c r="AD697" s="61">
        <v>90100</v>
      </c>
      <c r="AE697" s="93">
        <f t="shared" si="67"/>
        <v>90.1</v>
      </c>
      <c r="AF697" s="93"/>
    </row>
    <row r="698" spans="1:32" x14ac:dyDescent="0.2">
      <c r="A698" s="77">
        <v>32830</v>
      </c>
      <c r="B698" s="61">
        <v>243</v>
      </c>
      <c r="C698" s="78">
        <f t="shared" si="65"/>
        <v>1989.11</v>
      </c>
      <c r="D698" s="78">
        <f t="shared" si="66"/>
        <v>0.48198347107438017</v>
      </c>
      <c r="E698" s="78"/>
      <c r="F698" s="78"/>
      <c r="G698" s="78"/>
      <c r="H698" s="78"/>
      <c r="I698" s="78"/>
      <c r="J698" s="82"/>
      <c r="K698" s="83"/>
      <c r="L698" s="51"/>
      <c r="AC698" s="60">
        <v>25204</v>
      </c>
      <c r="AD698" s="61">
        <v>158000</v>
      </c>
      <c r="AE698" s="93">
        <f t="shared" si="67"/>
        <v>158</v>
      </c>
      <c r="AF698" s="93"/>
    </row>
    <row r="699" spans="1:32" x14ac:dyDescent="0.2">
      <c r="A699" s="77">
        <v>32831</v>
      </c>
      <c r="B699" s="61">
        <v>253</v>
      </c>
      <c r="C699" s="78">
        <f t="shared" si="65"/>
        <v>1989.11</v>
      </c>
      <c r="D699" s="78">
        <f t="shared" si="66"/>
        <v>0.50181818181818183</v>
      </c>
      <c r="E699" s="78"/>
      <c r="F699" s="78"/>
      <c r="G699" s="78"/>
      <c r="H699" s="78"/>
      <c r="I699" s="78"/>
      <c r="J699" s="81"/>
      <c r="K699" s="83"/>
      <c r="L699" s="51"/>
      <c r="AC699" s="60">
        <v>25235</v>
      </c>
      <c r="AD699" s="61">
        <v>139000</v>
      </c>
      <c r="AE699" s="93">
        <f t="shared" si="67"/>
        <v>139</v>
      </c>
      <c r="AF699" s="93"/>
    </row>
    <row r="700" spans="1:32" x14ac:dyDescent="0.2">
      <c r="A700" s="77">
        <v>32832</v>
      </c>
      <c r="B700" s="61">
        <v>410</v>
      </c>
      <c r="C700" s="78">
        <f t="shared" si="65"/>
        <v>1989.11</v>
      </c>
      <c r="D700" s="78">
        <f t="shared" si="66"/>
        <v>0.81322314049586786</v>
      </c>
      <c r="E700" s="78"/>
      <c r="F700" s="78"/>
      <c r="G700" s="78"/>
      <c r="H700" s="78"/>
      <c r="I700" s="78"/>
      <c r="J700" s="82"/>
      <c r="K700" s="83"/>
      <c r="L700" s="51"/>
      <c r="AC700" s="60">
        <v>25263</v>
      </c>
      <c r="AD700" s="61">
        <v>178000</v>
      </c>
      <c r="AE700" s="93">
        <f t="shared" si="67"/>
        <v>178</v>
      </c>
      <c r="AF700" s="93"/>
    </row>
    <row r="701" spans="1:32" x14ac:dyDescent="0.2">
      <c r="A701" s="77">
        <v>32833</v>
      </c>
      <c r="B701" s="61">
        <v>281</v>
      </c>
      <c r="C701" s="78">
        <f t="shared" si="65"/>
        <v>1989.11</v>
      </c>
      <c r="D701" s="78">
        <f t="shared" si="66"/>
        <v>0.5573553719008264</v>
      </c>
      <c r="E701" s="78"/>
      <c r="F701" s="78"/>
      <c r="G701" s="78"/>
      <c r="H701" s="78"/>
      <c r="I701" s="78"/>
      <c r="J701" s="81"/>
      <c r="K701" s="83"/>
      <c r="L701" s="51"/>
      <c r="AC701" s="60">
        <v>25294</v>
      </c>
      <c r="AD701" s="61">
        <v>352200</v>
      </c>
      <c r="AE701" s="93">
        <f t="shared" si="67"/>
        <v>352.2</v>
      </c>
      <c r="AF701" s="93"/>
    </row>
    <row r="702" spans="1:32" x14ac:dyDescent="0.2">
      <c r="A702" s="77">
        <v>32834</v>
      </c>
      <c r="B702" s="61">
        <v>358</v>
      </c>
      <c r="C702" s="78">
        <f t="shared" si="65"/>
        <v>1989.11</v>
      </c>
      <c r="D702" s="78">
        <f t="shared" si="66"/>
        <v>0.71008264462809911</v>
      </c>
      <c r="E702" s="78"/>
      <c r="F702" s="78"/>
      <c r="G702" s="78"/>
      <c r="H702" s="78"/>
      <c r="I702" s="78"/>
      <c r="J702" s="82"/>
      <c r="K702" s="83"/>
      <c r="L702" s="51"/>
      <c r="AC702" s="60">
        <v>25324</v>
      </c>
      <c r="AD702" s="61">
        <v>522300</v>
      </c>
      <c r="AE702" s="93">
        <f t="shared" si="67"/>
        <v>522.29999999999995</v>
      </c>
      <c r="AF702" s="93"/>
    </row>
    <row r="703" spans="1:32" x14ac:dyDescent="0.2">
      <c r="A703" s="77">
        <v>32835</v>
      </c>
      <c r="B703" s="61">
        <v>243</v>
      </c>
      <c r="C703" s="78">
        <f t="shared" si="65"/>
        <v>1989.11</v>
      </c>
      <c r="D703" s="78">
        <f t="shared" si="66"/>
        <v>0.48198347107438017</v>
      </c>
      <c r="E703" s="78"/>
      <c r="F703" s="78"/>
      <c r="G703" s="78"/>
      <c r="H703" s="78"/>
      <c r="I703" s="78"/>
      <c r="J703" s="81"/>
      <c r="K703" s="83"/>
      <c r="L703" s="51"/>
      <c r="AC703" s="60">
        <v>25355</v>
      </c>
      <c r="AD703" s="61">
        <v>197800</v>
      </c>
      <c r="AE703" s="93">
        <f t="shared" si="67"/>
        <v>197.8</v>
      </c>
      <c r="AF703" s="93"/>
    </row>
    <row r="704" spans="1:32" x14ac:dyDescent="0.2">
      <c r="A704" s="77">
        <v>32836</v>
      </c>
      <c r="B704" s="61">
        <v>512</v>
      </c>
      <c r="C704" s="78">
        <f t="shared" si="65"/>
        <v>1989.11</v>
      </c>
      <c r="D704" s="78">
        <f t="shared" si="66"/>
        <v>1.0155371900826446</v>
      </c>
      <c r="E704" s="78"/>
      <c r="F704" s="78"/>
      <c r="G704" s="78"/>
      <c r="H704" s="78"/>
      <c r="I704" s="78"/>
      <c r="J704" s="82"/>
      <c r="K704" s="83"/>
      <c r="L704" s="51"/>
      <c r="AC704" s="60">
        <v>25385</v>
      </c>
      <c r="AD704" s="61">
        <v>47700</v>
      </c>
      <c r="AE704" s="93">
        <f t="shared" si="67"/>
        <v>47.7</v>
      </c>
      <c r="AF704" s="93"/>
    </row>
    <row r="705" spans="1:32" x14ac:dyDescent="0.2">
      <c r="A705" s="77">
        <v>32837</v>
      </c>
      <c r="B705" s="61">
        <v>786</v>
      </c>
      <c r="C705" s="78">
        <f t="shared" si="65"/>
        <v>1989.11</v>
      </c>
      <c r="D705" s="78">
        <f t="shared" si="66"/>
        <v>1.5590082644628098</v>
      </c>
      <c r="E705" s="78"/>
      <c r="F705" s="78"/>
      <c r="G705" s="78"/>
      <c r="H705" s="78"/>
      <c r="I705" s="78"/>
      <c r="J705" s="81"/>
      <c r="K705" s="83"/>
      <c r="L705" s="51"/>
      <c r="AC705" s="60">
        <v>25416</v>
      </c>
      <c r="AD705" s="61">
        <v>9500</v>
      </c>
      <c r="AE705" s="93">
        <f t="shared" si="67"/>
        <v>9.5</v>
      </c>
      <c r="AF705" s="93"/>
    </row>
    <row r="706" spans="1:32" x14ac:dyDescent="0.2">
      <c r="A706" s="77">
        <v>32838</v>
      </c>
      <c r="B706" s="61">
        <v>412</v>
      </c>
      <c r="C706" s="78">
        <f t="shared" si="65"/>
        <v>1989.11</v>
      </c>
      <c r="D706" s="78">
        <f t="shared" si="66"/>
        <v>0.81719008264462811</v>
      </c>
      <c r="E706" s="78"/>
      <c r="F706" s="78"/>
      <c r="G706" s="78"/>
      <c r="H706" s="78"/>
      <c r="I706" s="78"/>
      <c r="J706" s="82"/>
      <c r="K706" s="83"/>
      <c r="L706" s="51"/>
      <c r="AC706" s="60">
        <v>25447</v>
      </c>
      <c r="AD706" s="61">
        <v>4000</v>
      </c>
      <c r="AE706" s="93">
        <f t="shared" si="67"/>
        <v>4</v>
      </c>
      <c r="AF706" s="93"/>
    </row>
    <row r="707" spans="1:32" x14ac:dyDescent="0.2">
      <c r="A707" s="77">
        <v>32839</v>
      </c>
      <c r="B707" s="61">
        <v>340</v>
      </c>
      <c r="C707" s="78">
        <f t="shared" si="65"/>
        <v>1989.11</v>
      </c>
      <c r="D707" s="78">
        <f t="shared" si="66"/>
        <v>0.67438016528925615</v>
      </c>
      <c r="E707" s="78"/>
      <c r="F707" s="78"/>
      <c r="G707" s="78"/>
      <c r="H707" s="78"/>
      <c r="I707" s="78"/>
      <c r="J707" s="81"/>
      <c r="K707" s="83"/>
      <c r="L707" s="51"/>
      <c r="AC707" s="60">
        <v>25477</v>
      </c>
      <c r="AD707" s="61">
        <v>16700</v>
      </c>
      <c r="AE707" s="93">
        <f t="shared" si="67"/>
        <v>16.7</v>
      </c>
      <c r="AF707" s="93"/>
    </row>
    <row r="708" spans="1:32" x14ac:dyDescent="0.2">
      <c r="A708" s="77">
        <v>32840</v>
      </c>
      <c r="B708" s="61">
        <v>398</v>
      </c>
      <c r="C708" s="78">
        <f t="shared" si="65"/>
        <v>1989.11</v>
      </c>
      <c r="D708" s="78">
        <f t="shared" si="66"/>
        <v>0.78942148760330577</v>
      </c>
      <c r="E708" s="78"/>
      <c r="F708" s="78"/>
      <c r="G708" s="78"/>
      <c r="H708" s="78"/>
      <c r="I708" s="78"/>
      <c r="J708" s="82"/>
      <c r="K708" s="83"/>
      <c r="L708" s="51"/>
      <c r="AC708" s="60">
        <v>25508</v>
      </c>
      <c r="AD708" s="61">
        <v>18100</v>
      </c>
      <c r="AE708" s="93">
        <f t="shared" si="67"/>
        <v>18.100000000000001</v>
      </c>
      <c r="AF708" s="93"/>
    </row>
    <row r="709" spans="1:32" x14ac:dyDescent="0.2">
      <c r="A709" s="77">
        <v>32841</v>
      </c>
      <c r="B709" s="61">
        <v>229</v>
      </c>
      <c r="C709" s="78">
        <f t="shared" si="65"/>
        <v>1989.11</v>
      </c>
      <c r="D709" s="78">
        <f t="shared" si="66"/>
        <v>0.45421487603305788</v>
      </c>
      <c r="E709" s="78"/>
      <c r="F709" s="78"/>
      <c r="G709" s="78"/>
      <c r="H709" s="78"/>
      <c r="I709" s="78"/>
      <c r="J709" s="81"/>
      <c r="K709" s="83"/>
      <c r="L709" s="51"/>
      <c r="AC709" s="60">
        <v>25538</v>
      </c>
      <c r="AD709" s="61">
        <v>227000</v>
      </c>
      <c r="AE709" s="93">
        <f t="shared" si="67"/>
        <v>227</v>
      </c>
      <c r="AF709" s="93"/>
    </row>
    <row r="710" spans="1:32" x14ac:dyDescent="0.2">
      <c r="A710" s="77">
        <v>32842</v>
      </c>
      <c r="B710" s="61">
        <v>437</v>
      </c>
      <c r="C710" s="78">
        <f t="shared" si="65"/>
        <v>1989.11</v>
      </c>
      <c r="D710" s="78">
        <f t="shared" si="66"/>
        <v>0.86677685950413219</v>
      </c>
      <c r="E710" s="78"/>
      <c r="F710" s="78"/>
      <c r="G710" s="78"/>
      <c r="H710" s="78"/>
      <c r="I710" s="78"/>
      <c r="J710" s="82"/>
      <c r="K710" s="83"/>
      <c r="L710" s="51"/>
      <c r="AC710" s="60">
        <v>25569</v>
      </c>
      <c r="AD710" s="61">
        <v>552200</v>
      </c>
      <c r="AE710" s="93">
        <f t="shared" si="67"/>
        <v>552.20000000000005</v>
      </c>
      <c r="AF710" s="93"/>
    </row>
    <row r="711" spans="1:32" x14ac:dyDescent="0.2">
      <c r="A711" s="77">
        <v>32843</v>
      </c>
      <c r="B711" s="61">
        <v>202</v>
      </c>
      <c r="C711" s="78">
        <f t="shared" si="65"/>
        <v>1989.12</v>
      </c>
      <c r="D711" s="78">
        <f t="shared" si="66"/>
        <v>0.40066115702479338</v>
      </c>
      <c r="E711" s="78"/>
      <c r="F711" s="78"/>
      <c r="G711" s="78"/>
      <c r="H711" s="78"/>
      <c r="I711" s="78"/>
      <c r="J711" s="81"/>
      <c r="K711" s="83"/>
      <c r="L711" s="51"/>
      <c r="AC711" s="60">
        <v>25600</v>
      </c>
      <c r="AD711" s="61">
        <v>162600</v>
      </c>
      <c r="AE711" s="93">
        <f t="shared" si="67"/>
        <v>162.6</v>
      </c>
      <c r="AF711" s="93"/>
    </row>
    <row r="712" spans="1:32" x14ac:dyDescent="0.2">
      <c r="A712" s="77">
        <v>32844</v>
      </c>
      <c r="B712" s="61">
        <v>383</v>
      </c>
      <c r="C712" s="78">
        <f t="shared" si="65"/>
        <v>1989.12</v>
      </c>
      <c r="D712" s="78">
        <f t="shared" si="66"/>
        <v>0.75966942148760341</v>
      </c>
      <c r="E712" s="78"/>
      <c r="F712" s="78"/>
      <c r="G712" s="78"/>
      <c r="H712" s="78"/>
      <c r="I712" s="78"/>
      <c r="J712" s="82"/>
      <c r="K712" s="83"/>
      <c r="L712" s="51"/>
      <c r="AC712" s="60">
        <v>25628</v>
      </c>
      <c r="AD712" s="61">
        <v>166500</v>
      </c>
      <c r="AE712" s="93">
        <f t="shared" si="67"/>
        <v>166.5</v>
      </c>
      <c r="AF712" s="93"/>
    </row>
    <row r="713" spans="1:32" x14ac:dyDescent="0.2">
      <c r="A713" s="77">
        <v>32845</v>
      </c>
      <c r="B713" s="61">
        <v>416</v>
      </c>
      <c r="C713" s="78">
        <f t="shared" si="65"/>
        <v>1989.12</v>
      </c>
      <c r="D713" s="78">
        <f t="shared" si="66"/>
        <v>0.82512396694214873</v>
      </c>
      <c r="E713" s="78"/>
      <c r="F713" s="78"/>
      <c r="G713" s="78"/>
      <c r="H713" s="78"/>
      <c r="I713" s="78"/>
      <c r="J713" s="81"/>
      <c r="K713" s="83"/>
      <c r="L713" s="51"/>
      <c r="AC713" s="60">
        <v>25659</v>
      </c>
      <c r="AD713" s="61">
        <v>115000</v>
      </c>
      <c r="AE713" s="93">
        <f t="shared" si="67"/>
        <v>115</v>
      </c>
      <c r="AF713" s="93"/>
    </row>
    <row r="714" spans="1:32" x14ac:dyDescent="0.2">
      <c r="A714" s="77">
        <v>32846</v>
      </c>
      <c r="B714" s="61">
        <v>296</v>
      </c>
      <c r="C714" s="78">
        <f t="shared" si="65"/>
        <v>1989.12</v>
      </c>
      <c r="D714" s="78">
        <f t="shared" si="66"/>
        <v>0.58710743801652898</v>
      </c>
      <c r="E714" s="78"/>
      <c r="F714" s="78"/>
      <c r="G714" s="78"/>
      <c r="H714" s="78"/>
      <c r="I714" s="78"/>
      <c r="J714" s="82"/>
      <c r="K714" s="83"/>
      <c r="L714" s="51"/>
      <c r="AC714" s="60">
        <v>25689</v>
      </c>
      <c r="AD714" s="61">
        <v>200300</v>
      </c>
      <c r="AE714" s="93">
        <f t="shared" si="67"/>
        <v>200.3</v>
      </c>
      <c r="AF714" s="93"/>
    </row>
    <row r="715" spans="1:32" x14ac:dyDescent="0.2">
      <c r="A715" s="77">
        <v>32847</v>
      </c>
      <c r="B715" s="61">
        <v>697</v>
      </c>
      <c r="C715" s="78">
        <f t="shared" ref="C715:C778" si="68">YEAR(A715) + MONTH(A715) / 100</f>
        <v>1989.12</v>
      </c>
      <c r="D715" s="78">
        <f t="shared" si="66"/>
        <v>1.3824793388429752</v>
      </c>
      <c r="E715" s="78"/>
      <c r="F715" s="78"/>
      <c r="G715" s="78"/>
      <c r="H715" s="78"/>
      <c r="I715" s="78"/>
      <c r="J715" s="81"/>
      <c r="K715" s="83"/>
      <c r="L715" s="51"/>
      <c r="AC715" s="60">
        <v>25720</v>
      </c>
      <c r="AD715" s="61">
        <v>97900</v>
      </c>
      <c r="AE715" s="93">
        <f t="shared" si="67"/>
        <v>97.9</v>
      </c>
      <c r="AF715" s="93"/>
    </row>
    <row r="716" spans="1:32" x14ac:dyDescent="0.2">
      <c r="A716" s="77">
        <v>32848</v>
      </c>
      <c r="B716" s="61">
        <v>573</v>
      </c>
      <c r="C716" s="78">
        <f t="shared" si="68"/>
        <v>1989.12</v>
      </c>
      <c r="D716" s="78">
        <f t="shared" ref="D716:D779" si="69">B716 * 60 * 60 * 24 / 43560 / 1000</f>
        <v>1.1365289256198348</v>
      </c>
      <c r="E716" s="78"/>
      <c r="F716" s="78"/>
      <c r="G716" s="78"/>
      <c r="H716" s="78"/>
      <c r="I716" s="78"/>
      <c r="J716" s="82"/>
      <c r="K716" s="83"/>
      <c r="L716" s="51"/>
      <c r="AC716" s="60">
        <v>25750</v>
      </c>
      <c r="AD716" s="61">
        <v>26500</v>
      </c>
      <c r="AE716" s="93">
        <f t="shared" ref="AE716:AE779" si="70">AD716 / 1000</f>
        <v>26.5</v>
      </c>
      <c r="AF716" s="93"/>
    </row>
    <row r="717" spans="1:32" x14ac:dyDescent="0.2">
      <c r="A717" s="77">
        <v>32849</v>
      </c>
      <c r="B717" s="61">
        <v>559</v>
      </c>
      <c r="C717" s="78">
        <f t="shared" si="68"/>
        <v>1989.12</v>
      </c>
      <c r="D717" s="78">
        <f t="shared" si="69"/>
        <v>1.1087603305785123</v>
      </c>
      <c r="E717" s="78"/>
      <c r="F717" s="78"/>
      <c r="G717" s="78"/>
      <c r="H717" s="78"/>
      <c r="I717" s="78"/>
      <c r="J717" s="81"/>
      <c r="K717" s="83"/>
      <c r="L717" s="51"/>
      <c r="AC717" s="60">
        <v>25781</v>
      </c>
      <c r="AD717" s="61">
        <v>5600</v>
      </c>
      <c r="AE717" s="93">
        <f t="shared" si="70"/>
        <v>5.6</v>
      </c>
      <c r="AF717" s="93"/>
    </row>
    <row r="718" spans="1:32" x14ac:dyDescent="0.2">
      <c r="A718" s="77">
        <v>32850</v>
      </c>
      <c r="B718" s="61">
        <v>377</v>
      </c>
      <c r="C718" s="78">
        <f t="shared" si="68"/>
        <v>1989.12</v>
      </c>
      <c r="D718" s="78">
        <f t="shared" si="69"/>
        <v>0.74776859504132231</v>
      </c>
      <c r="E718" s="78"/>
      <c r="F718" s="78"/>
      <c r="G718" s="78"/>
      <c r="H718" s="78"/>
      <c r="I718" s="78"/>
      <c r="J718" s="82"/>
      <c r="K718" s="83"/>
      <c r="L718" s="51"/>
      <c r="AC718" s="60">
        <v>25812</v>
      </c>
      <c r="AD718" s="61">
        <v>2700</v>
      </c>
      <c r="AE718" s="93">
        <f t="shared" si="70"/>
        <v>2.7</v>
      </c>
      <c r="AF718" s="93"/>
    </row>
    <row r="719" spans="1:32" x14ac:dyDescent="0.2">
      <c r="A719" s="77">
        <v>32851</v>
      </c>
      <c r="B719" s="61">
        <v>373</v>
      </c>
      <c r="C719" s="78">
        <f t="shared" si="68"/>
        <v>1989.12</v>
      </c>
      <c r="D719" s="78">
        <f t="shared" si="69"/>
        <v>0.73983471074380169</v>
      </c>
      <c r="E719" s="78"/>
      <c r="F719" s="78"/>
      <c r="G719" s="78"/>
      <c r="H719" s="78"/>
      <c r="I719" s="78"/>
      <c r="J719" s="81"/>
      <c r="K719" s="83"/>
      <c r="L719" s="51"/>
      <c r="AC719" s="60">
        <v>25842</v>
      </c>
      <c r="AD719" s="61">
        <v>12560</v>
      </c>
      <c r="AE719" s="93">
        <f t="shared" si="70"/>
        <v>12.56</v>
      </c>
      <c r="AF719" s="93"/>
    </row>
    <row r="720" spans="1:32" x14ac:dyDescent="0.2">
      <c r="A720" s="77">
        <v>32852</v>
      </c>
      <c r="B720" s="61">
        <v>441</v>
      </c>
      <c r="C720" s="78">
        <f t="shared" si="68"/>
        <v>1989.12</v>
      </c>
      <c r="D720" s="78">
        <f t="shared" si="69"/>
        <v>0.87471074380165292</v>
      </c>
      <c r="E720" s="78"/>
      <c r="F720" s="78"/>
      <c r="G720" s="78"/>
      <c r="H720" s="78"/>
      <c r="I720" s="78"/>
      <c r="J720" s="82"/>
      <c r="K720" s="83"/>
      <c r="L720" s="51"/>
      <c r="AC720" s="60">
        <v>25873</v>
      </c>
      <c r="AD720" s="61">
        <v>149100</v>
      </c>
      <c r="AE720" s="93">
        <f t="shared" si="70"/>
        <v>149.1</v>
      </c>
      <c r="AF720" s="93"/>
    </row>
    <row r="721" spans="1:32" x14ac:dyDescent="0.2">
      <c r="A721" s="77">
        <v>32853</v>
      </c>
      <c r="B721" s="61">
        <v>203</v>
      </c>
      <c r="C721" s="78">
        <f t="shared" si="68"/>
        <v>1989.12</v>
      </c>
      <c r="D721" s="78">
        <f t="shared" si="69"/>
        <v>0.40264462809917351</v>
      </c>
      <c r="E721" s="78"/>
      <c r="F721" s="78"/>
      <c r="G721" s="78"/>
      <c r="H721" s="78"/>
      <c r="I721" s="78"/>
      <c r="J721" s="81"/>
      <c r="K721" s="83"/>
      <c r="L721" s="51"/>
      <c r="AC721" s="60">
        <v>25903</v>
      </c>
      <c r="AD721" s="61">
        <v>147700</v>
      </c>
      <c r="AE721" s="93">
        <f t="shared" si="70"/>
        <v>147.69999999999999</v>
      </c>
      <c r="AF721" s="93"/>
    </row>
    <row r="722" spans="1:32" x14ac:dyDescent="0.2">
      <c r="A722" s="77">
        <v>32854</v>
      </c>
      <c r="B722" s="61">
        <v>234</v>
      </c>
      <c r="C722" s="78">
        <f t="shared" si="68"/>
        <v>1989.12</v>
      </c>
      <c r="D722" s="78">
        <f t="shared" si="69"/>
        <v>0.46413223140495868</v>
      </c>
      <c r="E722" s="78"/>
      <c r="F722" s="78"/>
      <c r="G722" s="78"/>
      <c r="H722" s="78"/>
      <c r="I722" s="78"/>
      <c r="J722" s="82"/>
      <c r="K722" s="83"/>
      <c r="L722" s="51"/>
      <c r="AC722" s="60">
        <v>25934</v>
      </c>
      <c r="AD722" s="61">
        <v>244400</v>
      </c>
      <c r="AE722" s="93">
        <f t="shared" si="70"/>
        <v>244.4</v>
      </c>
      <c r="AF722" s="93"/>
    </row>
    <row r="723" spans="1:32" x14ac:dyDescent="0.2">
      <c r="A723" s="77">
        <v>32855</v>
      </c>
      <c r="B723" s="61">
        <v>269</v>
      </c>
      <c r="C723" s="78">
        <f t="shared" si="68"/>
        <v>1989.12</v>
      </c>
      <c r="D723" s="78">
        <f t="shared" si="69"/>
        <v>0.53355371900826443</v>
      </c>
      <c r="E723" s="78"/>
      <c r="F723" s="78"/>
      <c r="G723" s="78"/>
      <c r="H723" s="78"/>
      <c r="I723" s="78"/>
      <c r="J723" s="81"/>
      <c r="K723" s="83"/>
      <c r="L723" s="51"/>
      <c r="AC723" s="60">
        <v>25965</v>
      </c>
      <c r="AD723" s="61">
        <v>151500</v>
      </c>
      <c r="AE723" s="93">
        <f t="shared" si="70"/>
        <v>151.5</v>
      </c>
      <c r="AF723" s="93"/>
    </row>
    <row r="724" spans="1:32" x14ac:dyDescent="0.2">
      <c r="A724" s="77">
        <v>32856</v>
      </c>
      <c r="B724" s="61">
        <v>467</v>
      </c>
      <c r="C724" s="78">
        <f t="shared" si="68"/>
        <v>1989.12</v>
      </c>
      <c r="D724" s="78">
        <f t="shared" si="69"/>
        <v>0.92628099173553724</v>
      </c>
      <c r="E724" s="78"/>
      <c r="F724" s="78"/>
      <c r="G724" s="78"/>
      <c r="H724" s="78"/>
      <c r="I724" s="78"/>
      <c r="J724" s="82"/>
      <c r="K724" s="83"/>
      <c r="L724" s="51"/>
      <c r="AC724" s="60">
        <v>25993</v>
      </c>
      <c r="AD724" s="61">
        <v>213400</v>
      </c>
      <c r="AE724" s="93">
        <f t="shared" si="70"/>
        <v>213.4</v>
      </c>
      <c r="AF724" s="93"/>
    </row>
    <row r="725" spans="1:32" x14ac:dyDescent="0.2">
      <c r="A725" s="77">
        <v>32857</v>
      </c>
      <c r="B725" s="61">
        <v>364</v>
      </c>
      <c r="C725" s="78">
        <f t="shared" si="68"/>
        <v>1989.12</v>
      </c>
      <c r="D725" s="78">
        <f t="shared" si="69"/>
        <v>0.72198347107438021</v>
      </c>
      <c r="E725" s="78"/>
      <c r="F725" s="78"/>
      <c r="G725" s="78"/>
      <c r="H725" s="78"/>
      <c r="I725" s="78"/>
      <c r="J725" s="81"/>
      <c r="K725" s="83"/>
      <c r="L725" s="51"/>
      <c r="AC725" s="60">
        <v>26024</v>
      </c>
      <c r="AD725" s="61">
        <v>205200</v>
      </c>
      <c r="AE725" s="93">
        <f t="shared" si="70"/>
        <v>205.2</v>
      </c>
      <c r="AF725" s="93"/>
    </row>
    <row r="726" spans="1:32" x14ac:dyDescent="0.2">
      <c r="A726" s="77">
        <v>32858</v>
      </c>
      <c r="B726" s="61">
        <v>249</v>
      </c>
      <c r="C726" s="78">
        <f t="shared" si="68"/>
        <v>1989.12</v>
      </c>
      <c r="D726" s="78">
        <f t="shared" si="69"/>
        <v>0.49388429752066115</v>
      </c>
      <c r="E726" s="78"/>
      <c r="F726" s="78"/>
      <c r="G726" s="78"/>
      <c r="H726" s="78"/>
      <c r="I726" s="78"/>
      <c r="J726" s="82"/>
      <c r="K726" s="83"/>
      <c r="L726" s="51"/>
      <c r="AC726" s="60">
        <v>26054</v>
      </c>
      <c r="AD726" s="61">
        <v>321400</v>
      </c>
      <c r="AE726" s="93">
        <f t="shared" si="70"/>
        <v>321.39999999999998</v>
      </c>
      <c r="AF726" s="93"/>
    </row>
    <row r="727" spans="1:32" x14ac:dyDescent="0.2">
      <c r="A727" s="77">
        <v>32859</v>
      </c>
      <c r="B727" s="61">
        <v>306</v>
      </c>
      <c r="C727" s="78">
        <f t="shared" si="68"/>
        <v>1989.12</v>
      </c>
      <c r="D727" s="78">
        <f t="shared" si="69"/>
        <v>0.60694214876033059</v>
      </c>
      <c r="E727" s="78"/>
      <c r="F727" s="78"/>
      <c r="G727" s="78"/>
      <c r="H727" s="78"/>
      <c r="I727" s="78"/>
      <c r="J727" s="81"/>
      <c r="K727" s="83"/>
      <c r="L727" s="51"/>
      <c r="AC727" s="60">
        <v>26085</v>
      </c>
      <c r="AD727" s="61">
        <v>156100</v>
      </c>
      <c r="AE727" s="93">
        <f t="shared" si="70"/>
        <v>156.1</v>
      </c>
      <c r="AF727" s="93"/>
    </row>
    <row r="728" spans="1:32" x14ac:dyDescent="0.2">
      <c r="A728" s="77">
        <v>32860</v>
      </c>
      <c r="B728" s="61">
        <v>311</v>
      </c>
      <c r="C728" s="78">
        <f t="shared" si="68"/>
        <v>1989.12</v>
      </c>
      <c r="D728" s="78">
        <f t="shared" si="69"/>
        <v>0.61685950413223145</v>
      </c>
      <c r="E728" s="78"/>
      <c r="F728" s="78"/>
      <c r="G728" s="78"/>
      <c r="H728" s="78"/>
      <c r="I728" s="78"/>
      <c r="J728" s="82"/>
      <c r="K728" s="83"/>
      <c r="L728" s="51"/>
      <c r="AC728" s="60">
        <v>26115</v>
      </c>
      <c r="AD728" s="61">
        <v>49070</v>
      </c>
      <c r="AE728" s="93">
        <f t="shared" si="70"/>
        <v>49.07</v>
      </c>
      <c r="AF728" s="93"/>
    </row>
    <row r="729" spans="1:32" x14ac:dyDescent="0.2">
      <c r="A729" s="77">
        <v>32861</v>
      </c>
      <c r="B729" s="61">
        <v>205</v>
      </c>
      <c r="C729" s="78">
        <f t="shared" si="68"/>
        <v>1989.12</v>
      </c>
      <c r="D729" s="78">
        <f t="shared" si="69"/>
        <v>0.40661157024793393</v>
      </c>
      <c r="E729" s="78"/>
      <c r="F729" s="78"/>
      <c r="G729" s="78"/>
      <c r="H729" s="78"/>
      <c r="I729" s="78"/>
      <c r="J729" s="81"/>
      <c r="K729" s="83"/>
      <c r="L729" s="51"/>
      <c r="AC729" s="60">
        <v>26146</v>
      </c>
      <c r="AD729" s="61">
        <v>10370</v>
      </c>
      <c r="AE729" s="93">
        <f t="shared" si="70"/>
        <v>10.37</v>
      </c>
      <c r="AF729" s="93"/>
    </row>
    <row r="730" spans="1:32" x14ac:dyDescent="0.2">
      <c r="A730" s="77">
        <v>32862</v>
      </c>
      <c r="B730" s="61">
        <v>307</v>
      </c>
      <c r="C730" s="78">
        <f t="shared" si="68"/>
        <v>1989.12</v>
      </c>
      <c r="D730" s="78">
        <f t="shared" si="69"/>
        <v>0.60892561983471072</v>
      </c>
      <c r="E730" s="78"/>
      <c r="F730" s="78"/>
      <c r="G730" s="78"/>
      <c r="H730" s="78"/>
      <c r="I730" s="78"/>
      <c r="J730" s="82"/>
      <c r="K730" s="83"/>
      <c r="L730" s="51"/>
      <c r="AC730" s="60">
        <v>26177</v>
      </c>
      <c r="AD730" s="61">
        <v>5890</v>
      </c>
      <c r="AE730" s="93">
        <f t="shared" si="70"/>
        <v>5.89</v>
      </c>
      <c r="AF730" s="93"/>
    </row>
    <row r="731" spans="1:32" x14ac:dyDescent="0.2">
      <c r="A731" s="77">
        <v>32863</v>
      </c>
      <c r="B731" s="61">
        <v>196</v>
      </c>
      <c r="C731" s="78">
        <f t="shared" si="68"/>
        <v>1989.12</v>
      </c>
      <c r="D731" s="78">
        <f t="shared" si="69"/>
        <v>0.38876033057851245</v>
      </c>
      <c r="E731" s="78"/>
      <c r="F731" s="78"/>
      <c r="G731" s="78"/>
      <c r="H731" s="78"/>
      <c r="I731" s="78"/>
      <c r="J731" s="81"/>
      <c r="K731" s="83"/>
      <c r="L731" s="51"/>
      <c r="AC731" s="60">
        <v>26207</v>
      </c>
      <c r="AD731" s="61">
        <v>5400</v>
      </c>
      <c r="AE731" s="93">
        <f t="shared" si="70"/>
        <v>5.4</v>
      </c>
      <c r="AF731" s="93"/>
    </row>
    <row r="732" spans="1:32" x14ac:dyDescent="0.2">
      <c r="A732" s="77">
        <v>32864</v>
      </c>
      <c r="B732" s="61">
        <v>326</v>
      </c>
      <c r="C732" s="78">
        <f t="shared" si="68"/>
        <v>1989.12</v>
      </c>
      <c r="D732" s="78">
        <f t="shared" si="69"/>
        <v>0.64661157024793381</v>
      </c>
      <c r="E732" s="78"/>
      <c r="F732" s="78"/>
      <c r="G732" s="78"/>
      <c r="H732" s="78"/>
      <c r="I732" s="78"/>
      <c r="J732" s="82"/>
      <c r="K732" s="83"/>
      <c r="L732" s="51"/>
      <c r="AC732" s="60">
        <v>26238</v>
      </c>
      <c r="AD732" s="61">
        <v>31600</v>
      </c>
      <c r="AE732" s="93">
        <f t="shared" si="70"/>
        <v>31.6</v>
      </c>
      <c r="AF732" s="93"/>
    </row>
    <row r="733" spans="1:32" x14ac:dyDescent="0.2">
      <c r="A733" s="77">
        <v>32865</v>
      </c>
      <c r="B733" s="61">
        <v>202</v>
      </c>
      <c r="C733" s="78">
        <f t="shared" si="68"/>
        <v>1989.12</v>
      </c>
      <c r="D733" s="78">
        <f t="shared" si="69"/>
        <v>0.40066115702479338</v>
      </c>
      <c r="E733" s="78"/>
      <c r="F733" s="78"/>
      <c r="G733" s="78"/>
      <c r="H733" s="78"/>
      <c r="I733" s="78"/>
      <c r="J733" s="81"/>
      <c r="K733" s="83"/>
      <c r="L733" s="51"/>
      <c r="AC733" s="60">
        <v>26268</v>
      </c>
      <c r="AD733" s="61">
        <v>40700</v>
      </c>
      <c r="AE733" s="93">
        <f t="shared" si="70"/>
        <v>40.700000000000003</v>
      </c>
      <c r="AF733" s="93"/>
    </row>
    <row r="734" spans="1:32" x14ac:dyDescent="0.2">
      <c r="A734" s="77">
        <v>32866</v>
      </c>
      <c r="B734" s="61">
        <v>311</v>
      </c>
      <c r="C734" s="78">
        <f t="shared" si="68"/>
        <v>1989.12</v>
      </c>
      <c r="D734" s="78">
        <f t="shared" si="69"/>
        <v>0.61685950413223145</v>
      </c>
      <c r="E734" s="78"/>
      <c r="F734" s="78"/>
      <c r="G734" s="78"/>
      <c r="H734" s="78"/>
      <c r="I734" s="78"/>
      <c r="J734" s="82"/>
      <c r="K734" s="83"/>
      <c r="L734" s="51"/>
      <c r="AC734" s="60">
        <v>26299</v>
      </c>
      <c r="AD734" s="61">
        <v>126400</v>
      </c>
      <c r="AE734" s="93">
        <f t="shared" si="70"/>
        <v>126.4</v>
      </c>
      <c r="AF734" s="93"/>
    </row>
    <row r="735" spans="1:32" x14ac:dyDescent="0.2">
      <c r="A735" s="77">
        <v>32867</v>
      </c>
      <c r="B735" s="61">
        <v>199</v>
      </c>
      <c r="C735" s="78">
        <f t="shared" si="68"/>
        <v>1989.12</v>
      </c>
      <c r="D735" s="78">
        <f t="shared" si="69"/>
        <v>0.39471074380165289</v>
      </c>
      <c r="E735" s="78"/>
      <c r="F735" s="78"/>
      <c r="G735" s="78"/>
      <c r="H735" s="78"/>
      <c r="I735" s="78"/>
      <c r="J735" s="81"/>
      <c r="K735" s="83"/>
      <c r="L735" s="51"/>
      <c r="AC735" s="60">
        <v>26330</v>
      </c>
      <c r="AD735" s="61">
        <v>127400</v>
      </c>
      <c r="AE735" s="93">
        <f t="shared" si="70"/>
        <v>127.4</v>
      </c>
      <c r="AF735" s="93"/>
    </row>
    <row r="736" spans="1:32" x14ac:dyDescent="0.2">
      <c r="A736" s="77">
        <v>32868</v>
      </c>
      <c r="B736" s="61">
        <v>240</v>
      </c>
      <c r="C736" s="78">
        <f t="shared" si="68"/>
        <v>1989.12</v>
      </c>
      <c r="D736" s="78">
        <f t="shared" si="69"/>
        <v>0.47603305785123967</v>
      </c>
      <c r="E736" s="78"/>
      <c r="F736" s="78"/>
      <c r="G736" s="78"/>
      <c r="H736" s="78"/>
      <c r="I736" s="78"/>
      <c r="J736" s="82"/>
      <c r="K736" s="83"/>
      <c r="L736" s="51"/>
      <c r="AC736" s="60">
        <v>26359</v>
      </c>
      <c r="AD736" s="61">
        <v>337900</v>
      </c>
      <c r="AE736" s="93">
        <f t="shared" si="70"/>
        <v>337.9</v>
      </c>
      <c r="AF736" s="93"/>
    </row>
    <row r="737" spans="1:32" x14ac:dyDescent="0.2">
      <c r="A737" s="77">
        <v>32869</v>
      </c>
      <c r="B737" s="61">
        <v>189</v>
      </c>
      <c r="C737" s="78">
        <f t="shared" si="68"/>
        <v>1989.12</v>
      </c>
      <c r="D737" s="78">
        <f t="shared" si="69"/>
        <v>0.37487603305785128</v>
      </c>
      <c r="E737" s="78"/>
      <c r="F737" s="78"/>
      <c r="G737" s="78"/>
      <c r="H737" s="78"/>
      <c r="I737" s="78"/>
      <c r="J737" s="81"/>
      <c r="K737" s="83"/>
      <c r="L737" s="51"/>
      <c r="AC737" s="60">
        <v>26390</v>
      </c>
      <c r="AD737" s="61">
        <v>173500</v>
      </c>
      <c r="AE737" s="93">
        <f t="shared" si="70"/>
        <v>173.5</v>
      </c>
      <c r="AF737" s="93"/>
    </row>
    <row r="738" spans="1:32" x14ac:dyDescent="0.2">
      <c r="A738" s="77">
        <v>32870</v>
      </c>
      <c r="B738" s="61">
        <v>245</v>
      </c>
      <c r="C738" s="78">
        <f t="shared" si="68"/>
        <v>1989.12</v>
      </c>
      <c r="D738" s="78">
        <f t="shared" si="69"/>
        <v>0.48595041322314053</v>
      </c>
      <c r="E738" s="78"/>
      <c r="F738" s="78"/>
      <c r="G738" s="78"/>
      <c r="H738" s="78"/>
      <c r="I738" s="78"/>
      <c r="J738" s="82"/>
      <c r="K738" s="83"/>
      <c r="L738" s="51"/>
      <c r="AC738" s="60">
        <v>26420</v>
      </c>
      <c r="AD738" s="61">
        <v>193700</v>
      </c>
      <c r="AE738" s="93">
        <f t="shared" si="70"/>
        <v>193.7</v>
      </c>
      <c r="AF738" s="93"/>
    </row>
    <row r="739" spans="1:32" x14ac:dyDescent="0.2">
      <c r="A739" s="77">
        <v>32871</v>
      </c>
      <c r="B739" s="61">
        <v>248</v>
      </c>
      <c r="C739" s="78">
        <f t="shared" si="68"/>
        <v>1989.12</v>
      </c>
      <c r="D739" s="78">
        <f t="shared" si="69"/>
        <v>0.49190082644628097</v>
      </c>
      <c r="E739" s="78"/>
      <c r="F739" s="78"/>
      <c r="G739" s="78"/>
      <c r="H739" s="78"/>
      <c r="I739" s="78"/>
      <c r="J739" s="81"/>
      <c r="K739" s="83"/>
      <c r="L739" s="51"/>
      <c r="AC739" s="60">
        <v>26451</v>
      </c>
      <c r="AD739" s="61">
        <v>91700</v>
      </c>
      <c r="AE739" s="93">
        <f t="shared" si="70"/>
        <v>91.7</v>
      </c>
      <c r="AF739" s="93"/>
    </row>
    <row r="740" spans="1:32" x14ac:dyDescent="0.2">
      <c r="A740" s="77">
        <v>32872</v>
      </c>
      <c r="B740" s="61">
        <v>261</v>
      </c>
      <c r="C740" s="78">
        <f t="shared" si="68"/>
        <v>1989.12</v>
      </c>
      <c r="D740" s="78">
        <f t="shared" si="69"/>
        <v>0.51768595041322318</v>
      </c>
      <c r="E740" s="78"/>
      <c r="F740" s="78"/>
      <c r="G740" s="78"/>
      <c r="H740" s="78"/>
      <c r="I740" s="78"/>
      <c r="J740" s="82"/>
      <c r="K740" s="83"/>
      <c r="L740" s="51"/>
      <c r="AC740" s="60">
        <v>26481</v>
      </c>
      <c r="AD740" s="61">
        <v>20300</v>
      </c>
      <c r="AE740" s="93">
        <f t="shared" si="70"/>
        <v>20.3</v>
      </c>
      <c r="AF740" s="93"/>
    </row>
    <row r="741" spans="1:32" x14ac:dyDescent="0.2">
      <c r="A741" s="77">
        <v>32873</v>
      </c>
      <c r="B741" s="61">
        <v>311</v>
      </c>
      <c r="C741" s="78">
        <f t="shared" si="68"/>
        <v>1989.12</v>
      </c>
      <c r="D741" s="78">
        <f t="shared" si="69"/>
        <v>0.61685950413223145</v>
      </c>
      <c r="E741" s="78"/>
      <c r="F741" s="78"/>
      <c r="G741" s="78"/>
      <c r="H741" s="78"/>
      <c r="I741" s="78"/>
      <c r="J741" s="81"/>
      <c r="K741" s="83"/>
      <c r="L741" s="51"/>
      <c r="AC741" s="60">
        <v>26512</v>
      </c>
      <c r="AD741" s="61">
        <v>9200</v>
      </c>
      <c r="AE741" s="93">
        <f t="shared" si="70"/>
        <v>9.1999999999999993</v>
      </c>
      <c r="AF741" s="93"/>
    </row>
    <row r="742" spans="1:32" x14ac:dyDescent="0.2">
      <c r="A742" s="77">
        <v>32874</v>
      </c>
      <c r="B742" s="61">
        <v>311</v>
      </c>
      <c r="C742" s="78">
        <f t="shared" si="68"/>
        <v>1990.01</v>
      </c>
      <c r="D742" s="78">
        <f t="shared" si="69"/>
        <v>0.61685950413223145</v>
      </c>
      <c r="E742" s="78"/>
      <c r="F742" s="78"/>
      <c r="G742" s="78"/>
      <c r="H742" s="78"/>
      <c r="I742" s="78"/>
      <c r="J742" s="82"/>
      <c r="K742" s="83"/>
      <c r="L742" s="51"/>
      <c r="AC742" s="60">
        <v>26543</v>
      </c>
      <c r="AD742" s="61">
        <v>10</v>
      </c>
      <c r="AE742" s="93">
        <f t="shared" si="70"/>
        <v>0.01</v>
      </c>
      <c r="AF742" s="93"/>
    </row>
    <row r="743" spans="1:32" x14ac:dyDescent="0.2">
      <c r="A743" s="77">
        <v>32875</v>
      </c>
      <c r="B743" s="61">
        <v>117</v>
      </c>
      <c r="C743" s="78">
        <f t="shared" si="68"/>
        <v>1990.01</v>
      </c>
      <c r="D743" s="78">
        <f t="shared" si="69"/>
        <v>0.23206611570247934</v>
      </c>
      <c r="E743" s="78"/>
      <c r="F743" s="78"/>
      <c r="G743" s="78"/>
      <c r="H743" s="78"/>
      <c r="I743" s="78"/>
      <c r="J743" s="81"/>
      <c r="K743" s="83"/>
      <c r="L743" s="51"/>
      <c r="AC743" s="60">
        <v>26573</v>
      </c>
      <c r="AD743" s="61">
        <v>19650</v>
      </c>
      <c r="AE743" s="93">
        <f t="shared" si="70"/>
        <v>19.649999999999999</v>
      </c>
      <c r="AF743" s="93"/>
    </row>
    <row r="744" spans="1:32" x14ac:dyDescent="0.2">
      <c r="A744" s="77">
        <v>32876</v>
      </c>
      <c r="B744" s="61">
        <v>307</v>
      </c>
      <c r="C744" s="78">
        <f t="shared" si="68"/>
        <v>1990.01</v>
      </c>
      <c r="D744" s="78">
        <f t="shared" si="69"/>
        <v>0.60892561983471072</v>
      </c>
      <c r="E744" s="78"/>
      <c r="F744" s="78"/>
      <c r="G744" s="78"/>
      <c r="H744" s="78"/>
      <c r="I744" s="78"/>
      <c r="J744" s="82"/>
      <c r="K744" s="83"/>
      <c r="L744" s="51"/>
      <c r="AC744" s="60">
        <v>26604</v>
      </c>
      <c r="AD744" s="61">
        <v>56120</v>
      </c>
      <c r="AE744" s="93">
        <f t="shared" si="70"/>
        <v>56.12</v>
      </c>
      <c r="AF744" s="93"/>
    </row>
    <row r="745" spans="1:32" x14ac:dyDescent="0.2">
      <c r="A745" s="77">
        <v>32877</v>
      </c>
      <c r="B745" s="61">
        <v>263</v>
      </c>
      <c r="C745" s="78">
        <f t="shared" si="68"/>
        <v>1990.01</v>
      </c>
      <c r="D745" s="78">
        <f t="shared" si="69"/>
        <v>0.52165289256198344</v>
      </c>
      <c r="E745" s="78"/>
      <c r="F745" s="78"/>
      <c r="G745" s="78"/>
      <c r="H745" s="78"/>
      <c r="I745" s="78"/>
      <c r="J745" s="81"/>
      <c r="K745" s="83"/>
      <c r="L745" s="51"/>
      <c r="AC745" s="60">
        <v>26634</v>
      </c>
      <c r="AD745" s="61">
        <v>123220</v>
      </c>
      <c r="AE745" s="93">
        <f t="shared" si="70"/>
        <v>123.22</v>
      </c>
      <c r="AF745" s="93"/>
    </row>
    <row r="746" spans="1:32" x14ac:dyDescent="0.2">
      <c r="A746" s="77">
        <v>32878</v>
      </c>
      <c r="B746" s="61">
        <v>136</v>
      </c>
      <c r="C746" s="78">
        <f t="shared" si="68"/>
        <v>1990.01</v>
      </c>
      <c r="D746" s="78">
        <f t="shared" si="69"/>
        <v>0.26975206611570246</v>
      </c>
      <c r="E746" s="78"/>
      <c r="F746" s="78"/>
      <c r="G746" s="78"/>
      <c r="H746" s="78"/>
      <c r="I746" s="78"/>
      <c r="J746" s="82"/>
      <c r="K746" s="83"/>
      <c r="L746" s="51"/>
      <c r="AC746" s="60">
        <v>26665</v>
      </c>
      <c r="AD746" s="61">
        <v>174680</v>
      </c>
      <c r="AE746" s="93">
        <f t="shared" si="70"/>
        <v>174.68</v>
      </c>
      <c r="AF746" s="93"/>
    </row>
    <row r="747" spans="1:32" x14ac:dyDescent="0.2">
      <c r="A747" s="77">
        <v>32879</v>
      </c>
      <c r="B747" s="61">
        <v>506</v>
      </c>
      <c r="C747" s="78">
        <f t="shared" si="68"/>
        <v>1990.01</v>
      </c>
      <c r="D747" s="78">
        <f t="shared" si="69"/>
        <v>1.0036363636363637</v>
      </c>
      <c r="E747" s="78"/>
      <c r="F747" s="78"/>
      <c r="G747" s="78"/>
      <c r="H747" s="78"/>
      <c r="I747" s="78"/>
      <c r="J747" s="81"/>
      <c r="K747" s="83"/>
      <c r="L747" s="51"/>
      <c r="AC747" s="60">
        <v>26696</v>
      </c>
      <c r="AD747" s="61">
        <v>166730</v>
      </c>
      <c r="AE747" s="93">
        <f t="shared" si="70"/>
        <v>166.73</v>
      </c>
      <c r="AF747" s="93"/>
    </row>
    <row r="748" spans="1:32" x14ac:dyDescent="0.2">
      <c r="A748" s="77">
        <v>32880</v>
      </c>
      <c r="B748" s="61">
        <v>2794</v>
      </c>
      <c r="C748" s="78">
        <f t="shared" si="68"/>
        <v>1990.01</v>
      </c>
      <c r="D748" s="78">
        <f t="shared" si="69"/>
        <v>5.541818181818182</v>
      </c>
      <c r="E748" s="78"/>
      <c r="F748" s="78"/>
      <c r="G748" s="78"/>
      <c r="H748" s="78"/>
      <c r="I748" s="78"/>
      <c r="J748" s="82"/>
      <c r="K748" s="83"/>
      <c r="L748" s="51"/>
      <c r="AC748" s="60">
        <v>26724</v>
      </c>
      <c r="AD748" s="61">
        <v>137980</v>
      </c>
      <c r="AE748" s="93">
        <f t="shared" si="70"/>
        <v>137.97999999999999</v>
      </c>
      <c r="AF748" s="93"/>
    </row>
    <row r="749" spans="1:32" x14ac:dyDescent="0.2">
      <c r="A749" s="77">
        <v>32881</v>
      </c>
      <c r="B749" s="61">
        <v>5271</v>
      </c>
      <c r="C749" s="78">
        <f t="shared" si="68"/>
        <v>1990.01</v>
      </c>
      <c r="D749" s="78">
        <f t="shared" si="69"/>
        <v>10.454876033057852</v>
      </c>
      <c r="E749" s="78"/>
      <c r="F749" s="78"/>
      <c r="G749" s="78"/>
      <c r="H749" s="78"/>
      <c r="I749" s="78"/>
      <c r="J749" s="81"/>
      <c r="K749" s="83"/>
      <c r="L749" s="51"/>
      <c r="AC749" s="60">
        <v>26755</v>
      </c>
      <c r="AD749" s="61">
        <v>223630</v>
      </c>
      <c r="AE749" s="93">
        <f t="shared" si="70"/>
        <v>223.63</v>
      </c>
      <c r="AF749" s="93"/>
    </row>
    <row r="750" spans="1:32" x14ac:dyDescent="0.2">
      <c r="A750" s="77">
        <v>32882</v>
      </c>
      <c r="B750" s="61">
        <v>3313</v>
      </c>
      <c r="C750" s="78">
        <f t="shared" si="68"/>
        <v>1990.01</v>
      </c>
      <c r="D750" s="78">
        <f t="shared" si="69"/>
        <v>6.5712396694214874</v>
      </c>
      <c r="E750" s="78"/>
      <c r="F750" s="78"/>
      <c r="G750" s="78"/>
      <c r="H750" s="78"/>
      <c r="I750" s="78"/>
      <c r="J750" s="82"/>
      <c r="K750" s="83"/>
      <c r="L750" s="51"/>
      <c r="AC750" s="60">
        <v>26785</v>
      </c>
      <c r="AD750" s="61">
        <v>341600</v>
      </c>
      <c r="AE750" s="93">
        <f t="shared" si="70"/>
        <v>341.6</v>
      </c>
      <c r="AF750" s="93"/>
    </row>
    <row r="751" spans="1:32" x14ac:dyDescent="0.2">
      <c r="A751" s="77">
        <v>32883</v>
      </c>
      <c r="B751" s="61">
        <v>2124</v>
      </c>
      <c r="C751" s="78">
        <f t="shared" si="68"/>
        <v>1990.01</v>
      </c>
      <c r="D751" s="78">
        <f t="shared" si="69"/>
        <v>4.2128925619834705</v>
      </c>
      <c r="E751" s="78"/>
      <c r="F751" s="78"/>
      <c r="G751" s="78"/>
      <c r="H751" s="78"/>
      <c r="I751" s="78"/>
      <c r="J751" s="81"/>
      <c r="K751" s="83"/>
      <c r="L751" s="51"/>
      <c r="AC751" s="60">
        <v>26816</v>
      </c>
      <c r="AD751" s="61">
        <v>104490</v>
      </c>
      <c r="AE751" s="93">
        <f t="shared" si="70"/>
        <v>104.49</v>
      </c>
      <c r="AF751" s="93"/>
    </row>
    <row r="752" spans="1:32" x14ac:dyDescent="0.2">
      <c r="A752" s="77">
        <v>32884</v>
      </c>
      <c r="B752" s="61">
        <v>1634</v>
      </c>
      <c r="C752" s="78">
        <f t="shared" si="68"/>
        <v>1990.01</v>
      </c>
      <c r="D752" s="78">
        <f t="shared" si="69"/>
        <v>3.24099173553719</v>
      </c>
      <c r="E752" s="78"/>
      <c r="F752" s="78"/>
      <c r="G752" s="78"/>
      <c r="H752" s="78"/>
      <c r="I752" s="78"/>
      <c r="J752" s="82"/>
      <c r="K752" s="83"/>
      <c r="L752" s="51"/>
      <c r="AC752" s="60">
        <v>26846</v>
      </c>
      <c r="AD752" s="61">
        <v>28710</v>
      </c>
      <c r="AE752" s="93">
        <f t="shared" si="70"/>
        <v>28.71</v>
      </c>
      <c r="AF752" s="93"/>
    </row>
    <row r="753" spans="1:32" x14ac:dyDescent="0.2">
      <c r="A753" s="77">
        <v>32885</v>
      </c>
      <c r="B753" s="61">
        <v>2079</v>
      </c>
      <c r="C753" s="78">
        <f t="shared" si="68"/>
        <v>1990.01</v>
      </c>
      <c r="D753" s="78">
        <f t="shared" si="69"/>
        <v>4.123636363636364</v>
      </c>
      <c r="E753" s="78"/>
      <c r="F753" s="78"/>
      <c r="G753" s="78"/>
      <c r="H753" s="78"/>
      <c r="I753" s="78"/>
      <c r="J753" s="81"/>
      <c r="K753" s="83"/>
      <c r="L753" s="51"/>
      <c r="AC753" s="60">
        <v>26877</v>
      </c>
      <c r="AD753" s="61">
        <v>4520</v>
      </c>
      <c r="AE753" s="93">
        <f t="shared" si="70"/>
        <v>4.5199999999999996</v>
      </c>
      <c r="AF753" s="93"/>
    </row>
    <row r="754" spans="1:32" x14ac:dyDescent="0.2">
      <c r="A754" s="77">
        <v>32886</v>
      </c>
      <c r="B754" s="61">
        <v>5466</v>
      </c>
      <c r="C754" s="78">
        <f t="shared" si="68"/>
        <v>1990.01</v>
      </c>
      <c r="D754" s="78">
        <f t="shared" si="69"/>
        <v>10.841652892561983</v>
      </c>
      <c r="E754" s="78"/>
      <c r="F754" s="78"/>
      <c r="G754" s="78"/>
      <c r="H754" s="78"/>
      <c r="I754" s="78"/>
      <c r="J754" s="82"/>
      <c r="K754" s="83"/>
      <c r="L754" s="51"/>
      <c r="AC754" s="60">
        <v>26908</v>
      </c>
      <c r="AD754" s="61">
        <v>8920</v>
      </c>
      <c r="AE754" s="93">
        <f t="shared" si="70"/>
        <v>8.92</v>
      </c>
      <c r="AF754" s="93"/>
    </row>
    <row r="755" spans="1:32" x14ac:dyDescent="0.2">
      <c r="A755" s="77">
        <v>32887</v>
      </c>
      <c r="B755" s="61">
        <v>3250</v>
      </c>
      <c r="C755" s="78">
        <f t="shared" si="68"/>
        <v>1990.01</v>
      </c>
      <c r="D755" s="78">
        <f t="shared" si="69"/>
        <v>6.446280991735537</v>
      </c>
      <c r="E755" s="78"/>
      <c r="F755" s="78"/>
      <c r="G755" s="78"/>
      <c r="H755" s="78"/>
      <c r="I755" s="78"/>
      <c r="J755" s="81"/>
      <c r="K755" s="83"/>
      <c r="L755" s="51"/>
      <c r="AC755" s="60">
        <v>26938</v>
      </c>
      <c r="AD755" s="61">
        <v>43010</v>
      </c>
      <c r="AE755" s="93">
        <f t="shared" si="70"/>
        <v>43.01</v>
      </c>
      <c r="AF755" s="93"/>
    </row>
    <row r="756" spans="1:32" x14ac:dyDescent="0.2">
      <c r="A756" s="77">
        <v>32888</v>
      </c>
      <c r="B756" s="61">
        <v>2114</v>
      </c>
      <c r="C756" s="78">
        <f t="shared" si="68"/>
        <v>1990.01</v>
      </c>
      <c r="D756" s="78">
        <f t="shared" si="69"/>
        <v>4.1930578512396695</v>
      </c>
      <c r="E756" s="78"/>
      <c r="F756" s="78"/>
      <c r="G756" s="78"/>
      <c r="H756" s="78"/>
      <c r="I756" s="78"/>
      <c r="J756" s="82"/>
      <c r="K756" s="83"/>
      <c r="L756" s="51"/>
      <c r="AC756" s="60">
        <v>26969</v>
      </c>
      <c r="AD756" s="61">
        <v>413450</v>
      </c>
      <c r="AE756" s="93">
        <f t="shared" si="70"/>
        <v>413.45</v>
      </c>
      <c r="AF756" s="93"/>
    </row>
    <row r="757" spans="1:32" x14ac:dyDescent="0.2">
      <c r="A757" s="77">
        <v>32889</v>
      </c>
      <c r="B757" s="61">
        <v>1650</v>
      </c>
      <c r="C757" s="78">
        <f t="shared" si="68"/>
        <v>1990.01</v>
      </c>
      <c r="D757" s="78">
        <f t="shared" si="69"/>
        <v>3.2727272727272725</v>
      </c>
      <c r="E757" s="78"/>
      <c r="F757" s="78"/>
      <c r="G757" s="78"/>
      <c r="H757" s="78"/>
      <c r="I757" s="78"/>
      <c r="J757" s="81"/>
      <c r="K757" s="83"/>
      <c r="L757" s="51"/>
      <c r="AC757" s="60">
        <v>26999</v>
      </c>
      <c r="AD757" s="61">
        <v>244890</v>
      </c>
      <c r="AE757" s="93">
        <f t="shared" si="70"/>
        <v>244.89</v>
      </c>
      <c r="AF757" s="93"/>
    </row>
    <row r="758" spans="1:32" x14ac:dyDescent="0.2">
      <c r="A758" s="77">
        <v>32890</v>
      </c>
      <c r="B758" s="61">
        <v>312</v>
      </c>
      <c r="C758" s="78">
        <f t="shared" si="68"/>
        <v>1990.01</v>
      </c>
      <c r="D758" s="78">
        <f t="shared" si="69"/>
        <v>0.61884297520661158</v>
      </c>
      <c r="E758" s="78"/>
      <c r="F758" s="78"/>
      <c r="G758" s="78"/>
      <c r="H758" s="78"/>
      <c r="I758" s="78"/>
      <c r="J758" s="82"/>
      <c r="K758" s="83"/>
      <c r="L758" s="51"/>
      <c r="AC758" s="60">
        <v>27030</v>
      </c>
      <c r="AD758" s="61">
        <v>537400</v>
      </c>
      <c r="AE758" s="93">
        <f t="shared" si="70"/>
        <v>537.4</v>
      </c>
      <c r="AF758" s="93"/>
    </row>
    <row r="759" spans="1:32" x14ac:dyDescent="0.2">
      <c r="A759" s="77">
        <v>32891</v>
      </c>
      <c r="B759" s="61">
        <v>2207</v>
      </c>
      <c r="C759" s="78">
        <f t="shared" si="68"/>
        <v>1990.01</v>
      </c>
      <c r="D759" s="78">
        <f t="shared" si="69"/>
        <v>4.3775206611570248</v>
      </c>
      <c r="E759" s="78"/>
      <c r="F759" s="78"/>
      <c r="G759" s="78"/>
      <c r="H759" s="78"/>
      <c r="I759" s="78"/>
      <c r="J759" s="81"/>
      <c r="K759" s="83"/>
      <c r="L759" s="51"/>
      <c r="AC759" s="60">
        <v>27061</v>
      </c>
      <c r="AD759" s="61">
        <v>113740</v>
      </c>
      <c r="AE759" s="93">
        <f t="shared" si="70"/>
        <v>113.74</v>
      </c>
      <c r="AF759" s="93"/>
    </row>
    <row r="760" spans="1:32" x14ac:dyDescent="0.2">
      <c r="A760" s="77">
        <v>32892</v>
      </c>
      <c r="B760" s="61">
        <v>971</v>
      </c>
      <c r="C760" s="78">
        <f t="shared" si="68"/>
        <v>1990.01</v>
      </c>
      <c r="D760" s="78">
        <f t="shared" si="69"/>
        <v>1.9259504132231404</v>
      </c>
      <c r="E760" s="78"/>
      <c r="F760" s="78"/>
      <c r="G760" s="78"/>
      <c r="H760" s="78"/>
      <c r="I760" s="78"/>
      <c r="J760" s="82"/>
      <c r="K760" s="83"/>
      <c r="L760" s="51"/>
      <c r="AC760" s="60">
        <v>27089</v>
      </c>
      <c r="AD760" s="61">
        <v>307280</v>
      </c>
      <c r="AE760" s="93">
        <f t="shared" si="70"/>
        <v>307.27999999999997</v>
      </c>
      <c r="AF760" s="93"/>
    </row>
    <row r="761" spans="1:32" x14ac:dyDescent="0.2">
      <c r="A761" s="77">
        <v>32893</v>
      </c>
      <c r="B761" s="61">
        <v>1046</v>
      </c>
      <c r="C761" s="78">
        <f t="shared" si="68"/>
        <v>1990.01</v>
      </c>
      <c r="D761" s="78">
        <f t="shared" si="69"/>
        <v>2.0747107438016528</v>
      </c>
      <c r="E761" s="78"/>
      <c r="F761" s="78"/>
      <c r="G761" s="78"/>
      <c r="H761" s="78"/>
      <c r="I761" s="78"/>
      <c r="J761" s="81"/>
      <c r="K761" s="83"/>
      <c r="L761" s="51"/>
      <c r="AC761" s="60">
        <v>27120</v>
      </c>
      <c r="AD761" s="61">
        <v>274390</v>
      </c>
      <c r="AE761" s="93">
        <f t="shared" si="70"/>
        <v>274.39</v>
      </c>
      <c r="AF761" s="93"/>
    </row>
    <row r="762" spans="1:32" x14ac:dyDescent="0.2">
      <c r="A762" s="77">
        <v>32894</v>
      </c>
      <c r="B762" s="61">
        <v>857</v>
      </c>
      <c r="C762" s="78">
        <f t="shared" si="68"/>
        <v>1990.01</v>
      </c>
      <c r="D762" s="78">
        <f t="shared" si="69"/>
        <v>1.6998347107438017</v>
      </c>
      <c r="E762" s="78"/>
      <c r="F762" s="78"/>
      <c r="G762" s="78"/>
      <c r="H762" s="78"/>
      <c r="I762" s="78"/>
      <c r="J762" s="82"/>
      <c r="K762" s="83"/>
      <c r="L762" s="51"/>
      <c r="AC762" s="60">
        <v>27150</v>
      </c>
      <c r="AD762" s="61">
        <v>370620</v>
      </c>
      <c r="AE762" s="93">
        <f t="shared" si="70"/>
        <v>370.62</v>
      </c>
      <c r="AF762" s="93"/>
    </row>
    <row r="763" spans="1:32" x14ac:dyDescent="0.2">
      <c r="A763" s="77">
        <v>32895</v>
      </c>
      <c r="B763" s="61">
        <v>725</v>
      </c>
      <c r="C763" s="78">
        <f t="shared" si="68"/>
        <v>1990.01</v>
      </c>
      <c r="D763" s="78">
        <f t="shared" si="69"/>
        <v>1.4380165289256199</v>
      </c>
      <c r="E763" s="78"/>
      <c r="F763" s="78"/>
      <c r="G763" s="78"/>
      <c r="H763" s="78"/>
      <c r="I763" s="78"/>
      <c r="J763" s="81"/>
      <c r="K763" s="83"/>
      <c r="L763" s="51"/>
      <c r="AC763" s="60">
        <v>27181</v>
      </c>
      <c r="AD763" s="61">
        <v>251880</v>
      </c>
      <c r="AE763" s="93">
        <f t="shared" si="70"/>
        <v>251.88</v>
      </c>
      <c r="AF763" s="93"/>
    </row>
    <row r="764" spans="1:32" x14ac:dyDescent="0.2">
      <c r="A764" s="77">
        <v>32896</v>
      </c>
      <c r="B764" s="61">
        <v>757</v>
      </c>
      <c r="C764" s="78">
        <f t="shared" si="68"/>
        <v>1990.01</v>
      </c>
      <c r="D764" s="78">
        <f t="shared" si="69"/>
        <v>1.5014876033057851</v>
      </c>
      <c r="E764" s="78"/>
      <c r="F764" s="78"/>
      <c r="G764" s="78"/>
      <c r="H764" s="78"/>
      <c r="I764" s="78"/>
      <c r="J764" s="82"/>
      <c r="K764" s="83"/>
      <c r="L764" s="51"/>
      <c r="AC764" s="60">
        <v>27211</v>
      </c>
      <c r="AD764" s="61">
        <v>69210</v>
      </c>
      <c r="AE764" s="93">
        <f t="shared" si="70"/>
        <v>69.209999999999994</v>
      </c>
      <c r="AF764" s="93"/>
    </row>
    <row r="765" spans="1:32" x14ac:dyDescent="0.2">
      <c r="A765" s="77">
        <v>32897</v>
      </c>
      <c r="B765" s="61">
        <v>699</v>
      </c>
      <c r="C765" s="78">
        <f t="shared" si="68"/>
        <v>1990.01</v>
      </c>
      <c r="D765" s="78">
        <f t="shared" si="69"/>
        <v>1.3864462809917357</v>
      </c>
      <c r="E765" s="78"/>
      <c r="F765" s="78"/>
      <c r="G765" s="78"/>
      <c r="H765" s="78"/>
      <c r="I765" s="78"/>
      <c r="J765" s="81"/>
      <c r="K765" s="83"/>
      <c r="L765" s="51"/>
      <c r="AC765" s="60">
        <v>27242</v>
      </c>
      <c r="AD765" s="61">
        <v>16580</v>
      </c>
      <c r="AE765" s="93">
        <f t="shared" si="70"/>
        <v>16.579999999999998</v>
      </c>
      <c r="AF765" s="93"/>
    </row>
    <row r="766" spans="1:32" x14ac:dyDescent="0.2">
      <c r="A766" s="77">
        <v>32898</v>
      </c>
      <c r="B766" s="61">
        <v>604</v>
      </c>
      <c r="C766" s="78">
        <f t="shared" si="68"/>
        <v>1990.01</v>
      </c>
      <c r="D766" s="78">
        <f t="shared" si="69"/>
        <v>1.1980165289256199</v>
      </c>
      <c r="E766" s="78"/>
      <c r="F766" s="78"/>
      <c r="G766" s="78"/>
      <c r="H766" s="78"/>
      <c r="I766" s="78"/>
      <c r="J766" s="82"/>
      <c r="K766" s="83"/>
      <c r="L766" s="51"/>
      <c r="AC766" s="60">
        <v>27273</v>
      </c>
      <c r="AD766" s="61">
        <v>5310</v>
      </c>
      <c r="AE766" s="93">
        <f t="shared" si="70"/>
        <v>5.31</v>
      </c>
      <c r="AF766" s="93"/>
    </row>
    <row r="767" spans="1:32" x14ac:dyDescent="0.2">
      <c r="A767" s="77">
        <v>32899</v>
      </c>
      <c r="B767" s="61">
        <v>704</v>
      </c>
      <c r="C767" s="78">
        <f t="shared" si="68"/>
        <v>1990.01</v>
      </c>
      <c r="D767" s="78">
        <f t="shared" si="69"/>
        <v>1.3963636363636363</v>
      </c>
      <c r="E767" s="78"/>
      <c r="F767" s="78"/>
      <c r="G767" s="78"/>
      <c r="H767" s="78"/>
      <c r="I767" s="78"/>
      <c r="J767" s="81"/>
      <c r="K767" s="83"/>
      <c r="L767" s="51"/>
      <c r="AC767" s="60">
        <v>27303</v>
      </c>
      <c r="AD767" s="61">
        <v>10</v>
      </c>
      <c r="AE767" s="93">
        <f t="shared" si="70"/>
        <v>0.01</v>
      </c>
      <c r="AF767" s="93"/>
    </row>
    <row r="768" spans="1:32" x14ac:dyDescent="0.2">
      <c r="A768" s="77">
        <v>32900</v>
      </c>
      <c r="B768" s="61">
        <v>668</v>
      </c>
      <c r="C768" s="78">
        <f t="shared" si="68"/>
        <v>1990.01</v>
      </c>
      <c r="D768" s="78">
        <f t="shared" si="69"/>
        <v>1.3249586776859503</v>
      </c>
      <c r="E768" s="78"/>
      <c r="F768" s="78"/>
      <c r="G768" s="78"/>
      <c r="H768" s="78"/>
      <c r="I768" s="78"/>
      <c r="J768" s="82"/>
      <c r="K768" s="83"/>
      <c r="L768" s="51"/>
      <c r="AC768" s="60">
        <v>27334</v>
      </c>
      <c r="AD768" s="61">
        <v>16280</v>
      </c>
      <c r="AE768" s="93">
        <f t="shared" si="70"/>
        <v>16.28</v>
      </c>
      <c r="AF768" s="93"/>
    </row>
    <row r="769" spans="1:32" x14ac:dyDescent="0.2">
      <c r="A769" s="77">
        <v>32901</v>
      </c>
      <c r="B769" s="61">
        <v>416</v>
      </c>
      <c r="C769" s="78">
        <f t="shared" si="68"/>
        <v>1990.01</v>
      </c>
      <c r="D769" s="78">
        <f t="shared" si="69"/>
        <v>0.82512396694214873</v>
      </c>
      <c r="E769" s="78"/>
      <c r="F769" s="78"/>
      <c r="G769" s="78"/>
      <c r="H769" s="78"/>
      <c r="I769" s="78"/>
      <c r="J769" s="81"/>
      <c r="K769" s="83"/>
      <c r="L769" s="51"/>
      <c r="AC769" s="60">
        <v>27364</v>
      </c>
      <c r="AD769" s="61">
        <v>38880</v>
      </c>
      <c r="AE769" s="93">
        <f t="shared" si="70"/>
        <v>38.880000000000003</v>
      </c>
      <c r="AF769" s="93"/>
    </row>
    <row r="770" spans="1:32" x14ac:dyDescent="0.2">
      <c r="A770" s="77">
        <v>32902</v>
      </c>
      <c r="B770" s="61">
        <v>881</v>
      </c>
      <c r="C770" s="78">
        <f t="shared" si="68"/>
        <v>1990.01</v>
      </c>
      <c r="D770" s="78">
        <f t="shared" si="69"/>
        <v>1.7474380165289256</v>
      </c>
      <c r="E770" s="78"/>
      <c r="F770" s="78"/>
      <c r="G770" s="78"/>
      <c r="H770" s="78"/>
      <c r="I770" s="78"/>
      <c r="J770" s="82"/>
      <c r="K770" s="83"/>
      <c r="L770" s="51"/>
      <c r="AC770" s="60">
        <v>27395</v>
      </c>
      <c r="AD770" s="61">
        <v>45510</v>
      </c>
      <c r="AE770" s="93">
        <f t="shared" si="70"/>
        <v>45.51</v>
      </c>
      <c r="AF770" s="93"/>
    </row>
    <row r="771" spans="1:32" x14ac:dyDescent="0.2">
      <c r="A771" s="77">
        <v>32903</v>
      </c>
      <c r="B771" s="61">
        <v>977</v>
      </c>
      <c r="C771" s="78">
        <f t="shared" si="68"/>
        <v>1990.01</v>
      </c>
      <c r="D771" s="78">
        <f t="shared" si="69"/>
        <v>1.9378512396694214</v>
      </c>
      <c r="E771" s="78"/>
      <c r="F771" s="78"/>
      <c r="G771" s="78"/>
      <c r="H771" s="78"/>
      <c r="I771" s="78"/>
      <c r="J771" s="81"/>
      <c r="K771" s="83"/>
      <c r="L771" s="51"/>
      <c r="AC771" s="60">
        <v>27426</v>
      </c>
      <c r="AD771" s="61">
        <v>113900</v>
      </c>
      <c r="AE771" s="93">
        <f t="shared" si="70"/>
        <v>113.9</v>
      </c>
      <c r="AF771" s="93"/>
    </row>
    <row r="772" spans="1:32" x14ac:dyDescent="0.2">
      <c r="A772" s="77">
        <v>32904</v>
      </c>
      <c r="B772" s="61">
        <v>747</v>
      </c>
      <c r="C772" s="78">
        <f t="shared" si="68"/>
        <v>1990.01</v>
      </c>
      <c r="D772" s="78">
        <f t="shared" si="69"/>
        <v>1.4816528925619834</v>
      </c>
      <c r="E772" s="78"/>
      <c r="F772" s="78"/>
      <c r="G772" s="78"/>
      <c r="H772" s="78"/>
      <c r="I772" s="78"/>
      <c r="J772" s="82"/>
      <c r="K772" s="83"/>
      <c r="L772" s="51"/>
      <c r="AC772" s="60">
        <v>27454</v>
      </c>
      <c r="AD772" s="61">
        <v>269420</v>
      </c>
      <c r="AE772" s="93">
        <f t="shared" si="70"/>
        <v>269.42</v>
      </c>
      <c r="AF772" s="93"/>
    </row>
    <row r="773" spans="1:32" x14ac:dyDescent="0.2">
      <c r="A773" s="77">
        <v>32905</v>
      </c>
      <c r="B773" s="61">
        <v>795</v>
      </c>
      <c r="C773" s="78">
        <f t="shared" si="68"/>
        <v>1990.02</v>
      </c>
      <c r="D773" s="78">
        <f t="shared" si="69"/>
        <v>1.5768595041322315</v>
      </c>
      <c r="E773" s="78"/>
      <c r="F773" s="78"/>
      <c r="G773" s="78"/>
      <c r="H773" s="78"/>
      <c r="I773" s="78"/>
      <c r="J773" s="81"/>
      <c r="K773" s="83"/>
      <c r="L773" s="51"/>
      <c r="AC773" s="60">
        <v>27485</v>
      </c>
      <c r="AD773" s="61">
        <v>167490</v>
      </c>
      <c r="AE773" s="93">
        <f t="shared" si="70"/>
        <v>167.49</v>
      </c>
      <c r="AF773" s="93"/>
    </row>
    <row r="774" spans="1:32" x14ac:dyDescent="0.2">
      <c r="A774" s="77">
        <v>32906</v>
      </c>
      <c r="B774" s="61">
        <v>571</v>
      </c>
      <c r="C774" s="78">
        <f t="shared" si="68"/>
        <v>1990.02</v>
      </c>
      <c r="D774" s="78">
        <f t="shared" si="69"/>
        <v>1.1325619834710745</v>
      </c>
      <c r="E774" s="78"/>
      <c r="F774" s="78"/>
      <c r="G774" s="78"/>
      <c r="H774" s="78"/>
      <c r="I774" s="78"/>
      <c r="J774" s="82"/>
      <c r="K774" s="83"/>
      <c r="L774" s="51"/>
      <c r="AC774" s="60">
        <v>27515</v>
      </c>
      <c r="AD774" s="61">
        <v>397680</v>
      </c>
      <c r="AE774" s="93">
        <f t="shared" si="70"/>
        <v>397.68</v>
      </c>
      <c r="AF774" s="93"/>
    </row>
    <row r="775" spans="1:32" x14ac:dyDescent="0.2">
      <c r="A775" s="77">
        <v>32907</v>
      </c>
      <c r="B775" s="61">
        <v>855</v>
      </c>
      <c r="C775" s="78">
        <f t="shared" si="68"/>
        <v>1990.02</v>
      </c>
      <c r="D775" s="78">
        <f t="shared" si="69"/>
        <v>1.6958677685950414</v>
      </c>
      <c r="E775" s="78"/>
      <c r="F775" s="78"/>
      <c r="G775" s="78"/>
      <c r="H775" s="78"/>
      <c r="I775" s="78"/>
      <c r="J775" s="81"/>
      <c r="K775" s="83"/>
      <c r="L775" s="51"/>
      <c r="AC775" s="60">
        <v>27546</v>
      </c>
      <c r="AD775" s="61">
        <v>268050</v>
      </c>
      <c r="AE775" s="93">
        <f t="shared" si="70"/>
        <v>268.05</v>
      </c>
      <c r="AF775" s="93"/>
    </row>
    <row r="776" spans="1:32" x14ac:dyDescent="0.2">
      <c r="A776" s="77">
        <v>32908</v>
      </c>
      <c r="B776" s="61">
        <v>687</v>
      </c>
      <c r="C776" s="78">
        <f t="shared" si="68"/>
        <v>1990.02</v>
      </c>
      <c r="D776" s="78">
        <f t="shared" si="69"/>
        <v>1.3626446280991735</v>
      </c>
      <c r="E776" s="78"/>
      <c r="F776" s="78"/>
      <c r="G776" s="78"/>
      <c r="H776" s="78"/>
      <c r="I776" s="78"/>
      <c r="J776" s="82"/>
      <c r="K776" s="83"/>
      <c r="L776" s="51"/>
      <c r="AC776" s="60">
        <v>27576</v>
      </c>
      <c r="AD776" s="61">
        <v>64920</v>
      </c>
      <c r="AE776" s="93">
        <f t="shared" si="70"/>
        <v>64.92</v>
      </c>
      <c r="AF776" s="93"/>
    </row>
    <row r="777" spans="1:32" x14ac:dyDescent="0.2">
      <c r="A777" s="77">
        <v>32909</v>
      </c>
      <c r="B777" s="61">
        <v>686</v>
      </c>
      <c r="C777" s="78">
        <f t="shared" si="68"/>
        <v>1990.02</v>
      </c>
      <c r="D777" s="78">
        <f t="shared" si="69"/>
        <v>1.3606611570247933</v>
      </c>
      <c r="E777" s="78"/>
      <c r="F777" s="78"/>
      <c r="G777" s="78"/>
      <c r="H777" s="78"/>
      <c r="I777" s="78"/>
      <c r="J777" s="81"/>
      <c r="K777" s="83"/>
      <c r="L777" s="51"/>
      <c r="AC777" s="60">
        <v>27607</v>
      </c>
      <c r="AD777" s="61">
        <v>13420</v>
      </c>
      <c r="AE777" s="93">
        <f t="shared" si="70"/>
        <v>13.42</v>
      </c>
      <c r="AF777" s="93"/>
    </row>
    <row r="778" spans="1:32" x14ac:dyDescent="0.2">
      <c r="A778" s="77">
        <v>32910</v>
      </c>
      <c r="B778" s="61">
        <v>648</v>
      </c>
      <c r="C778" s="78">
        <f t="shared" si="68"/>
        <v>1990.02</v>
      </c>
      <c r="D778" s="78">
        <f t="shared" si="69"/>
        <v>1.2852892561983471</v>
      </c>
      <c r="E778" s="78"/>
      <c r="F778" s="78"/>
      <c r="G778" s="78"/>
      <c r="H778" s="78"/>
      <c r="I778" s="78"/>
      <c r="J778" s="82"/>
      <c r="K778" s="83"/>
      <c r="L778" s="51"/>
      <c r="AC778" s="60">
        <v>27638</v>
      </c>
      <c r="AD778" s="61">
        <v>9840</v>
      </c>
      <c r="AE778" s="93">
        <f t="shared" si="70"/>
        <v>9.84</v>
      </c>
      <c r="AF778" s="93"/>
    </row>
    <row r="779" spans="1:32" x14ac:dyDescent="0.2">
      <c r="A779" s="77">
        <v>32911</v>
      </c>
      <c r="B779" s="61">
        <v>520</v>
      </c>
      <c r="C779" s="78">
        <f t="shared" ref="C779:C842" si="71">YEAR(A779) + MONTH(A779) / 100</f>
        <v>1990.02</v>
      </c>
      <c r="D779" s="78">
        <f t="shared" si="69"/>
        <v>1.0314049586776859</v>
      </c>
      <c r="E779" s="78"/>
      <c r="F779" s="78"/>
      <c r="G779" s="78"/>
      <c r="H779" s="78"/>
      <c r="I779" s="78"/>
      <c r="J779" s="81"/>
      <c r="K779" s="83"/>
      <c r="L779" s="51"/>
      <c r="AC779" s="60">
        <v>27668</v>
      </c>
      <c r="AD779" s="61">
        <v>19890</v>
      </c>
      <c r="AE779" s="93">
        <f t="shared" si="70"/>
        <v>19.89</v>
      </c>
      <c r="AF779" s="93"/>
    </row>
    <row r="780" spans="1:32" x14ac:dyDescent="0.2">
      <c r="A780" s="77">
        <v>32912</v>
      </c>
      <c r="B780" s="61">
        <v>708</v>
      </c>
      <c r="C780" s="78">
        <f t="shared" si="71"/>
        <v>1990.02</v>
      </c>
      <c r="D780" s="78">
        <f t="shared" ref="D780:D843" si="72">B780 * 60 * 60 * 24 / 43560 / 1000</f>
        <v>1.404297520661157</v>
      </c>
      <c r="E780" s="78"/>
      <c r="F780" s="78"/>
      <c r="G780" s="78"/>
      <c r="H780" s="78"/>
      <c r="I780" s="78"/>
      <c r="J780" s="82"/>
      <c r="K780" s="83"/>
      <c r="L780" s="51"/>
      <c r="AC780" s="60">
        <v>27699</v>
      </c>
      <c r="AD780" s="61">
        <v>42950</v>
      </c>
      <c r="AE780" s="93">
        <f t="shared" ref="AE780:AE843" si="73">AD780 / 1000</f>
        <v>42.95</v>
      </c>
      <c r="AF780" s="93"/>
    </row>
    <row r="781" spans="1:32" x14ac:dyDescent="0.2">
      <c r="A781" s="77">
        <v>32913</v>
      </c>
      <c r="B781" s="61">
        <v>634</v>
      </c>
      <c r="C781" s="78">
        <f t="shared" si="71"/>
        <v>1990.02</v>
      </c>
      <c r="D781" s="78">
        <f t="shared" si="72"/>
        <v>1.2575206611570247</v>
      </c>
      <c r="E781" s="78"/>
      <c r="F781" s="78"/>
      <c r="G781" s="78"/>
      <c r="H781" s="78"/>
      <c r="I781" s="78"/>
      <c r="J781" s="81"/>
      <c r="K781" s="83"/>
      <c r="L781" s="51"/>
      <c r="AC781" s="60">
        <v>27729</v>
      </c>
      <c r="AD781" s="61">
        <v>55840</v>
      </c>
      <c r="AE781" s="93">
        <f t="shared" si="73"/>
        <v>55.84</v>
      </c>
      <c r="AF781" s="93"/>
    </row>
    <row r="782" spans="1:32" x14ac:dyDescent="0.2">
      <c r="A782" s="77">
        <v>32914</v>
      </c>
      <c r="B782" s="61">
        <v>709</v>
      </c>
      <c r="C782" s="78">
        <f t="shared" si="71"/>
        <v>1990.02</v>
      </c>
      <c r="D782" s="78">
        <f t="shared" si="72"/>
        <v>1.406280991735537</v>
      </c>
      <c r="E782" s="78"/>
      <c r="F782" s="78"/>
      <c r="G782" s="78"/>
      <c r="H782" s="78"/>
      <c r="I782" s="78"/>
      <c r="J782" s="82"/>
      <c r="K782" s="83"/>
      <c r="L782" s="51"/>
      <c r="AC782" s="60">
        <v>27760</v>
      </c>
      <c r="AD782" s="61">
        <v>31350</v>
      </c>
      <c r="AE782" s="93">
        <f t="shared" si="73"/>
        <v>31.35</v>
      </c>
      <c r="AF782" s="93"/>
    </row>
    <row r="783" spans="1:32" x14ac:dyDescent="0.2">
      <c r="A783" s="77">
        <v>32915</v>
      </c>
      <c r="B783" s="61">
        <v>553</v>
      </c>
      <c r="C783" s="78">
        <f t="shared" si="71"/>
        <v>1990.02</v>
      </c>
      <c r="D783" s="78">
        <f t="shared" si="72"/>
        <v>1.0968595041322315</v>
      </c>
      <c r="E783" s="78"/>
      <c r="F783" s="78"/>
      <c r="G783" s="78"/>
      <c r="H783" s="78"/>
      <c r="I783" s="78"/>
      <c r="J783" s="81"/>
      <c r="K783" s="83"/>
      <c r="L783" s="51"/>
      <c r="AC783" s="60">
        <v>27791</v>
      </c>
      <c r="AD783" s="61">
        <v>54860</v>
      </c>
      <c r="AE783" s="93">
        <f t="shared" si="73"/>
        <v>54.86</v>
      </c>
      <c r="AF783" s="93"/>
    </row>
    <row r="784" spans="1:32" x14ac:dyDescent="0.2">
      <c r="A784" s="77">
        <v>32916</v>
      </c>
      <c r="B784" s="61">
        <v>604</v>
      </c>
      <c r="C784" s="78">
        <f t="shared" si="71"/>
        <v>1990.02</v>
      </c>
      <c r="D784" s="78">
        <f t="shared" si="72"/>
        <v>1.1980165289256199</v>
      </c>
      <c r="E784" s="78"/>
      <c r="F784" s="78"/>
      <c r="G784" s="78"/>
      <c r="H784" s="78"/>
      <c r="I784" s="78"/>
      <c r="J784" s="82"/>
      <c r="K784" s="83"/>
      <c r="L784" s="51"/>
      <c r="AC784" s="60">
        <v>27820</v>
      </c>
      <c r="AD784" s="61">
        <v>74470</v>
      </c>
      <c r="AE784" s="93">
        <f t="shared" si="73"/>
        <v>74.47</v>
      </c>
      <c r="AF784" s="93"/>
    </row>
    <row r="785" spans="1:32" x14ac:dyDescent="0.2">
      <c r="A785" s="77">
        <v>32917</v>
      </c>
      <c r="B785" s="61">
        <v>684</v>
      </c>
      <c r="C785" s="78">
        <f t="shared" si="71"/>
        <v>1990.02</v>
      </c>
      <c r="D785" s="78">
        <f t="shared" si="72"/>
        <v>1.356694214876033</v>
      </c>
      <c r="E785" s="78"/>
      <c r="F785" s="78"/>
      <c r="G785" s="78"/>
      <c r="H785" s="78"/>
      <c r="I785" s="78"/>
      <c r="J785" s="81"/>
      <c r="K785" s="83"/>
      <c r="L785" s="51"/>
      <c r="AC785" s="60">
        <v>27851</v>
      </c>
      <c r="AD785" s="61">
        <v>127060</v>
      </c>
      <c r="AE785" s="93">
        <f t="shared" si="73"/>
        <v>127.06</v>
      </c>
      <c r="AF785" s="93"/>
    </row>
    <row r="786" spans="1:32" x14ac:dyDescent="0.2">
      <c r="A786" s="77">
        <v>32918</v>
      </c>
      <c r="B786" s="61">
        <v>575</v>
      </c>
      <c r="C786" s="78">
        <f t="shared" si="71"/>
        <v>1990.02</v>
      </c>
      <c r="D786" s="78">
        <f t="shared" si="72"/>
        <v>1.140495867768595</v>
      </c>
      <c r="E786" s="78"/>
      <c r="F786" s="78"/>
      <c r="G786" s="78"/>
      <c r="H786" s="78"/>
      <c r="I786" s="78"/>
      <c r="J786" s="82"/>
      <c r="K786" s="83"/>
      <c r="L786" s="51"/>
      <c r="AC786" s="60">
        <v>27881</v>
      </c>
      <c r="AD786" s="61">
        <v>177540</v>
      </c>
      <c r="AE786" s="93">
        <f t="shared" si="73"/>
        <v>177.54</v>
      </c>
      <c r="AF786" s="93"/>
    </row>
    <row r="787" spans="1:32" x14ac:dyDescent="0.2">
      <c r="A787" s="77">
        <v>32919</v>
      </c>
      <c r="B787" s="61">
        <v>797</v>
      </c>
      <c r="C787" s="78">
        <f t="shared" si="71"/>
        <v>1990.02</v>
      </c>
      <c r="D787" s="78">
        <f t="shared" si="72"/>
        <v>1.5808264462809918</v>
      </c>
      <c r="E787" s="78"/>
      <c r="F787" s="78"/>
      <c r="G787" s="78"/>
      <c r="H787" s="78"/>
      <c r="I787" s="78"/>
      <c r="J787" s="81"/>
      <c r="K787" s="83"/>
      <c r="L787" s="51"/>
      <c r="AC787" s="60">
        <v>27912</v>
      </c>
      <c r="AD787" s="61">
        <v>46330</v>
      </c>
      <c r="AE787" s="93">
        <f t="shared" si="73"/>
        <v>46.33</v>
      </c>
      <c r="AF787" s="93"/>
    </row>
    <row r="788" spans="1:32" x14ac:dyDescent="0.2">
      <c r="A788" s="77">
        <v>32920</v>
      </c>
      <c r="B788" s="61">
        <v>733</v>
      </c>
      <c r="C788" s="78">
        <f t="shared" si="71"/>
        <v>1990.02</v>
      </c>
      <c r="D788" s="78">
        <f t="shared" si="72"/>
        <v>1.4538842975206612</v>
      </c>
      <c r="E788" s="78"/>
      <c r="F788" s="78"/>
      <c r="G788" s="78"/>
      <c r="H788" s="78"/>
      <c r="I788" s="78"/>
      <c r="J788" s="82"/>
      <c r="K788" s="83"/>
      <c r="L788" s="51"/>
      <c r="AC788" s="60">
        <v>27942</v>
      </c>
      <c r="AD788" s="61">
        <v>18670</v>
      </c>
      <c r="AE788" s="93">
        <f t="shared" si="73"/>
        <v>18.670000000000002</v>
      </c>
      <c r="AF788" s="93"/>
    </row>
    <row r="789" spans="1:32" x14ac:dyDescent="0.2">
      <c r="A789" s="77">
        <v>32921</v>
      </c>
      <c r="B789" s="61">
        <v>805</v>
      </c>
      <c r="C789" s="78">
        <f t="shared" si="71"/>
        <v>1990.02</v>
      </c>
      <c r="D789" s="78">
        <f t="shared" si="72"/>
        <v>1.596694214876033</v>
      </c>
      <c r="E789" s="78"/>
      <c r="F789" s="78"/>
      <c r="G789" s="78"/>
      <c r="H789" s="78"/>
      <c r="I789" s="78"/>
      <c r="J789" s="81"/>
      <c r="K789" s="83"/>
      <c r="L789" s="51"/>
      <c r="AC789" s="60">
        <v>27973</v>
      </c>
      <c r="AD789" s="61">
        <v>15470</v>
      </c>
      <c r="AE789" s="93">
        <f t="shared" si="73"/>
        <v>15.47</v>
      </c>
      <c r="AF789" s="93"/>
    </row>
    <row r="790" spans="1:32" x14ac:dyDescent="0.2">
      <c r="A790" s="77">
        <v>32922</v>
      </c>
      <c r="B790" s="61">
        <v>515</v>
      </c>
      <c r="C790" s="78">
        <f t="shared" si="71"/>
        <v>1990.02</v>
      </c>
      <c r="D790" s="78">
        <f t="shared" si="72"/>
        <v>1.0214876033057851</v>
      </c>
      <c r="E790" s="78"/>
      <c r="F790" s="78"/>
      <c r="G790" s="78"/>
      <c r="H790" s="78"/>
      <c r="I790" s="78"/>
      <c r="J790" s="82"/>
      <c r="K790" s="83"/>
      <c r="L790" s="51"/>
      <c r="AC790" s="60">
        <v>28004</v>
      </c>
      <c r="AD790" s="61">
        <v>6760</v>
      </c>
      <c r="AE790" s="93">
        <f t="shared" si="73"/>
        <v>6.76</v>
      </c>
      <c r="AF790" s="93"/>
    </row>
    <row r="791" spans="1:32" x14ac:dyDescent="0.2">
      <c r="A791" s="77">
        <v>32923</v>
      </c>
      <c r="B791" s="61">
        <v>565</v>
      </c>
      <c r="C791" s="78">
        <f t="shared" si="71"/>
        <v>1990.02</v>
      </c>
      <c r="D791" s="78">
        <f t="shared" si="72"/>
        <v>1.1206611570247933</v>
      </c>
      <c r="E791" s="78"/>
      <c r="F791" s="78"/>
      <c r="G791" s="78"/>
      <c r="H791" s="78"/>
      <c r="I791" s="78"/>
      <c r="J791" s="81"/>
      <c r="K791" s="83"/>
      <c r="L791" s="51"/>
      <c r="AC791" s="60">
        <v>28034</v>
      </c>
      <c r="AD791" s="61">
        <v>2360</v>
      </c>
      <c r="AE791" s="93">
        <f t="shared" si="73"/>
        <v>2.36</v>
      </c>
      <c r="AF791" s="93"/>
    </row>
    <row r="792" spans="1:32" x14ac:dyDescent="0.2">
      <c r="A792" s="77">
        <v>32924</v>
      </c>
      <c r="B792" s="61">
        <v>535</v>
      </c>
      <c r="C792" s="78">
        <f t="shared" si="71"/>
        <v>1990.02</v>
      </c>
      <c r="D792" s="78">
        <f t="shared" si="72"/>
        <v>1.0611570247933886</v>
      </c>
      <c r="E792" s="78"/>
      <c r="F792" s="78"/>
      <c r="G792" s="78"/>
      <c r="H792" s="78"/>
      <c r="I792" s="78"/>
      <c r="J792" s="82"/>
      <c r="K792" s="83"/>
      <c r="L792" s="51"/>
      <c r="AC792" s="60">
        <v>28065</v>
      </c>
      <c r="AD792" s="61">
        <v>9560</v>
      </c>
      <c r="AE792" s="93">
        <f t="shared" si="73"/>
        <v>9.56</v>
      </c>
      <c r="AF792" s="93"/>
    </row>
    <row r="793" spans="1:32" x14ac:dyDescent="0.2">
      <c r="A793" s="77">
        <v>32925</v>
      </c>
      <c r="B793" s="61">
        <v>716</v>
      </c>
      <c r="C793" s="78">
        <f t="shared" si="71"/>
        <v>1990.02</v>
      </c>
      <c r="D793" s="78">
        <f t="shared" si="72"/>
        <v>1.4201652892561982</v>
      </c>
      <c r="E793" s="78"/>
      <c r="F793" s="78"/>
      <c r="G793" s="78"/>
      <c r="H793" s="78"/>
      <c r="I793" s="78"/>
      <c r="J793" s="81"/>
      <c r="K793" s="83"/>
      <c r="L793" s="51"/>
      <c r="AC793" s="60">
        <v>28095</v>
      </c>
      <c r="AD793" s="61">
        <v>6550</v>
      </c>
      <c r="AE793" s="93">
        <f t="shared" si="73"/>
        <v>6.55</v>
      </c>
      <c r="AF793" s="93"/>
    </row>
    <row r="794" spans="1:32" x14ac:dyDescent="0.2">
      <c r="A794" s="77">
        <v>32926</v>
      </c>
      <c r="B794" s="61">
        <v>539</v>
      </c>
      <c r="C794" s="78">
        <f t="shared" si="71"/>
        <v>1990.02</v>
      </c>
      <c r="D794" s="78">
        <f t="shared" si="72"/>
        <v>1.0690909090909091</v>
      </c>
      <c r="E794" s="78"/>
      <c r="F794" s="78"/>
      <c r="G794" s="78"/>
      <c r="H794" s="78"/>
      <c r="I794" s="78"/>
      <c r="J794" s="82"/>
      <c r="K794" s="83"/>
      <c r="L794" s="51"/>
      <c r="AC794" s="60">
        <v>28126</v>
      </c>
      <c r="AD794" s="61">
        <v>11690</v>
      </c>
      <c r="AE794" s="93">
        <f t="shared" si="73"/>
        <v>11.69</v>
      </c>
      <c r="AF794" s="93"/>
    </row>
    <row r="795" spans="1:32" x14ac:dyDescent="0.2">
      <c r="A795" s="77">
        <v>32927</v>
      </c>
      <c r="B795" s="61">
        <v>705</v>
      </c>
      <c r="C795" s="78">
        <f t="shared" si="71"/>
        <v>1990.02</v>
      </c>
      <c r="D795" s="78">
        <f t="shared" si="72"/>
        <v>1.3983471074380165</v>
      </c>
      <c r="E795" s="78"/>
      <c r="F795" s="78"/>
      <c r="G795" s="78"/>
      <c r="H795" s="78"/>
      <c r="I795" s="78"/>
      <c r="J795" s="81"/>
      <c r="K795" s="83"/>
      <c r="L795" s="51"/>
      <c r="AC795" s="60">
        <v>28157</v>
      </c>
      <c r="AD795" s="61">
        <v>13980</v>
      </c>
      <c r="AE795" s="93">
        <f t="shared" si="73"/>
        <v>13.98</v>
      </c>
      <c r="AF795" s="93"/>
    </row>
    <row r="796" spans="1:32" x14ac:dyDescent="0.2">
      <c r="A796" s="77">
        <v>32928</v>
      </c>
      <c r="B796" s="61">
        <v>1024</v>
      </c>
      <c r="C796" s="78">
        <f t="shared" si="71"/>
        <v>1990.02</v>
      </c>
      <c r="D796" s="78">
        <f t="shared" si="72"/>
        <v>2.0310743801652893</v>
      </c>
      <c r="E796" s="78"/>
      <c r="F796" s="78"/>
      <c r="G796" s="78"/>
      <c r="H796" s="78"/>
      <c r="I796" s="78"/>
      <c r="J796" s="82"/>
      <c r="K796" s="83"/>
      <c r="L796" s="51"/>
      <c r="AC796" s="60">
        <v>28185</v>
      </c>
      <c r="AD796" s="61">
        <v>19180</v>
      </c>
      <c r="AE796" s="93">
        <f t="shared" si="73"/>
        <v>19.18</v>
      </c>
      <c r="AF796" s="93"/>
    </row>
    <row r="797" spans="1:32" x14ac:dyDescent="0.2">
      <c r="A797" s="77">
        <v>32929</v>
      </c>
      <c r="B797" s="61">
        <v>1293</v>
      </c>
      <c r="C797" s="78">
        <f t="shared" si="71"/>
        <v>1990.02</v>
      </c>
      <c r="D797" s="78">
        <f t="shared" si="72"/>
        <v>2.5646280991735537</v>
      </c>
      <c r="E797" s="78"/>
      <c r="F797" s="78"/>
      <c r="G797" s="78"/>
      <c r="H797" s="78"/>
      <c r="I797" s="78"/>
      <c r="J797" s="81"/>
      <c r="K797" s="83"/>
      <c r="L797" s="51"/>
      <c r="AC797" s="60">
        <v>28216</v>
      </c>
      <c r="AD797" s="61">
        <v>37000</v>
      </c>
      <c r="AE797" s="93">
        <f t="shared" si="73"/>
        <v>37</v>
      </c>
      <c r="AF797" s="93"/>
    </row>
    <row r="798" spans="1:32" x14ac:dyDescent="0.2">
      <c r="A798" s="77">
        <v>32930</v>
      </c>
      <c r="B798" s="61">
        <v>1551</v>
      </c>
      <c r="C798" s="78">
        <f t="shared" si="71"/>
        <v>1990.02</v>
      </c>
      <c r="D798" s="78">
        <f t="shared" si="72"/>
        <v>3.0763636363636366</v>
      </c>
      <c r="E798" s="78"/>
      <c r="F798" s="78"/>
      <c r="G798" s="78"/>
      <c r="H798" s="78"/>
      <c r="I798" s="78"/>
      <c r="J798" s="82"/>
      <c r="K798" s="83"/>
      <c r="L798" s="51"/>
      <c r="AC798" s="60">
        <v>28246</v>
      </c>
      <c r="AD798" s="61">
        <v>50710</v>
      </c>
      <c r="AE798" s="93">
        <f t="shared" si="73"/>
        <v>50.71</v>
      </c>
      <c r="AF798" s="93"/>
    </row>
    <row r="799" spans="1:32" x14ac:dyDescent="0.2">
      <c r="A799" s="77">
        <v>32931</v>
      </c>
      <c r="B799" s="61">
        <v>1711</v>
      </c>
      <c r="C799" s="78">
        <f t="shared" si="71"/>
        <v>1990.02</v>
      </c>
      <c r="D799" s="78">
        <f t="shared" si="72"/>
        <v>3.3937190082644628</v>
      </c>
      <c r="E799" s="78"/>
      <c r="F799" s="78"/>
      <c r="G799" s="78"/>
      <c r="H799" s="78"/>
      <c r="I799" s="78"/>
      <c r="J799" s="81"/>
      <c r="K799" s="83"/>
      <c r="L799" s="51"/>
      <c r="AC799" s="60">
        <v>28277</v>
      </c>
      <c r="AD799" s="61">
        <v>27160</v>
      </c>
      <c r="AE799" s="93">
        <f t="shared" si="73"/>
        <v>27.16</v>
      </c>
      <c r="AF799" s="93"/>
    </row>
    <row r="800" spans="1:32" x14ac:dyDescent="0.2">
      <c r="A800" s="77">
        <v>32932</v>
      </c>
      <c r="B800" s="61">
        <v>2006</v>
      </c>
      <c r="C800" s="78">
        <f t="shared" si="71"/>
        <v>1990.02</v>
      </c>
      <c r="D800" s="78">
        <f t="shared" si="72"/>
        <v>3.9788429752066117</v>
      </c>
      <c r="E800" s="78"/>
      <c r="F800" s="78"/>
      <c r="G800" s="78"/>
      <c r="H800" s="78"/>
      <c r="I800" s="78"/>
      <c r="J800" s="82"/>
      <c r="K800" s="83"/>
      <c r="L800" s="51"/>
      <c r="AC800" s="60">
        <v>28307</v>
      </c>
      <c r="AD800" s="61">
        <v>1750</v>
      </c>
      <c r="AE800" s="93">
        <f t="shared" si="73"/>
        <v>1.75</v>
      </c>
      <c r="AF800" s="93"/>
    </row>
    <row r="801" spans="1:32" x14ac:dyDescent="0.2">
      <c r="A801" s="77">
        <v>32933</v>
      </c>
      <c r="B801" s="61">
        <v>2769</v>
      </c>
      <c r="C801" s="78">
        <f t="shared" si="71"/>
        <v>1990.03</v>
      </c>
      <c r="D801" s="78">
        <f t="shared" si="72"/>
        <v>5.4922314049586776</v>
      </c>
      <c r="E801" s="78"/>
      <c r="F801" s="78"/>
      <c r="G801" s="78"/>
      <c r="H801" s="78"/>
      <c r="I801" s="78"/>
      <c r="J801" s="81"/>
      <c r="K801" s="83"/>
      <c r="L801" s="51"/>
      <c r="AC801" s="60">
        <v>28338</v>
      </c>
      <c r="AD801" s="61">
        <v>2790</v>
      </c>
      <c r="AE801" s="93">
        <f t="shared" si="73"/>
        <v>2.79</v>
      </c>
      <c r="AF801" s="93"/>
    </row>
    <row r="802" spans="1:32" x14ac:dyDescent="0.2">
      <c r="A802" s="77">
        <v>32934</v>
      </c>
      <c r="B802" s="61">
        <v>3242</v>
      </c>
      <c r="C802" s="78">
        <f t="shared" si="71"/>
        <v>1990.03</v>
      </c>
      <c r="D802" s="78">
        <f t="shared" si="72"/>
        <v>6.430413223140496</v>
      </c>
      <c r="E802" s="78"/>
      <c r="F802" s="78"/>
      <c r="G802" s="78"/>
      <c r="H802" s="78"/>
      <c r="I802" s="78"/>
      <c r="J802" s="82"/>
      <c r="K802" s="83"/>
      <c r="L802" s="51"/>
      <c r="AC802" s="60">
        <v>28369</v>
      </c>
      <c r="AD802" s="61">
        <v>17700</v>
      </c>
      <c r="AE802" s="93">
        <f t="shared" si="73"/>
        <v>17.7</v>
      </c>
      <c r="AF802" s="93"/>
    </row>
    <row r="803" spans="1:32" x14ac:dyDescent="0.2">
      <c r="A803" s="77">
        <v>32935</v>
      </c>
      <c r="B803" s="61">
        <v>4083</v>
      </c>
      <c r="C803" s="78">
        <f t="shared" si="71"/>
        <v>1990.03</v>
      </c>
      <c r="D803" s="78">
        <f t="shared" si="72"/>
        <v>8.0985123966942147</v>
      </c>
      <c r="E803" s="78"/>
      <c r="F803" s="78"/>
      <c r="G803" s="78"/>
      <c r="H803" s="78"/>
      <c r="I803" s="78"/>
      <c r="J803" s="81"/>
      <c r="K803" s="83"/>
      <c r="L803" s="51"/>
      <c r="AC803" s="60">
        <v>28399</v>
      </c>
      <c r="AD803" s="61">
        <v>13910</v>
      </c>
      <c r="AE803" s="93">
        <f t="shared" si="73"/>
        <v>13.91</v>
      </c>
      <c r="AF803" s="93"/>
    </row>
    <row r="804" spans="1:32" x14ac:dyDescent="0.2">
      <c r="A804" s="77">
        <v>32936</v>
      </c>
      <c r="B804" s="61">
        <v>3193</v>
      </c>
      <c r="C804" s="78">
        <f t="shared" si="71"/>
        <v>1990.03</v>
      </c>
      <c r="D804" s="78">
        <f t="shared" si="72"/>
        <v>6.3332231404958677</v>
      </c>
      <c r="E804" s="78"/>
      <c r="F804" s="78"/>
      <c r="G804" s="78"/>
      <c r="H804" s="78"/>
      <c r="I804" s="78"/>
      <c r="J804" s="82"/>
      <c r="K804" s="83"/>
      <c r="L804" s="51"/>
      <c r="AC804" s="60">
        <v>28430</v>
      </c>
      <c r="AD804" s="61">
        <v>44670</v>
      </c>
      <c r="AE804" s="93">
        <f t="shared" si="73"/>
        <v>44.67</v>
      </c>
      <c r="AF804" s="93"/>
    </row>
    <row r="805" spans="1:32" x14ac:dyDescent="0.2">
      <c r="A805" s="77">
        <v>32937</v>
      </c>
      <c r="B805" s="61">
        <v>2399</v>
      </c>
      <c r="C805" s="78">
        <f t="shared" si="71"/>
        <v>1990.03</v>
      </c>
      <c r="D805" s="78">
        <f t="shared" si="72"/>
        <v>4.7583471074380164</v>
      </c>
      <c r="E805" s="78"/>
      <c r="F805" s="78"/>
      <c r="G805" s="78"/>
      <c r="H805" s="78"/>
      <c r="I805" s="78"/>
      <c r="J805" s="81"/>
      <c r="K805" s="83"/>
      <c r="L805" s="51"/>
      <c r="AC805" s="60">
        <v>28460</v>
      </c>
      <c r="AD805" s="61">
        <v>209850</v>
      </c>
      <c r="AE805" s="93">
        <f t="shared" si="73"/>
        <v>209.85</v>
      </c>
      <c r="AF805" s="93"/>
    </row>
    <row r="806" spans="1:32" x14ac:dyDescent="0.2">
      <c r="A806" s="77">
        <v>32938</v>
      </c>
      <c r="B806" s="61">
        <v>2500</v>
      </c>
      <c r="C806" s="78">
        <f t="shared" si="71"/>
        <v>1990.03</v>
      </c>
      <c r="D806" s="78">
        <f t="shared" si="72"/>
        <v>4.9586776859504136</v>
      </c>
      <c r="E806" s="78"/>
      <c r="F806" s="78"/>
      <c r="G806" s="78"/>
      <c r="H806" s="78"/>
      <c r="I806" s="78"/>
      <c r="J806" s="82"/>
      <c r="K806" s="83"/>
      <c r="L806" s="51"/>
      <c r="AC806" s="60">
        <v>28491</v>
      </c>
      <c r="AD806" s="61">
        <v>408160</v>
      </c>
      <c r="AE806" s="93">
        <f t="shared" si="73"/>
        <v>408.16</v>
      </c>
      <c r="AF806" s="93"/>
    </row>
    <row r="807" spans="1:32" x14ac:dyDescent="0.2">
      <c r="A807" s="77">
        <v>32939</v>
      </c>
      <c r="B807" s="61">
        <v>2300</v>
      </c>
      <c r="C807" s="78">
        <f t="shared" si="71"/>
        <v>1990.03</v>
      </c>
      <c r="D807" s="78">
        <f t="shared" si="72"/>
        <v>4.5619834710743801</v>
      </c>
      <c r="E807" s="78"/>
      <c r="F807" s="78"/>
      <c r="G807" s="78"/>
      <c r="H807" s="78"/>
      <c r="I807" s="78"/>
      <c r="J807" s="81"/>
      <c r="K807" s="83"/>
      <c r="L807" s="51"/>
      <c r="AC807" s="60">
        <v>28522</v>
      </c>
      <c r="AD807" s="61">
        <v>198590</v>
      </c>
      <c r="AE807" s="93">
        <f t="shared" si="73"/>
        <v>198.59</v>
      </c>
      <c r="AF807" s="93"/>
    </row>
    <row r="808" spans="1:32" x14ac:dyDescent="0.2">
      <c r="A808" s="77">
        <v>32940</v>
      </c>
      <c r="B808" s="61">
        <v>2266</v>
      </c>
      <c r="C808" s="78">
        <f t="shared" si="71"/>
        <v>1990.03</v>
      </c>
      <c r="D808" s="78">
        <f t="shared" si="72"/>
        <v>4.4945454545454551</v>
      </c>
      <c r="E808" s="78"/>
      <c r="F808" s="78"/>
      <c r="G808" s="78"/>
      <c r="H808" s="78"/>
      <c r="I808" s="78"/>
      <c r="J808" s="82"/>
      <c r="K808" s="83"/>
      <c r="L808" s="51"/>
      <c r="AC808" s="60">
        <v>28550</v>
      </c>
      <c r="AD808" s="61">
        <v>298590</v>
      </c>
      <c r="AE808" s="93">
        <f t="shared" si="73"/>
        <v>298.58999999999997</v>
      </c>
      <c r="AF808" s="93"/>
    </row>
    <row r="809" spans="1:32" x14ac:dyDescent="0.2">
      <c r="A809" s="77">
        <v>32941</v>
      </c>
      <c r="B809" s="61">
        <v>1537</v>
      </c>
      <c r="C809" s="78">
        <f t="shared" si="71"/>
        <v>1990.03</v>
      </c>
      <c r="D809" s="78">
        <f t="shared" si="72"/>
        <v>3.0485950413223142</v>
      </c>
      <c r="E809" s="78"/>
      <c r="F809" s="78"/>
      <c r="G809" s="78"/>
      <c r="H809" s="78"/>
      <c r="I809" s="78"/>
      <c r="J809" s="81"/>
      <c r="K809" s="83"/>
      <c r="L809" s="51"/>
      <c r="AC809" s="60">
        <v>28581</v>
      </c>
      <c r="AD809" s="61">
        <v>222000</v>
      </c>
      <c r="AE809" s="93">
        <f t="shared" si="73"/>
        <v>222</v>
      </c>
      <c r="AF809" s="93"/>
    </row>
    <row r="810" spans="1:32" x14ac:dyDescent="0.2">
      <c r="A810" s="77">
        <v>32942</v>
      </c>
      <c r="B810" s="61">
        <v>1965</v>
      </c>
      <c r="C810" s="78">
        <f t="shared" si="71"/>
        <v>1990.03</v>
      </c>
      <c r="D810" s="78">
        <f t="shared" si="72"/>
        <v>3.8975206611570248</v>
      </c>
      <c r="E810" s="78"/>
      <c r="F810" s="78"/>
      <c r="G810" s="78"/>
      <c r="H810" s="78"/>
      <c r="I810" s="78"/>
      <c r="J810" s="82"/>
      <c r="K810" s="83"/>
      <c r="L810" s="51"/>
      <c r="AC810" s="60">
        <v>28611</v>
      </c>
      <c r="AD810" s="61">
        <v>293100</v>
      </c>
      <c r="AE810" s="93">
        <f t="shared" si="73"/>
        <v>293.10000000000002</v>
      </c>
      <c r="AF810" s="93"/>
    </row>
    <row r="811" spans="1:32" x14ac:dyDescent="0.2">
      <c r="A811" s="77">
        <v>32943</v>
      </c>
      <c r="B811" s="61">
        <v>1548</v>
      </c>
      <c r="C811" s="78">
        <f t="shared" si="71"/>
        <v>1990.03</v>
      </c>
      <c r="D811" s="78">
        <f t="shared" si="72"/>
        <v>3.0704132231404961</v>
      </c>
      <c r="E811" s="78"/>
      <c r="F811" s="78"/>
      <c r="G811" s="78"/>
      <c r="H811" s="78"/>
      <c r="I811" s="78"/>
      <c r="J811" s="81"/>
      <c r="K811" s="83"/>
      <c r="L811" s="51"/>
      <c r="AC811" s="60">
        <v>28642</v>
      </c>
      <c r="AD811" s="61">
        <v>228640</v>
      </c>
      <c r="AE811" s="93">
        <f t="shared" si="73"/>
        <v>228.64</v>
      </c>
      <c r="AF811" s="93"/>
    </row>
    <row r="812" spans="1:32" x14ac:dyDescent="0.2">
      <c r="A812" s="77">
        <v>32944</v>
      </c>
      <c r="B812" s="61">
        <v>1424</v>
      </c>
      <c r="C812" s="78">
        <f t="shared" si="71"/>
        <v>1990.03</v>
      </c>
      <c r="D812" s="78">
        <f t="shared" si="72"/>
        <v>2.8244628099173554</v>
      </c>
      <c r="E812" s="78"/>
      <c r="F812" s="78"/>
      <c r="G812" s="78"/>
      <c r="H812" s="78"/>
      <c r="I812" s="78"/>
      <c r="J812" s="82"/>
      <c r="K812" s="83"/>
      <c r="L812" s="51"/>
      <c r="AC812" s="60">
        <v>28672</v>
      </c>
      <c r="AD812" s="61">
        <v>83700</v>
      </c>
      <c r="AE812" s="93">
        <f t="shared" si="73"/>
        <v>83.7</v>
      </c>
      <c r="AF812" s="93"/>
    </row>
    <row r="813" spans="1:32" x14ac:dyDescent="0.2">
      <c r="A813" s="77">
        <v>32945</v>
      </c>
      <c r="B813" s="61">
        <v>1318</v>
      </c>
      <c r="C813" s="78">
        <f t="shared" si="71"/>
        <v>1990.03</v>
      </c>
      <c r="D813" s="78">
        <f t="shared" si="72"/>
        <v>2.6142148760330577</v>
      </c>
      <c r="E813" s="78"/>
      <c r="F813" s="78"/>
      <c r="G813" s="78"/>
      <c r="H813" s="78"/>
      <c r="I813" s="78"/>
      <c r="J813" s="81"/>
      <c r="K813" s="83"/>
      <c r="L813" s="51"/>
      <c r="AC813" s="60">
        <v>28703</v>
      </c>
      <c r="AD813" s="61">
        <v>18850</v>
      </c>
      <c r="AE813" s="93">
        <f t="shared" si="73"/>
        <v>18.850000000000001</v>
      </c>
      <c r="AF813" s="93"/>
    </row>
    <row r="814" spans="1:32" x14ac:dyDescent="0.2">
      <c r="A814" s="77">
        <v>32946</v>
      </c>
      <c r="B814" s="61">
        <v>1391</v>
      </c>
      <c r="C814" s="78">
        <f t="shared" si="71"/>
        <v>1990.03</v>
      </c>
      <c r="D814" s="78">
        <f t="shared" si="72"/>
        <v>2.75900826446281</v>
      </c>
      <c r="E814" s="78"/>
      <c r="F814" s="78"/>
      <c r="G814" s="78"/>
      <c r="H814" s="78"/>
      <c r="I814" s="78"/>
      <c r="J814" s="82"/>
      <c r="K814" s="83"/>
      <c r="L814" s="51"/>
      <c r="AC814" s="60">
        <v>28734</v>
      </c>
      <c r="AD814" s="61">
        <v>35040</v>
      </c>
      <c r="AE814" s="93">
        <f t="shared" si="73"/>
        <v>35.04</v>
      </c>
      <c r="AF814" s="93"/>
    </row>
    <row r="815" spans="1:32" x14ac:dyDescent="0.2">
      <c r="A815" s="77">
        <v>32947</v>
      </c>
      <c r="B815" s="61">
        <v>1280</v>
      </c>
      <c r="C815" s="78">
        <f t="shared" si="71"/>
        <v>1990.03</v>
      </c>
      <c r="D815" s="78">
        <f t="shared" si="72"/>
        <v>2.5388429752066117</v>
      </c>
      <c r="E815" s="78"/>
      <c r="F815" s="78"/>
      <c r="G815" s="78"/>
      <c r="H815" s="78"/>
      <c r="I815" s="78"/>
      <c r="J815" s="81"/>
      <c r="K815" s="83"/>
      <c r="L815" s="51"/>
      <c r="AC815" s="60">
        <v>28764</v>
      </c>
      <c r="AD815" s="61">
        <v>9550</v>
      </c>
      <c r="AE815" s="93">
        <f t="shared" si="73"/>
        <v>9.5500000000000007</v>
      </c>
      <c r="AF815" s="93"/>
    </row>
    <row r="816" spans="1:32" x14ac:dyDescent="0.2">
      <c r="A816" s="77">
        <v>32948</v>
      </c>
      <c r="B816" s="61">
        <v>1254</v>
      </c>
      <c r="C816" s="78">
        <f t="shared" si="71"/>
        <v>1990.03</v>
      </c>
      <c r="D816" s="78">
        <f t="shared" si="72"/>
        <v>2.4872727272727273</v>
      </c>
      <c r="E816" s="78"/>
      <c r="F816" s="78"/>
      <c r="G816" s="78"/>
      <c r="H816" s="78"/>
      <c r="I816" s="78"/>
      <c r="J816" s="82"/>
      <c r="K816" s="83"/>
      <c r="L816" s="51"/>
      <c r="AC816" s="60">
        <v>28795</v>
      </c>
      <c r="AD816" s="61">
        <v>11560</v>
      </c>
      <c r="AE816" s="93">
        <f t="shared" si="73"/>
        <v>11.56</v>
      </c>
      <c r="AF816" s="93"/>
    </row>
    <row r="817" spans="1:32" x14ac:dyDescent="0.2">
      <c r="A817" s="77">
        <v>32949</v>
      </c>
      <c r="B817" s="61">
        <v>1291</v>
      </c>
      <c r="C817" s="78">
        <f t="shared" si="71"/>
        <v>1990.03</v>
      </c>
      <c r="D817" s="78">
        <f t="shared" si="72"/>
        <v>2.5606611570247932</v>
      </c>
      <c r="E817" s="78"/>
      <c r="F817" s="78"/>
      <c r="G817" s="78"/>
      <c r="H817" s="78"/>
      <c r="I817" s="78"/>
      <c r="J817" s="81"/>
      <c r="K817" s="83"/>
      <c r="L817" s="51"/>
      <c r="AC817" s="60">
        <v>28825</v>
      </c>
      <c r="AD817" s="61">
        <v>11050</v>
      </c>
      <c r="AE817" s="93">
        <f t="shared" si="73"/>
        <v>11.05</v>
      </c>
      <c r="AF817" s="93"/>
    </row>
    <row r="818" spans="1:32" x14ac:dyDescent="0.2">
      <c r="A818" s="77">
        <v>32950</v>
      </c>
      <c r="B818" s="61">
        <v>1814</v>
      </c>
      <c r="C818" s="78">
        <f t="shared" si="71"/>
        <v>1990.03</v>
      </c>
      <c r="D818" s="78">
        <f t="shared" si="72"/>
        <v>3.5980165289256196</v>
      </c>
      <c r="E818" s="78"/>
      <c r="F818" s="78"/>
      <c r="G818" s="78"/>
      <c r="H818" s="78"/>
      <c r="I818" s="78"/>
      <c r="J818" s="82"/>
      <c r="K818" s="83"/>
      <c r="L818" s="51"/>
      <c r="AC818" s="60">
        <v>28856</v>
      </c>
      <c r="AD818" s="61">
        <v>46790</v>
      </c>
      <c r="AE818" s="93">
        <f t="shared" si="73"/>
        <v>46.79</v>
      </c>
      <c r="AF818" s="93"/>
    </row>
    <row r="819" spans="1:32" x14ac:dyDescent="0.2">
      <c r="A819" s="77">
        <v>32951</v>
      </c>
      <c r="B819" s="61">
        <v>1246</v>
      </c>
      <c r="C819" s="78">
        <f t="shared" si="71"/>
        <v>1990.03</v>
      </c>
      <c r="D819" s="78">
        <f t="shared" si="72"/>
        <v>2.4714049586776858</v>
      </c>
      <c r="E819" s="78"/>
      <c r="F819" s="78"/>
      <c r="G819" s="78"/>
      <c r="H819" s="78"/>
      <c r="I819" s="78"/>
      <c r="J819" s="81"/>
      <c r="K819" s="83"/>
      <c r="L819" s="51"/>
      <c r="AC819" s="60">
        <v>28887</v>
      </c>
      <c r="AD819" s="61">
        <v>73450</v>
      </c>
      <c r="AE819" s="93">
        <f t="shared" si="73"/>
        <v>73.45</v>
      </c>
      <c r="AF819" s="93"/>
    </row>
    <row r="820" spans="1:32" x14ac:dyDescent="0.2">
      <c r="A820" s="77">
        <v>32952</v>
      </c>
      <c r="B820" s="61">
        <v>1834</v>
      </c>
      <c r="C820" s="78">
        <f t="shared" si="71"/>
        <v>1990.03</v>
      </c>
      <c r="D820" s="78">
        <f t="shared" si="72"/>
        <v>3.6376859504132231</v>
      </c>
      <c r="E820" s="78"/>
      <c r="F820" s="78"/>
      <c r="G820" s="78"/>
      <c r="H820" s="78"/>
      <c r="I820" s="78"/>
      <c r="J820" s="82"/>
      <c r="K820" s="83"/>
      <c r="L820" s="51"/>
      <c r="AC820" s="60">
        <v>28915</v>
      </c>
      <c r="AD820" s="61">
        <v>171900</v>
      </c>
      <c r="AE820" s="93">
        <f t="shared" si="73"/>
        <v>171.9</v>
      </c>
      <c r="AF820" s="93"/>
    </row>
    <row r="821" spans="1:32" x14ac:dyDescent="0.2">
      <c r="A821" s="77">
        <v>32953</v>
      </c>
      <c r="B821" s="61">
        <v>1689</v>
      </c>
      <c r="C821" s="78">
        <f t="shared" si="71"/>
        <v>1990.03</v>
      </c>
      <c r="D821" s="78">
        <f t="shared" si="72"/>
        <v>3.3500826446280993</v>
      </c>
      <c r="E821" s="78"/>
      <c r="F821" s="78"/>
      <c r="G821" s="78"/>
      <c r="H821" s="78"/>
      <c r="I821" s="78"/>
      <c r="J821" s="81"/>
      <c r="K821" s="83"/>
      <c r="L821" s="51"/>
      <c r="AC821" s="60">
        <v>28946</v>
      </c>
      <c r="AD821" s="61">
        <v>160600</v>
      </c>
      <c r="AE821" s="93">
        <f t="shared" si="73"/>
        <v>160.6</v>
      </c>
      <c r="AF821" s="93"/>
    </row>
    <row r="822" spans="1:32" x14ac:dyDescent="0.2">
      <c r="A822" s="77">
        <v>32954</v>
      </c>
      <c r="B822" s="61">
        <v>1966</v>
      </c>
      <c r="C822" s="78">
        <f t="shared" si="71"/>
        <v>1990.03</v>
      </c>
      <c r="D822" s="78">
        <f t="shared" si="72"/>
        <v>3.8995041322314052</v>
      </c>
      <c r="E822" s="78"/>
      <c r="F822" s="78"/>
      <c r="G822" s="78"/>
      <c r="H822" s="78"/>
      <c r="I822" s="78"/>
      <c r="J822" s="82"/>
      <c r="K822" s="83"/>
      <c r="L822" s="51"/>
      <c r="AC822" s="60">
        <v>28976</v>
      </c>
      <c r="AD822" s="61">
        <v>268800</v>
      </c>
      <c r="AE822" s="93">
        <f t="shared" si="73"/>
        <v>268.8</v>
      </c>
      <c r="AF822" s="93"/>
    </row>
    <row r="823" spans="1:32" x14ac:dyDescent="0.2">
      <c r="A823" s="77">
        <v>32955</v>
      </c>
      <c r="B823" s="61">
        <v>2022</v>
      </c>
      <c r="C823" s="78">
        <f t="shared" si="71"/>
        <v>1990.03</v>
      </c>
      <c r="D823" s="78">
        <f t="shared" si="72"/>
        <v>4.0105785123966946</v>
      </c>
      <c r="E823" s="78"/>
      <c r="F823" s="78"/>
      <c r="G823" s="78"/>
      <c r="H823" s="78"/>
      <c r="I823" s="78"/>
      <c r="J823" s="81"/>
      <c r="K823" s="83"/>
      <c r="L823" s="51"/>
      <c r="AC823" s="60">
        <v>29007</v>
      </c>
      <c r="AD823" s="61">
        <v>65410</v>
      </c>
      <c r="AE823" s="93">
        <f t="shared" si="73"/>
        <v>65.41</v>
      </c>
      <c r="AF823" s="93"/>
    </row>
    <row r="824" spans="1:32" x14ac:dyDescent="0.2">
      <c r="A824" s="77">
        <v>32956</v>
      </c>
      <c r="B824" s="61">
        <v>1899</v>
      </c>
      <c r="C824" s="78">
        <f t="shared" si="71"/>
        <v>1990.03</v>
      </c>
      <c r="D824" s="78">
        <f t="shared" si="72"/>
        <v>3.7666115702479339</v>
      </c>
      <c r="E824" s="78"/>
      <c r="F824" s="78"/>
      <c r="G824" s="78"/>
      <c r="H824" s="78"/>
      <c r="I824" s="78"/>
      <c r="J824" s="82"/>
      <c r="K824" s="83"/>
      <c r="L824" s="51"/>
      <c r="AC824" s="60">
        <v>29037</v>
      </c>
      <c r="AD824" s="61">
        <v>19600</v>
      </c>
      <c r="AE824" s="93">
        <f t="shared" si="73"/>
        <v>19.600000000000001</v>
      </c>
      <c r="AF824" s="93"/>
    </row>
    <row r="825" spans="1:32" x14ac:dyDescent="0.2">
      <c r="A825" s="77">
        <v>32957</v>
      </c>
      <c r="B825" s="61">
        <v>1844</v>
      </c>
      <c r="C825" s="78">
        <f t="shared" si="71"/>
        <v>1990.03</v>
      </c>
      <c r="D825" s="78">
        <f t="shared" si="72"/>
        <v>3.6575206611570246</v>
      </c>
      <c r="E825" s="78"/>
      <c r="F825" s="78"/>
      <c r="G825" s="78"/>
      <c r="H825" s="78"/>
      <c r="I825" s="78"/>
      <c r="J825" s="81"/>
      <c r="K825" s="83"/>
      <c r="L825" s="51"/>
      <c r="AC825" s="60">
        <v>29068</v>
      </c>
      <c r="AD825" s="61">
        <v>4940</v>
      </c>
      <c r="AE825" s="93">
        <f t="shared" si="73"/>
        <v>4.9400000000000004</v>
      </c>
      <c r="AF825" s="93"/>
    </row>
    <row r="826" spans="1:32" x14ac:dyDescent="0.2">
      <c r="A826" s="77">
        <v>32958</v>
      </c>
      <c r="B826" s="61">
        <v>1963</v>
      </c>
      <c r="C826" s="78">
        <f t="shared" si="71"/>
        <v>1990.03</v>
      </c>
      <c r="D826" s="78">
        <f t="shared" si="72"/>
        <v>3.8935537190082647</v>
      </c>
      <c r="E826" s="78"/>
      <c r="F826" s="78"/>
      <c r="G826" s="78"/>
      <c r="H826" s="78"/>
      <c r="I826" s="78"/>
      <c r="J826" s="82"/>
      <c r="K826" s="83"/>
      <c r="L826" s="51"/>
      <c r="AC826" s="60">
        <v>29099</v>
      </c>
      <c r="AD826" s="61">
        <v>8900</v>
      </c>
      <c r="AE826" s="93">
        <f t="shared" si="73"/>
        <v>8.9</v>
      </c>
      <c r="AF826" s="93"/>
    </row>
    <row r="827" spans="1:32" x14ac:dyDescent="0.2">
      <c r="A827" s="77">
        <v>32959</v>
      </c>
      <c r="B827" s="61">
        <v>1863</v>
      </c>
      <c r="C827" s="78">
        <f t="shared" si="71"/>
        <v>1990.03</v>
      </c>
      <c r="D827" s="78">
        <f t="shared" si="72"/>
        <v>3.695206611570248</v>
      </c>
      <c r="E827" s="78"/>
      <c r="F827" s="78"/>
      <c r="G827" s="78"/>
      <c r="H827" s="78"/>
      <c r="I827" s="78"/>
      <c r="J827" s="81"/>
      <c r="K827" s="83"/>
      <c r="L827" s="51"/>
      <c r="AC827" s="60">
        <v>29129</v>
      </c>
      <c r="AD827" s="61">
        <v>37430</v>
      </c>
      <c r="AE827" s="93">
        <f t="shared" si="73"/>
        <v>37.43</v>
      </c>
      <c r="AF827" s="93"/>
    </row>
    <row r="828" spans="1:32" x14ac:dyDescent="0.2">
      <c r="A828" s="77">
        <v>32960</v>
      </c>
      <c r="B828" s="61">
        <v>1675</v>
      </c>
      <c r="C828" s="78">
        <f t="shared" si="71"/>
        <v>1990.03</v>
      </c>
      <c r="D828" s="78">
        <f t="shared" si="72"/>
        <v>3.3223140495867769</v>
      </c>
      <c r="E828" s="78"/>
      <c r="F828" s="78"/>
      <c r="G828" s="78"/>
      <c r="H828" s="78"/>
      <c r="I828" s="78"/>
      <c r="J828" s="82"/>
      <c r="K828" s="83"/>
      <c r="L828" s="51"/>
      <c r="AC828" s="60">
        <v>29160</v>
      </c>
      <c r="AD828" s="61">
        <v>81560</v>
      </c>
      <c r="AE828" s="93">
        <f t="shared" si="73"/>
        <v>81.56</v>
      </c>
      <c r="AF828" s="93"/>
    </row>
    <row r="829" spans="1:32" x14ac:dyDescent="0.2">
      <c r="A829" s="77">
        <v>32961</v>
      </c>
      <c r="B829" s="61">
        <v>1721</v>
      </c>
      <c r="C829" s="78">
        <f t="shared" si="71"/>
        <v>1990.03</v>
      </c>
      <c r="D829" s="78">
        <f t="shared" si="72"/>
        <v>3.4135537190082648</v>
      </c>
      <c r="E829" s="78"/>
      <c r="F829" s="78"/>
      <c r="G829" s="78"/>
      <c r="H829" s="78"/>
      <c r="I829" s="78"/>
      <c r="J829" s="81"/>
      <c r="K829" s="83"/>
      <c r="L829" s="51"/>
      <c r="AC829" s="60">
        <v>29190</v>
      </c>
      <c r="AD829" s="61">
        <v>85200</v>
      </c>
      <c r="AE829" s="93">
        <f t="shared" si="73"/>
        <v>85.2</v>
      </c>
      <c r="AF829" s="93"/>
    </row>
    <row r="830" spans="1:32" x14ac:dyDescent="0.2">
      <c r="A830" s="77">
        <v>32962</v>
      </c>
      <c r="B830" s="61">
        <v>1552</v>
      </c>
      <c r="C830" s="78">
        <f t="shared" si="71"/>
        <v>1990.03</v>
      </c>
      <c r="D830" s="78">
        <f t="shared" si="72"/>
        <v>3.0783471074380162</v>
      </c>
      <c r="E830" s="78"/>
      <c r="F830" s="78"/>
      <c r="G830" s="78"/>
      <c r="H830" s="78"/>
      <c r="I830" s="78"/>
      <c r="J830" s="82"/>
      <c r="K830" s="83"/>
      <c r="L830" s="51"/>
      <c r="AC830" s="60">
        <v>29221</v>
      </c>
      <c r="AD830" s="61">
        <v>239900</v>
      </c>
      <c r="AE830" s="93">
        <f t="shared" si="73"/>
        <v>239.9</v>
      </c>
      <c r="AF830" s="93"/>
    </row>
    <row r="831" spans="1:32" x14ac:dyDescent="0.2">
      <c r="A831" s="77">
        <v>32963</v>
      </c>
      <c r="B831" s="61">
        <v>1657</v>
      </c>
      <c r="C831" s="78">
        <f t="shared" si="71"/>
        <v>1990.03</v>
      </c>
      <c r="D831" s="78">
        <f t="shared" si="72"/>
        <v>3.2866115702479339</v>
      </c>
      <c r="E831" s="78"/>
      <c r="F831" s="78"/>
      <c r="G831" s="78"/>
      <c r="H831" s="78"/>
      <c r="I831" s="78"/>
      <c r="J831" s="81"/>
      <c r="K831" s="83"/>
      <c r="L831" s="51"/>
      <c r="AC831" s="60">
        <v>29252</v>
      </c>
      <c r="AD831" s="61">
        <v>312600</v>
      </c>
      <c r="AE831" s="93">
        <f t="shared" si="73"/>
        <v>312.60000000000002</v>
      </c>
      <c r="AF831" s="93"/>
    </row>
    <row r="832" spans="1:32" x14ac:dyDescent="0.2">
      <c r="A832" s="77">
        <v>32964</v>
      </c>
      <c r="B832" s="61">
        <v>1721</v>
      </c>
      <c r="C832" s="78">
        <f t="shared" si="71"/>
        <v>1990.04</v>
      </c>
      <c r="D832" s="78">
        <f t="shared" si="72"/>
        <v>3.4135537190082648</v>
      </c>
      <c r="E832" s="78"/>
      <c r="F832" s="78"/>
      <c r="G832" s="78"/>
      <c r="H832" s="78"/>
      <c r="I832" s="78"/>
      <c r="J832" s="82"/>
      <c r="K832" s="83"/>
      <c r="L832" s="51"/>
      <c r="AC832" s="60">
        <v>29281</v>
      </c>
      <c r="AD832" s="61">
        <v>162500</v>
      </c>
      <c r="AE832" s="93">
        <f t="shared" si="73"/>
        <v>162.5</v>
      </c>
      <c r="AF832" s="93"/>
    </row>
    <row r="833" spans="1:32" x14ac:dyDescent="0.2">
      <c r="A833" s="77">
        <v>32965</v>
      </c>
      <c r="B833" s="61">
        <v>1706</v>
      </c>
      <c r="C833" s="78">
        <f t="shared" si="71"/>
        <v>1990.04</v>
      </c>
      <c r="D833" s="78">
        <f t="shared" si="72"/>
        <v>3.3838016528925619</v>
      </c>
      <c r="E833" s="78"/>
      <c r="F833" s="78"/>
      <c r="G833" s="78"/>
      <c r="H833" s="78"/>
      <c r="I833" s="78"/>
      <c r="J833" s="81"/>
      <c r="K833" s="83"/>
      <c r="L833" s="51"/>
      <c r="AC833" s="60">
        <v>29312</v>
      </c>
      <c r="AD833" s="61">
        <v>195800</v>
      </c>
      <c r="AE833" s="93">
        <f t="shared" si="73"/>
        <v>195.8</v>
      </c>
      <c r="AF833" s="93"/>
    </row>
    <row r="834" spans="1:32" x14ac:dyDescent="0.2">
      <c r="A834" s="77">
        <v>32966</v>
      </c>
      <c r="B834" s="61">
        <v>1722</v>
      </c>
      <c r="C834" s="78">
        <f t="shared" si="71"/>
        <v>1990.04</v>
      </c>
      <c r="D834" s="78">
        <f t="shared" si="72"/>
        <v>3.4155371900826443</v>
      </c>
      <c r="E834" s="78"/>
      <c r="F834" s="78"/>
      <c r="G834" s="78"/>
      <c r="H834" s="78"/>
      <c r="I834" s="78"/>
      <c r="J834" s="82"/>
      <c r="K834" s="83"/>
      <c r="L834" s="51"/>
      <c r="AC834" s="60">
        <v>29342</v>
      </c>
      <c r="AD834" s="61">
        <v>201000</v>
      </c>
      <c r="AE834" s="93">
        <f t="shared" si="73"/>
        <v>201</v>
      </c>
      <c r="AF834" s="93"/>
    </row>
    <row r="835" spans="1:32" x14ac:dyDescent="0.2">
      <c r="A835" s="77">
        <v>32967</v>
      </c>
      <c r="B835" s="61">
        <v>1950</v>
      </c>
      <c r="C835" s="78">
        <f t="shared" si="71"/>
        <v>1990.04</v>
      </c>
      <c r="D835" s="78">
        <f t="shared" si="72"/>
        <v>3.8677685950413223</v>
      </c>
      <c r="E835" s="78"/>
      <c r="F835" s="78"/>
      <c r="G835" s="78"/>
      <c r="H835" s="78"/>
      <c r="I835" s="78"/>
      <c r="J835" s="81"/>
      <c r="K835" s="83"/>
      <c r="L835" s="51"/>
      <c r="AC835" s="60">
        <v>29373</v>
      </c>
      <c r="AD835" s="61">
        <v>101900</v>
      </c>
      <c r="AE835" s="93">
        <f t="shared" si="73"/>
        <v>101.9</v>
      </c>
      <c r="AF835" s="93"/>
    </row>
    <row r="836" spans="1:32" x14ac:dyDescent="0.2">
      <c r="A836" s="77">
        <v>32968</v>
      </c>
      <c r="B836" s="61">
        <v>2531</v>
      </c>
      <c r="C836" s="78">
        <f t="shared" si="71"/>
        <v>1990.04</v>
      </c>
      <c r="D836" s="78">
        <f t="shared" si="72"/>
        <v>5.020165289256199</v>
      </c>
      <c r="E836" s="78"/>
      <c r="F836" s="78"/>
      <c r="G836" s="78"/>
      <c r="H836" s="78"/>
      <c r="I836" s="78"/>
      <c r="J836" s="82"/>
      <c r="K836" s="83"/>
      <c r="L836" s="51"/>
      <c r="AC836" s="60">
        <v>29403</v>
      </c>
      <c r="AD836" s="61">
        <v>45180</v>
      </c>
      <c r="AE836" s="93">
        <f t="shared" si="73"/>
        <v>45.18</v>
      </c>
      <c r="AF836" s="93"/>
    </row>
    <row r="837" spans="1:32" x14ac:dyDescent="0.2">
      <c r="A837" s="77">
        <v>32969</v>
      </c>
      <c r="B837" s="61">
        <v>2241</v>
      </c>
      <c r="C837" s="78">
        <f t="shared" si="71"/>
        <v>1990.04</v>
      </c>
      <c r="D837" s="78">
        <f t="shared" si="72"/>
        <v>4.4449586776859507</v>
      </c>
      <c r="E837" s="78"/>
      <c r="F837" s="78"/>
      <c r="G837" s="78"/>
      <c r="H837" s="78"/>
      <c r="I837" s="78"/>
      <c r="J837" s="81"/>
      <c r="K837" s="83"/>
      <c r="L837" s="51"/>
      <c r="AC837" s="60">
        <v>29434</v>
      </c>
      <c r="AD837" s="61">
        <v>5960</v>
      </c>
      <c r="AE837" s="93">
        <f t="shared" si="73"/>
        <v>5.96</v>
      </c>
      <c r="AF837" s="93"/>
    </row>
    <row r="838" spans="1:32" x14ac:dyDescent="0.2">
      <c r="A838" s="77">
        <v>32970</v>
      </c>
      <c r="B838" s="61">
        <v>2238</v>
      </c>
      <c r="C838" s="78">
        <f t="shared" si="71"/>
        <v>1990.04</v>
      </c>
      <c r="D838" s="78">
        <f t="shared" si="72"/>
        <v>4.4390082644628102</v>
      </c>
      <c r="E838" s="78"/>
      <c r="F838" s="78"/>
      <c r="G838" s="78"/>
      <c r="H838" s="78"/>
      <c r="I838" s="78"/>
      <c r="J838" s="82"/>
      <c r="K838" s="83"/>
      <c r="L838" s="51"/>
      <c r="AC838" s="60">
        <v>29465</v>
      </c>
      <c r="AD838" s="61">
        <v>3730</v>
      </c>
      <c r="AE838" s="93">
        <f t="shared" si="73"/>
        <v>3.73</v>
      </c>
      <c r="AF838" s="93"/>
    </row>
    <row r="839" spans="1:32" x14ac:dyDescent="0.2">
      <c r="A839" s="77">
        <v>32971</v>
      </c>
      <c r="B839" s="61">
        <v>2212</v>
      </c>
      <c r="C839" s="78">
        <f t="shared" si="71"/>
        <v>1990.04</v>
      </c>
      <c r="D839" s="78">
        <f t="shared" si="72"/>
        <v>4.3874380165289262</v>
      </c>
      <c r="E839" s="78"/>
      <c r="F839" s="78"/>
      <c r="G839" s="78"/>
      <c r="H839" s="78"/>
      <c r="I839" s="78"/>
      <c r="J839" s="81"/>
      <c r="K839" s="83"/>
      <c r="L839" s="51"/>
      <c r="AC839" s="60">
        <v>29495</v>
      </c>
      <c r="AD839" s="61">
        <v>7540</v>
      </c>
      <c r="AE839" s="93">
        <f t="shared" si="73"/>
        <v>7.54</v>
      </c>
      <c r="AF839" s="93"/>
    </row>
    <row r="840" spans="1:32" x14ac:dyDescent="0.2">
      <c r="A840" s="77">
        <v>32972</v>
      </c>
      <c r="B840" s="61">
        <v>2038</v>
      </c>
      <c r="C840" s="78">
        <f t="shared" si="71"/>
        <v>1990.04</v>
      </c>
      <c r="D840" s="78">
        <f t="shared" si="72"/>
        <v>4.0423140495867766</v>
      </c>
      <c r="E840" s="78"/>
      <c r="F840" s="78"/>
      <c r="G840" s="78"/>
      <c r="H840" s="78"/>
      <c r="I840" s="78"/>
      <c r="J840" s="82"/>
      <c r="K840" s="83"/>
      <c r="L840" s="51"/>
      <c r="AC840" s="60">
        <v>29526</v>
      </c>
      <c r="AD840" s="61">
        <v>10690</v>
      </c>
      <c r="AE840" s="93">
        <f t="shared" si="73"/>
        <v>10.69</v>
      </c>
      <c r="AF840" s="93"/>
    </row>
    <row r="841" spans="1:32" x14ac:dyDescent="0.2">
      <c r="A841" s="77">
        <v>32973</v>
      </c>
      <c r="B841" s="61">
        <v>1747</v>
      </c>
      <c r="C841" s="78">
        <f t="shared" si="71"/>
        <v>1990.04</v>
      </c>
      <c r="D841" s="78">
        <f t="shared" si="72"/>
        <v>3.4651239669421487</v>
      </c>
      <c r="E841" s="78"/>
      <c r="F841" s="78"/>
      <c r="G841" s="78"/>
      <c r="H841" s="78"/>
      <c r="I841" s="78"/>
      <c r="J841" s="81"/>
      <c r="K841" s="83"/>
      <c r="L841" s="51"/>
      <c r="AC841" s="60">
        <v>29556</v>
      </c>
      <c r="AD841" s="61">
        <v>65370</v>
      </c>
      <c r="AE841" s="93">
        <f t="shared" si="73"/>
        <v>65.37</v>
      </c>
      <c r="AF841" s="93"/>
    </row>
    <row r="842" spans="1:32" x14ac:dyDescent="0.2">
      <c r="A842" s="77">
        <v>32974</v>
      </c>
      <c r="B842" s="61">
        <v>1827</v>
      </c>
      <c r="C842" s="78">
        <f t="shared" si="71"/>
        <v>1990.04</v>
      </c>
      <c r="D842" s="78">
        <f t="shared" si="72"/>
        <v>3.6238016528925616</v>
      </c>
      <c r="E842" s="78"/>
      <c r="F842" s="78"/>
      <c r="G842" s="78"/>
      <c r="H842" s="78"/>
      <c r="I842" s="78"/>
      <c r="J842" s="82"/>
      <c r="K842" s="83"/>
      <c r="L842" s="51"/>
      <c r="AC842" s="60">
        <v>29587</v>
      </c>
      <c r="AD842" s="61">
        <v>132300</v>
      </c>
      <c r="AE842" s="93">
        <f t="shared" si="73"/>
        <v>132.30000000000001</v>
      </c>
      <c r="AF842" s="93"/>
    </row>
    <row r="843" spans="1:32" x14ac:dyDescent="0.2">
      <c r="A843" s="77">
        <v>32975</v>
      </c>
      <c r="B843" s="61">
        <v>1785</v>
      </c>
      <c r="C843" s="78">
        <f t="shared" ref="C843:C906" si="74">YEAR(A843) + MONTH(A843) / 100</f>
        <v>1990.04</v>
      </c>
      <c r="D843" s="78">
        <f t="shared" si="72"/>
        <v>3.5404958677685952</v>
      </c>
      <c r="E843" s="78"/>
      <c r="F843" s="78"/>
      <c r="G843" s="78"/>
      <c r="H843" s="78"/>
      <c r="I843" s="78"/>
      <c r="J843" s="81"/>
      <c r="K843" s="83"/>
      <c r="L843" s="51"/>
      <c r="AC843" s="60">
        <v>29618</v>
      </c>
      <c r="AD843" s="61">
        <v>162800</v>
      </c>
      <c r="AE843" s="93">
        <f t="shared" si="73"/>
        <v>162.80000000000001</v>
      </c>
      <c r="AF843" s="93"/>
    </row>
    <row r="844" spans="1:32" x14ac:dyDescent="0.2">
      <c r="A844" s="77">
        <v>32976</v>
      </c>
      <c r="B844" s="61">
        <v>1795</v>
      </c>
      <c r="C844" s="78">
        <f t="shared" si="74"/>
        <v>1990.04</v>
      </c>
      <c r="D844" s="78">
        <f t="shared" ref="D844:D907" si="75">B844 * 60 * 60 * 24 / 43560 / 1000</f>
        <v>3.5603305785123966</v>
      </c>
      <c r="E844" s="78"/>
      <c r="F844" s="78"/>
      <c r="G844" s="78"/>
      <c r="H844" s="78"/>
      <c r="I844" s="78"/>
      <c r="J844" s="82"/>
      <c r="K844" s="83"/>
      <c r="L844" s="51"/>
      <c r="AC844" s="60">
        <v>29646</v>
      </c>
      <c r="AD844" s="61">
        <v>146100</v>
      </c>
      <c r="AE844" s="93">
        <f t="shared" ref="AE844:AE907" si="76">AD844 / 1000</f>
        <v>146.1</v>
      </c>
      <c r="AF844" s="93"/>
    </row>
    <row r="845" spans="1:32" x14ac:dyDescent="0.2">
      <c r="A845" s="77">
        <v>32977</v>
      </c>
      <c r="B845" s="61">
        <v>2002</v>
      </c>
      <c r="C845" s="78">
        <f t="shared" si="74"/>
        <v>1990.04</v>
      </c>
      <c r="D845" s="78">
        <f t="shared" si="75"/>
        <v>3.9709090909090912</v>
      </c>
      <c r="E845" s="78"/>
      <c r="F845" s="78"/>
      <c r="G845" s="78"/>
      <c r="H845" s="78"/>
      <c r="I845" s="78"/>
      <c r="J845" s="81"/>
      <c r="K845" s="83"/>
      <c r="L845" s="51"/>
      <c r="AC845" s="60">
        <v>29677</v>
      </c>
      <c r="AD845" s="61">
        <v>158600</v>
      </c>
      <c r="AE845" s="93">
        <f t="shared" si="76"/>
        <v>158.6</v>
      </c>
      <c r="AF845" s="93"/>
    </row>
    <row r="846" spans="1:32" x14ac:dyDescent="0.2">
      <c r="A846" s="77">
        <v>32978</v>
      </c>
      <c r="B846" s="61">
        <v>1865</v>
      </c>
      <c r="C846" s="78">
        <f t="shared" si="74"/>
        <v>1990.04</v>
      </c>
      <c r="D846" s="78">
        <f t="shared" si="75"/>
        <v>3.6991735537190085</v>
      </c>
      <c r="E846" s="78"/>
      <c r="F846" s="78"/>
      <c r="G846" s="78"/>
      <c r="H846" s="78"/>
      <c r="I846" s="78"/>
      <c r="J846" s="82"/>
      <c r="K846" s="83"/>
      <c r="L846" s="51"/>
      <c r="AC846" s="60">
        <v>29707</v>
      </c>
      <c r="AD846" s="61">
        <v>124500</v>
      </c>
      <c r="AE846" s="93">
        <f t="shared" si="76"/>
        <v>124.5</v>
      </c>
      <c r="AF846" s="93"/>
    </row>
    <row r="847" spans="1:32" x14ac:dyDescent="0.2">
      <c r="A847" s="77">
        <v>32979</v>
      </c>
      <c r="B847" s="61">
        <v>1846</v>
      </c>
      <c r="C847" s="78">
        <f t="shared" si="74"/>
        <v>1990.04</v>
      </c>
      <c r="D847" s="78">
        <f t="shared" si="75"/>
        <v>3.6614876033057855</v>
      </c>
      <c r="E847" s="78"/>
      <c r="F847" s="78"/>
      <c r="G847" s="78"/>
      <c r="H847" s="78"/>
      <c r="I847" s="78"/>
      <c r="J847" s="81"/>
      <c r="K847" s="83"/>
      <c r="L847" s="51"/>
      <c r="AC847" s="60">
        <v>29738</v>
      </c>
      <c r="AD847" s="61">
        <v>42060</v>
      </c>
      <c r="AE847" s="93">
        <f t="shared" si="76"/>
        <v>42.06</v>
      </c>
      <c r="AF847" s="93"/>
    </row>
    <row r="848" spans="1:32" x14ac:dyDescent="0.2">
      <c r="A848" s="77">
        <v>32980</v>
      </c>
      <c r="B848" s="61">
        <v>2134</v>
      </c>
      <c r="C848" s="78">
        <f t="shared" si="74"/>
        <v>1990.04</v>
      </c>
      <c r="D848" s="78">
        <f t="shared" si="75"/>
        <v>4.2327272727272733</v>
      </c>
      <c r="E848" s="78"/>
      <c r="F848" s="78"/>
      <c r="G848" s="78"/>
      <c r="H848" s="78"/>
      <c r="I848" s="78"/>
      <c r="J848" s="82"/>
      <c r="K848" s="83"/>
      <c r="L848" s="51"/>
      <c r="AC848" s="60">
        <v>29768</v>
      </c>
      <c r="AD848" s="61">
        <v>10930</v>
      </c>
      <c r="AE848" s="93">
        <f t="shared" si="76"/>
        <v>10.93</v>
      </c>
      <c r="AF848" s="93"/>
    </row>
    <row r="849" spans="1:32" x14ac:dyDescent="0.2">
      <c r="A849" s="77">
        <v>32981</v>
      </c>
      <c r="B849" s="61">
        <v>1877</v>
      </c>
      <c r="C849" s="78">
        <f t="shared" si="74"/>
        <v>1990.04</v>
      </c>
      <c r="D849" s="78">
        <f t="shared" si="75"/>
        <v>3.7229752066115704</v>
      </c>
      <c r="E849" s="78"/>
      <c r="F849" s="78"/>
      <c r="G849" s="78"/>
      <c r="H849" s="78"/>
      <c r="I849" s="78"/>
      <c r="J849" s="81"/>
      <c r="K849" s="83"/>
      <c r="L849" s="51"/>
      <c r="AC849" s="60">
        <v>29799</v>
      </c>
      <c r="AD849" s="61">
        <v>2050</v>
      </c>
      <c r="AE849" s="93">
        <f t="shared" si="76"/>
        <v>2.0499999999999998</v>
      </c>
      <c r="AF849" s="93"/>
    </row>
    <row r="850" spans="1:32" x14ac:dyDescent="0.2">
      <c r="A850" s="77">
        <v>32982</v>
      </c>
      <c r="B850" s="61">
        <v>1708</v>
      </c>
      <c r="C850" s="78">
        <f t="shared" si="74"/>
        <v>1990.04</v>
      </c>
      <c r="D850" s="78">
        <f t="shared" si="75"/>
        <v>3.3877685950413223</v>
      </c>
      <c r="E850" s="78"/>
      <c r="F850" s="78"/>
      <c r="G850" s="78"/>
      <c r="H850" s="78"/>
      <c r="I850" s="78"/>
      <c r="J850" s="82"/>
      <c r="K850" s="83"/>
      <c r="L850" s="51"/>
      <c r="AC850" s="60">
        <v>29830</v>
      </c>
      <c r="AD850" s="61">
        <v>1080</v>
      </c>
      <c r="AE850" s="93">
        <f t="shared" si="76"/>
        <v>1.08</v>
      </c>
      <c r="AF850" s="93"/>
    </row>
    <row r="851" spans="1:32" x14ac:dyDescent="0.2">
      <c r="A851" s="77">
        <v>32983</v>
      </c>
      <c r="B851" s="61">
        <v>1525</v>
      </c>
      <c r="C851" s="78">
        <f t="shared" si="74"/>
        <v>1990.04</v>
      </c>
      <c r="D851" s="78">
        <f t="shared" si="75"/>
        <v>3.0247933884297522</v>
      </c>
      <c r="E851" s="78"/>
      <c r="F851" s="78"/>
      <c r="G851" s="78"/>
      <c r="H851" s="78"/>
      <c r="I851" s="78"/>
      <c r="J851" s="81"/>
      <c r="K851" s="83"/>
      <c r="L851" s="51"/>
      <c r="AC851" s="60">
        <v>29860</v>
      </c>
      <c r="AD851" s="61">
        <v>19580</v>
      </c>
      <c r="AE851" s="93">
        <f t="shared" si="76"/>
        <v>19.579999999999998</v>
      </c>
      <c r="AF851" s="93"/>
    </row>
    <row r="852" spans="1:32" x14ac:dyDescent="0.2">
      <c r="A852" s="77">
        <v>32984</v>
      </c>
      <c r="B852" s="61">
        <v>1318</v>
      </c>
      <c r="C852" s="78">
        <f t="shared" si="74"/>
        <v>1990.04</v>
      </c>
      <c r="D852" s="78">
        <f t="shared" si="75"/>
        <v>2.6142148760330577</v>
      </c>
      <c r="E852" s="78"/>
      <c r="F852" s="78"/>
      <c r="G852" s="78"/>
      <c r="H852" s="78"/>
      <c r="I852" s="78"/>
      <c r="J852" s="82"/>
      <c r="K852" s="83"/>
      <c r="L852" s="51"/>
      <c r="AC852" s="60">
        <v>29891</v>
      </c>
      <c r="AD852" s="61">
        <v>261560</v>
      </c>
      <c r="AE852" s="93">
        <f t="shared" si="76"/>
        <v>261.56</v>
      </c>
      <c r="AF852" s="93"/>
    </row>
    <row r="853" spans="1:32" x14ac:dyDescent="0.2">
      <c r="A853" s="77">
        <v>32985</v>
      </c>
      <c r="B853" s="61">
        <v>1369</v>
      </c>
      <c r="C853" s="78">
        <f t="shared" si="74"/>
        <v>1990.04</v>
      </c>
      <c r="D853" s="78">
        <f t="shared" si="75"/>
        <v>2.7153719008264461</v>
      </c>
      <c r="E853" s="78"/>
      <c r="F853" s="78"/>
      <c r="G853" s="78"/>
      <c r="H853" s="78"/>
      <c r="I853" s="78"/>
      <c r="J853" s="81"/>
      <c r="K853" s="83"/>
      <c r="L853" s="51"/>
      <c r="AC853" s="60">
        <v>29921</v>
      </c>
      <c r="AD853" s="61">
        <v>369320</v>
      </c>
      <c r="AE853" s="93">
        <f t="shared" si="76"/>
        <v>369.32</v>
      </c>
      <c r="AF853" s="93"/>
    </row>
    <row r="854" spans="1:32" x14ac:dyDescent="0.2">
      <c r="A854" s="77">
        <v>32986</v>
      </c>
      <c r="B854" s="61">
        <v>1647</v>
      </c>
      <c r="C854" s="78">
        <f t="shared" si="74"/>
        <v>1990.04</v>
      </c>
      <c r="D854" s="78">
        <f t="shared" si="75"/>
        <v>3.266776859504132</v>
      </c>
      <c r="E854" s="78"/>
      <c r="F854" s="78"/>
      <c r="G854" s="78"/>
      <c r="H854" s="78"/>
      <c r="I854" s="78"/>
      <c r="J854" s="82"/>
      <c r="K854" s="83"/>
      <c r="L854" s="51"/>
      <c r="AC854" s="60">
        <v>29952</v>
      </c>
      <c r="AD854" s="61">
        <v>104710</v>
      </c>
      <c r="AE854" s="93">
        <f t="shared" si="76"/>
        <v>104.71</v>
      </c>
      <c r="AF854" s="93"/>
    </row>
    <row r="855" spans="1:32" x14ac:dyDescent="0.2">
      <c r="A855" s="77">
        <v>32987</v>
      </c>
      <c r="B855" s="61">
        <v>1512</v>
      </c>
      <c r="C855" s="78">
        <f t="shared" si="74"/>
        <v>1990.04</v>
      </c>
      <c r="D855" s="78">
        <f t="shared" si="75"/>
        <v>2.9990082644628102</v>
      </c>
      <c r="E855" s="78"/>
      <c r="F855" s="78"/>
      <c r="G855" s="78"/>
      <c r="H855" s="78"/>
      <c r="I855" s="78"/>
      <c r="J855" s="81"/>
      <c r="K855" s="83"/>
      <c r="L855" s="51"/>
      <c r="AC855" s="60">
        <v>29983</v>
      </c>
      <c r="AD855" s="61">
        <v>274160</v>
      </c>
      <c r="AE855" s="93">
        <f t="shared" si="76"/>
        <v>274.16000000000003</v>
      </c>
      <c r="AF855" s="93"/>
    </row>
    <row r="856" spans="1:32" x14ac:dyDescent="0.2">
      <c r="A856" s="77">
        <v>32988</v>
      </c>
      <c r="B856" s="61">
        <v>1258</v>
      </c>
      <c r="C856" s="78">
        <f t="shared" si="74"/>
        <v>1990.04</v>
      </c>
      <c r="D856" s="78">
        <f t="shared" si="75"/>
        <v>2.4952066115702478</v>
      </c>
      <c r="E856" s="78"/>
      <c r="F856" s="78"/>
      <c r="G856" s="78"/>
      <c r="H856" s="78"/>
      <c r="I856" s="78"/>
      <c r="J856" s="82"/>
      <c r="K856" s="83"/>
      <c r="L856" s="51"/>
      <c r="AC856" s="60">
        <v>30011</v>
      </c>
      <c r="AD856" s="61">
        <v>198130</v>
      </c>
      <c r="AE856" s="93">
        <f t="shared" si="76"/>
        <v>198.13</v>
      </c>
      <c r="AF856" s="93"/>
    </row>
    <row r="857" spans="1:32" x14ac:dyDescent="0.2">
      <c r="A857" s="77">
        <v>32989</v>
      </c>
      <c r="B857" s="61">
        <v>1410</v>
      </c>
      <c r="C857" s="78">
        <f t="shared" si="74"/>
        <v>1990.04</v>
      </c>
      <c r="D857" s="78">
        <f t="shared" si="75"/>
        <v>2.796694214876033</v>
      </c>
      <c r="E857" s="78"/>
      <c r="F857" s="78"/>
      <c r="G857" s="78"/>
      <c r="H857" s="78"/>
      <c r="I857" s="78"/>
      <c r="J857" s="81"/>
      <c r="K857" s="83"/>
      <c r="L857" s="51"/>
      <c r="AC857" s="60">
        <v>30042</v>
      </c>
      <c r="AD857" s="61">
        <v>261360</v>
      </c>
      <c r="AE857" s="93">
        <f t="shared" si="76"/>
        <v>261.36</v>
      </c>
      <c r="AF857" s="93"/>
    </row>
    <row r="858" spans="1:32" x14ac:dyDescent="0.2">
      <c r="A858" s="77">
        <v>32990</v>
      </c>
      <c r="B858" s="61">
        <v>1211</v>
      </c>
      <c r="C858" s="78">
        <f t="shared" si="74"/>
        <v>1990.04</v>
      </c>
      <c r="D858" s="78">
        <f t="shared" si="75"/>
        <v>2.4019834710743804</v>
      </c>
      <c r="E858" s="78"/>
      <c r="F858" s="78"/>
      <c r="G858" s="78"/>
      <c r="H858" s="78"/>
      <c r="I858" s="78"/>
      <c r="J858" s="82"/>
      <c r="K858" s="83"/>
      <c r="L858" s="51"/>
      <c r="AC858" s="60">
        <v>30072</v>
      </c>
      <c r="AD858" s="61">
        <v>301850</v>
      </c>
      <c r="AE858" s="93">
        <f t="shared" si="76"/>
        <v>301.85000000000002</v>
      </c>
      <c r="AF858" s="93"/>
    </row>
    <row r="859" spans="1:32" x14ac:dyDescent="0.2">
      <c r="A859" s="77">
        <v>32991</v>
      </c>
      <c r="B859" s="61">
        <v>1332</v>
      </c>
      <c r="C859" s="78">
        <f t="shared" si="74"/>
        <v>1990.04</v>
      </c>
      <c r="D859" s="78">
        <f t="shared" si="75"/>
        <v>2.6419834710743801</v>
      </c>
      <c r="E859" s="78"/>
      <c r="F859" s="78"/>
      <c r="G859" s="78"/>
      <c r="H859" s="78"/>
      <c r="I859" s="78"/>
      <c r="J859" s="81"/>
      <c r="K859" s="83"/>
      <c r="L859" s="51"/>
      <c r="AC859" s="60">
        <v>30103</v>
      </c>
      <c r="AD859" s="61">
        <v>158140</v>
      </c>
      <c r="AE859" s="93">
        <f t="shared" si="76"/>
        <v>158.13999999999999</v>
      </c>
      <c r="AF859" s="93"/>
    </row>
    <row r="860" spans="1:32" x14ac:dyDescent="0.2">
      <c r="A860" s="77">
        <v>32992</v>
      </c>
      <c r="B860" s="61">
        <v>1135</v>
      </c>
      <c r="C860" s="78">
        <f t="shared" si="74"/>
        <v>1990.04</v>
      </c>
      <c r="D860" s="78">
        <f t="shared" si="75"/>
        <v>2.2512396694214876</v>
      </c>
      <c r="E860" s="78"/>
      <c r="F860" s="78"/>
      <c r="G860" s="78"/>
      <c r="H860" s="78"/>
      <c r="I860" s="78"/>
      <c r="J860" s="82"/>
      <c r="K860" s="83"/>
      <c r="L860" s="51"/>
      <c r="AC860" s="60">
        <v>30133</v>
      </c>
      <c r="AD860" s="61">
        <v>51190</v>
      </c>
      <c r="AE860" s="93">
        <f t="shared" si="76"/>
        <v>51.19</v>
      </c>
      <c r="AF860" s="93"/>
    </row>
    <row r="861" spans="1:32" x14ac:dyDescent="0.2">
      <c r="A861" s="77">
        <v>32993</v>
      </c>
      <c r="B861" s="61">
        <v>790</v>
      </c>
      <c r="C861" s="78">
        <f t="shared" si="74"/>
        <v>1990.04</v>
      </c>
      <c r="D861" s="78">
        <f t="shared" si="75"/>
        <v>1.5669421487603306</v>
      </c>
      <c r="E861" s="78"/>
      <c r="F861" s="78"/>
      <c r="G861" s="78"/>
      <c r="H861" s="78"/>
      <c r="I861" s="78"/>
      <c r="J861" s="81"/>
      <c r="K861" s="83"/>
      <c r="L861" s="51"/>
      <c r="AC861" s="60">
        <v>30164</v>
      </c>
      <c r="AD861" s="61">
        <v>11150</v>
      </c>
      <c r="AE861" s="93">
        <f t="shared" si="76"/>
        <v>11.15</v>
      </c>
      <c r="AF861" s="93"/>
    </row>
    <row r="862" spans="1:32" x14ac:dyDescent="0.2">
      <c r="A862" s="77">
        <v>32994</v>
      </c>
      <c r="B862" s="61">
        <v>1060</v>
      </c>
      <c r="C862" s="78">
        <f t="shared" si="74"/>
        <v>1990.05</v>
      </c>
      <c r="D862" s="78">
        <f t="shared" si="75"/>
        <v>2.1024793388429752</v>
      </c>
      <c r="E862" s="78"/>
      <c r="F862" s="78"/>
      <c r="G862" s="78"/>
      <c r="H862" s="78"/>
      <c r="I862" s="78"/>
      <c r="J862" s="82"/>
      <c r="K862" s="83"/>
      <c r="L862" s="51"/>
      <c r="AC862" s="60">
        <v>30195</v>
      </c>
      <c r="AD862" s="61">
        <v>5520</v>
      </c>
      <c r="AE862" s="93">
        <f t="shared" si="76"/>
        <v>5.52</v>
      </c>
      <c r="AF862" s="93"/>
    </row>
    <row r="863" spans="1:32" x14ac:dyDescent="0.2">
      <c r="A863" s="77">
        <v>32995</v>
      </c>
      <c r="B863" s="61">
        <v>942</v>
      </c>
      <c r="C863" s="78">
        <f t="shared" si="74"/>
        <v>1990.05</v>
      </c>
      <c r="D863" s="78">
        <f t="shared" si="75"/>
        <v>1.8684297520661157</v>
      </c>
      <c r="E863" s="78"/>
      <c r="F863" s="78"/>
      <c r="G863" s="78"/>
      <c r="H863" s="78"/>
      <c r="I863" s="78"/>
      <c r="J863" s="81"/>
      <c r="K863" s="83"/>
      <c r="L863" s="51"/>
      <c r="AC863" s="60">
        <v>30225</v>
      </c>
      <c r="AD863" s="61">
        <v>45750</v>
      </c>
      <c r="AE863" s="93">
        <f t="shared" si="76"/>
        <v>45.75</v>
      </c>
      <c r="AF863" s="93"/>
    </row>
    <row r="864" spans="1:32" x14ac:dyDescent="0.2">
      <c r="A864" s="77">
        <v>32996</v>
      </c>
      <c r="B864" s="61">
        <v>948</v>
      </c>
      <c r="C864" s="78">
        <f t="shared" si="74"/>
        <v>1990.05</v>
      </c>
      <c r="D864" s="78">
        <f t="shared" si="75"/>
        <v>1.8803305785123967</v>
      </c>
      <c r="E864" s="78"/>
      <c r="F864" s="78"/>
      <c r="G864" s="78"/>
      <c r="H864" s="78"/>
      <c r="I864" s="78"/>
      <c r="J864" s="82"/>
      <c r="K864" s="83"/>
      <c r="L864" s="51"/>
      <c r="AC864" s="60">
        <v>30256</v>
      </c>
      <c r="AD864" s="61">
        <v>54510</v>
      </c>
      <c r="AE864" s="93">
        <f t="shared" si="76"/>
        <v>54.51</v>
      </c>
      <c r="AF864" s="93"/>
    </row>
    <row r="865" spans="1:32" x14ac:dyDescent="0.2">
      <c r="A865" s="77">
        <v>32997</v>
      </c>
      <c r="B865" s="61">
        <v>1169</v>
      </c>
      <c r="C865" s="78">
        <f t="shared" si="74"/>
        <v>1990.05</v>
      </c>
      <c r="D865" s="78">
        <f t="shared" si="75"/>
        <v>2.3186776859504135</v>
      </c>
      <c r="E865" s="78"/>
      <c r="F865" s="78"/>
      <c r="G865" s="78"/>
      <c r="H865" s="78"/>
      <c r="I865" s="78"/>
      <c r="J865" s="81"/>
      <c r="K865" s="83"/>
      <c r="L865" s="51"/>
      <c r="AC865" s="60">
        <v>30286</v>
      </c>
      <c r="AD865" s="61">
        <v>156480</v>
      </c>
      <c r="AE865" s="93">
        <f t="shared" si="76"/>
        <v>156.47999999999999</v>
      </c>
      <c r="AF865" s="93"/>
    </row>
    <row r="866" spans="1:32" x14ac:dyDescent="0.2">
      <c r="A866" s="77">
        <v>32998</v>
      </c>
      <c r="B866" s="61">
        <v>736</v>
      </c>
      <c r="C866" s="78">
        <f t="shared" si="74"/>
        <v>1990.05</v>
      </c>
      <c r="D866" s="78">
        <f t="shared" si="75"/>
        <v>1.4598347107438017</v>
      </c>
      <c r="E866" s="78"/>
      <c r="F866" s="78"/>
      <c r="G866" s="78"/>
      <c r="H866" s="78"/>
      <c r="I866" s="78"/>
      <c r="J866" s="82"/>
      <c r="K866" s="83"/>
      <c r="L866" s="51"/>
      <c r="AC866" s="60">
        <v>30317</v>
      </c>
      <c r="AD866" s="61">
        <v>231440</v>
      </c>
      <c r="AE866" s="93">
        <f t="shared" si="76"/>
        <v>231.44</v>
      </c>
      <c r="AF866" s="93"/>
    </row>
    <row r="867" spans="1:32" x14ac:dyDescent="0.2">
      <c r="A867" s="77">
        <v>32999</v>
      </c>
      <c r="B867" s="61">
        <v>887</v>
      </c>
      <c r="C867" s="78">
        <f t="shared" si="74"/>
        <v>1990.05</v>
      </c>
      <c r="D867" s="78">
        <f t="shared" si="75"/>
        <v>1.7593388429752068</v>
      </c>
      <c r="E867" s="78"/>
      <c r="F867" s="78"/>
      <c r="G867" s="78"/>
      <c r="H867" s="78"/>
      <c r="I867" s="78"/>
      <c r="J867" s="81"/>
      <c r="K867" s="83"/>
      <c r="L867" s="51"/>
      <c r="AC867" s="60">
        <v>30348</v>
      </c>
      <c r="AD867" s="61">
        <v>284860</v>
      </c>
      <c r="AE867" s="93">
        <f t="shared" si="76"/>
        <v>284.86</v>
      </c>
      <c r="AF867" s="93"/>
    </row>
    <row r="868" spans="1:32" x14ac:dyDescent="0.2">
      <c r="A868" s="77">
        <v>33000</v>
      </c>
      <c r="B868" s="61">
        <v>747</v>
      </c>
      <c r="C868" s="78">
        <f t="shared" si="74"/>
        <v>1990.05</v>
      </c>
      <c r="D868" s="78">
        <f t="shared" si="75"/>
        <v>1.4816528925619834</v>
      </c>
      <c r="E868" s="78"/>
      <c r="F868" s="78"/>
      <c r="G868" s="78"/>
      <c r="H868" s="78"/>
      <c r="I868" s="78"/>
      <c r="J868" s="82"/>
      <c r="K868" s="83"/>
      <c r="L868" s="51"/>
      <c r="AC868" s="60">
        <v>30376</v>
      </c>
      <c r="AD868" s="61">
        <v>514810</v>
      </c>
      <c r="AE868" s="93">
        <f t="shared" si="76"/>
        <v>514.80999999999995</v>
      </c>
      <c r="AF868" s="93"/>
    </row>
    <row r="869" spans="1:32" x14ac:dyDescent="0.2">
      <c r="A869" s="77">
        <v>33001</v>
      </c>
      <c r="B869" s="61">
        <v>466</v>
      </c>
      <c r="C869" s="78">
        <f t="shared" si="74"/>
        <v>1990.05</v>
      </c>
      <c r="D869" s="78">
        <f t="shared" si="75"/>
        <v>0.924297520661157</v>
      </c>
      <c r="E869" s="78"/>
      <c r="F869" s="78"/>
      <c r="G869" s="78"/>
      <c r="H869" s="78"/>
      <c r="I869" s="78"/>
      <c r="J869" s="81"/>
      <c r="K869" s="83"/>
      <c r="L869" s="51"/>
      <c r="AC869" s="60">
        <v>30407</v>
      </c>
      <c r="AD869" s="61">
        <v>271410</v>
      </c>
      <c r="AE869" s="93">
        <f t="shared" si="76"/>
        <v>271.41000000000003</v>
      </c>
      <c r="AF869" s="93"/>
    </row>
    <row r="870" spans="1:32" x14ac:dyDescent="0.2">
      <c r="A870" s="77">
        <v>33002</v>
      </c>
      <c r="B870" s="61">
        <v>924</v>
      </c>
      <c r="C870" s="78">
        <f t="shared" si="74"/>
        <v>1990.05</v>
      </c>
      <c r="D870" s="78">
        <f t="shared" si="75"/>
        <v>1.8327272727272728</v>
      </c>
      <c r="E870" s="78"/>
      <c r="F870" s="78"/>
      <c r="G870" s="78"/>
      <c r="H870" s="78"/>
      <c r="I870" s="78"/>
      <c r="J870" s="82"/>
      <c r="K870" s="83"/>
      <c r="L870" s="51"/>
      <c r="AC870" s="60">
        <v>30437</v>
      </c>
      <c r="AD870" s="61">
        <v>560250</v>
      </c>
      <c r="AE870" s="93">
        <f t="shared" si="76"/>
        <v>560.25</v>
      </c>
      <c r="AF870" s="93"/>
    </row>
    <row r="871" spans="1:32" x14ac:dyDescent="0.2">
      <c r="A871" s="77">
        <v>33003</v>
      </c>
      <c r="B871" s="61">
        <v>304</v>
      </c>
      <c r="C871" s="78">
        <f t="shared" si="74"/>
        <v>1990.05</v>
      </c>
      <c r="D871" s="78">
        <f t="shared" si="75"/>
        <v>0.60297520661157022</v>
      </c>
      <c r="E871" s="78"/>
      <c r="F871" s="78"/>
      <c r="G871" s="78"/>
      <c r="H871" s="78"/>
      <c r="I871" s="78"/>
      <c r="J871" s="81"/>
      <c r="K871" s="83"/>
      <c r="L871" s="51"/>
      <c r="AC871" s="60">
        <v>30468</v>
      </c>
      <c r="AD871" s="61">
        <v>513720</v>
      </c>
      <c r="AE871" s="93">
        <f t="shared" si="76"/>
        <v>513.72</v>
      </c>
      <c r="AF871" s="93"/>
    </row>
    <row r="872" spans="1:32" x14ac:dyDescent="0.2">
      <c r="A872" s="77">
        <v>33004</v>
      </c>
      <c r="B872" s="61">
        <v>706</v>
      </c>
      <c r="C872" s="78">
        <f t="shared" si="74"/>
        <v>1990.05</v>
      </c>
      <c r="D872" s="78">
        <f t="shared" si="75"/>
        <v>1.4003305785123967</v>
      </c>
      <c r="E872" s="78"/>
      <c r="F872" s="78"/>
      <c r="G872" s="78"/>
      <c r="H872" s="78"/>
      <c r="I872" s="78"/>
      <c r="J872" s="82"/>
      <c r="K872" s="83"/>
      <c r="L872" s="51"/>
      <c r="AC872" s="60">
        <v>30498</v>
      </c>
      <c r="AD872" s="61">
        <v>247970</v>
      </c>
      <c r="AE872" s="93">
        <f t="shared" si="76"/>
        <v>247.97</v>
      </c>
      <c r="AF872" s="93"/>
    </row>
    <row r="873" spans="1:32" x14ac:dyDescent="0.2">
      <c r="A873" s="77">
        <v>33005</v>
      </c>
      <c r="B873" s="61">
        <v>607</v>
      </c>
      <c r="C873" s="78">
        <f t="shared" si="74"/>
        <v>1990.05</v>
      </c>
      <c r="D873" s="78">
        <f t="shared" si="75"/>
        <v>1.2039669421487604</v>
      </c>
      <c r="E873" s="78"/>
      <c r="F873" s="78"/>
      <c r="G873" s="78"/>
      <c r="H873" s="78"/>
      <c r="I873" s="78"/>
      <c r="J873" s="81"/>
      <c r="K873" s="83"/>
      <c r="L873" s="51"/>
      <c r="AC873" s="60">
        <v>30529</v>
      </c>
      <c r="AD873" s="61">
        <v>76690</v>
      </c>
      <c r="AE873" s="93">
        <f t="shared" si="76"/>
        <v>76.69</v>
      </c>
      <c r="AF873" s="93"/>
    </row>
    <row r="874" spans="1:32" x14ac:dyDescent="0.2">
      <c r="A874" s="77">
        <v>33006</v>
      </c>
      <c r="B874" s="61">
        <v>349</v>
      </c>
      <c r="C874" s="78">
        <f t="shared" si="74"/>
        <v>1990.05</v>
      </c>
      <c r="D874" s="78">
        <f t="shared" si="75"/>
        <v>0.69223140495867763</v>
      </c>
      <c r="E874" s="78"/>
      <c r="F874" s="78"/>
      <c r="G874" s="78"/>
      <c r="H874" s="78"/>
      <c r="I874" s="78"/>
      <c r="J874" s="82"/>
      <c r="K874" s="83"/>
      <c r="L874" s="51"/>
      <c r="AC874" s="60">
        <v>30560</v>
      </c>
      <c r="AD874" s="61">
        <v>32530</v>
      </c>
      <c r="AE874" s="93">
        <f t="shared" si="76"/>
        <v>32.53</v>
      </c>
      <c r="AF874" s="93"/>
    </row>
    <row r="875" spans="1:32" x14ac:dyDescent="0.2">
      <c r="A875" s="77">
        <v>33007</v>
      </c>
      <c r="B875" s="61">
        <v>602</v>
      </c>
      <c r="C875" s="78">
        <f t="shared" si="74"/>
        <v>1990.05</v>
      </c>
      <c r="D875" s="78">
        <f t="shared" si="75"/>
        <v>1.1940495867768595</v>
      </c>
      <c r="E875" s="78"/>
      <c r="F875" s="78"/>
      <c r="G875" s="78"/>
      <c r="H875" s="78"/>
      <c r="I875" s="78"/>
      <c r="J875" s="81"/>
      <c r="K875" s="83"/>
      <c r="L875" s="51"/>
      <c r="AC875" s="60">
        <v>30590</v>
      </c>
      <c r="AD875" s="61">
        <v>21090</v>
      </c>
      <c r="AE875" s="93">
        <f t="shared" si="76"/>
        <v>21.09</v>
      </c>
      <c r="AF875" s="93"/>
    </row>
    <row r="876" spans="1:32" x14ac:dyDescent="0.2">
      <c r="A876" s="77">
        <v>33008</v>
      </c>
      <c r="B876" s="61">
        <v>559</v>
      </c>
      <c r="C876" s="78">
        <f t="shared" si="74"/>
        <v>1990.05</v>
      </c>
      <c r="D876" s="78">
        <f t="shared" si="75"/>
        <v>1.1087603305785123</v>
      </c>
      <c r="E876" s="78"/>
      <c r="F876" s="78"/>
      <c r="G876" s="78"/>
      <c r="H876" s="78"/>
      <c r="I876" s="78"/>
      <c r="J876" s="82"/>
      <c r="K876" s="83"/>
      <c r="L876" s="51"/>
      <c r="AC876" s="60">
        <v>30621</v>
      </c>
      <c r="AD876" s="61">
        <v>143720</v>
      </c>
      <c r="AE876" s="93">
        <f t="shared" si="76"/>
        <v>143.72</v>
      </c>
      <c r="AF876" s="93"/>
    </row>
    <row r="877" spans="1:32" x14ac:dyDescent="0.2">
      <c r="A877" s="77">
        <v>33009</v>
      </c>
      <c r="B877" s="61">
        <v>505</v>
      </c>
      <c r="C877" s="78">
        <f t="shared" si="74"/>
        <v>1990.05</v>
      </c>
      <c r="D877" s="78">
        <f t="shared" si="75"/>
        <v>1.0016528925619834</v>
      </c>
      <c r="E877" s="78"/>
      <c r="F877" s="78"/>
      <c r="G877" s="78"/>
      <c r="H877" s="78"/>
      <c r="I877" s="78"/>
      <c r="J877" s="81"/>
      <c r="K877" s="83"/>
      <c r="L877" s="51"/>
      <c r="AC877" s="60">
        <v>30651</v>
      </c>
      <c r="AD877" s="61">
        <v>305810</v>
      </c>
      <c r="AE877" s="93">
        <f t="shared" si="76"/>
        <v>305.81</v>
      </c>
      <c r="AF877" s="93"/>
    </row>
    <row r="878" spans="1:32" x14ac:dyDescent="0.2">
      <c r="A878" s="77">
        <v>33010</v>
      </c>
      <c r="B878" s="61">
        <v>396</v>
      </c>
      <c r="C878" s="78">
        <f t="shared" si="74"/>
        <v>1990.05</v>
      </c>
      <c r="D878" s="78">
        <f t="shared" si="75"/>
        <v>0.78545454545454552</v>
      </c>
      <c r="E878" s="78"/>
      <c r="F878" s="78"/>
      <c r="G878" s="78"/>
      <c r="H878" s="78"/>
      <c r="I878" s="78"/>
      <c r="J878" s="82"/>
      <c r="K878" s="83"/>
      <c r="L878" s="51"/>
      <c r="AC878" s="60">
        <v>30682</v>
      </c>
      <c r="AD878" s="61">
        <v>163000</v>
      </c>
      <c r="AE878" s="93">
        <f t="shared" si="76"/>
        <v>163</v>
      </c>
      <c r="AF878" s="93"/>
    </row>
    <row r="879" spans="1:32" x14ac:dyDescent="0.2">
      <c r="A879" s="77">
        <v>33011</v>
      </c>
      <c r="B879" s="61">
        <v>504</v>
      </c>
      <c r="C879" s="78">
        <f t="shared" si="74"/>
        <v>1990.05</v>
      </c>
      <c r="D879" s="78">
        <f t="shared" si="75"/>
        <v>0.9996694214876034</v>
      </c>
      <c r="E879" s="78"/>
      <c r="F879" s="78"/>
      <c r="G879" s="78"/>
      <c r="H879" s="78"/>
      <c r="I879" s="78"/>
      <c r="J879" s="81"/>
      <c r="K879" s="83"/>
      <c r="L879" s="51"/>
      <c r="AC879" s="60">
        <v>30713</v>
      </c>
      <c r="AD879" s="61">
        <v>113750</v>
      </c>
      <c r="AE879" s="93">
        <f t="shared" si="76"/>
        <v>113.75</v>
      </c>
      <c r="AF879" s="93"/>
    </row>
    <row r="880" spans="1:32" x14ac:dyDescent="0.2">
      <c r="A880" s="77">
        <v>33012</v>
      </c>
      <c r="B880" s="61">
        <v>667</v>
      </c>
      <c r="C880" s="78">
        <f t="shared" si="74"/>
        <v>1990.05</v>
      </c>
      <c r="D880" s="78">
        <f t="shared" si="75"/>
        <v>1.3229752066115703</v>
      </c>
      <c r="E880" s="78"/>
      <c r="F880" s="78"/>
      <c r="G880" s="78"/>
      <c r="H880" s="78"/>
      <c r="I880" s="78"/>
      <c r="J880" s="82"/>
      <c r="K880" s="83"/>
      <c r="L880" s="51"/>
      <c r="AC880" s="60">
        <v>30742</v>
      </c>
      <c r="AD880" s="61">
        <v>171530</v>
      </c>
      <c r="AE880" s="93">
        <f t="shared" si="76"/>
        <v>171.53</v>
      </c>
      <c r="AF880" s="93"/>
    </row>
    <row r="881" spans="1:32" x14ac:dyDescent="0.2">
      <c r="A881" s="77">
        <v>33013</v>
      </c>
      <c r="B881" s="61">
        <v>889</v>
      </c>
      <c r="C881" s="78">
        <f t="shared" si="74"/>
        <v>1990.05</v>
      </c>
      <c r="D881" s="78">
        <f t="shared" si="75"/>
        <v>1.7633057851239669</v>
      </c>
      <c r="E881" s="78"/>
      <c r="F881" s="78"/>
      <c r="G881" s="78"/>
      <c r="H881" s="78"/>
      <c r="I881" s="78"/>
      <c r="J881" s="81"/>
      <c r="K881" s="83"/>
      <c r="L881" s="51"/>
      <c r="AC881" s="60">
        <v>30773</v>
      </c>
      <c r="AD881" s="61">
        <v>164570</v>
      </c>
      <c r="AE881" s="93">
        <f t="shared" si="76"/>
        <v>164.57</v>
      </c>
      <c r="AF881" s="93"/>
    </row>
    <row r="882" spans="1:32" x14ac:dyDescent="0.2">
      <c r="A882" s="77">
        <v>33014</v>
      </c>
      <c r="B882" s="61">
        <v>1121</v>
      </c>
      <c r="C882" s="78">
        <f t="shared" si="74"/>
        <v>1990.05</v>
      </c>
      <c r="D882" s="78">
        <f t="shared" si="75"/>
        <v>2.2234710743801651</v>
      </c>
      <c r="E882" s="78"/>
      <c r="F882" s="78"/>
      <c r="G882" s="78"/>
      <c r="H882" s="78"/>
      <c r="I882" s="78"/>
      <c r="J882" s="82"/>
      <c r="K882" s="83"/>
      <c r="L882" s="51"/>
      <c r="AC882" s="60">
        <v>30803</v>
      </c>
      <c r="AD882" s="61">
        <v>262430</v>
      </c>
      <c r="AE882" s="93">
        <f t="shared" si="76"/>
        <v>262.43</v>
      </c>
      <c r="AF882" s="93"/>
    </row>
    <row r="883" spans="1:32" x14ac:dyDescent="0.2">
      <c r="A883" s="77">
        <v>33015</v>
      </c>
      <c r="B883" s="61">
        <v>6331</v>
      </c>
      <c r="C883" s="78">
        <f t="shared" si="74"/>
        <v>1990.05</v>
      </c>
      <c r="D883" s="78">
        <f t="shared" si="75"/>
        <v>12.557355371900828</v>
      </c>
      <c r="E883" s="78"/>
      <c r="F883" s="78"/>
      <c r="G883" s="78"/>
      <c r="H883" s="78"/>
      <c r="I883" s="78"/>
      <c r="J883" s="81"/>
      <c r="K883" s="83"/>
      <c r="L883" s="51"/>
      <c r="AC883" s="60">
        <v>30834</v>
      </c>
      <c r="AD883" s="61">
        <v>115760</v>
      </c>
      <c r="AE883" s="93">
        <f t="shared" si="76"/>
        <v>115.76</v>
      </c>
      <c r="AF883" s="93"/>
    </row>
    <row r="884" spans="1:32" x14ac:dyDescent="0.2">
      <c r="A884" s="77">
        <v>33016</v>
      </c>
      <c r="B884" s="61">
        <v>4891</v>
      </c>
      <c r="C884" s="78">
        <f t="shared" si="74"/>
        <v>1990.05</v>
      </c>
      <c r="D884" s="78">
        <f t="shared" si="75"/>
        <v>9.7011570247933889</v>
      </c>
      <c r="E884" s="78"/>
      <c r="F884" s="78"/>
      <c r="G884" s="78"/>
      <c r="H884" s="78"/>
      <c r="I884" s="78"/>
      <c r="J884" s="82"/>
      <c r="K884" s="83"/>
      <c r="L884" s="51"/>
      <c r="AC884" s="60">
        <v>30864</v>
      </c>
      <c r="AD884" s="61">
        <v>65690</v>
      </c>
      <c r="AE884" s="93">
        <f t="shared" si="76"/>
        <v>65.69</v>
      </c>
      <c r="AF884" s="93"/>
    </row>
    <row r="885" spans="1:32" x14ac:dyDescent="0.2">
      <c r="A885" s="77">
        <v>33017</v>
      </c>
      <c r="B885" s="61">
        <v>2706</v>
      </c>
      <c r="C885" s="78">
        <f t="shared" si="74"/>
        <v>1990.05</v>
      </c>
      <c r="D885" s="78">
        <f t="shared" si="75"/>
        <v>5.3672727272727272</v>
      </c>
      <c r="E885" s="78"/>
      <c r="F885" s="78"/>
      <c r="G885" s="78"/>
      <c r="H885" s="78"/>
      <c r="I885" s="78"/>
      <c r="J885" s="81"/>
      <c r="K885" s="83"/>
      <c r="L885" s="51"/>
      <c r="AC885" s="60">
        <v>30895</v>
      </c>
      <c r="AD885" s="61">
        <v>15140</v>
      </c>
      <c r="AE885" s="93">
        <f t="shared" si="76"/>
        <v>15.14</v>
      </c>
      <c r="AF885" s="93"/>
    </row>
    <row r="886" spans="1:32" x14ac:dyDescent="0.2">
      <c r="A886" s="77">
        <v>33018</v>
      </c>
      <c r="B886" s="61">
        <v>2087</v>
      </c>
      <c r="C886" s="78">
        <f t="shared" si="74"/>
        <v>1990.05</v>
      </c>
      <c r="D886" s="78">
        <f t="shared" si="75"/>
        <v>4.139504132231405</v>
      </c>
      <c r="E886" s="78"/>
      <c r="F886" s="78"/>
      <c r="G886" s="78"/>
      <c r="H886" s="78"/>
      <c r="I886" s="78"/>
      <c r="J886" s="82"/>
      <c r="K886" s="83"/>
      <c r="L886" s="51"/>
      <c r="AC886" s="60">
        <v>30926</v>
      </c>
      <c r="AD886" s="61">
        <v>16730</v>
      </c>
      <c r="AE886" s="93">
        <f t="shared" si="76"/>
        <v>16.73</v>
      </c>
      <c r="AF886" s="93"/>
    </row>
    <row r="887" spans="1:32" x14ac:dyDescent="0.2">
      <c r="A887" s="77">
        <v>33019</v>
      </c>
      <c r="B887" s="61">
        <v>2964</v>
      </c>
      <c r="C887" s="78">
        <f t="shared" si="74"/>
        <v>1990.05</v>
      </c>
      <c r="D887" s="78">
        <f t="shared" si="75"/>
        <v>5.8790082644628097</v>
      </c>
      <c r="E887" s="78"/>
      <c r="F887" s="78"/>
      <c r="G887" s="78"/>
      <c r="H887" s="78"/>
      <c r="I887" s="78"/>
      <c r="J887" s="81"/>
      <c r="K887" s="83"/>
      <c r="L887" s="51"/>
      <c r="AC887" s="60">
        <v>30956</v>
      </c>
      <c r="AD887" s="61">
        <v>14170</v>
      </c>
      <c r="AE887" s="93">
        <f t="shared" si="76"/>
        <v>14.17</v>
      </c>
      <c r="AF887" s="93"/>
    </row>
    <row r="888" spans="1:32" x14ac:dyDescent="0.2">
      <c r="A888" s="77">
        <v>33020</v>
      </c>
      <c r="B888" s="61">
        <v>16917</v>
      </c>
      <c r="C888" s="78">
        <f t="shared" si="74"/>
        <v>1990.05</v>
      </c>
      <c r="D888" s="78">
        <f t="shared" si="75"/>
        <v>33.55438016528926</v>
      </c>
      <c r="E888" s="78"/>
      <c r="F888" s="78"/>
      <c r="G888" s="78"/>
      <c r="H888" s="78"/>
      <c r="I888" s="78"/>
      <c r="J888" s="82"/>
      <c r="K888" s="83"/>
      <c r="L888" s="51"/>
      <c r="AC888" s="60">
        <v>30987</v>
      </c>
      <c r="AD888" s="61">
        <v>147160</v>
      </c>
      <c r="AE888" s="93">
        <f t="shared" si="76"/>
        <v>147.16</v>
      </c>
      <c r="AF888" s="93"/>
    </row>
    <row r="889" spans="1:32" x14ac:dyDescent="0.2">
      <c r="A889" s="77">
        <v>33021</v>
      </c>
      <c r="B889" s="61">
        <v>12565</v>
      </c>
      <c r="C889" s="78">
        <f t="shared" si="74"/>
        <v>1990.05</v>
      </c>
      <c r="D889" s="78">
        <f t="shared" si="75"/>
        <v>24.922314049586777</v>
      </c>
      <c r="E889" s="78"/>
      <c r="F889" s="78"/>
      <c r="G889" s="78"/>
      <c r="H889" s="78"/>
      <c r="I889" s="78"/>
      <c r="J889" s="81"/>
      <c r="K889" s="83"/>
      <c r="L889" s="51"/>
      <c r="AC889" s="60">
        <v>31017</v>
      </c>
      <c r="AD889" s="61">
        <v>72390</v>
      </c>
      <c r="AE889" s="93">
        <f t="shared" si="76"/>
        <v>72.39</v>
      </c>
      <c r="AF889" s="93"/>
    </row>
    <row r="890" spans="1:32" x14ac:dyDescent="0.2">
      <c r="A890" s="77">
        <v>33022</v>
      </c>
      <c r="B890" s="61">
        <v>5825</v>
      </c>
      <c r="C890" s="78">
        <f t="shared" si="74"/>
        <v>1990.05</v>
      </c>
      <c r="D890" s="78">
        <f t="shared" si="75"/>
        <v>11.553719008264462</v>
      </c>
      <c r="E890" s="78"/>
      <c r="F890" s="78"/>
      <c r="G890" s="78"/>
      <c r="H890" s="78"/>
      <c r="I890" s="78"/>
      <c r="J890" s="82"/>
      <c r="K890" s="83"/>
      <c r="L890" s="51"/>
      <c r="AC890" s="60">
        <v>31048</v>
      </c>
      <c r="AD890" s="61">
        <v>50970</v>
      </c>
      <c r="AE890" s="93">
        <f t="shared" si="76"/>
        <v>50.97</v>
      </c>
      <c r="AF890" s="93"/>
    </row>
    <row r="891" spans="1:32" x14ac:dyDescent="0.2">
      <c r="A891" s="77">
        <v>33023</v>
      </c>
      <c r="B891" s="61">
        <v>5378</v>
      </c>
      <c r="C891" s="78">
        <f t="shared" si="74"/>
        <v>1990.05</v>
      </c>
      <c r="D891" s="78">
        <f t="shared" si="75"/>
        <v>10.667107438016528</v>
      </c>
      <c r="E891" s="78"/>
      <c r="F891" s="78"/>
      <c r="G891" s="78"/>
      <c r="H891" s="78"/>
      <c r="I891" s="78"/>
      <c r="J891" s="81"/>
      <c r="K891" s="83"/>
      <c r="L891" s="51"/>
      <c r="AC891" s="60">
        <v>31079</v>
      </c>
      <c r="AD891" s="61">
        <v>61440</v>
      </c>
      <c r="AE891" s="93">
        <f t="shared" si="76"/>
        <v>61.44</v>
      </c>
      <c r="AF891" s="93"/>
    </row>
    <row r="892" spans="1:32" x14ac:dyDescent="0.2">
      <c r="A892" s="77">
        <v>33024</v>
      </c>
      <c r="B892" s="61">
        <v>4703</v>
      </c>
      <c r="C892" s="78">
        <f t="shared" si="74"/>
        <v>1990.05</v>
      </c>
      <c r="D892" s="78">
        <f t="shared" si="75"/>
        <v>9.3282644628099174</v>
      </c>
      <c r="E892" s="78"/>
      <c r="F892" s="78"/>
      <c r="G892" s="78"/>
      <c r="H892" s="78"/>
      <c r="I892" s="78"/>
      <c r="J892" s="82"/>
      <c r="K892" s="83"/>
      <c r="L892" s="51"/>
      <c r="AC892" s="60">
        <v>31107</v>
      </c>
      <c r="AD892" s="61">
        <v>77000</v>
      </c>
      <c r="AE892" s="93">
        <f t="shared" si="76"/>
        <v>77</v>
      </c>
      <c r="AF892" s="93"/>
    </row>
    <row r="893" spans="1:32" x14ac:dyDescent="0.2">
      <c r="A893" s="77">
        <v>33025</v>
      </c>
      <c r="B893" s="61">
        <v>3833</v>
      </c>
      <c r="C893" s="78">
        <f t="shared" si="74"/>
        <v>1990.06</v>
      </c>
      <c r="D893" s="78">
        <f t="shared" si="75"/>
        <v>7.6026446280991733</v>
      </c>
      <c r="E893" s="78"/>
      <c r="F893" s="78"/>
      <c r="G893" s="78"/>
      <c r="H893" s="78"/>
      <c r="I893" s="78"/>
      <c r="J893" s="81"/>
      <c r="K893" s="83"/>
      <c r="L893" s="51"/>
      <c r="AC893" s="60">
        <v>31138</v>
      </c>
      <c r="AD893" s="61">
        <v>207190</v>
      </c>
      <c r="AE893" s="93">
        <f t="shared" si="76"/>
        <v>207.19</v>
      </c>
      <c r="AF893" s="93"/>
    </row>
    <row r="894" spans="1:32" x14ac:dyDescent="0.2">
      <c r="A894" s="77">
        <v>33026</v>
      </c>
      <c r="B894" s="61">
        <v>3564</v>
      </c>
      <c r="C894" s="78">
        <f t="shared" si="74"/>
        <v>1990.06</v>
      </c>
      <c r="D894" s="78">
        <f t="shared" si="75"/>
        <v>7.0690909090909093</v>
      </c>
      <c r="E894" s="78"/>
      <c r="F894" s="78"/>
      <c r="G894" s="78"/>
      <c r="H894" s="78"/>
      <c r="I894" s="78"/>
      <c r="J894" s="82"/>
      <c r="K894" s="83"/>
      <c r="L894" s="51"/>
      <c r="AC894" s="60">
        <v>31168</v>
      </c>
      <c r="AD894" s="61">
        <v>122930</v>
      </c>
      <c r="AE894" s="93">
        <f t="shared" si="76"/>
        <v>122.93</v>
      </c>
      <c r="AF894" s="93"/>
    </row>
    <row r="895" spans="1:32" x14ac:dyDescent="0.2">
      <c r="A895" s="77">
        <v>33027</v>
      </c>
      <c r="B895" s="61">
        <v>3135</v>
      </c>
      <c r="C895" s="78">
        <f t="shared" si="74"/>
        <v>1990.06</v>
      </c>
      <c r="D895" s="78">
        <f t="shared" si="75"/>
        <v>6.2181818181818178</v>
      </c>
      <c r="E895" s="78"/>
      <c r="F895" s="78"/>
      <c r="G895" s="78"/>
      <c r="H895" s="78"/>
      <c r="I895" s="78"/>
      <c r="J895" s="81"/>
      <c r="K895" s="83"/>
      <c r="L895" s="51"/>
      <c r="AC895" s="60">
        <v>31199</v>
      </c>
      <c r="AD895" s="61">
        <v>54390</v>
      </c>
      <c r="AE895" s="93">
        <f t="shared" si="76"/>
        <v>54.39</v>
      </c>
      <c r="AF895" s="93"/>
    </row>
    <row r="896" spans="1:32" x14ac:dyDescent="0.2">
      <c r="A896" s="77">
        <v>33028</v>
      </c>
      <c r="B896" s="61">
        <v>2641</v>
      </c>
      <c r="C896" s="78">
        <f t="shared" si="74"/>
        <v>1990.06</v>
      </c>
      <c r="D896" s="78">
        <f t="shared" si="75"/>
        <v>5.2383471074380168</v>
      </c>
      <c r="E896" s="78"/>
      <c r="F896" s="78"/>
      <c r="G896" s="78"/>
      <c r="H896" s="78"/>
      <c r="I896" s="78"/>
      <c r="J896" s="82"/>
      <c r="K896" s="83"/>
      <c r="L896" s="51"/>
      <c r="AC896" s="60">
        <v>31229</v>
      </c>
      <c r="AD896" s="61">
        <v>13950</v>
      </c>
      <c r="AE896" s="93">
        <f t="shared" si="76"/>
        <v>13.95</v>
      </c>
      <c r="AF896" s="93"/>
    </row>
    <row r="897" spans="1:32" x14ac:dyDescent="0.2">
      <c r="A897" s="77">
        <v>33029</v>
      </c>
      <c r="B897" s="61">
        <v>2202</v>
      </c>
      <c r="C897" s="78">
        <f t="shared" si="74"/>
        <v>1990.06</v>
      </c>
      <c r="D897" s="78">
        <f t="shared" si="75"/>
        <v>4.3676033057851233</v>
      </c>
      <c r="E897" s="78"/>
      <c r="F897" s="78"/>
      <c r="G897" s="78"/>
      <c r="H897" s="78"/>
      <c r="I897" s="78"/>
      <c r="J897" s="81"/>
      <c r="K897" s="83"/>
      <c r="L897" s="51"/>
      <c r="AC897" s="60">
        <v>31260</v>
      </c>
      <c r="AD897" s="61">
        <v>8000</v>
      </c>
      <c r="AE897" s="93">
        <f t="shared" si="76"/>
        <v>8</v>
      </c>
      <c r="AF897" s="93"/>
    </row>
    <row r="898" spans="1:32" x14ac:dyDescent="0.2">
      <c r="A898" s="77">
        <v>33030</v>
      </c>
      <c r="B898" s="61">
        <v>2081</v>
      </c>
      <c r="C898" s="78">
        <f t="shared" si="74"/>
        <v>1990.06</v>
      </c>
      <c r="D898" s="78">
        <f t="shared" si="75"/>
        <v>4.127603305785124</v>
      </c>
      <c r="E898" s="78"/>
      <c r="F898" s="78"/>
      <c r="G898" s="78"/>
      <c r="H898" s="78"/>
      <c r="I898" s="78"/>
      <c r="J898" s="82"/>
      <c r="K898" s="83"/>
      <c r="L898" s="51"/>
      <c r="AC898" s="60">
        <v>31291</v>
      </c>
      <c r="AD898" s="61">
        <v>8120</v>
      </c>
      <c r="AE898" s="93">
        <f t="shared" si="76"/>
        <v>8.1199999999999992</v>
      </c>
      <c r="AF898" s="93"/>
    </row>
    <row r="899" spans="1:32" x14ac:dyDescent="0.2">
      <c r="A899" s="77">
        <v>33031</v>
      </c>
      <c r="B899" s="61">
        <v>2024</v>
      </c>
      <c r="C899" s="78">
        <f t="shared" si="74"/>
        <v>1990.06</v>
      </c>
      <c r="D899" s="78">
        <f t="shared" si="75"/>
        <v>4.0145454545454546</v>
      </c>
      <c r="E899" s="78"/>
      <c r="F899" s="78"/>
      <c r="G899" s="78"/>
      <c r="H899" s="78"/>
      <c r="I899" s="78"/>
      <c r="J899" s="81"/>
      <c r="K899" s="83"/>
      <c r="L899" s="51"/>
      <c r="AC899" s="60">
        <v>31321</v>
      </c>
      <c r="AD899" s="61">
        <v>11730</v>
      </c>
      <c r="AE899" s="93">
        <f t="shared" si="76"/>
        <v>11.73</v>
      </c>
      <c r="AF899" s="93"/>
    </row>
    <row r="900" spans="1:32" x14ac:dyDescent="0.2">
      <c r="A900" s="77">
        <v>33032</v>
      </c>
      <c r="B900" s="61">
        <v>1777</v>
      </c>
      <c r="C900" s="78">
        <f t="shared" si="74"/>
        <v>1990.06</v>
      </c>
      <c r="D900" s="78">
        <f t="shared" si="75"/>
        <v>3.5246280991735537</v>
      </c>
      <c r="E900" s="78"/>
      <c r="F900" s="78"/>
      <c r="G900" s="78"/>
      <c r="H900" s="78"/>
      <c r="I900" s="78"/>
      <c r="J900" s="82"/>
      <c r="K900" s="83"/>
      <c r="L900" s="51"/>
      <c r="AC900" s="60">
        <v>31352</v>
      </c>
      <c r="AD900" s="61">
        <v>12380</v>
      </c>
      <c r="AE900" s="93">
        <f t="shared" si="76"/>
        <v>12.38</v>
      </c>
      <c r="AF900" s="93"/>
    </row>
    <row r="901" spans="1:32" x14ac:dyDescent="0.2">
      <c r="A901" s="77">
        <v>33033</v>
      </c>
      <c r="B901" s="61">
        <v>1486</v>
      </c>
      <c r="C901" s="78">
        <f t="shared" si="74"/>
        <v>1990.06</v>
      </c>
      <c r="D901" s="78">
        <f t="shared" si="75"/>
        <v>2.9474380165289258</v>
      </c>
      <c r="E901" s="78"/>
      <c r="F901" s="78"/>
      <c r="G901" s="78"/>
      <c r="H901" s="78"/>
      <c r="I901" s="78"/>
      <c r="J901" s="81"/>
      <c r="K901" s="83"/>
      <c r="L901" s="51"/>
      <c r="AC901" s="60">
        <v>31382</v>
      </c>
      <c r="AD901" s="61">
        <v>33750</v>
      </c>
      <c r="AE901" s="93">
        <f t="shared" si="76"/>
        <v>33.75</v>
      </c>
      <c r="AF901" s="93"/>
    </row>
    <row r="902" spans="1:32" x14ac:dyDescent="0.2">
      <c r="A902" s="77">
        <v>33034</v>
      </c>
      <c r="B902" s="61">
        <v>1283</v>
      </c>
      <c r="C902" s="78">
        <f t="shared" si="74"/>
        <v>1990.06</v>
      </c>
      <c r="D902" s="78">
        <f t="shared" si="75"/>
        <v>2.5447933884297522</v>
      </c>
      <c r="E902" s="78"/>
      <c r="F902" s="78"/>
      <c r="G902" s="78"/>
      <c r="H902" s="78"/>
      <c r="I902" s="78"/>
      <c r="J902" s="82"/>
      <c r="K902" s="83"/>
      <c r="L902" s="51"/>
      <c r="AC902" s="60">
        <v>31413</v>
      </c>
      <c r="AD902" s="61">
        <v>152060</v>
      </c>
      <c r="AE902" s="93">
        <f t="shared" si="76"/>
        <v>152.06</v>
      </c>
      <c r="AF902" s="93"/>
    </row>
    <row r="903" spans="1:32" x14ac:dyDescent="0.2">
      <c r="A903" s="77">
        <v>33035</v>
      </c>
      <c r="B903" s="61">
        <v>1184</v>
      </c>
      <c r="C903" s="78">
        <f t="shared" si="74"/>
        <v>1990.06</v>
      </c>
      <c r="D903" s="78">
        <f t="shared" si="75"/>
        <v>2.3484297520661159</v>
      </c>
      <c r="E903" s="78"/>
      <c r="F903" s="78"/>
      <c r="G903" s="78"/>
      <c r="H903" s="78"/>
      <c r="I903" s="78"/>
      <c r="J903" s="81"/>
      <c r="K903" s="83"/>
      <c r="L903" s="51"/>
      <c r="AC903" s="60">
        <v>31444</v>
      </c>
      <c r="AD903" s="61">
        <v>499517</v>
      </c>
      <c r="AE903" s="93">
        <f t="shared" si="76"/>
        <v>499.517</v>
      </c>
      <c r="AF903" s="93"/>
    </row>
    <row r="904" spans="1:32" x14ac:dyDescent="0.2">
      <c r="A904" s="77">
        <v>33036</v>
      </c>
      <c r="B904" s="61">
        <v>1084</v>
      </c>
      <c r="C904" s="78">
        <f t="shared" si="74"/>
        <v>1990.06</v>
      </c>
      <c r="D904" s="78">
        <f t="shared" si="75"/>
        <v>2.1500826446280992</v>
      </c>
      <c r="E904" s="78"/>
      <c r="F904" s="78"/>
      <c r="G904" s="78"/>
      <c r="H904" s="78"/>
      <c r="I904" s="78"/>
      <c r="J904" s="82"/>
      <c r="K904" s="83"/>
      <c r="L904" s="51"/>
      <c r="AC904" s="60">
        <v>31472</v>
      </c>
      <c r="AD904" s="61">
        <v>356720</v>
      </c>
      <c r="AE904" s="93">
        <f t="shared" si="76"/>
        <v>356.72</v>
      </c>
      <c r="AF904" s="93"/>
    </row>
    <row r="905" spans="1:32" x14ac:dyDescent="0.2">
      <c r="A905" s="77">
        <v>33037</v>
      </c>
      <c r="B905" s="61">
        <v>1128</v>
      </c>
      <c r="C905" s="78">
        <f t="shared" si="74"/>
        <v>1990.06</v>
      </c>
      <c r="D905" s="78">
        <f t="shared" si="75"/>
        <v>2.2373553719008266</v>
      </c>
      <c r="E905" s="78"/>
      <c r="F905" s="78"/>
      <c r="G905" s="78"/>
      <c r="H905" s="78"/>
      <c r="I905" s="78"/>
      <c r="J905" s="81"/>
      <c r="K905" s="83"/>
      <c r="L905" s="51"/>
      <c r="AC905" s="60">
        <v>31503</v>
      </c>
      <c r="AD905" s="61">
        <v>190460</v>
      </c>
      <c r="AE905" s="93">
        <f t="shared" si="76"/>
        <v>190.46</v>
      </c>
      <c r="AF905" s="93"/>
    </row>
    <row r="906" spans="1:32" x14ac:dyDescent="0.2">
      <c r="A906" s="77">
        <v>33038</v>
      </c>
      <c r="B906" s="61">
        <v>1194</v>
      </c>
      <c r="C906" s="78">
        <f t="shared" si="74"/>
        <v>1990.06</v>
      </c>
      <c r="D906" s="78">
        <f t="shared" si="75"/>
        <v>2.3682644628099174</v>
      </c>
      <c r="E906" s="78"/>
      <c r="F906" s="78"/>
      <c r="G906" s="78"/>
      <c r="H906" s="78"/>
      <c r="I906" s="78"/>
      <c r="J906" s="82"/>
      <c r="K906" s="83"/>
      <c r="L906" s="51"/>
      <c r="AC906" s="60">
        <v>31533</v>
      </c>
      <c r="AD906" s="61">
        <v>194010</v>
      </c>
      <c r="AE906" s="93">
        <f t="shared" si="76"/>
        <v>194.01</v>
      </c>
      <c r="AF906" s="93"/>
    </row>
    <row r="907" spans="1:32" x14ac:dyDescent="0.2">
      <c r="A907" s="77">
        <v>33039</v>
      </c>
      <c r="B907" s="61">
        <v>1225</v>
      </c>
      <c r="C907" s="78">
        <f t="shared" ref="C907:C970" si="77">YEAR(A907) + MONTH(A907) / 100</f>
        <v>1990.06</v>
      </c>
      <c r="D907" s="78">
        <f t="shared" si="75"/>
        <v>2.4297520661157024</v>
      </c>
      <c r="E907" s="78"/>
      <c r="F907" s="78"/>
      <c r="G907" s="78"/>
      <c r="H907" s="78"/>
      <c r="I907" s="78"/>
      <c r="J907" s="81"/>
      <c r="K907" s="83"/>
      <c r="L907" s="51"/>
      <c r="AC907" s="60">
        <v>31564</v>
      </c>
      <c r="AD907" s="61">
        <v>90860</v>
      </c>
      <c r="AE907" s="93">
        <f t="shared" si="76"/>
        <v>90.86</v>
      </c>
      <c r="AF907" s="93"/>
    </row>
    <row r="908" spans="1:32" x14ac:dyDescent="0.2">
      <c r="A908" s="77">
        <v>33040</v>
      </c>
      <c r="B908" s="61">
        <v>1113</v>
      </c>
      <c r="C908" s="78">
        <f t="shared" si="77"/>
        <v>1990.06</v>
      </c>
      <c r="D908" s="78">
        <f t="shared" ref="D908:D971" si="78">B908 * 60 * 60 * 24 / 43560 / 1000</f>
        <v>2.2076033057851241</v>
      </c>
      <c r="E908" s="78"/>
      <c r="F908" s="78"/>
      <c r="G908" s="78"/>
      <c r="H908" s="78"/>
      <c r="I908" s="78"/>
      <c r="J908" s="82"/>
      <c r="K908" s="83"/>
      <c r="L908" s="51"/>
      <c r="AC908" s="60">
        <v>31594</v>
      </c>
      <c r="AD908" s="61">
        <v>22860</v>
      </c>
      <c r="AE908" s="93">
        <f t="shared" ref="AE908:AE971" si="79">AD908 / 1000</f>
        <v>22.86</v>
      </c>
      <c r="AF908" s="93"/>
    </row>
    <row r="909" spans="1:32" x14ac:dyDescent="0.2">
      <c r="A909" s="77">
        <v>33041</v>
      </c>
      <c r="B909" s="61">
        <v>976</v>
      </c>
      <c r="C909" s="78">
        <f t="shared" si="77"/>
        <v>1990.06</v>
      </c>
      <c r="D909" s="78">
        <f t="shared" si="78"/>
        <v>1.9358677685950414</v>
      </c>
      <c r="E909" s="78"/>
      <c r="F909" s="78"/>
      <c r="G909" s="78"/>
      <c r="H909" s="78"/>
      <c r="I909" s="78"/>
      <c r="J909" s="81"/>
      <c r="K909" s="83"/>
      <c r="L909" s="51"/>
      <c r="AC909" s="60">
        <v>31625</v>
      </c>
      <c r="AD909" s="61">
        <v>8900</v>
      </c>
      <c r="AE909" s="93">
        <f t="shared" si="79"/>
        <v>8.9</v>
      </c>
      <c r="AF909" s="93"/>
    </row>
    <row r="910" spans="1:32" x14ac:dyDescent="0.2">
      <c r="A910" s="77">
        <v>33042</v>
      </c>
      <c r="B910" s="61">
        <v>1112</v>
      </c>
      <c r="C910" s="78">
        <f t="shared" si="77"/>
        <v>1990.06</v>
      </c>
      <c r="D910" s="78">
        <f t="shared" si="78"/>
        <v>2.2056198347107436</v>
      </c>
      <c r="E910" s="78"/>
      <c r="F910" s="78"/>
      <c r="G910" s="78"/>
      <c r="H910" s="78"/>
      <c r="I910" s="78"/>
      <c r="J910" s="82"/>
      <c r="K910" s="83"/>
      <c r="L910" s="51"/>
      <c r="AC910" s="60">
        <v>31656</v>
      </c>
      <c r="AD910" s="61">
        <v>12360</v>
      </c>
      <c r="AE910" s="93">
        <f t="shared" si="79"/>
        <v>12.36</v>
      </c>
      <c r="AF910" s="93"/>
    </row>
    <row r="911" spans="1:32" x14ac:dyDescent="0.2">
      <c r="A911" s="77">
        <v>33043</v>
      </c>
      <c r="B911" s="61">
        <v>1049</v>
      </c>
      <c r="C911" s="78">
        <f t="shared" si="77"/>
        <v>1990.06</v>
      </c>
      <c r="D911" s="78">
        <f t="shared" si="78"/>
        <v>2.0806611570247933</v>
      </c>
      <c r="E911" s="78"/>
      <c r="F911" s="78"/>
      <c r="G911" s="78"/>
      <c r="H911" s="78"/>
      <c r="I911" s="78"/>
      <c r="J911" s="81"/>
      <c r="K911" s="83"/>
      <c r="L911" s="51"/>
      <c r="AC911" s="60">
        <v>31686</v>
      </c>
      <c r="AD911" s="61">
        <v>16930</v>
      </c>
      <c r="AE911" s="93">
        <f t="shared" si="79"/>
        <v>16.93</v>
      </c>
      <c r="AF911" s="93"/>
    </row>
    <row r="912" spans="1:32" x14ac:dyDescent="0.2">
      <c r="A912" s="77">
        <v>33044</v>
      </c>
      <c r="B912" s="61">
        <v>1212</v>
      </c>
      <c r="C912" s="78">
        <f t="shared" si="77"/>
        <v>1990.06</v>
      </c>
      <c r="D912" s="78">
        <f t="shared" si="78"/>
        <v>2.4039669421487599</v>
      </c>
      <c r="E912" s="78"/>
      <c r="F912" s="78"/>
      <c r="G912" s="78"/>
      <c r="H912" s="78"/>
      <c r="I912" s="78"/>
      <c r="J912" s="82"/>
      <c r="K912" s="83"/>
      <c r="L912" s="51"/>
      <c r="AC912" s="60">
        <v>31717</v>
      </c>
      <c r="AD912" s="61">
        <v>12627</v>
      </c>
      <c r="AE912" s="93">
        <f t="shared" si="79"/>
        <v>12.627000000000001</v>
      </c>
      <c r="AF912" s="93"/>
    </row>
    <row r="913" spans="1:32" x14ac:dyDescent="0.2">
      <c r="A913" s="77">
        <v>33045</v>
      </c>
      <c r="B913" s="61">
        <v>996</v>
      </c>
      <c r="C913" s="78">
        <f t="shared" si="77"/>
        <v>1990.06</v>
      </c>
      <c r="D913" s="78">
        <f t="shared" si="78"/>
        <v>1.9755371900826446</v>
      </c>
      <c r="E913" s="78"/>
      <c r="F913" s="78"/>
      <c r="G913" s="78"/>
      <c r="H913" s="78"/>
      <c r="I913" s="78"/>
      <c r="J913" s="81"/>
      <c r="K913" s="83"/>
      <c r="L913" s="51"/>
      <c r="AC913" s="60">
        <v>31747</v>
      </c>
      <c r="AD913" s="61">
        <v>21413</v>
      </c>
      <c r="AE913" s="93">
        <f t="shared" si="79"/>
        <v>21.413</v>
      </c>
      <c r="AF913" s="93"/>
    </row>
    <row r="914" spans="1:32" x14ac:dyDescent="0.2">
      <c r="A914" s="77">
        <v>33046</v>
      </c>
      <c r="B914" s="61">
        <v>953</v>
      </c>
      <c r="C914" s="78">
        <f t="shared" si="77"/>
        <v>1990.06</v>
      </c>
      <c r="D914" s="78">
        <f t="shared" si="78"/>
        <v>1.8902479338842975</v>
      </c>
      <c r="E914" s="78"/>
      <c r="F914" s="78"/>
      <c r="G914" s="78"/>
      <c r="H914" s="78"/>
      <c r="I914" s="78"/>
      <c r="J914" s="82"/>
      <c r="K914" s="83"/>
      <c r="L914" s="51"/>
      <c r="AC914" s="60">
        <v>31778</v>
      </c>
      <c r="AD914" s="61">
        <v>46365</v>
      </c>
      <c r="AE914" s="93">
        <f t="shared" si="79"/>
        <v>46.365000000000002</v>
      </c>
      <c r="AF914" s="93"/>
    </row>
    <row r="915" spans="1:32" x14ac:dyDescent="0.2">
      <c r="A915" s="77">
        <v>33047</v>
      </c>
      <c r="B915" s="61">
        <v>687</v>
      </c>
      <c r="C915" s="78">
        <f t="shared" si="77"/>
        <v>1990.06</v>
      </c>
      <c r="D915" s="78">
        <f t="shared" si="78"/>
        <v>1.3626446280991735</v>
      </c>
      <c r="E915" s="78"/>
      <c r="F915" s="78"/>
      <c r="G915" s="78"/>
      <c r="H915" s="78"/>
      <c r="I915" s="78"/>
      <c r="J915" s="81"/>
      <c r="K915" s="83"/>
      <c r="L915" s="51"/>
      <c r="AC915" s="60">
        <v>31809</v>
      </c>
      <c r="AD915" s="61">
        <v>107737</v>
      </c>
      <c r="AE915" s="93">
        <f t="shared" si="79"/>
        <v>107.73699999999999</v>
      </c>
      <c r="AF915" s="93"/>
    </row>
    <row r="916" spans="1:32" x14ac:dyDescent="0.2">
      <c r="A916" s="77">
        <v>33048</v>
      </c>
      <c r="B916" s="61">
        <v>664</v>
      </c>
      <c r="C916" s="78">
        <f t="shared" si="77"/>
        <v>1990.06</v>
      </c>
      <c r="D916" s="78">
        <f t="shared" si="78"/>
        <v>1.3170247933884298</v>
      </c>
      <c r="E916" s="78"/>
      <c r="F916" s="78"/>
      <c r="G916" s="78"/>
      <c r="H916" s="78"/>
      <c r="I916" s="78"/>
      <c r="J916" s="82"/>
      <c r="K916" s="83"/>
      <c r="L916" s="51"/>
      <c r="AC916" s="60">
        <v>31837</v>
      </c>
      <c r="AD916" s="61">
        <v>238150</v>
      </c>
      <c r="AE916" s="93">
        <f t="shared" si="79"/>
        <v>238.15</v>
      </c>
      <c r="AF916" s="93"/>
    </row>
    <row r="917" spans="1:32" x14ac:dyDescent="0.2">
      <c r="A917" s="77">
        <v>33049</v>
      </c>
      <c r="B917" s="61">
        <v>767</v>
      </c>
      <c r="C917" s="78">
        <f t="shared" si="77"/>
        <v>1990.06</v>
      </c>
      <c r="D917" s="78">
        <f t="shared" si="78"/>
        <v>1.5213223140495868</v>
      </c>
      <c r="E917" s="78"/>
      <c r="F917" s="78"/>
      <c r="G917" s="78"/>
      <c r="H917" s="78"/>
      <c r="I917" s="78"/>
      <c r="J917" s="81"/>
      <c r="K917" s="83"/>
      <c r="L917" s="51"/>
      <c r="AC917" s="60">
        <v>31868</v>
      </c>
      <c r="AD917" s="61">
        <v>207070</v>
      </c>
      <c r="AE917" s="93">
        <f t="shared" si="79"/>
        <v>207.07</v>
      </c>
      <c r="AF917" s="93"/>
    </row>
    <row r="918" spans="1:32" x14ac:dyDescent="0.2">
      <c r="A918" s="77">
        <v>33050</v>
      </c>
      <c r="B918" s="61">
        <v>500</v>
      </c>
      <c r="C918" s="78">
        <f t="shared" si="77"/>
        <v>1990.06</v>
      </c>
      <c r="D918" s="78">
        <f t="shared" si="78"/>
        <v>0.99173553719008256</v>
      </c>
      <c r="E918" s="78"/>
      <c r="F918" s="78"/>
      <c r="G918" s="78"/>
      <c r="H918" s="78"/>
      <c r="I918" s="78"/>
      <c r="J918" s="82"/>
      <c r="K918" s="83"/>
      <c r="L918" s="51"/>
      <c r="AC918" s="60">
        <v>31898</v>
      </c>
      <c r="AD918" s="61">
        <v>157988</v>
      </c>
      <c r="AE918" s="93">
        <f t="shared" si="79"/>
        <v>157.988</v>
      </c>
      <c r="AF918" s="93"/>
    </row>
    <row r="919" spans="1:32" x14ac:dyDescent="0.2">
      <c r="A919" s="77">
        <v>33051</v>
      </c>
      <c r="B919" s="61">
        <v>514</v>
      </c>
      <c r="C919" s="78">
        <f t="shared" si="77"/>
        <v>1990.06</v>
      </c>
      <c r="D919" s="78">
        <f t="shared" si="78"/>
        <v>1.0195041322314049</v>
      </c>
      <c r="E919" s="78"/>
      <c r="F919" s="78"/>
      <c r="G919" s="78"/>
      <c r="H919" s="78"/>
      <c r="I919" s="78"/>
      <c r="J919" s="81"/>
      <c r="K919" s="83"/>
      <c r="L919" s="51"/>
      <c r="AC919" s="60">
        <v>31929</v>
      </c>
      <c r="AD919" s="61">
        <v>46680</v>
      </c>
      <c r="AE919" s="93">
        <f t="shared" si="79"/>
        <v>46.68</v>
      </c>
      <c r="AF919" s="93"/>
    </row>
    <row r="920" spans="1:32" x14ac:dyDescent="0.2">
      <c r="A920" s="77">
        <v>33052</v>
      </c>
      <c r="B920" s="61">
        <v>537</v>
      </c>
      <c r="C920" s="78">
        <f t="shared" si="77"/>
        <v>1990.06</v>
      </c>
      <c r="D920" s="78">
        <f t="shared" si="78"/>
        <v>1.0651239669421488</v>
      </c>
      <c r="E920" s="78"/>
      <c r="F920" s="78"/>
      <c r="G920" s="78"/>
      <c r="H920" s="78"/>
      <c r="I920" s="78"/>
      <c r="J920" s="82"/>
      <c r="K920" s="83"/>
      <c r="L920" s="51"/>
      <c r="AC920" s="60">
        <v>31959</v>
      </c>
      <c r="AD920" s="61">
        <v>13490</v>
      </c>
      <c r="AE920" s="93">
        <f t="shared" si="79"/>
        <v>13.49</v>
      </c>
      <c r="AF920" s="93"/>
    </row>
    <row r="921" spans="1:32" x14ac:dyDescent="0.2">
      <c r="A921" s="77">
        <v>33053</v>
      </c>
      <c r="B921" s="61">
        <v>725</v>
      </c>
      <c r="C921" s="78">
        <f t="shared" si="77"/>
        <v>1990.06</v>
      </c>
      <c r="D921" s="78">
        <f t="shared" si="78"/>
        <v>1.4380165289256199</v>
      </c>
      <c r="E921" s="78"/>
      <c r="F921" s="78"/>
      <c r="G921" s="78"/>
      <c r="H921" s="78"/>
      <c r="I921" s="78"/>
      <c r="J921" s="81"/>
      <c r="K921" s="83"/>
      <c r="L921" s="51"/>
      <c r="AC921" s="60">
        <v>31990</v>
      </c>
      <c r="AD921" s="61">
        <v>12093</v>
      </c>
      <c r="AE921" s="93">
        <f t="shared" si="79"/>
        <v>12.093</v>
      </c>
      <c r="AF921" s="93"/>
    </row>
    <row r="922" spans="1:32" x14ac:dyDescent="0.2">
      <c r="A922" s="77">
        <v>33054</v>
      </c>
      <c r="B922" s="61">
        <v>649</v>
      </c>
      <c r="C922" s="78">
        <f t="shared" si="77"/>
        <v>1990.06</v>
      </c>
      <c r="D922" s="78">
        <f t="shared" si="78"/>
        <v>1.2872727272727273</v>
      </c>
      <c r="E922" s="78"/>
      <c r="F922" s="78"/>
      <c r="G922" s="78"/>
      <c r="H922" s="78"/>
      <c r="I922" s="78"/>
      <c r="J922" s="82"/>
      <c r="K922" s="83"/>
      <c r="L922" s="51"/>
      <c r="AC922" s="60">
        <v>32021</v>
      </c>
      <c r="AD922" s="61">
        <v>0</v>
      </c>
      <c r="AE922" s="93">
        <f t="shared" si="79"/>
        <v>0</v>
      </c>
      <c r="AF922" s="93"/>
    </row>
    <row r="923" spans="1:32" x14ac:dyDescent="0.2">
      <c r="A923" s="77">
        <v>33055</v>
      </c>
      <c r="B923" s="61">
        <v>402</v>
      </c>
      <c r="C923" s="78">
        <f t="shared" si="77"/>
        <v>1990.07</v>
      </c>
      <c r="D923" s="78">
        <f t="shared" si="78"/>
        <v>0.79735537190082639</v>
      </c>
      <c r="E923" s="78"/>
      <c r="F923" s="78"/>
      <c r="G923" s="78"/>
      <c r="H923" s="78"/>
      <c r="I923" s="78"/>
      <c r="J923" s="81"/>
      <c r="K923" s="83"/>
      <c r="L923" s="51"/>
      <c r="AC923" s="60">
        <v>32051</v>
      </c>
      <c r="AD923" s="61">
        <v>3359</v>
      </c>
      <c r="AE923" s="93">
        <f t="shared" si="79"/>
        <v>3.359</v>
      </c>
      <c r="AF923" s="93"/>
    </row>
    <row r="924" spans="1:32" x14ac:dyDescent="0.2">
      <c r="A924" s="77">
        <v>33056</v>
      </c>
      <c r="B924" s="61">
        <v>306</v>
      </c>
      <c r="C924" s="78">
        <f t="shared" si="77"/>
        <v>1990.07</v>
      </c>
      <c r="D924" s="78">
        <f t="shared" si="78"/>
        <v>0.60694214876033059</v>
      </c>
      <c r="E924" s="78"/>
      <c r="F924" s="78"/>
      <c r="G924" s="78"/>
      <c r="H924" s="78"/>
      <c r="I924" s="78"/>
      <c r="J924" s="82"/>
      <c r="K924" s="83"/>
      <c r="L924" s="51"/>
      <c r="AC924" s="60">
        <v>32082</v>
      </c>
      <c r="AD924" s="61">
        <v>9619</v>
      </c>
      <c r="AE924" s="93">
        <f t="shared" si="79"/>
        <v>9.6189999999999998</v>
      </c>
      <c r="AF924" s="93"/>
    </row>
    <row r="925" spans="1:32" x14ac:dyDescent="0.2">
      <c r="A925" s="77">
        <v>33057</v>
      </c>
      <c r="B925" s="61">
        <v>553</v>
      </c>
      <c r="C925" s="78">
        <f t="shared" si="77"/>
        <v>1990.07</v>
      </c>
      <c r="D925" s="78">
        <f t="shared" si="78"/>
        <v>1.0968595041322315</v>
      </c>
      <c r="E925" s="78"/>
      <c r="F925" s="78"/>
      <c r="G925" s="78"/>
      <c r="H925" s="78"/>
      <c r="I925" s="78"/>
      <c r="J925" s="81"/>
      <c r="K925" s="83"/>
      <c r="L925" s="51"/>
      <c r="AC925" s="60">
        <v>32112</v>
      </c>
      <c r="AD925" s="61">
        <v>194537</v>
      </c>
      <c r="AE925" s="93">
        <f t="shared" si="79"/>
        <v>194.53700000000001</v>
      </c>
      <c r="AF925" s="93"/>
    </row>
    <row r="926" spans="1:32" x14ac:dyDescent="0.2">
      <c r="A926" s="77">
        <v>33058</v>
      </c>
      <c r="B926" s="61">
        <v>395</v>
      </c>
      <c r="C926" s="78">
        <f t="shared" si="77"/>
        <v>1990.07</v>
      </c>
      <c r="D926" s="78">
        <f t="shared" si="78"/>
        <v>0.78347107438016528</v>
      </c>
      <c r="E926" s="78"/>
      <c r="F926" s="78"/>
      <c r="G926" s="78"/>
      <c r="H926" s="78"/>
      <c r="I926" s="78"/>
      <c r="J926" s="82"/>
      <c r="K926" s="83"/>
      <c r="L926" s="51"/>
      <c r="AC926" s="60">
        <v>32143</v>
      </c>
      <c r="AD926" s="61">
        <v>103753</v>
      </c>
      <c r="AE926" s="93">
        <f t="shared" si="79"/>
        <v>103.753</v>
      </c>
      <c r="AF926" s="93"/>
    </row>
    <row r="927" spans="1:32" x14ac:dyDescent="0.2">
      <c r="A927" s="77">
        <v>33059</v>
      </c>
      <c r="B927" s="61">
        <v>347</v>
      </c>
      <c r="C927" s="78">
        <f t="shared" si="77"/>
        <v>1990.07</v>
      </c>
      <c r="D927" s="78">
        <f t="shared" si="78"/>
        <v>0.68826446280991738</v>
      </c>
      <c r="E927" s="78"/>
      <c r="F927" s="78"/>
      <c r="G927" s="78"/>
      <c r="H927" s="78"/>
      <c r="I927" s="78"/>
      <c r="J927" s="81"/>
      <c r="K927" s="83"/>
      <c r="L927" s="51"/>
      <c r="AC927" s="60">
        <v>32174</v>
      </c>
      <c r="AD927" s="61">
        <v>104192</v>
      </c>
      <c r="AE927" s="93">
        <f t="shared" si="79"/>
        <v>104.19199999999999</v>
      </c>
      <c r="AF927" s="93"/>
    </row>
    <row r="928" spans="1:32" x14ac:dyDescent="0.2">
      <c r="A928" s="77">
        <v>33060</v>
      </c>
      <c r="B928" s="61">
        <v>342</v>
      </c>
      <c r="C928" s="78">
        <f t="shared" si="77"/>
        <v>1990.07</v>
      </c>
      <c r="D928" s="78">
        <f t="shared" si="78"/>
        <v>0.67834710743801652</v>
      </c>
      <c r="E928" s="78"/>
      <c r="F928" s="78"/>
      <c r="G928" s="78"/>
      <c r="H928" s="78"/>
      <c r="I928" s="78"/>
      <c r="J928" s="82"/>
      <c r="K928" s="83"/>
      <c r="L928" s="51"/>
      <c r="AC928" s="60">
        <v>32203</v>
      </c>
      <c r="AD928" s="61">
        <v>113200</v>
      </c>
      <c r="AE928" s="93">
        <f t="shared" si="79"/>
        <v>113.2</v>
      </c>
      <c r="AF928" s="93"/>
    </row>
    <row r="929" spans="1:32" x14ac:dyDescent="0.2">
      <c r="A929" s="77">
        <v>33061</v>
      </c>
      <c r="B929" s="61">
        <v>549</v>
      </c>
      <c r="C929" s="78">
        <f t="shared" si="77"/>
        <v>1990.07</v>
      </c>
      <c r="D929" s="78">
        <f t="shared" si="78"/>
        <v>1.0889256198347106</v>
      </c>
      <c r="E929" s="78"/>
      <c r="F929" s="78"/>
      <c r="G929" s="78"/>
      <c r="H929" s="78"/>
      <c r="I929" s="78"/>
      <c r="J929" s="81"/>
      <c r="K929" s="83"/>
      <c r="L929" s="51"/>
      <c r="AC929" s="60">
        <v>32234</v>
      </c>
      <c r="AD929" s="61">
        <v>138890</v>
      </c>
      <c r="AE929" s="93">
        <f t="shared" si="79"/>
        <v>138.88999999999999</v>
      </c>
      <c r="AF929" s="93"/>
    </row>
    <row r="930" spans="1:32" x14ac:dyDescent="0.2">
      <c r="A930" s="77">
        <v>33062</v>
      </c>
      <c r="B930" s="61">
        <v>514</v>
      </c>
      <c r="C930" s="78">
        <f t="shared" si="77"/>
        <v>1990.07</v>
      </c>
      <c r="D930" s="78">
        <f t="shared" si="78"/>
        <v>1.0195041322314049</v>
      </c>
      <c r="E930" s="78"/>
      <c r="F930" s="78"/>
      <c r="G930" s="78"/>
      <c r="H930" s="78"/>
      <c r="I930" s="78"/>
      <c r="J930" s="82"/>
      <c r="K930" s="83"/>
      <c r="L930" s="51"/>
      <c r="AC930" s="60">
        <v>32264</v>
      </c>
      <c r="AD930" s="61">
        <v>140411</v>
      </c>
      <c r="AE930" s="93">
        <f t="shared" si="79"/>
        <v>140.411</v>
      </c>
      <c r="AF930" s="93"/>
    </row>
    <row r="931" spans="1:32" x14ac:dyDescent="0.2">
      <c r="A931" s="77">
        <v>33063</v>
      </c>
      <c r="B931" s="61">
        <v>454</v>
      </c>
      <c r="C931" s="78">
        <f t="shared" si="77"/>
        <v>1990.07</v>
      </c>
      <c r="D931" s="78">
        <f t="shared" si="78"/>
        <v>0.90049586776859503</v>
      </c>
      <c r="E931" s="78"/>
      <c r="F931" s="78"/>
      <c r="G931" s="78"/>
      <c r="H931" s="78"/>
      <c r="I931" s="78"/>
      <c r="J931" s="81"/>
      <c r="K931" s="83"/>
      <c r="L931" s="51"/>
      <c r="AC931" s="60">
        <v>32295</v>
      </c>
      <c r="AD931" s="61">
        <v>100639</v>
      </c>
      <c r="AE931" s="93">
        <f t="shared" si="79"/>
        <v>100.639</v>
      </c>
      <c r="AF931" s="93"/>
    </row>
    <row r="932" spans="1:32" x14ac:dyDescent="0.2">
      <c r="A932" s="77">
        <v>33064</v>
      </c>
      <c r="B932" s="61">
        <v>536</v>
      </c>
      <c r="C932" s="78">
        <f t="shared" si="77"/>
        <v>1990.07</v>
      </c>
      <c r="D932" s="78">
        <f t="shared" si="78"/>
        <v>1.0631404958677686</v>
      </c>
      <c r="E932" s="78"/>
      <c r="F932" s="78"/>
      <c r="G932" s="78"/>
      <c r="H932" s="78"/>
      <c r="I932" s="78"/>
      <c r="J932" s="82"/>
      <c r="K932" s="83"/>
      <c r="L932" s="51"/>
      <c r="AC932" s="60">
        <v>32325</v>
      </c>
      <c r="AD932" s="61">
        <v>27020</v>
      </c>
      <c r="AE932" s="93">
        <f t="shared" si="79"/>
        <v>27.02</v>
      </c>
      <c r="AF932" s="93"/>
    </row>
    <row r="933" spans="1:32" x14ac:dyDescent="0.2">
      <c r="A933" s="77">
        <v>33065</v>
      </c>
      <c r="B933" s="61">
        <v>501</v>
      </c>
      <c r="C933" s="78">
        <f t="shared" si="77"/>
        <v>1990.07</v>
      </c>
      <c r="D933" s="78">
        <f t="shared" si="78"/>
        <v>0.9937190082644628</v>
      </c>
      <c r="E933" s="78"/>
      <c r="F933" s="78"/>
      <c r="G933" s="78"/>
      <c r="H933" s="78"/>
      <c r="I933" s="78"/>
      <c r="J933" s="81"/>
      <c r="K933" s="83"/>
      <c r="L933" s="51"/>
      <c r="AC933" s="60">
        <v>32356</v>
      </c>
      <c r="AD933" s="61">
        <v>7310</v>
      </c>
      <c r="AE933" s="93">
        <f t="shared" si="79"/>
        <v>7.31</v>
      </c>
      <c r="AF933" s="93"/>
    </row>
    <row r="934" spans="1:32" x14ac:dyDescent="0.2">
      <c r="A934" s="77">
        <v>33066</v>
      </c>
      <c r="B934" s="61">
        <v>433</v>
      </c>
      <c r="C934" s="78">
        <f t="shared" si="77"/>
        <v>1990.07</v>
      </c>
      <c r="D934" s="78">
        <f t="shared" si="78"/>
        <v>0.85884297520661157</v>
      </c>
      <c r="E934" s="78"/>
      <c r="F934" s="78"/>
      <c r="G934" s="78"/>
      <c r="H934" s="78"/>
      <c r="I934" s="78"/>
      <c r="J934" s="82"/>
      <c r="K934" s="83"/>
      <c r="L934" s="51"/>
      <c r="AC934" s="60">
        <v>32387</v>
      </c>
      <c r="AD934" s="61">
        <v>0</v>
      </c>
      <c r="AE934" s="93">
        <f t="shared" si="79"/>
        <v>0</v>
      </c>
      <c r="AF934" s="93"/>
    </row>
    <row r="935" spans="1:32" x14ac:dyDescent="0.2">
      <c r="A935" s="77">
        <v>33067</v>
      </c>
      <c r="B935" s="61">
        <v>583</v>
      </c>
      <c r="C935" s="78">
        <f t="shared" si="77"/>
        <v>1990.07</v>
      </c>
      <c r="D935" s="78">
        <f t="shared" si="78"/>
        <v>1.1563636363636363</v>
      </c>
      <c r="E935" s="78"/>
      <c r="F935" s="78"/>
      <c r="G935" s="78"/>
      <c r="H935" s="78"/>
      <c r="I935" s="78"/>
      <c r="J935" s="81"/>
      <c r="K935" s="83"/>
      <c r="L935" s="51"/>
      <c r="AC935" s="60">
        <v>32417</v>
      </c>
      <c r="AD935" s="61">
        <v>3620</v>
      </c>
      <c r="AE935" s="93">
        <f t="shared" si="79"/>
        <v>3.62</v>
      </c>
      <c r="AF935" s="93"/>
    </row>
    <row r="936" spans="1:32" x14ac:dyDescent="0.2">
      <c r="A936" s="77">
        <v>33068</v>
      </c>
      <c r="B936" s="61">
        <v>514</v>
      </c>
      <c r="C936" s="78">
        <f t="shared" si="77"/>
        <v>1990.07</v>
      </c>
      <c r="D936" s="78">
        <f t="shared" si="78"/>
        <v>1.0195041322314049</v>
      </c>
      <c r="E936" s="78"/>
      <c r="F936" s="78"/>
      <c r="G936" s="78"/>
      <c r="H936" s="78"/>
      <c r="I936" s="78"/>
      <c r="J936" s="82"/>
      <c r="K936" s="83"/>
      <c r="L936" s="51"/>
      <c r="AC936" s="60">
        <v>32448</v>
      </c>
      <c r="AD936" s="61">
        <v>59617</v>
      </c>
      <c r="AE936" s="93">
        <f t="shared" si="79"/>
        <v>59.616999999999997</v>
      </c>
      <c r="AF936" s="93"/>
    </row>
    <row r="937" spans="1:32" x14ac:dyDescent="0.2">
      <c r="A937" s="77">
        <v>33069</v>
      </c>
      <c r="B937" s="61">
        <v>521</v>
      </c>
      <c r="C937" s="78">
        <f t="shared" si="77"/>
        <v>1990.07</v>
      </c>
      <c r="D937" s="78">
        <f t="shared" si="78"/>
        <v>1.0333884297520661</v>
      </c>
      <c r="E937" s="78"/>
      <c r="F937" s="78"/>
      <c r="G937" s="78"/>
      <c r="H937" s="78"/>
      <c r="I937" s="78"/>
      <c r="J937" s="81"/>
      <c r="K937" s="83"/>
      <c r="L937" s="51"/>
      <c r="AC937" s="60">
        <v>32478</v>
      </c>
      <c r="AD937" s="61">
        <v>38468</v>
      </c>
      <c r="AE937" s="93">
        <f t="shared" si="79"/>
        <v>38.468000000000004</v>
      </c>
      <c r="AF937" s="93"/>
    </row>
    <row r="938" spans="1:32" x14ac:dyDescent="0.2">
      <c r="A938" s="77">
        <v>33070</v>
      </c>
      <c r="B938" s="61">
        <v>271</v>
      </c>
      <c r="C938" s="78">
        <f t="shared" si="77"/>
        <v>1990.07</v>
      </c>
      <c r="D938" s="78">
        <f t="shared" si="78"/>
        <v>0.53752066115702479</v>
      </c>
      <c r="E938" s="78"/>
      <c r="F938" s="78"/>
      <c r="G938" s="78"/>
      <c r="H938" s="78"/>
      <c r="I938" s="78"/>
      <c r="J938" s="82"/>
      <c r="K938" s="83"/>
      <c r="L938" s="51"/>
      <c r="AC938" s="60">
        <v>32509</v>
      </c>
      <c r="AD938" s="61">
        <v>45474</v>
      </c>
      <c r="AE938" s="93">
        <f t="shared" si="79"/>
        <v>45.473999999999997</v>
      </c>
      <c r="AF938" s="93"/>
    </row>
    <row r="939" spans="1:32" x14ac:dyDescent="0.2">
      <c r="A939" s="77">
        <v>33071</v>
      </c>
      <c r="B939" s="61">
        <v>-366</v>
      </c>
      <c r="C939" s="78">
        <f t="shared" si="77"/>
        <v>1990.07</v>
      </c>
      <c r="D939" s="78">
        <f t="shared" si="78"/>
        <v>-0.72595041322314047</v>
      </c>
      <c r="E939" s="78"/>
      <c r="F939" s="78"/>
      <c r="G939" s="78"/>
      <c r="H939" s="78"/>
      <c r="I939" s="78"/>
      <c r="J939" s="81"/>
      <c r="K939" s="83"/>
      <c r="L939" s="51"/>
      <c r="AC939" s="60">
        <v>32540</v>
      </c>
      <c r="AD939" s="61">
        <v>48180</v>
      </c>
      <c r="AE939" s="93">
        <f t="shared" si="79"/>
        <v>48.18</v>
      </c>
      <c r="AF939" s="93"/>
    </row>
    <row r="940" spans="1:32" x14ac:dyDescent="0.2">
      <c r="A940" s="77">
        <v>33072</v>
      </c>
      <c r="B940" s="61">
        <v>309</v>
      </c>
      <c r="C940" s="78">
        <f t="shared" si="77"/>
        <v>1990.07</v>
      </c>
      <c r="D940" s="78">
        <f t="shared" si="78"/>
        <v>0.61289256198347108</v>
      </c>
      <c r="E940" s="78"/>
      <c r="F940" s="78"/>
      <c r="G940" s="78"/>
      <c r="H940" s="78"/>
      <c r="I940" s="78"/>
      <c r="J940" s="82"/>
      <c r="K940" s="83"/>
      <c r="L940" s="51"/>
      <c r="AC940" s="60">
        <v>32568</v>
      </c>
      <c r="AD940" s="61">
        <v>369891</v>
      </c>
      <c r="AE940" s="93">
        <f t="shared" si="79"/>
        <v>369.89100000000002</v>
      </c>
      <c r="AF940" s="93"/>
    </row>
    <row r="941" spans="1:32" x14ac:dyDescent="0.2">
      <c r="A941" s="77">
        <v>33073</v>
      </c>
      <c r="B941" s="61">
        <v>474</v>
      </c>
      <c r="C941" s="78">
        <f t="shared" si="77"/>
        <v>1990.07</v>
      </c>
      <c r="D941" s="78">
        <f t="shared" si="78"/>
        <v>0.94016528925619836</v>
      </c>
      <c r="E941" s="78"/>
      <c r="F941" s="78"/>
      <c r="G941" s="78"/>
      <c r="H941" s="78"/>
      <c r="I941" s="78"/>
      <c r="J941" s="81"/>
      <c r="K941" s="83"/>
      <c r="L941" s="51"/>
      <c r="AC941" s="60">
        <v>32599</v>
      </c>
      <c r="AD941" s="61">
        <v>242950</v>
      </c>
      <c r="AE941" s="93">
        <f t="shared" si="79"/>
        <v>242.95</v>
      </c>
      <c r="AF941" s="93"/>
    </row>
    <row r="942" spans="1:32" x14ac:dyDescent="0.2">
      <c r="A942" s="77">
        <v>33074</v>
      </c>
      <c r="B942" s="61" t="s">
        <v>113</v>
      </c>
      <c r="C942" s="78">
        <f t="shared" si="77"/>
        <v>1990.07</v>
      </c>
      <c r="D942" s="78" t="e">
        <f t="shared" si="78"/>
        <v>#VALUE!</v>
      </c>
      <c r="E942" s="78"/>
      <c r="F942" s="78"/>
      <c r="G942" s="78"/>
      <c r="H942" s="78"/>
      <c r="I942" s="78"/>
      <c r="J942" s="82"/>
      <c r="K942" s="83"/>
      <c r="L942" s="51"/>
      <c r="AC942" s="60">
        <v>32629</v>
      </c>
      <c r="AD942" s="61">
        <v>157840</v>
      </c>
      <c r="AE942" s="93">
        <f t="shared" si="79"/>
        <v>157.84</v>
      </c>
      <c r="AF942" s="93"/>
    </row>
    <row r="943" spans="1:32" x14ac:dyDescent="0.2">
      <c r="A943" s="77">
        <v>33075</v>
      </c>
      <c r="B943" s="61">
        <v>12642</v>
      </c>
      <c r="C943" s="78">
        <f t="shared" si="77"/>
        <v>1990.07</v>
      </c>
      <c r="D943" s="78">
        <f t="shared" si="78"/>
        <v>25.07504132231405</v>
      </c>
      <c r="E943" s="78"/>
      <c r="F943" s="78"/>
      <c r="G943" s="78"/>
      <c r="H943" s="78"/>
      <c r="I943" s="78"/>
      <c r="J943" s="81"/>
      <c r="K943" s="83"/>
      <c r="L943" s="51"/>
      <c r="AC943" s="60">
        <v>32660</v>
      </c>
      <c r="AD943" s="61">
        <v>60899</v>
      </c>
      <c r="AE943" s="93">
        <f t="shared" si="79"/>
        <v>60.899000000000001</v>
      </c>
      <c r="AF943" s="93"/>
    </row>
    <row r="944" spans="1:32" x14ac:dyDescent="0.2">
      <c r="A944" s="77">
        <v>33076</v>
      </c>
      <c r="B944" s="61">
        <v>269</v>
      </c>
      <c r="C944" s="78">
        <f t="shared" si="77"/>
        <v>1990.07</v>
      </c>
      <c r="D944" s="78">
        <f t="shared" si="78"/>
        <v>0.53355371900826443</v>
      </c>
      <c r="E944" s="78"/>
      <c r="F944" s="78"/>
      <c r="G944" s="78"/>
      <c r="H944" s="78"/>
      <c r="I944" s="78"/>
      <c r="J944" s="82"/>
      <c r="K944" s="83"/>
      <c r="L944" s="51"/>
      <c r="AC944" s="60">
        <v>32690</v>
      </c>
      <c r="AD944" s="61">
        <v>15065</v>
      </c>
      <c r="AE944" s="93">
        <f t="shared" si="79"/>
        <v>15.065</v>
      </c>
      <c r="AF944" s="93"/>
    </row>
    <row r="945" spans="1:32" x14ac:dyDescent="0.2">
      <c r="A945" s="77">
        <v>33077</v>
      </c>
      <c r="B945" s="61">
        <v>-148</v>
      </c>
      <c r="C945" s="78">
        <f t="shared" si="77"/>
        <v>1990.07</v>
      </c>
      <c r="D945" s="78">
        <f t="shared" si="78"/>
        <v>-0.29355371900826449</v>
      </c>
      <c r="E945" s="78"/>
      <c r="F945" s="78"/>
      <c r="G945" s="78"/>
      <c r="H945" s="78"/>
      <c r="I945" s="78"/>
      <c r="J945" s="81"/>
      <c r="K945" s="83"/>
      <c r="L945" s="51"/>
      <c r="AC945" s="60">
        <v>32721</v>
      </c>
      <c r="AD945" s="61">
        <v>8307</v>
      </c>
      <c r="AE945" s="93">
        <f t="shared" si="79"/>
        <v>8.3070000000000004</v>
      </c>
      <c r="AF945" s="93"/>
    </row>
    <row r="946" spans="1:32" x14ac:dyDescent="0.2">
      <c r="A946" s="77">
        <v>33078</v>
      </c>
      <c r="B946" s="61">
        <v>-205</v>
      </c>
      <c r="C946" s="78">
        <f t="shared" si="77"/>
        <v>1990.07</v>
      </c>
      <c r="D946" s="78">
        <f t="shared" si="78"/>
        <v>-0.40661157024793393</v>
      </c>
      <c r="E946" s="78"/>
      <c r="F946" s="78"/>
      <c r="G946" s="78"/>
      <c r="H946" s="78"/>
      <c r="I946" s="78"/>
      <c r="J946" s="82"/>
      <c r="K946" s="83"/>
      <c r="L946" s="51"/>
      <c r="AC946" s="60">
        <v>32752</v>
      </c>
      <c r="AD946" s="61">
        <v>13730</v>
      </c>
      <c r="AE946" s="93">
        <f t="shared" si="79"/>
        <v>13.73</v>
      </c>
      <c r="AF946" s="93"/>
    </row>
    <row r="947" spans="1:32" x14ac:dyDescent="0.2">
      <c r="A947" s="77">
        <v>33079</v>
      </c>
      <c r="B947" s="61">
        <v>82</v>
      </c>
      <c r="C947" s="78">
        <f t="shared" si="77"/>
        <v>1990.07</v>
      </c>
      <c r="D947" s="78">
        <f t="shared" si="78"/>
        <v>0.16264462809917357</v>
      </c>
      <c r="E947" s="78"/>
      <c r="F947" s="78"/>
      <c r="G947" s="78"/>
      <c r="H947" s="78"/>
      <c r="I947" s="78"/>
      <c r="J947" s="81"/>
      <c r="K947" s="83"/>
      <c r="L947" s="51"/>
      <c r="AC947" s="60">
        <v>32782</v>
      </c>
      <c r="AD947" s="61">
        <v>51749</v>
      </c>
      <c r="AE947" s="93">
        <f t="shared" si="79"/>
        <v>51.749000000000002</v>
      </c>
      <c r="AF947" s="93"/>
    </row>
    <row r="948" spans="1:32" x14ac:dyDescent="0.2">
      <c r="A948" s="77">
        <v>33080</v>
      </c>
      <c r="B948" s="61">
        <v>333</v>
      </c>
      <c r="C948" s="78">
        <f t="shared" si="77"/>
        <v>1990.07</v>
      </c>
      <c r="D948" s="78">
        <f t="shared" si="78"/>
        <v>0.66049586776859504</v>
      </c>
      <c r="E948" s="78"/>
      <c r="F948" s="78"/>
      <c r="G948" s="78"/>
      <c r="H948" s="78"/>
      <c r="I948" s="78"/>
      <c r="J948" s="82"/>
      <c r="K948" s="83"/>
      <c r="L948" s="51"/>
      <c r="AC948" s="60">
        <v>32813</v>
      </c>
      <c r="AD948" s="61">
        <v>20461</v>
      </c>
      <c r="AE948" s="93">
        <f t="shared" si="79"/>
        <v>20.460999999999999</v>
      </c>
      <c r="AF948" s="93"/>
    </row>
    <row r="949" spans="1:32" x14ac:dyDescent="0.2">
      <c r="A949" s="77">
        <v>33081</v>
      </c>
      <c r="B949" s="61">
        <v>285</v>
      </c>
      <c r="C949" s="78">
        <f t="shared" si="77"/>
        <v>1990.07</v>
      </c>
      <c r="D949" s="78">
        <f t="shared" si="78"/>
        <v>0.56528925619834702</v>
      </c>
      <c r="E949" s="78"/>
      <c r="F949" s="78"/>
      <c r="G949" s="78"/>
      <c r="H949" s="78"/>
      <c r="I949" s="78"/>
      <c r="J949" s="81"/>
      <c r="K949" s="83"/>
      <c r="L949" s="51"/>
      <c r="AC949" s="60">
        <v>32843</v>
      </c>
      <c r="AD949" s="61">
        <v>28768</v>
      </c>
      <c r="AE949" s="93">
        <f t="shared" si="79"/>
        <v>28.768000000000001</v>
      </c>
      <c r="AF949" s="93"/>
    </row>
    <row r="950" spans="1:32" x14ac:dyDescent="0.2">
      <c r="A950" s="77">
        <v>33082</v>
      </c>
      <c r="B950" s="61">
        <v>420</v>
      </c>
      <c r="C950" s="78">
        <f t="shared" si="77"/>
        <v>1990.07</v>
      </c>
      <c r="D950" s="78">
        <f t="shared" si="78"/>
        <v>0.83305785123966936</v>
      </c>
      <c r="E950" s="78"/>
      <c r="F950" s="78"/>
      <c r="G950" s="78"/>
      <c r="H950" s="78"/>
      <c r="I950" s="78"/>
      <c r="J950" s="82"/>
      <c r="K950" s="83"/>
      <c r="L950" s="51"/>
      <c r="AC950" s="60">
        <v>32874</v>
      </c>
      <c r="AD950" s="61">
        <v>83152</v>
      </c>
      <c r="AE950" s="93">
        <f t="shared" si="79"/>
        <v>83.152000000000001</v>
      </c>
      <c r="AF950" s="93"/>
    </row>
    <row r="951" spans="1:32" x14ac:dyDescent="0.2">
      <c r="A951" s="77">
        <v>33083</v>
      </c>
      <c r="B951" s="61">
        <v>286</v>
      </c>
      <c r="C951" s="78">
        <f t="shared" si="77"/>
        <v>1990.07</v>
      </c>
      <c r="D951" s="78">
        <f t="shared" si="78"/>
        <v>0.56727272727272726</v>
      </c>
      <c r="E951" s="78"/>
      <c r="F951" s="78"/>
      <c r="G951" s="78"/>
      <c r="H951" s="78"/>
      <c r="I951" s="78"/>
      <c r="J951" s="81"/>
      <c r="K951" s="83"/>
      <c r="L951" s="51"/>
      <c r="AC951" s="60">
        <v>32905</v>
      </c>
      <c r="AD951" s="61">
        <v>42706</v>
      </c>
      <c r="AE951" s="93">
        <f t="shared" si="79"/>
        <v>42.706000000000003</v>
      </c>
      <c r="AF951" s="93"/>
    </row>
    <row r="952" spans="1:32" x14ac:dyDescent="0.2">
      <c r="A952" s="77">
        <v>33084</v>
      </c>
      <c r="B952" s="61">
        <v>175</v>
      </c>
      <c r="C952" s="78">
        <f t="shared" si="77"/>
        <v>1990.07</v>
      </c>
      <c r="D952" s="78">
        <f t="shared" si="78"/>
        <v>0.34710743801652894</v>
      </c>
      <c r="E952" s="78"/>
      <c r="F952" s="78"/>
      <c r="G952" s="78"/>
      <c r="H952" s="78"/>
      <c r="I952" s="78"/>
      <c r="J952" s="82"/>
      <c r="K952" s="83"/>
      <c r="L952" s="51"/>
      <c r="AC952" s="60">
        <v>32933</v>
      </c>
      <c r="AD952" s="61">
        <v>111934</v>
      </c>
      <c r="AE952" s="93">
        <f t="shared" si="79"/>
        <v>111.934</v>
      </c>
      <c r="AF952" s="93"/>
    </row>
    <row r="953" spans="1:32" x14ac:dyDescent="0.2">
      <c r="A953" s="77">
        <v>33085</v>
      </c>
      <c r="B953" s="61">
        <v>224</v>
      </c>
      <c r="C953" s="78">
        <f t="shared" si="77"/>
        <v>1990.07</v>
      </c>
      <c r="D953" s="78">
        <f t="shared" si="78"/>
        <v>0.44429752066115702</v>
      </c>
      <c r="E953" s="78"/>
      <c r="F953" s="78"/>
      <c r="G953" s="78"/>
      <c r="H953" s="78"/>
      <c r="I953" s="78"/>
      <c r="J953" s="81"/>
      <c r="K953" s="83"/>
      <c r="L953" s="51"/>
      <c r="AC953" s="60">
        <v>32964</v>
      </c>
      <c r="AD953" s="61">
        <v>96731</v>
      </c>
      <c r="AE953" s="93">
        <f t="shared" si="79"/>
        <v>96.730999999999995</v>
      </c>
      <c r="AF953" s="93"/>
    </row>
    <row r="954" spans="1:32" x14ac:dyDescent="0.2">
      <c r="A954" s="77">
        <v>33086</v>
      </c>
      <c r="B954" s="61">
        <v>118</v>
      </c>
      <c r="C954" s="78">
        <f t="shared" si="77"/>
        <v>1990.08</v>
      </c>
      <c r="D954" s="78">
        <f t="shared" si="78"/>
        <v>0.23404958677685953</v>
      </c>
      <c r="E954" s="78"/>
      <c r="F954" s="78"/>
      <c r="G954" s="78"/>
      <c r="H954" s="78"/>
      <c r="I954" s="78"/>
      <c r="J954" s="82"/>
      <c r="K954" s="83"/>
      <c r="L954" s="51"/>
      <c r="AC954" s="60">
        <v>32994</v>
      </c>
      <c r="AD954" s="61">
        <v>156809</v>
      </c>
      <c r="AE954" s="93">
        <f t="shared" si="79"/>
        <v>156.809</v>
      </c>
      <c r="AF954" s="93"/>
    </row>
    <row r="955" spans="1:32" x14ac:dyDescent="0.2">
      <c r="A955" s="77">
        <v>33087</v>
      </c>
      <c r="B955" s="61">
        <v>209</v>
      </c>
      <c r="C955" s="78">
        <f t="shared" si="77"/>
        <v>1990.08</v>
      </c>
      <c r="D955" s="78">
        <f t="shared" si="78"/>
        <v>0.41454545454545455</v>
      </c>
      <c r="E955" s="78"/>
      <c r="F955" s="78"/>
      <c r="G955" s="78"/>
      <c r="H955" s="78"/>
      <c r="I955" s="78"/>
      <c r="J955" s="81"/>
      <c r="K955" s="83"/>
      <c r="L955" s="51"/>
      <c r="AC955" s="60">
        <v>33025</v>
      </c>
      <c r="AD955" s="61">
        <v>105680</v>
      </c>
      <c r="AE955" s="93">
        <f t="shared" si="79"/>
        <v>105.68</v>
      </c>
      <c r="AF955" s="93"/>
    </row>
    <row r="956" spans="1:32" x14ac:dyDescent="0.2">
      <c r="A956" s="77">
        <v>33088</v>
      </c>
      <c r="B956" s="61">
        <v>241</v>
      </c>
      <c r="C956" s="78">
        <f t="shared" si="77"/>
        <v>1990.08</v>
      </c>
      <c r="D956" s="78">
        <f t="shared" si="78"/>
        <v>0.4780165289256198</v>
      </c>
      <c r="E956" s="78"/>
      <c r="F956" s="78"/>
      <c r="G956" s="78"/>
      <c r="H956" s="78"/>
      <c r="I956" s="78"/>
      <c r="J956" s="82"/>
      <c r="K956" s="83"/>
      <c r="L956" s="51"/>
      <c r="AC956" s="60">
        <v>33055</v>
      </c>
      <c r="AD956" s="61">
        <v>16789</v>
      </c>
      <c r="AE956" s="93">
        <f t="shared" si="79"/>
        <v>16.789000000000001</v>
      </c>
      <c r="AF956" s="93"/>
    </row>
    <row r="957" spans="1:32" x14ac:dyDescent="0.2">
      <c r="A957" s="77">
        <v>33089</v>
      </c>
      <c r="B957" s="61">
        <v>125</v>
      </c>
      <c r="C957" s="78">
        <f t="shared" si="77"/>
        <v>1990.08</v>
      </c>
      <c r="D957" s="78">
        <f t="shared" si="78"/>
        <v>0.24793388429752064</v>
      </c>
      <c r="E957" s="78"/>
      <c r="F957" s="78"/>
      <c r="G957" s="78"/>
      <c r="H957" s="78"/>
      <c r="I957" s="78"/>
      <c r="J957" s="81"/>
      <c r="K957" s="83"/>
      <c r="L957" s="51"/>
      <c r="AC957" s="60">
        <v>33086</v>
      </c>
      <c r="AD957" s="61">
        <v>3476</v>
      </c>
      <c r="AE957" s="93">
        <f t="shared" si="79"/>
        <v>3.476</v>
      </c>
      <c r="AF957" s="93"/>
    </row>
    <row r="958" spans="1:32" x14ac:dyDescent="0.2">
      <c r="A958" s="77">
        <v>33090</v>
      </c>
      <c r="B958" s="61">
        <v>139</v>
      </c>
      <c r="C958" s="78">
        <f t="shared" si="77"/>
        <v>1990.08</v>
      </c>
      <c r="D958" s="78">
        <f t="shared" si="78"/>
        <v>0.27570247933884295</v>
      </c>
      <c r="E958" s="78"/>
      <c r="F958" s="78"/>
      <c r="G958" s="78"/>
      <c r="H958" s="78"/>
      <c r="I958" s="78"/>
      <c r="J958" s="82"/>
      <c r="K958" s="83"/>
      <c r="L958" s="51"/>
      <c r="AC958" s="60">
        <v>33117</v>
      </c>
      <c r="AD958" s="61">
        <v>601</v>
      </c>
      <c r="AE958" s="93">
        <f t="shared" si="79"/>
        <v>0.60099999999999998</v>
      </c>
      <c r="AF958" s="93"/>
    </row>
    <row r="959" spans="1:32" x14ac:dyDescent="0.2">
      <c r="A959" s="77">
        <v>33091</v>
      </c>
      <c r="B959" s="61">
        <v>295</v>
      </c>
      <c r="C959" s="78">
        <f t="shared" si="77"/>
        <v>1990.08</v>
      </c>
      <c r="D959" s="78">
        <f t="shared" si="78"/>
        <v>0.58512396694214874</v>
      </c>
      <c r="E959" s="78"/>
      <c r="F959" s="78"/>
      <c r="G959" s="78"/>
      <c r="H959" s="78"/>
      <c r="I959" s="78"/>
      <c r="J959" s="81"/>
      <c r="K959" s="83"/>
      <c r="L959" s="51"/>
      <c r="AC959" s="60">
        <v>33147</v>
      </c>
      <c r="AD959" s="61">
        <v>2852</v>
      </c>
      <c r="AE959" s="93">
        <f t="shared" si="79"/>
        <v>2.8519999999999999</v>
      </c>
      <c r="AF959" s="93"/>
    </row>
    <row r="960" spans="1:32" x14ac:dyDescent="0.2">
      <c r="A960" s="77">
        <v>33092</v>
      </c>
      <c r="B960" s="61">
        <v>-122</v>
      </c>
      <c r="C960" s="78">
        <f t="shared" si="77"/>
        <v>1990.08</v>
      </c>
      <c r="D960" s="78">
        <f t="shared" si="78"/>
        <v>-0.24198347107438017</v>
      </c>
      <c r="E960" s="78"/>
      <c r="F960" s="78"/>
      <c r="G960" s="78"/>
      <c r="H960" s="78"/>
      <c r="I960" s="78"/>
      <c r="J960" s="82"/>
      <c r="K960" s="83"/>
      <c r="L960" s="51"/>
      <c r="AC960" s="60">
        <v>33178</v>
      </c>
      <c r="AD960" s="61">
        <v>5565</v>
      </c>
      <c r="AE960" s="93">
        <f t="shared" si="79"/>
        <v>5.5650000000000004</v>
      </c>
      <c r="AF960" s="93"/>
    </row>
    <row r="961" spans="1:32" x14ac:dyDescent="0.2">
      <c r="A961" s="77">
        <v>33093</v>
      </c>
      <c r="B961" s="61">
        <v>-90</v>
      </c>
      <c r="C961" s="78">
        <f t="shared" si="77"/>
        <v>1990.08</v>
      </c>
      <c r="D961" s="78">
        <f t="shared" si="78"/>
        <v>-0.1785123966942149</v>
      </c>
      <c r="E961" s="78"/>
      <c r="F961" s="78"/>
      <c r="G961" s="78"/>
      <c r="H961" s="78"/>
      <c r="I961" s="78"/>
      <c r="J961" s="81"/>
      <c r="K961" s="83"/>
      <c r="L961" s="51"/>
      <c r="AC961" s="60">
        <v>33208</v>
      </c>
      <c r="AD961" s="61">
        <v>7956</v>
      </c>
      <c r="AE961" s="93">
        <f t="shared" si="79"/>
        <v>7.9560000000000004</v>
      </c>
      <c r="AF961" s="93"/>
    </row>
    <row r="962" spans="1:32" x14ac:dyDescent="0.2">
      <c r="A962" s="77">
        <v>33094</v>
      </c>
      <c r="B962" s="61">
        <v>72</v>
      </c>
      <c r="C962" s="78">
        <f t="shared" si="77"/>
        <v>1990.08</v>
      </c>
      <c r="D962" s="78">
        <f t="shared" si="78"/>
        <v>0.14280991735537191</v>
      </c>
      <c r="E962" s="78"/>
      <c r="F962" s="78"/>
      <c r="G962" s="78"/>
      <c r="H962" s="78"/>
      <c r="I962" s="78"/>
      <c r="J962" s="82"/>
      <c r="K962" s="83"/>
      <c r="L962" s="51"/>
      <c r="AC962" s="60">
        <v>33239</v>
      </c>
      <c r="AD962" s="61">
        <v>15300</v>
      </c>
      <c r="AE962" s="93">
        <f t="shared" si="79"/>
        <v>15.3</v>
      </c>
      <c r="AF962" s="93"/>
    </row>
    <row r="963" spans="1:32" x14ac:dyDescent="0.2">
      <c r="A963" s="77">
        <v>33095</v>
      </c>
      <c r="B963" s="61">
        <v>180</v>
      </c>
      <c r="C963" s="78">
        <f t="shared" si="77"/>
        <v>1990.08</v>
      </c>
      <c r="D963" s="78">
        <f t="shared" si="78"/>
        <v>0.3570247933884298</v>
      </c>
      <c r="E963" s="78"/>
      <c r="F963" s="78"/>
      <c r="G963" s="78"/>
      <c r="H963" s="78"/>
      <c r="I963" s="78"/>
      <c r="J963" s="81"/>
      <c r="K963" s="83"/>
      <c r="L963" s="51"/>
      <c r="AC963" s="60">
        <v>33270</v>
      </c>
      <c r="AD963" s="61">
        <v>28102</v>
      </c>
      <c r="AE963" s="93">
        <f t="shared" si="79"/>
        <v>28.102</v>
      </c>
      <c r="AF963" s="93"/>
    </row>
    <row r="964" spans="1:32" x14ac:dyDescent="0.2">
      <c r="A964" s="77">
        <v>33096</v>
      </c>
      <c r="B964" s="61">
        <v>-60</v>
      </c>
      <c r="C964" s="78">
        <f t="shared" si="77"/>
        <v>1990.08</v>
      </c>
      <c r="D964" s="78">
        <f t="shared" si="78"/>
        <v>-0.11900826446280992</v>
      </c>
      <c r="E964" s="78"/>
      <c r="F964" s="78"/>
      <c r="G964" s="78"/>
      <c r="H964" s="78"/>
      <c r="I964" s="78"/>
      <c r="J964" s="82"/>
      <c r="K964" s="83"/>
      <c r="L964" s="51"/>
      <c r="AC964" s="60">
        <v>33298</v>
      </c>
      <c r="AD964" s="61">
        <v>96545</v>
      </c>
      <c r="AE964" s="93">
        <f t="shared" si="79"/>
        <v>96.545000000000002</v>
      </c>
      <c r="AF964" s="93"/>
    </row>
    <row r="965" spans="1:32" x14ac:dyDescent="0.2">
      <c r="A965" s="77">
        <v>33097</v>
      </c>
      <c r="B965" s="61">
        <v>-68</v>
      </c>
      <c r="C965" s="78">
        <f t="shared" si="77"/>
        <v>1990.08</v>
      </c>
      <c r="D965" s="78">
        <f t="shared" si="78"/>
        <v>-0.13487603305785123</v>
      </c>
      <c r="E965" s="78"/>
      <c r="F965" s="78"/>
      <c r="G965" s="78"/>
      <c r="H965" s="78"/>
      <c r="I965" s="78"/>
      <c r="J965" s="81"/>
      <c r="K965" s="83"/>
      <c r="L965" s="51"/>
      <c r="AC965" s="60">
        <v>33329</v>
      </c>
      <c r="AD965" s="61">
        <v>105796</v>
      </c>
      <c r="AE965" s="93">
        <f t="shared" si="79"/>
        <v>105.79600000000001</v>
      </c>
      <c r="AF965" s="93"/>
    </row>
    <row r="966" spans="1:32" x14ac:dyDescent="0.2">
      <c r="A966" s="77">
        <v>33098</v>
      </c>
      <c r="B966" s="61">
        <v>72</v>
      </c>
      <c r="C966" s="78">
        <f t="shared" si="77"/>
        <v>1990.08</v>
      </c>
      <c r="D966" s="78">
        <f t="shared" si="78"/>
        <v>0.14280991735537191</v>
      </c>
      <c r="E966" s="78"/>
      <c r="F966" s="78"/>
      <c r="G966" s="78"/>
      <c r="H966" s="78"/>
      <c r="I966" s="78"/>
      <c r="J966" s="82"/>
      <c r="K966" s="83"/>
      <c r="L966" s="51"/>
      <c r="AC966" s="60">
        <v>33359</v>
      </c>
      <c r="AD966" s="61">
        <v>124148</v>
      </c>
      <c r="AE966" s="93">
        <f t="shared" si="79"/>
        <v>124.148</v>
      </c>
      <c r="AF966" s="93"/>
    </row>
    <row r="967" spans="1:32" x14ac:dyDescent="0.2">
      <c r="A967" s="77">
        <v>33099</v>
      </c>
      <c r="B967" s="61">
        <v>59</v>
      </c>
      <c r="C967" s="78">
        <f t="shared" si="77"/>
        <v>1990.08</v>
      </c>
      <c r="D967" s="78">
        <f t="shared" si="78"/>
        <v>0.11702479338842976</v>
      </c>
      <c r="E967" s="78"/>
      <c r="F967" s="78"/>
      <c r="G967" s="78"/>
      <c r="H967" s="78"/>
      <c r="I967" s="78"/>
      <c r="J967" s="81"/>
      <c r="K967" s="83"/>
      <c r="L967" s="51"/>
      <c r="AC967" s="60">
        <v>33390</v>
      </c>
      <c r="AD967" s="61">
        <v>60346</v>
      </c>
      <c r="AE967" s="93">
        <f t="shared" si="79"/>
        <v>60.345999999999997</v>
      </c>
      <c r="AF967" s="93"/>
    </row>
    <row r="968" spans="1:32" x14ac:dyDescent="0.2">
      <c r="A968" s="77">
        <v>33100</v>
      </c>
      <c r="B968" s="61">
        <v>-360</v>
      </c>
      <c r="C968" s="78">
        <f t="shared" si="77"/>
        <v>1990.08</v>
      </c>
      <c r="D968" s="78">
        <f t="shared" si="78"/>
        <v>-0.71404958677685959</v>
      </c>
      <c r="E968" s="78"/>
      <c r="F968" s="78"/>
      <c r="G968" s="78"/>
      <c r="H968" s="78"/>
      <c r="I968" s="78"/>
      <c r="J968" s="82"/>
      <c r="K968" s="83"/>
      <c r="L968" s="51"/>
      <c r="AC968" s="60">
        <v>33420</v>
      </c>
      <c r="AD968" s="61">
        <v>21641</v>
      </c>
      <c r="AE968" s="93">
        <f t="shared" si="79"/>
        <v>21.640999999999998</v>
      </c>
      <c r="AF968" s="93"/>
    </row>
    <row r="969" spans="1:32" x14ac:dyDescent="0.2">
      <c r="A969" s="77">
        <v>33101</v>
      </c>
      <c r="B969" s="61">
        <v>-395</v>
      </c>
      <c r="C969" s="78">
        <f t="shared" si="77"/>
        <v>1990.08</v>
      </c>
      <c r="D969" s="78">
        <f t="shared" si="78"/>
        <v>-0.78347107438016528</v>
      </c>
      <c r="E969" s="78"/>
      <c r="F969" s="78"/>
      <c r="G969" s="78"/>
      <c r="H969" s="78"/>
      <c r="I969" s="78"/>
      <c r="J969" s="81"/>
      <c r="K969" s="83"/>
      <c r="L969" s="51"/>
      <c r="AC969" s="60">
        <v>33451</v>
      </c>
      <c r="AD969" s="61">
        <v>11561</v>
      </c>
      <c r="AE969" s="93">
        <f t="shared" si="79"/>
        <v>11.561</v>
      </c>
      <c r="AF969" s="93"/>
    </row>
    <row r="970" spans="1:32" x14ac:dyDescent="0.2">
      <c r="A970" s="77">
        <v>33102</v>
      </c>
      <c r="B970" s="61">
        <v>-292</v>
      </c>
      <c r="C970" s="78">
        <f t="shared" si="77"/>
        <v>1990.08</v>
      </c>
      <c r="D970" s="78">
        <f t="shared" si="78"/>
        <v>-0.57917355371900825</v>
      </c>
      <c r="E970" s="78"/>
      <c r="F970" s="78"/>
      <c r="G970" s="78"/>
      <c r="H970" s="78"/>
      <c r="I970" s="78"/>
      <c r="J970" s="82"/>
      <c r="K970" s="83"/>
      <c r="L970" s="51"/>
      <c r="AC970" s="60">
        <v>33482</v>
      </c>
      <c r="AD970" s="61">
        <v>7172</v>
      </c>
      <c r="AE970" s="93">
        <f t="shared" si="79"/>
        <v>7.1719999999999997</v>
      </c>
      <c r="AF970" s="93"/>
    </row>
    <row r="971" spans="1:32" x14ac:dyDescent="0.2">
      <c r="A971" s="77">
        <v>33103</v>
      </c>
      <c r="B971" s="61">
        <v>3</v>
      </c>
      <c r="C971" s="78">
        <f t="shared" ref="C971:C1034" si="80">YEAR(A971) + MONTH(A971) / 100</f>
        <v>1990.08</v>
      </c>
      <c r="D971" s="78">
        <f t="shared" si="78"/>
        <v>5.9504132231404955E-3</v>
      </c>
      <c r="E971" s="78"/>
      <c r="F971" s="78"/>
      <c r="G971" s="78"/>
      <c r="H971" s="78"/>
      <c r="I971" s="78"/>
      <c r="J971" s="81"/>
      <c r="K971" s="83"/>
      <c r="L971" s="51"/>
      <c r="AC971" s="60">
        <v>33512</v>
      </c>
      <c r="AD971" s="61">
        <v>6731</v>
      </c>
      <c r="AE971" s="93">
        <f t="shared" si="79"/>
        <v>6.7309999999999999</v>
      </c>
      <c r="AF971" s="93"/>
    </row>
    <row r="972" spans="1:32" x14ac:dyDescent="0.2">
      <c r="A972" s="77">
        <v>33104</v>
      </c>
      <c r="B972" s="61">
        <v>24</v>
      </c>
      <c r="C972" s="78">
        <f t="shared" si="80"/>
        <v>1990.08</v>
      </c>
      <c r="D972" s="78">
        <f t="shared" ref="D972:D1035" si="81">B972 * 60 * 60 * 24 / 43560 / 1000</f>
        <v>4.7603305785123964E-2</v>
      </c>
      <c r="E972" s="78"/>
      <c r="F972" s="78"/>
      <c r="G972" s="78"/>
      <c r="H972" s="78"/>
      <c r="I972" s="78"/>
      <c r="J972" s="82"/>
      <c r="K972" s="83"/>
      <c r="L972" s="51"/>
      <c r="AC972" s="60">
        <v>33543</v>
      </c>
      <c r="AD972" s="61">
        <v>10463</v>
      </c>
      <c r="AE972" s="93">
        <f t="shared" ref="AE972:AE1035" si="82">AD972 / 1000</f>
        <v>10.462999999999999</v>
      </c>
      <c r="AF972" s="93"/>
    </row>
    <row r="973" spans="1:32" x14ac:dyDescent="0.2">
      <c r="A973" s="77">
        <v>33105</v>
      </c>
      <c r="B973" s="61">
        <v>162</v>
      </c>
      <c r="C973" s="78">
        <f t="shared" si="80"/>
        <v>1990.08</v>
      </c>
      <c r="D973" s="78">
        <f t="shared" si="81"/>
        <v>0.32132231404958678</v>
      </c>
      <c r="E973" s="78"/>
      <c r="F973" s="78"/>
      <c r="G973" s="78"/>
      <c r="H973" s="78"/>
      <c r="I973" s="78"/>
      <c r="J973" s="81"/>
      <c r="K973" s="83"/>
      <c r="L973" s="51"/>
      <c r="AC973" s="60">
        <v>33573</v>
      </c>
      <c r="AD973" s="61">
        <v>17164</v>
      </c>
      <c r="AE973" s="93">
        <f t="shared" si="82"/>
        <v>17.164000000000001</v>
      </c>
      <c r="AF973" s="93"/>
    </row>
    <row r="974" spans="1:32" x14ac:dyDescent="0.2">
      <c r="A974" s="77">
        <v>33106</v>
      </c>
      <c r="B974" s="61">
        <v>246</v>
      </c>
      <c r="C974" s="78">
        <f t="shared" si="80"/>
        <v>1990.08</v>
      </c>
      <c r="D974" s="78">
        <f t="shared" si="81"/>
        <v>0.48793388429752066</v>
      </c>
      <c r="E974" s="78"/>
      <c r="F974" s="78"/>
      <c r="G974" s="78"/>
      <c r="H974" s="78"/>
      <c r="I974" s="78"/>
      <c r="J974" s="82"/>
      <c r="K974" s="83"/>
      <c r="L974" s="51"/>
      <c r="AC974" s="60">
        <v>33604</v>
      </c>
      <c r="AD974" s="61">
        <v>25783</v>
      </c>
      <c r="AE974" s="93">
        <f t="shared" si="82"/>
        <v>25.783000000000001</v>
      </c>
      <c r="AF974" s="93"/>
    </row>
    <row r="975" spans="1:32" x14ac:dyDescent="0.2">
      <c r="A975" s="77">
        <v>33107</v>
      </c>
      <c r="B975" s="61">
        <v>307</v>
      </c>
      <c r="C975" s="78">
        <f t="shared" si="80"/>
        <v>1990.08</v>
      </c>
      <c r="D975" s="78">
        <f t="shared" si="81"/>
        <v>0.60892561983471072</v>
      </c>
      <c r="E975" s="78"/>
      <c r="F975" s="78"/>
      <c r="G975" s="78"/>
      <c r="H975" s="78"/>
      <c r="I975" s="78"/>
      <c r="J975" s="81"/>
      <c r="K975" s="83"/>
      <c r="L975" s="51"/>
      <c r="AC975" s="60">
        <v>33635</v>
      </c>
      <c r="AD975" s="61">
        <v>154617</v>
      </c>
      <c r="AE975" s="93">
        <f t="shared" si="82"/>
        <v>154.61699999999999</v>
      </c>
      <c r="AF975" s="93"/>
    </row>
    <row r="976" spans="1:32" x14ac:dyDescent="0.2">
      <c r="A976" s="77">
        <v>33108</v>
      </c>
      <c r="B976" s="61">
        <v>109</v>
      </c>
      <c r="C976" s="78">
        <f t="shared" si="80"/>
        <v>1990.08</v>
      </c>
      <c r="D976" s="78">
        <f t="shared" si="81"/>
        <v>0.21619834710743802</v>
      </c>
      <c r="E976" s="78"/>
      <c r="F976" s="78"/>
      <c r="G976" s="78"/>
      <c r="H976" s="78"/>
      <c r="I976" s="78"/>
      <c r="J976" s="82"/>
      <c r="K976" s="83"/>
      <c r="L976" s="51"/>
      <c r="AC976" s="60">
        <v>33664</v>
      </c>
      <c r="AD976" s="61">
        <v>170343</v>
      </c>
      <c r="AE976" s="93">
        <f t="shared" si="82"/>
        <v>170.34299999999999</v>
      </c>
      <c r="AF976" s="93"/>
    </row>
    <row r="977" spans="1:32" x14ac:dyDescent="0.2">
      <c r="A977" s="77">
        <v>33109</v>
      </c>
      <c r="B977" s="61">
        <v>44</v>
      </c>
      <c r="C977" s="78">
        <f t="shared" si="80"/>
        <v>1990.08</v>
      </c>
      <c r="D977" s="78">
        <f t="shared" si="81"/>
        <v>8.7272727272727266E-2</v>
      </c>
      <c r="E977" s="78"/>
      <c r="F977" s="78"/>
      <c r="G977" s="78"/>
      <c r="H977" s="78"/>
      <c r="I977" s="78"/>
      <c r="J977" s="81"/>
      <c r="K977" s="83"/>
      <c r="L977" s="51"/>
      <c r="AC977" s="60">
        <v>33695</v>
      </c>
      <c r="AD977" s="61">
        <v>269109</v>
      </c>
      <c r="AE977" s="93">
        <f t="shared" si="82"/>
        <v>269.10899999999998</v>
      </c>
      <c r="AF977" s="93"/>
    </row>
    <row r="978" spans="1:32" x14ac:dyDescent="0.2">
      <c r="A978" s="77">
        <v>33110</v>
      </c>
      <c r="B978" s="61">
        <v>-165</v>
      </c>
      <c r="C978" s="78">
        <f t="shared" si="80"/>
        <v>1990.08</v>
      </c>
      <c r="D978" s="78">
        <f t="shared" si="81"/>
        <v>-0.32727272727272727</v>
      </c>
      <c r="E978" s="78"/>
      <c r="F978" s="78"/>
      <c r="G978" s="78"/>
      <c r="H978" s="78"/>
      <c r="I978" s="78"/>
      <c r="J978" s="82"/>
      <c r="K978" s="83"/>
      <c r="L978" s="51"/>
      <c r="AC978" s="60">
        <v>33725</v>
      </c>
      <c r="AD978" s="61">
        <v>182667</v>
      </c>
      <c r="AE978" s="93">
        <f t="shared" si="82"/>
        <v>182.667</v>
      </c>
      <c r="AF978" s="93"/>
    </row>
    <row r="979" spans="1:32" x14ac:dyDescent="0.2">
      <c r="A979" s="77">
        <v>33111</v>
      </c>
      <c r="B979" s="61">
        <v>257</v>
      </c>
      <c r="C979" s="78">
        <f t="shared" si="80"/>
        <v>1990.08</v>
      </c>
      <c r="D979" s="78">
        <f t="shared" si="81"/>
        <v>0.50975206611570245</v>
      </c>
      <c r="E979" s="78"/>
      <c r="F979" s="78"/>
      <c r="G979" s="78"/>
      <c r="H979" s="78"/>
      <c r="I979" s="78"/>
      <c r="J979" s="81"/>
      <c r="K979" s="83"/>
      <c r="L979" s="51"/>
      <c r="AC979" s="60">
        <v>33756</v>
      </c>
      <c r="AD979" s="61">
        <v>46040</v>
      </c>
      <c r="AE979" s="93">
        <f t="shared" si="82"/>
        <v>46.04</v>
      </c>
      <c r="AF979" s="93"/>
    </row>
    <row r="980" spans="1:32" x14ac:dyDescent="0.2">
      <c r="A980" s="77">
        <v>33112</v>
      </c>
      <c r="B980" s="61">
        <v>343</v>
      </c>
      <c r="C980" s="78">
        <f t="shared" si="80"/>
        <v>1990.08</v>
      </c>
      <c r="D980" s="78">
        <f t="shared" si="81"/>
        <v>0.68033057851239664</v>
      </c>
      <c r="E980" s="78"/>
      <c r="F980" s="78"/>
      <c r="G980" s="78"/>
      <c r="H980" s="78"/>
      <c r="I980" s="78"/>
      <c r="J980" s="82"/>
      <c r="K980" s="83"/>
      <c r="L980" s="51"/>
      <c r="AC980" s="60">
        <v>33786</v>
      </c>
      <c r="AD980" s="61">
        <v>12836</v>
      </c>
      <c r="AE980" s="93">
        <f t="shared" si="82"/>
        <v>12.836</v>
      </c>
      <c r="AF980" s="93"/>
    </row>
    <row r="981" spans="1:32" x14ac:dyDescent="0.2">
      <c r="A981" s="77">
        <v>33113</v>
      </c>
      <c r="B981" s="61">
        <v>-102</v>
      </c>
      <c r="C981" s="78">
        <f t="shared" si="80"/>
        <v>1990.08</v>
      </c>
      <c r="D981" s="78">
        <f t="shared" si="81"/>
        <v>-0.20231404958677687</v>
      </c>
      <c r="E981" s="78"/>
      <c r="F981" s="78"/>
      <c r="G981" s="78"/>
      <c r="H981" s="78"/>
      <c r="I981" s="78"/>
      <c r="J981" s="81"/>
      <c r="K981" s="83"/>
      <c r="L981" s="51"/>
      <c r="AC981" s="60">
        <v>33817</v>
      </c>
      <c r="AD981" s="61">
        <v>2106</v>
      </c>
      <c r="AE981" s="93">
        <f t="shared" si="82"/>
        <v>2.1059999999999999</v>
      </c>
      <c r="AF981" s="93"/>
    </row>
    <row r="982" spans="1:32" x14ac:dyDescent="0.2">
      <c r="A982" s="77">
        <v>33114</v>
      </c>
      <c r="B982" s="61">
        <v>182</v>
      </c>
      <c r="C982" s="78">
        <f t="shared" si="80"/>
        <v>1990.08</v>
      </c>
      <c r="D982" s="78">
        <f t="shared" si="81"/>
        <v>0.36099173553719011</v>
      </c>
      <c r="E982" s="78"/>
      <c r="F982" s="78"/>
      <c r="G982" s="78"/>
      <c r="H982" s="78"/>
      <c r="I982" s="78"/>
      <c r="J982" s="82"/>
      <c r="K982" s="83"/>
      <c r="L982" s="51"/>
      <c r="AC982" s="60">
        <v>33848</v>
      </c>
      <c r="AD982" s="61">
        <v>1717</v>
      </c>
      <c r="AE982" s="93">
        <f t="shared" si="82"/>
        <v>1.7170000000000001</v>
      </c>
      <c r="AF982" s="93"/>
    </row>
    <row r="983" spans="1:32" x14ac:dyDescent="0.2">
      <c r="A983" s="77">
        <v>33115</v>
      </c>
      <c r="B983" s="61">
        <v>231</v>
      </c>
      <c r="C983" s="78">
        <f t="shared" si="80"/>
        <v>1990.08</v>
      </c>
      <c r="D983" s="78">
        <f t="shared" si="81"/>
        <v>0.45818181818181819</v>
      </c>
      <c r="E983" s="78"/>
      <c r="F983" s="78"/>
      <c r="G983" s="78"/>
      <c r="H983" s="78"/>
      <c r="I983" s="78"/>
      <c r="J983" s="81"/>
      <c r="K983" s="83"/>
      <c r="L983" s="51"/>
      <c r="AC983" s="60">
        <v>33878</v>
      </c>
      <c r="AD983" s="61">
        <v>8433</v>
      </c>
      <c r="AE983" s="93">
        <f t="shared" si="82"/>
        <v>8.4329999999999998</v>
      </c>
      <c r="AF983" s="93"/>
    </row>
    <row r="984" spans="1:32" x14ac:dyDescent="0.2">
      <c r="A984" s="77">
        <v>33116</v>
      </c>
      <c r="B984" s="61">
        <v>151</v>
      </c>
      <c r="C984" s="78">
        <f t="shared" si="80"/>
        <v>1990.08</v>
      </c>
      <c r="D984" s="78">
        <f t="shared" si="81"/>
        <v>0.29950413223140498</v>
      </c>
      <c r="E984" s="78"/>
      <c r="F984" s="78"/>
      <c r="G984" s="78"/>
      <c r="H984" s="78"/>
      <c r="I984" s="78"/>
      <c r="J984" s="82"/>
      <c r="K984" s="83"/>
      <c r="L984" s="51"/>
      <c r="AC984" s="60">
        <v>33909</v>
      </c>
      <c r="AD984" s="61">
        <v>17065</v>
      </c>
      <c r="AE984" s="93">
        <f t="shared" si="82"/>
        <v>17.065000000000001</v>
      </c>
      <c r="AF984" s="93"/>
    </row>
    <row r="985" spans="1:32" x14ac:dyDescent="0.2">
      <c r="A985" s="77">
        <v>33117</v>
      </c>
      <c r="B985" s="61">
        <v>284</v>
      </c>
      <c r="C985" s="78">
        <f t="shared" si="80"/>
        <v>1990.09</v>
      </c>
      <c r="D985" s="78">
        <f t="shared" si="81"/>
        <v>0.56330578512396701</v>
      </c>
      <c r="E985" s="78"/>
      <c r="F985" s="78"/>
      <c r="G985" s="78"/>
      <c r="H985" s="78"/>
      <c r="I985" s="78"/>
      <c r="J985" s="81"/>
      <c r="K985" s="83"/>
      <c r="L985" s="51"/>
      <c r="AC985" s="60">
        <v>33939</v>
      </c>
      <c r="AD985" s="61">
        <v>42020</v>
      </c>
      <c r="AE985" s="93">
        <f t="shared" si="82"/>
        <v>42.02</v>
      </c>
      <c r="AF985" s="93"/>
    </row>
    <row r="986" spans="1:32" x14ac:dyDescent="0.2">
      <c r="A986" s="77">
        <v>33118</v>
      </c>
      <c r="B986" s="61">
        <v>262</v>
      </c>
      <c r="C986" s="78">
        <f t="shared" si="80"/>
        <v>1990.09</v>
      </c>
      <c r="D986" s="78">
        <f t="shared" si="81"/>
        <v>0.51966942148760331</v>
      </c>
      <c r="E986" s="78"/>
      <c r="F986" s="78"/>
      <c r="G986" s="78"/>
      <c r="H986" s="78"/>
      <c r="I986" s="78"/>
      <c r="J986" s="82"/>
      <c r="K986" s="83"/>
      <c r="L986" s="51"/>
      <c r="AC986" s="60">
        <v>33970</v>
      </c>
      <c r="AD986" s="61">
        <v>81051</v>
      </c>
      <c r="AE986" s="93">
        <f t="shared" si="82"/>
        <v>81.051000000000002</v>
      </c>
      <c r="AF986" s="93"/>
    </row>
    <row r="987" spans="1:32" x14ac:dyDescent="0.2">
      <c r="A987" s="77">
        <v>33119</v>
      </c>
      <c r="B987" s="61">
        <v>164</v>
      </c>
      <c r="C987" s="78">
        <f t="shared" si="80"/>
        <v>1990.09</v>
      </c>
      <c r="D987" s="78">
        <f t="shared" si="81"/>
        <v>0.32528925619834714</v>
      </c>
      <c r="E987" s="78"/>
      <c r="F987" s="78"/>
      <c r="G987" s="78"/>
      <c r="H987" s="78"/>
      <c r="I987" s="78"/>
      <c r="J987" s="81"/>
      <c r="K987" s="83"/>
      <c r="L987" s="51"/>
      <c r="AC987" s="60">
        <v>34001</v>
      </c>
      <c r="AD987" s="61">
        <v>161099</v>
      </c>
      <c r="AE987" s="93">
        <f t="shared" si="82"/>
        <v>161.09899999999999</v>
      </c>
      <c r="AF987" s="93"/>
    </row>
    <row r="988" spans="1:32" x14ac:dyDescent="0.2">
      <c r="A988" s="77">
        <v>33120</v>
      </c>
      <c r="B988" s="61">
        <v>-36</v>
      </c>
      <c r="C988" s="78">
        <f t="shared" si="80"/>
        <v>1990.09</v>
      </c>
      <c r="D988" s="78">
        <f t="shared" si="81"/>
        <v>-7.1404958677685954E-2</v>
      </c>
      <c r="E988" s="78"/>
      <c r="F988" s="78"/>
      <c r="G988" s="78"/>
      <c r="H988" s="78"/>
      <c r="I988" s="78"/>
      <c r="J988" s="82"/>
      <c r="K988" s="83"/>
      <c r="L988" s="51"/>
      <c r="AC988" s="60">
        <v>34029</v>
      </c>
      <c r="AD988" s="61">
        <v>398404</v>
      </c>
      <c r="AE988" s="93">
        <f t="shared" si="82"/>
        <v>398.404</v>
      </c>
      <c r="AF988" s="93"/>
    </row>
    <row r="989" spans="1:32" x14ac:dyDescent="0.2">
      <c r="A989" s="77">
        <v>33121</v>
      </c>
      <c r="B989" s="61">
        <v>2824</v>
      </c>
      <c r="C989" s="78">
        <f t="shared" si="80"/>
        <v>1990.09</v>
      </c>
      <c r="D989" s="78">
        <f t="shared" si="81"/>
        <v>5.6013223140495869</v>
      </c>
      <c r="E989" s="78"/>
      <c r="F989" s="78"/>
      <c r="G989" s="78"/>
      <c r="H989" s="78"/>
      <c r="I989" s="78"/>
      <c r="J989" s="81"/>
      <c r="K989" s="83"/>
      <c r="L989" s="51"/>
      <c r="AC989" s="60">
        <v>34060</v>
      </c>
      <c r="AD989" s="61">
        <v>243830</v>
      </c>
      <c r="AE989" s="93">
        <f t="shared" si="82"/>
        <v>243.83</v>
      </c>
      <c r="AF989" s="93"/>
    </row>
    <row r="990" spans="1:32" x14ac:dyDescent="0.2">
      <c r="A990" s="77">
        <v>33122</v>
      </c>
      <c r="B990" s="61">
        <v>-2875</v>
      </c>
      <c r="C990" s="78">
        <f t="shared" si="80"/>
        <v>1990.09</v>
      </c>
      <c r="D990" s="78">
        <f t="shared" si="81"/>
        <v>-5.7024793388429753</v>
      </c>
      <c r="E990" s="78"/>
      <c r="F990" s="78"/>
      <c r="G990" s="78"/>
      <c r="H990" s="78"/>
      <c r="I990" s="78"/>
      <c r="J990" s="82"/>
      <c r="K990" s="83"/>
      <c r="L990" s="51"/>
      <c r="AC990" s="60">
        <v>34090</v>
      </c>
      <c r="AD990" s="61">
        <v>475907</v>
      </c>
      <c r="AE990" s="93">
        <f t="shared" si="82"/>
        <v>475.90699999999998</v>
      </c>
      <c r="AF990" s="93"/>
    </row>
    <row r="991" spans="1:32" x14ac:dyDescent="0.2">
      <c r="A991" s="77">
        <v>33123</v>
      </c>
      <c r="B991" s="61">
        <v>128</v>
      </c>
      <c r="C991" s="78">
        <f t="shared" si="80"/>
        <v>1990.09</v>
      </c>
      <c r="D991" s="78">
        <f t="shared" si="81"/>
        <v>0.25388429752066116</v>
      </c>
      <c r="E991" s="78"/>
      <c r="F991" s="78"/>
      <c r="G991" s="78"/>
      <c r="H991" s="78"/>
      <c r="I991" s="78"/>
      <c r="J991" s="81"/>
      <c r="K991" s="83"/>
      <c r="L991" s="51"/>
      <c r="AC991" s="60">
        <v>34121</v>
      </c>
      <c r="AD991" s="61">
        <v>254061</v>
      </c>
      <c r="AE991" s="93">
        <f t="shared" si="82"/>
        <v>254.06100000000001</v>
      </c>
      <c r="AF991" s="93"/>
    </row>
    <row r="992" spans="1:32" x14ac:dyDescent="0.2">
      <c r="A992" s="77">
        <v>33124</v>
      </c>
      <c r="B992" s="61">
        <v>57</v>
      </c>
      <c r="C992" s="78">
        <f t="shared" si="80"/>
        <v>1990.09</v>
      </c>
      <c r="D992" s="78">
        <f t="shared" si="81"/>
        <v>0.11305785123966942</v>
      </c>
      <c r="E992" s="78"/>
      <c r="F992" s="78"/>
      <c r="G992" s="78"/>
      <c r="H992" s="78"/>
      <c r="I992" s="78"/>
      <c r="J992" s="82"/>
      <c r="K992" s="83"/>
      <c r="L992" s="51"/>
      <c r="AC992" s="60">
        <v>34151</v>
      </c>
      <c r="AD992" s="61">
        <v>58665</v>
      </c>
      <c r="AE992" s="93">
        <f t="shared" si="82"/>
        <v>58.664999999999999</v>
      </c>
      <c r="AF992" s="93"/>
    </row>
    <row r="993" spans="1:32" x14ac:dyDescent="0.2">
      <c r="A993" s="77">
        <v>33125</v>
      </c>
      <c r="B993" s="61">
        <v>-30</v>
      </c>
      <c r="C993" s="78">
        <f t="shared" si="80"/>
        <v>1990.09</v>
      </c>
      <c r="D993" s="78">
        <f t="shared" si="81"/>
        <v>-5.9504132231404959E-2</v>
      </c>
      <c r="E993" s="78"/>
      <c r="F993" s="78"/>
      <c r="G993" s="78"/>
      <c r="H993" s="78"/>
      <c r="I993" s="78"/>
      <c r="J993" s="81"/>
      <c r="K993" s="83"/>
      <c r="L993" s="51"/>
      <c r="AC993" s="60">
        <v>34182</v>
      </c>
      <c r="AD993" s="61">
        <v>18803</v>
      </c>
      <c r="AE993" s="93">
        <f t="shared" si="82"/>
        <v>18.803000000000001</v>
      </c>
      <c r="AF993" s="93"/>
    </row>
    <row r="994" spans="1:32" x14ac:dyDescent="0.2">
      <c r="A994" s="77">
        <v>33126</v>
      </c>
      <c r="B994" s="61">
        <v>184</v>
      </c>
      <c r="C994" s="78">
        <f t="shared" si="80"/>
        <v>1990.09</v>
      </c>
      <c r="D994" s="78">
        <f t="shared" si="81"/>
        <v>0.36495867768595042</v>
      </c>
      <c r="E994" s="78"/>
      <c r="F994" s="78"/>
      <c r="G994" s="78"/>
      <c r="H994" s="78"/>
      <c r="I994" s="78"/>
      <c r="J994" s="82"/>
      <c r="K994" s="83"/>
      <c r="L994" s="51"/>
      <c r="AC994" s="60">
        <v>34213</v>
      </c>
      <c r="AD994" s="61">
        <v>7407</v>
      </c>
      <c r="AE994" s="93">
        <f t="shared" si="82"/>
        <v>7.407</v>
      </c>
      <c r="AF994" s="93"/>
    </row>
    <row r="995" spans="1:32" x14ac:dyDescent="0.2">
      <c r="A995" s="77">
        <v>33127</v>
      </c>
      <c r="B995" s="61">
        <v>135</v>
      </c>
      <c r="C995" s="78">
        <f t="shared" si="80"/>
        <v>1990.09</v>
      </c>
      <c r="D995" s="78">
        <f t="shared" si="81"/>
        <v>0.26776859504132233</v>
      </c>
      <c r="E995" s="78"/>
      <c r="F995" s="78"/>
      <c r="G995" s="78"/>
      <c r="H995" s="78"/>
      <c r="I995" s="78"/>
      <c r="J995" s="81"/>
      <c r="K995" s="83"/>
      <c r="AC995" s="60">
        <v>34243</v>
      </c>
      <c r="AD995" s="61">
        <v>9218</v>
      </c>
      <c r="AE995" s="93">
        <f t="shared" si="82"/>
        <v>9.218</v>
      </c>
      <c r="AF995" s="93"/>
    </row>
    <row r="996" spans="1:32" x14ac:dyDescent="0.2">
      <c r="A996" s="77">
        <v>33128</v>
      </c>
      <c r="B996" s="61">
        <v>105</v>
      </c>
      <c r="C996" s="78">
        <f t="shared" si="80"/>
        <v>1990.09</v>
      </c>
      <c r="D996" s="78">
        <f t="shared" si="81"/>
        <v>0.20826446280991734</v>
      </c>
      <c r="E996" s="78"/>
      <c r="F996" s="78"/>
      <c r="G996" s="78"/>
      <c r="H996" s="78"/>
      <c r="I996" s="78"/>
      <c r="J996" s="82"/>
      <c r="K996" s="83"/>
      <c r="AC996" s="60">
        <v>34274</v>
      </c>
      <c r="AD996" s="61">
        <v>4463</v>
      </c>
      <c r="AE996" s="93">
        <f t="shared" si="82"/>
        <v>4.4630000000000001</v>
      </c>
      <c r="AF996" s="93"/>
    </row>
    <row r="997" spans="1:32" x14ac:dyDescent="0.2">
      <c r="A997" s="77">
        <v>33129</v>
      </c>
      <c r="B997" s="61">
        <v>16</v>
      </c>
      <c r="C997" s="78">
        <f t="shared" si="80"/>
        <v>1990.09</v>
      </c>
      <c r="D997" s="78">
        <f t="shared" si="81"/>
        <v>3.1735537190082645E-2</v>
      </c>
      <c r="E997" s="78"/>
      <c r="F997" s="78"/>
      <c r="G997" s="78"/>
      <c r="H997" s="78"/>
      <c r="I997" s="78"/>
      <c r="J997" s="81"/>
      <c r="K997" s="83"/>
      <c r="AC997" s="60">
        <v>34304</v>
      </c>
      <c r="AD997" s="61">
        <v>40255</v>
      </c>
      <c r="AE997" s="93">
        <f t="shared" si="82"/>
        <v>40.255000000000003</v>
      </c>
      <c r="AF997" s="93"/>
    </row>
    <row r="998" spans="1:32" x14ac:dyDescent="0.2">
      <c r="A998" s="77">
        <v>33130</v>
      </c>
      <c r="B998" s="61">
        <v>27</v>
      </c>
      <c r="C998" s="78">
        <f t="shared" si="80"/>
        <v>1990.09</v>
      </c>
      <c r="D998" s="78">
        <f t="shared" si="81"/>
        <v>5.3553719008264465E-2</v>
      </c>
      <c r="E998" s="78"/>
      <c r="F998" s="78"/>
      <c r="G998" s="78"/>
      <c r="H998" s="78"/>
      <c r="I998" s="78"/>
      <c r="J998" s="82"/>
      <c r="K998" s="83"/>
      <c r="AC998" s="60">
        <v>34335</v>
      </c>
      <c r="AD998" s="61">
        <v>61485</v>
      </c>
      <c r="AE998" s="93">
        <f t="shared" si="82"/>
        <v>61.484999999999999</v>
      </c>
      <c r="AF998" s="93"/>
    </row>
    <row r="999" spans="1:32" x14ac:dyDescent="0.2">
      <c r="A999" s="77">
        <v>33131</v>
      </c>
      <c r="B999" s="61">
        <v>28</v>
      </c>
      <c r="C999" s="78">
        <f t="shared" si="80"/>
        <v>1990.09</v>
      </c>
      <c r="D999" s="78">
        <f t="shared" si="81"/>
        <v>5.5537190082644627E-2</v>
      </c>
      <c r="E999" s="78"/>
      <c r="F999" s="78"/>
      <c r="G999" s="78"/>
      <c r="H999" s="78"/>
      <c r="I999" s="78"/>
      <c r="J999" s="81"/>
      <c r="K999" s="83"/>
      <c r="AC999" s="60">
        <v>34366</v>
      </c>
      <c r="AD999" s="61">
        <v>53680</v>
      </c>
      <c r="AE999" s="93">
        <f t="shared" si="82"/>
        <v>53.68</v>
      </c>
      <c r="AF999" s="93"/>
    </row>
    <row r="1000" spans="1:32" x14ac:dyDescent="0.2">
      <c r="A1000" s="77">
        <v>33132</v>
      </c>
      <c r="B1000" s="61">
        <v>119</v>
      </c>
      <c r="C1000" s="78">
        <f t="shared" si="80"/>
        <v>1990.09</v>
      </c>
      <c r="D1000" s="78">
        <f t="shared" si="81"/>
        <v>0.23603305785123968</v>
      </c>
      <c r="E1000" s="78"/>
      <c r="F1000" s="78"/>
      <c r="G1000" s="78"/>
      <c r="H1000" s="78"/>
      <c r="I1000" s="78"/>
      <c r="J1000" s="82"/>
      <c r="K1000" s="83"/>
      <c r="AC1000" s="60">
        <v>34394</v>
      </c>
      <c r="AD1000" s="61">
        <v>94215</v>
      </c>
      <c r="AE1000" s="93">
        <f t="shared" si="82"/>
        <v>94.215000000000003</v>
      </c>
      <c r="AF1000" s="93"/>
    </row>
    <row r="1001" spans="1:32" x14ac:dyDescent="0.2">
      <c r="A1001" s="77">
        <v>33133</v>
      </c>
      <c r="B1001" s="61">
        <v>203</v>
      </c>
      <c r="C1001" s="78">
        <f t="shared" si="80"/>
        <v>1990.09</v>
      </c>
      <c r="D1001" s="78">
        <f t="shared" si="81"/>
        <v>0.40264462809917351</v>
      </c>
      <c r="E1001" s="78"/>
      <c r="F1001" s="78"/>
      <c r="G1001" s="78"/>
      <c r="H1001" s="78"/>
      <c r="I1001" s="78"/>
      <c r="J1001" s="81"/>
      <c r="K1001" s="83"/>
      <c r="AC1001" s="60">
        <v>34425</v>
      </c>
      <c r="AD1001" s="61">
        <v>113625</v>
      </c>
      <c r="AE1001" s="93">
        <f t="shared" si="82"/>
        <v>113.625</v>
      </c>
      <c r="AF1001" s="93"/>
    </row>
    <row r="1002" spans="1:32" x14ac:dyDescent="0.2">
      <c r="A1002" s="77">
        <v>33134</v>
      </c>
      <c r="B1002" s="61">
        <v>58</v>
      </c>
      <c r="C1002" s="78">
        <f t="shared" si="80"/>
        <v>1990.09</v>
      </c>
      <c r="D1002" s="78">
        <f t="shared" si="81"/>
        <v>0.11504132231404958</v>
      </c>
      <c r="E1002" s="78"/>
      <c r="F1002" s="78"/>
      <c r="G1002" s="78"/>
      <c r="H1002" s="78"/>
      <c r="I1002" s="78"/>
      <c r="J1002" s="82"/>
      <c r="K1002" s="83"/>
      <c r="AC1002" s="60">
        <v>34455</v>
      </c>
      <c r="AD1002" s="61">
        <v>119318</v>
      </c>
      <c r="AE1002" s="93">
        <f t="shared" si="82"/>
        <v>119.318</v>
      </c>
      <c r="AF1002" s="93"/>
    </row>
    <row r="1003" spans="1:32" x14ac:dyDescent="0.2">
      <c r="A1003" s="77">
        <v>33135</v>
      </c>
      <c r="B1003" s="61">
        <v>120</v>
      </c>
      <c r="C1003" s="78">
        <f t="shared" si="80"/>
        <v>1990.09</v>
      </c>
      <c r="D1003" s="78">
        <f t="shared" si="81"/>
        <v>0.23801652892561984</v>
      </c>
      <c r="E1003" s="78"/>
      <c r="F1003" s="78"/>
      <c r="G1003" s="78"/>
      <c r="H1003" s="78"/>
      <c r="I1003" s="78"/>
      <c r="J1003" s="81"/>
      <c r="K1003" s="83"/>
      <c r="AC1003" s="60">
        <v>34486</v>
      </c>
      <c r="AD1003" s="61">
        <v>23308</v>
      </c>
      <c r="AE1003" s="93">
        <f t="shared" si="82"/>
        <v>23.308</v>
      </c>
      <c r="AF1003" s="93"/>
    </row>
    <row r="1004" spans="1:32" x14ac:dyDescent="0.2">
      <c r="A1004" s="77">
        <v>33136</v>
      </c>
      <c r="B1004" s="61">
        <v>15</v>
      </c>
      <c r="C1004" s="78">
        <f t="shared" si="80"/>
        <v>1990.09</v>
      </c>
      <c r="D1004" s="78">
        <f t="shared" si="81"/>
        <v>2.9752066115702479E-2</v>
      </c>
      <c r="E1004" s="78"/>
      <c r="F1004" s="78"/>
      <c r="G1004" s="78"/>
      <c r="H1004" s="78"/>
      <c r="I1004" s="78"/>
      <c r="J1004" s="82"/>
      <c r="K1004" s="83"/>
      <c r="AC1004" s="60">
        <v>34516</v>
      </c>
      <c r="AD1004" s="61">
        <v>2416</v>
      </c>
      <c r="AE1004" s="93">
        <f t="shared" si="82"/>
        <v>2.4159999999999999</v>
      </c>
      <c r="AF1004" s="93"/>
    </row>
    <row r="1005" spans="1:32" x14ac:dyDescent="0.2">
      <c r="A1005" s="77">
        <v>33137</v>
      </c>
      <c r="B1005" s="61">
        <v>198</v>
      </c>
      <c r="C1005" s="78">
        <f t="shared" si="80"/>
        <v>1990.09</v>
      </c>
      <c r="D1005" s="78">
        <f t="shared" si="81"/>
        <v>0.39272727272727276</v>
      </c>
      <c r="E1005" s="78"/>
      <c r="F1005" s="78"/>
      <c r="G1005" s="78"/>
      <c r="H1005" s="78"/>
      <c r="I1005" s="78"/>
      <c r="J1005" s="81"/>
      <c r="K1005" s="83"/>
      <c r="AC1005" s="60">
        <v>34547</v>
      </c>
      <c r="AD1005" s="61">
        <v>0</v>
      </c>
      <c r="AE1005" s="93">
        <f t="shared" si="82"/>
        <v>0</v>
      </c>
      <c r="AF1005" s="93"/>
    </row>
    <row r="1006" spans="1:32" x14ac:dyDescent="0.2">
      <c r="A1006" s="77">
        <v>33138</v>
      </c>
      <c r="B1006" s="61">
        <v>96</v>
      </c>
      <c r="C1006" s="78">
        <f t="shared" si="80"/>
        <v>1990.09</v>
      </c>
      <c r="D1006" s="78">
        <f t="shared" si="81"/>
        <v>0.19041322314049586</v>
      </c>
      <c r="E1006" s="78"/>
      <c r="F1006" s="78"/>
      <c r="G1006" s="78"/>
      <c r="H1006" s="78"/>
      <c r="I1006" s="78"/>
      <c r="J1006" s="82"/>
      <c r="K1006" s="83"/>
      <c r="AC1006" s="60">
        <v>34578</v>
      </c>
      <c r="AD1006" s="61">
        <v>0</v>
      </c>
      <c r="AE1006" s="93">
        <f t="shared" si="82"/>
        <v>0</v>
      </c>
      <c r="AF1006" s="93"/>
    </row>
    <row r="1007" spans="1:32" x14ac:dyDescent="0.2">
      <c r="A1007" s="77">
        <v>33139</v>
      </c>
      <c r="B1007" s="61">
        <v>134</v>
      </c>
      <c r="C1007" s="78">
        <f t="shared" si="80"/>
        <v>1990.09</v>
      </c>
      <c r="D1007" s="78">
        <f t="shared" si="81"/>
        <v>0.26578512396694215</v>
      </c>
      <c r="E1007" s="78"/>
      <c r="F1007" s="78"/>
      <c r="G1007" s="78"/>
      <c r="H1007" s="78"/>
      <c r="I1007" s="78"/>
      <c r="J1007" s="81"/>
      <c r="K1007" s="83"/>
      <c r="AC1007" s="60">
        <v>34608</v>
      </c>
      <c r="AD1007" s="61">
        <v>0</v>
      </c>
      <c r="AE1007" s="93">
        <f t="shared" si="82"/>
        <v>0</v>
      </c>
      <c r="AF1007" s="93"/>
    </row>
    <row r="1008" spans="1:32" x14ac:dyDescent="0.2">
      <c r="A1008" s="77">
        <v>33140</v>
      </c>
      <c r="B1008" s="61">
        <v>186</v>
      </c>
      <c r="C1008" s="78">
        <f t="shared" si="80"/>
        <v>1990.09</v>
      </c>
      <c r="D1008" s="78">
        <f t="shared" si="81"/>
        <v>0.36892561983471073</v>
      </c>
      <c r="E1008" s="78"/>
      <c r="F1008" s="78"/>
      <c r="G1008" s="78"/>
      <c r="H1008" s="78"/>
      <c r="I1008" s="78"/>
      <c r="J1008" s="82"/>
      <c r="K1008" s="83"/>
      <c r="AC1008" s="60">
        <v>34639</v>
      </c>
      <c r="AD1008" s="61">
        <v>13593</v>
      </c>
      <c r="AE1008" s="93">
        <f t="shared" si="82"/>
        <v>13.593</v>
      </c>
      <c r="AF1008" s="93"/>
    </row>
    <row r="1009" spans="1:32" x14ac:dyDescent="0.2">
      <c r="A1009" s="77">
        <v>33141</v>
      </c>
      <c r="B1009" s="61">
        <v>205</v>
      </c>
      <c r="C1009" s="78">
        <f t="shared" si="80"/>
        <v>1990.09</v>
      </c>
      <c r="D1009" s="78">
        <f t="shared" si="81"/>
        <v>0.40661157024793393</v>
      </c>
      <c r="E1009" s="78"/>
      <c r="F1009" s="78"/>
      <c r="G1009" s="78"/>
      <c r="H1009" s="78"/>
      <c r="I1009" s="78"/>
      <c r="J1009" s="81"/>
      <c r="K1009" s="83"/>
      <c r="AC1009" s="60">
        <v>34669</v>
      </c>
      <c r="AD1009" s="61">
        <v>20376</v>
      </c>
      <c r="AE1009" s="93">
        <f t="shared" si="82"/>
        <v>20.376000000000001</v>
      </c>
      <c r="AF1009" s="93"/>
    </row>
    <row r="1010" spans="1:32" x14ac:dyDescent="0.2">
      <c r="A1010" s="77">
        <v>33142</v>
      </c>
      <c r="B1010" s="61">
        <v>33</v>
      </c>
      <c r="C1010" s="78">
        <f t="shared" si="80"/>
        <v>1990.09</v>
      </c>
      <c r="D1010" s="78">
        <f t="shared" si="81"/>
        <v>6.545454545454546E-2</v>
      </c>
      <c r="E1010" s="78"/>
      <c r="F1010" s="78"/>
      <c r="G1010" s="78"/>
      <c r="H1010" s="78"/>
      <c r="I1010" s="78"/>
      <c r="J1010" s="82"/>
      <c r="K1010" s="83"/>
      <c r="AC1010" s="60">
        <v>34700</v>
      </c>
      <c r="AD1010" s="61">
        <v>430061</v>
      </c>
      <c r="AE1010" s="93">
        <f t="shared" si="82"/>
        <v>430.06099999999998</v>
      </c>
      <c r="AF1010" s="93"/>
    </row>
    <row r="1011" spans="1:32" x14ac:dyDescent="0.2">
      <c r="A1011" s="77">
        <v>33143</v>
      </c>
      <c r="B1011" s="61">
        <v>195</v>
      </c>
      <c r="C1011" s="78">
        <f t="shared" si="80"/>
        <v>1990.09</v>
      </c>
      <c r="D1011" s="78">
        <f t="shared" si="81"/>
        <v>0.38677685950413221</v>
      </c>
      <c r="E1011" s="78"/>
      <c r="F1011" s="78"/>
      <c r="G1011" s="78"/>
      <c r="H1011" s="78"/>
      <c r="I1011" s="78"/>
      <c r="J1011" s="81"/>
      <c r="K1011" s="83"/>
      <c r="AC1011" s="60">
        <v>34731</v>
      </c>
      <c r="AD1011" s="61">
        <v>274660</v>
      </c>
      <c r="AE1011" s="93">
        <f t="shared" si="82"/>
        <v>274.66000000000003</v>
      </c>
      <c r="AF1011" s="93"/>
    </row>
    <row r="1012" spans="1:32" x14ac:dyDescent="0.2">
      <c r="A1012" s="77">
        <v>33144</v>
      </c>
      <c r="B1012" s="61">
        <v>208</v>
      </c>
      <c r="C1012" s="78">
        <f t="shared" si="80"/>
        <v>1990.09</v>
      </c>
      <c r="D1012" s="78">
        <f t="shared" si="81"/>
        <v>0.41256198347107437</v>
      </c>
      <c r="E1012" s="78"/>
      <c r="F1012" s="78"/>
      <c r="G1012" s="78"/>
      <c r="H1012" s="78"/>
      <c r="I1012" s="78"/>
      <c r="J1012" s="82"/>
      <c r="K1012" s="83"/>
      <c r="AC1012" s="60">
        <v>34759</v>
      </c>
      <c r="AD1012" s="61">
        <v>481064</v>
      </c>
      <c r="AE1012" s="93">
        <f t="shared" si="82"/>
        <v>481.06400000000002</v>
      </c>
      <c r="AF1012" s="93"/>
    </row>
    <row r="1013" spans="1:32" x14ac:dyDescent="0.2">
      <c r="A1013" s="77">
        <v>33145</v>
      </c>
      <c r="B1013" s="61">
        <v>137</v>
      </c>
      <c r="C1013" s="78">
        <f t="shared" si="80"/>
        <v>1990.09</v>
      </c>
      <c r="D1013" s="78">
        <f t="shared" si="81"/>
        <v>0.27173553719008264</v>
      </c>
      <c r="E1013" s="78"/>
      <c r="F1013" s="78"/>
      <c r="G1013" s="78"/>
      <c r="H1013" s="78"/>
      <c r="I1013" s="78"/>
      <c r="J1013" s="81"/>
      <c r="K1013" s="83"/>
      <c r="AC1013" s="60">
        <v>34790</v>
      </c>
      <c r="AD1013" s="61">
        <v>276814</v>
      </c>
      <c r="AE1013" s="93">
        <f t="shared" si="82"/>
        <v>276.81400000000002</v>
      </c>
      <c r="AF1013" s="93"/>
    </row>
    <row r="1014" spans="1:32" x14ac:dyDescent="0.2">
      <c r="A1014" s="77">
        <v>33146</v>
      </c>
      <c r="B1014" s="61">
        <v>181</v>
      </c>
      <c r="C1014" s="78">
        <f t="shared" si="80"/>
        <v>1990.09</v>
      </c>
      <c r="D1014" s="78">
        <f t="shared" si="81"/>
        <v>0.35900826446280992</v>
      </c>
      <c r="E1014" s="78"/>
      <c r="F1014" s="78"/>
      <c r="G1014" s="78"/>
      <c r="H1014" s="78"/>
      <c r="I1014" s="78"/>
      <c r="J1014" s="82"/>
      <c r="K1014" s="83"/>
      <c r="AC1014" s="60">
        <v>34820</v>
      </c>
      <c r="AD1014" s="61">
        <v>391959</v>
      </c>
      <c r="AE1014" s="93">
        <f t="shared" si="82"/>
        <v>391.959</v>
      </c>
      <c r="AF1014" s="93"/>
    </row>
    <row r="1015" spans="1:32" x14ac:dyDescent="0.2">
      <c r="A1015" s="77">
        <v>33147</v>
      </c>
      <c r="B1015" s="61">
        <v>82</v>
      </c>
      <c r="C1015" s="78">
        <f t="shared" si="80"/>
        <v>1990.1</v>
      </c>
      <c r="D1015" s="78">
        <f t="shared" si="81"/>
        <v>0.16264462809917357</v>
      </c>
      <c r="E1015" s="78"/>
      <c r="F1015" s="78"/>
      <c r="G1015" s="78"/>
      <c r="H1015" s="78"/>
      <c r="I1015" s="78"/>
      <c r="J1015" s="81"/>
      <c r="K1015" s="83"/>
      <c r="AC1015" s="60">
        <v>34851</v>
      </c>
      <c r="AD1015" s="61">
        <v>269172</v>
      </c>
      <c r="AE1015" s="93">
        <f t="shared" si="82"/>
        <v>269.17200000000003</v>
      </c>
      <c r="AF1015" s="93"/>
    </row>
    <row r="1016" spans="1:32" x14ac:dyDescent="0.2">
      <c r="A1016" s="77">
        <v>33148</v>
      </c>
      <c r="B1016" s="61">
        <v>17</v>
      </c>
      <c r="C1016" s="78">
        <f t="shared" si="80"/>
        <v>1990.1</v>
      </c>
      <c r="D1016" s="78">
        <f t="shared" si="81"/>
        <v>3.3719008264462808E-2</v>
      </c>
      <c r="E1016" s="78"/>
      <c r="F1016" s="78"/>
      <c r="G1016" s="78"/>
      <c r="H1016" s="78"/>
      <c r="I1016" s="78"/>
      <c r="J1016" s="82"/>
      <c r="K1016" s="83"/>
      <c r="AC1016" s="60">
        <v>34881</v>
      </c>
      <c r="AD1016" s="61">
        <v>94511</v>
      </c>
      <c r="AE1016" s="93">
        <f t="shared" si="82"/>
        <v>94.510999999999996</v>
      </c>
      <c r="AF1016" s="93"/>
    </row>
    <row r="1017" spans="1:32" x14ac:dyDescent="0.2">
      <c r="A1017" s="77">
        <v>33149</v>
      </c>
      <c r="B1017" s="61">
        <v>104</v>
      </c>
      <c r="C1017" s="78">
        <f t="shared" si="80"/>
        <v>1990.1</v>
      </c>
      <c r="D1017" s="78">
        <f t="shared" si="81"/>
        <v>0.20628099173553718</v>
      </c>
      <c r="E1017" s="78"/>
      <c r="F1017" s="78"/>
      <c r="G1017" s="78"/>
      <c r="H1017" s="78"/>
      <c r="I1017" s="78"/>
      <c r="J1017" s="81"/>
      <c r="K1017" s="83"/>
      <c r="AC1017" s="60">
        <v>34912</v>
      </c>
      <c r="AD1017" s="61">
        <v>14792</v>
      </c>
      <c r="AE1017" s="93">
        <f t="shared" si="82"/>
        <v>14.792</v>
      </c>
      <c r="AF1017" s="93"/>
    </row>
    <row r="1018" spans="1:32" x14ac:dyDescent="0.2">
      <c r="A1018" s="77">
        <v>33150</v>
      </c>
      <c r="B1018" s="61">
        <v>80</v>
      </c>
      <c r="C1018" s="78">
        <f t="shared" si="80"/>
        <v>1990.1</v>
      </c>
      <c r="D1018" s="78">
        <f t="shared" si="81"/>
        <v>0.15867768595041323</v>
      </c>
      <c r="E1018" s="78"/>
      <c r="F1018" s="78"/>
      <c r="G1018" s="78"/>
      <c r="H1018" s="78"/>
      <c r="I1018" s="78"/>
      <c r="J1018" s="82"/>
      <c r="K1018" s="83"/>
      <c r="AC1018" s="60">
        <v>34943</v>
      </c>
      <c r="AD1018" s="61">
        <v>0</v>
      </c>
      <c r="AE1018" s="93">
        <f t="shared" si="82"/>
        <v>0</v>
      </c>
      <c r="AF1018" s="93"/>
    </row>
    <row r="1019" spans="1:32" x14ac:dyDescent="0.2">
      <c r="A1019" s="77">
        <v>33151</v>
      </c>
      <c r="B1019" s="61">
        <v>156</v>
      </c>
      <c r="C1019" s="78">
        <f t="shared" si="80"/>
        <v>1990.1</v>
      </c>
      <c r="D1019" s="78">
        <f t="shared" si="81"/>
        <v>0.30942148760330579</v>
      </c>
      <c r="E1019" s="78"/>
      <c r="F1019" s="78"/>
      <c r="G1019" s="78"/>
      <c r="H1019" s="78"/>
      <c r="I1019" s="78"/>
      <c r="J1019" s="81"/>
      <c r="K1019" s="83"/>
      <c r="AC1019" s="60">
        <v>34973</v>
      </c>
      <c r="AD1019" s="61">
        <v>2274</v>
      </c>
      <c r="AE1019" s="93">
        <f t="shared" si="82"/>
        <v>2.274</v>
      </c>
      <c r="AF1019" s="93"/>
    </row>
    <row r="1020" spans="1:32" x14ac:dyDescent="0.2">
      <c r="A1020" s="77">
        <v>33152</v>
      </c>
      <c r="B1020" s="61">
        <v>-135</v>
      </c>
      <c r="C1020" s="78">
        <f t="shared" si="80"/>
        <v>1990.1</v>
      </c>
      <c r="D1020" s="78">
        <f t="shared" si="81"/>
        <v>-0.26776859504132233</v>
      </c>
      <c r="E1020" s="78"/>
      <c r="F1020" s="78"/>
      <c r="G1020" s="78"/>
      <c r="H1020" s="78"/>
      <c r="I1020" s="78"/>
      <c r="J1020" s="82"/>
      <c r="K1020" s="83"/>
      <c r="AC1020" s="60">
        <v>35004</v>
      </c>
      <c r="AD1020" s="61">
        <v>6152</v>
      </c>
      <c r="AE1020" s="93">
        <f t="shared" si="82"/>
        <v>6.1520000000000001</v>
      </c>
      <c r="AF1020" s="93"/>
    </row>
    <row r="1021" spans="1:32" x14ac:dyDescent="0.2">
      <c r="A1021" s="77">
        <v>33153</v>
      </c>
      <c r="B1021" s="61">
        <v>36</v>
      </c>
      <c r="C1021" s="78">
        <f t="shared" si="80"/>
        <v>1990.1</v>
      </c>
      <c r="D1021" s="78">
        <f t="shared" si="81"/>
        <v>7.1404958677685954E-2</v>
      </c>
      <c r="E1021" s="78"/>
      <c r="F1021" s="78"/>
      <c r="G1021" s="78"/>
      <c r="H1021" s="78"/>
      <c r="I1021" s="78"/>
      <c r="J1021" s="81"/>
      <c r="K1021" s="83"/>
      <c r="AC1021" s="60">
        <v>35034</v>
      </c>
      <c r="AD1021" s="61">
        <v>127574</v>
      </c>
      <c r="AE1021" s="93">
        <f t="shared" si="82"/>
        <v>127.574</v>
      </c>
      <c r="AF1021" s="93"/>
    </row>
    <row r="1022" spans="1:32" x14ac:dyDescent="0.2">
      <c r="A1022" s="77">
        <v>33154</v>
      </c>
      <c r="B1022" s="61">
        <v>-65</v>
      </c>
      <c r="C1022" s="78">
        <f t="shared" si="80"/>
        <v>1990.1</v>
      </c>
      <c r="D1022" s="78">
        <f t="shared" si="81"/>
        <v>-0.12892561983471074</v>
      </c>
      <c r="E1022" s="78"/>
      <c r="F1022" s="78"/>
      <c r="G1022" s="78"/>
      <c r="H1022" s="78"/>
      <c r="I1022" s="78"/>
      <c r="J1022" s="82"/>
      <c r="K1022" s="83"/>
      <c r="AC1022" s="60">
        <v>35065</v>
      </c>
      <c r="AD1022" s="61">
        <v>134265</v>
      </c>
      <c r="AE1022" s="93">
        <f t="shared" si="82"/>
        <v>134.26499999999999</v>
      </c>
      <c r="AF1022" s="93"/>
    </row>
    <row r="1023" spans="1:32" x14ac:dyDescent="0.2">
      <c r="A1023" s="77">
        <v>33155</v>
      </c>
      <c r="B1023" s="61">
        <v>279</v>
      </c>
      <c r="C1023" s="78">
        <f t="shared" si="80"/>
        <v>1990.1</v>
      </c>
      <c r="D1023" s="78">
        <f t="shared" si="81"/>
        <v>0.55338842975206615</v>
      </c>
      <c r="E1023" s="78"/>
      <c r="F1023" s="78"/>
      <c r="G1023" s="78"/>
      <c r="H1023" s="78"/>
      <c r="I1023" s="78"/>
      <c r="J1023" s="81"/>
      <c r="K1023" s="83"/>
      <c r="AC1023" s="60">
        <v>35096</v>
      </c>
      <c r="AD1023" s="61">
        <v>383112</v>
      </c>
      <c r="AE1023" s="93">
        <f t="shared" si="82"/>
        <v>383.11200000000002</v>
      </c>
      <c r="AF1023" s="93"/>
    </row>
    <row r="1024" spans="1:32" x14ac:dyDescent="0.2">
      <c r="A1024" s="77">
        <v>33156</v>
      </c>
      <c r="B1024" s="61">
        <v>2</v>
      </c>
      <c r="C1024" s="78">
        <f t="shared" si="80"/>
        <v>1990.1</v>
      </c>
      <c r="D1024" s="78">
        <f t="shared" si="81"/>
        <v>3.9669421487603307E-3</v>
      </c>
      <c r="E1024" s="78"/>
      <c r="F1024" s="78"/>
      <c r="G1024" s="78"/>
      <c r="H1024" s="78"/>
      <c r="I1024" s="78"/>
      <c r="J1024" s="82"/>
      <c r="K1024" s="83"/>
      <c r="AC1024" s="60">
        <v>35125</v>
      </c>
      <c r="AD1024" s="61">
        <v>219817</v>
      </c>
      <c r="AE1024" s="93">
        <f t="shared" si="82"/>
        <v>219.81700000000001</v>
      </c>
      <c r="AF1024" s="93"/>
    </row>
    <row r="1025" spans="1:32" x14ac:dyDescent="0.2">
      <c r="A1025" s="77">
        <v>33157</v>
      </c>
      <c r="B1025" s="61">
        <v>77</v>
      </c>
      <c r="C1025" s="78">
        <f t="shared" si="80"/>
        <v>1990.1</v>
      </c>
      <c r="D1025" s="78">
        <f t="shared" si="81"/>
        <v>0.15272727272727271</v>
      </c>
      <c r="E1025" s="78"/>
      <c r="F1025" s="78"/>
      <c r="G1025" s="78"/>
      <c r="H1025" s="78"/>
      <c r="I1025" s="78"/>
      <c r="J1025" s="81"/>
      <c r="K1025" s="83"/>
      <c r="AC1025" s="60">
        <v>35156</v>
      </c>
      <c r="AD1025" s="61">
        <v>221683</v>
      </c>
      <c r="AE1025" s="93">
        <f t="shared" si="82"/>
        <v>221.68299999999999</v>
      </c>
      <c r="AF1025" s="93"/>
    </row>
    <row r="1026" spans="1:32" x14ac:dyDescent="0.2">
      <c r="A1026" s="77">
        <v>33158</v>
      </c>
      <c r="B1026" s="61">
        <v>162</v>
      </c>
      <c r="C1026" s="78">
        <f t="shared" si="80"/>
        <v>1990.1</v>
      </c>
      <c r="D1026" s="78">
        <f t="shared" si="81"/>
        <v>0.32132231404958678</v>
      </c>
      <c r="E1026" s="78"/>
      <c r="F1026" s="78"/>
      <c r="G1026" s="78"/>
      <c r="H1026" s="78"/>
      <c r="I1026" s="78"/>
      <c r="J1026" s="82"/>
      <c r="K1026" s="83"/>
      <c r="AC1026" s="60">
        <v>35186</v>
      </c>
      <c r="AD1026" s="61">
        <v>259456</v>
      </c>
      <c r="AE1026" s="93">
        <f t="shared" si="82"/>
        <v>259.45600000000002</v>
      </c>
      <c r="AF1026" s="93"/>
    </row>
    <row r="1027" spans="1:32" x14ac:dyDescent="0.2">
      <c r="A1027" s="77">
        <v>33159</v>
      </c>
      <c r="B1027" s="61">
        <v>160</v>
      </c>
      <c r="C1027" s="78">
        <f t="shared" si="80"/>
        <v>1990.1</v>
      </c>
      <c r="D1027" s="78">
        <f t="shared" si="81"/>
        <v>0.31735537190082647</v>
      </c>
      <c r="E1027" s="78"/>
      <c r="F1027" s="78"/>
      <c r="G1027" s="78"/>
      <c r="H1027" s="78"/>
      <c r="I1027" s="78"/>
      <c r="J1027" s="81"/>
      <c r="K1027" s="83"/>
      <c r="AC1027" s="60">
        <v>35217</v>
      </c>
      <c r="AD1027" s="61">
        <v>94118</v>
      </c>
      <c r="AE1027" s="93">
        <f t="shared" si="82"/>
        <v>94.117999999999995</v>
      </c>
      <c r="AF1027" s="93"/>
    </row>
    <row r="1028" spans="1:32" x14ac:dyDescent="0.2">
      <c r="A1028" s="77">
        <v>33160</v>
      </c>
      <c r="B1028" s="61">
        <v>150</v>
      </c>
      <c r="C1028" s="78">
        <f t="shared" si="80"/>
        <v>1990.1</v>
      </c>
      <c r="D1028" s="78">
        <f t="shared" si="81"/>
        <v>0.2975206611570248</v>
      </c>
      <c r="E1028" s="78"/>
      <c r="F1028" s="78"/>
      <c r="G1028" s="78"/>
      <c r="H1028" s="78"/>
      <c r="I1028" s="78"/>
      <c r="J1028" s="82"/>
      <c r="K1028" s="83"/>
      <c r="AC1028" s="60">
        <v>35247</v>
      </c>
      <c r="AD1028" s="61">
        <v>26522</v>
      </c>
      <c r="AE1028" s="93">
        <f t="shared" si="82"/>
        <v>26.521999999999998</v>
      </c>
      <c r="AF1028" s="93"/>
    </row>
    <row r="1029" spans="1:32" x14ac:dyDescent="0.2">
      <c r="A1029" s="77">
        <v>33161</v>
      </c>
      <c r="B1029" s="61">
        <v>92</v>
      </c>
      <c r="C1029" s="78">
        <f t="shared" si="80"/>
        <v>1990.1</v>
      </c>
      <c r="D1029" s="78">
        <f t="shared" si="81"/>
        <v>0.18247933884297521</v>
      </c>
      <c r="E1029" s="78"/>
      <c r="F1029" s="78"/>
      <c r="G1029" s="78"/>
      <c r="H1029" s="78"/>
      <c r="I1029" s="78"/>
      <c r="J1029" s="81"/>
      <c r="K1029" s="83"/>
      <c r="AC1029" s="60">
        <v>35278</v>
      </c>
      <c r="AD1029" s="61">
        <v>0</v>
      </c>
      <c r="AE1029" s="93">
        <f t="shared" si="82"/>
        <v>0</v>
      </c>
      <c r="AF1029" s="93"/>
    </row>
    <row r="1030" spans="1:32" x14ac:dyDescent="0.2">
      <c r="A1030" s="77">
        <v>33162</v>
      </c>
      <c r="B1030" s="61">
        <v>139</v>
      </c>
      <c r="C1030" s="78">
        <f t="shared" si="80"/>
        <v>1990.1</v>
      </c>
      <c r="D1030" s="78">
        <f t="shared" si="81"/>
        <v>0.27570247933884295</v>
      </c>
      <c r="E1030" s="78"/>
      <c r="F1030" s="78"/>
      <c r="G1030" s="78"/>
      <c r="H1030" s="78"/>
      <c r="I1030" s="78"/>
      <c r="J1030" s="82"/>
      <c r="K1030" s="83"/>
      <c r="AC1030" s="60">
        <v>35309</v>
      </c>
      <c r="AD1030" s="61">
        <v>0</v>
      </c>
      <c r="AE1030" s="93">
        <f t="shared" si="82"/>
        <v>0</v>
      </c>
      <c r="AF1030" s="93"/>
    </row>
    <row r="1031" spans="1:32" x14ac:dyDescent="0.2">
      <c r="A1031" s="77">
        <v>33163</v>
      </c>
      <c r="B1031" s="61">
        <v>170</v>
      </c>
      <c r="C1031" s="78">
        <f t="shared" si="80"/>
        <v>1990.1</v>
      </c>
      <c r="D1031" s="78">
        <f t="shared" si="81"/>
        <v>0.33719008264462808</v>
      </c>
      <c r="E1031" s="78"/>
      <c r="F1031" s="78"/>
      <c r="G1031" s="78"/>
      <c r="H1031" s="78"/>
      <c r="I1031" s="78"/>
      <c r="J1031" s="81"/>
      <c r="K1031" s="83"/>
      <c r="AC1031" s="60">
        <v>35339</v>
      </c>
      <c r="AD1031" s="61">
        <v>1663</v>
      </c>
      <c r="AE1031" s="93">
        <f t="shared" si="82"/>
        <v>1.663</v>
      </c>
      <c r="AF1031" s="93"/>
    </row>
    <row r="1032" spans="1:32" x14ac:dyDescent="0.2">
      <c r="A1032" s="77">
        <v>33164</v>
      </c>
      <c r="B1032" s="61">
        <v>306</v>
      </c>
      <c r="C1032" s="78">
        <f t="shared" si="80"/>
        <v>1990.1</v>
      </c>
      <c r="D1032" s="78">
        <f t="shared" si="81"/>
        <v>0.60694214876033059</v>
      </c>
      <c r="E1032" s="78"/>
      <c r="F1032" s="78"/>
      <c r="G1032" s="78"/>
      <c r="H1032" s="78"/>
      <c r="I1032" s="78"/>
      <c r="J1032" s="82"/>
      <c r="K1032" s="83"/>
      <c r="AC1032" s="60">
        <v>35370</v>
      </c>
      <c r="AD1032" s="61">
        <v>73941</v>
      </c>
      <c r="AE1032" s="93">
        <f t="shared" si="82"/>
        <v>73.941000000000003</v>
      </c>
      <c r="AF1032" s="93"/>
    </row>
    <row r="1033" spans="1:32" x14ac:dyDescent="0.2">
      <c r="A1033" s="77">
        <v>33165</v>
      </c>
      <c r="B1033" s="61">
        <v>31</v>
      </c>
      <c r="C1033" s="78">
        <f t="shared" si="80"/>
        <v>1990.1</v>
      </c>
      <c r="D1033" s="78">
        <f t="shared" si="81"/>
        <v>6.1487603305785121E-2</v>
      </c>
      <c r="E1033" s="78"/>
      <c r="F1033" s="78"/>
      <c r="G1033" s="78"/>
      <c r="H1033" s="78"/>
      <c r="I1033" s="78"/>
      <c r="J1033" s="81"/>
      <c r="K1033" s="83"/>
      <c r="AC1033" s="60">
        <v>35400</v>
      </c>
      <c r="AD1033" s="61">
        <v>430415</v>
      </c>
      <c r="AE1033" s="93">
        <f t="shared" si="82"/>
        <v>430.41500000000002</v>
      </c>
      <c r="AF1033" s="93"/>
    </row>
    <row r="1034" spans="1:32" x14ac:dyDescent="0.2">
      <c r="A1034" s="77">
        <v>33166</v>
      </c>
      <c r="B1034" s="61">
        <v>186</v>
      </c>
      <c r="C1034" s="78">
        <f t="shared" si="80"/>
        <v>1990.1</v>
      </c>
      <c r="D1034" s="78">
        <f t="shared" si="81"/>
        <v>0.36892561983471073</v>
      </c>
      <c r="E1034" s="78"/>
      <c r="F1034" s="78"/>
      <c r="G1034" s="78"/>
      <c r="H1034" s="78"/>
      <c r="I1034" s="78"/>
      <c r="J1034" s="82"/>
      <c r="K1034" s="83"/>
      <c r="AC1034" s="60">
        <v>35431</v>
      </c>
      <c r="AD1034" s="61">
        <v>443516</v>
      </c>
      <c r="AE1034" s="93">
        <f t="shared" si="82"/>
        <v>443.51600000000002</v>
      </c>
      <c r="AF1034" s="93"/>
    </row>
    <row r="1035" spans="1:32" x14ac:dyDescent="0.2">
      <c r="A1035" s="77">
        <v>33167</v>
      </c>
      <c r="B1035" s="61">
        <v>148</v>
      </c>
      <c r="C1035" s="78">
        <f t="shared" ref="C1035:C1098" si="83">YEAR(A1035) + MONTH(A1035) / 100</f>
        <v>1990.1</v>
      </c>
      <c r="D1035" s="78">
        <f t="shared" si="81"/>
        <v>0.29355371900826449</v>
      </c>
      <c r="E1035" s="78"/>
      <c r="F1035" s="78"/>
      <c r="G1035" s="78"/>
      <c r="H1035" s="78"/>
      <c r="I1035" s="78"/>
      <c r="J1035" s="81"/>
      <c r="K1035" s="83"/>
      <c r="AC1035" s="60">
        <v>35462</v>
      </c>
      <c r="AD1035" s="61">
        <v>103563</v>
      </c>
      <c r="AE1035" s="93">
        <f t="shared" si="82"/>
        <v>103.563</v>
      </c>
      <c r="AF1035" s="93"/>
    </row>
    <row r="1036" spans="1:32" x14ac:dyDescent="0.2">
      <c r="A1036" s="77">
        <v>33168</v>
      </c>
      <c r="B1036" s="61">
        <v>139</v>
      </c>
      <c r="C1036" s="78">
        <f t="shared" si="83"/>
        <v>1990.1</v>
      </c>
      <c r="D1036" s="78">
        <f t="shared" ref="D1036:D1099" si="84">B1036 * 60 * 60 * 24 / 43560 / 1000</f>
        <v>0.27570247933884295</v>
      </c>
      <c r="E1036" s="78"/>
      <c r="F1036" s="78"/>
      <c r="G1036" s="78"/>
      <c r="H1036" s="78"/>
      <c r="I1036" s="78"/>
      <c r="J1036" s="82"/>
      <c r="K1036" s="83"/>
      <c r="AC1036" s="60">
        <v>35490</v>
      </c>
      <c r="AD1036" s="61">
        <v>114539</v>
      </c>
      <c r="AE1036" s="93">
        <f t="shared" ref="AE1036:AE1099" si="85">AD1036 / 1000</f>
        <v>114.539</v>
      </c>
      <c r="AF1036" s="93"/>
    </row>
    <row r="1037" spans="1:32" x14ac:dyDescent="0.2">
      <c r="A1037" s="77">
        <v>33169</v>
      </c>
      <c r="B1037" s="61">
        <v>132</v>
      </c>
      <c r="C1037" s="78">
        <f t="shared" si="83"/>
        <v>1990.1</v>
      </c>
      <c r="D1037" s="78">
        <f t="shared" si="84"/>
        <v>0.26181818181818184</v>
      </c>
      <c r="E1037" s="78"/>
      <c r="F1037" s="78"/>
      <c r="G1037" s="78"/>
      <c r="H1037" s="78"/>
      <c r="I1037" s="78"/>
      <c r="J1037" s="81"/>
      <c r="K1037" s="83"/>
      <c r="AC1037" s="60">
        <v>35521</v>
      </c>
      <c r="AD1037" s="61">
        <v>150732</v>
      </c>
      <c r="AE1037" s="93">
        <f t="shared" si="85"/>
        <v>150.732</v>
      </c>
      <c r="AF1037" s="93"/>
    </row>
    <row r="1038" spans="1:32" x14ac:dyDescent="0.2">
      <c r="A1038" s="77">
        <v>33170</v>
      </c>
      <c r="B1038" s="61">
        <v>230</v>
      </c>
      <c r="C1038" s="78">
        <f t="shared" si="83"/>
        <v>1990.1</v>
      </c>
      <c r="D1038" s="78">
        <f t="shared" si="84"/>
        <v>0.45619834710743801</v>
      </c>
      <c r="E1038" s="78"/>
      <c r="F1038" s="78"/>
      <c r="G1038" s="78"/>
      <c r="H1038" s="78"/>
      <c r="I1038" s="78"/>
      <c r="J1038" s="82"/>
      <c r="K1038" s="83"/>
      <c r="AC1038" s="60">
        <v>35551</v>
      </c>
      <c r="AD1038" s="61">
        <v>111013</v>
      </c>
      <c r="AE1038" s="93">
        <f t="shared" si="85"/>
        <v>111.01300000000001</v>
      </c>
      <c r="AF1038" s="93"/>
    </row>
    <row r="1039" spans="1:32" x14ac:dyDescent="0.2">
      <c r="A1039" s="77">
        <v>33171</v>
      </c>
      <c r="B1039" s="61">
        <v>-11</v>
      </c>
      <c r="C1039" s="78">
        <f t="shared" si="83"/>
        <v>1990.1</v>
      </c>
      <c r="D1039" s="78">
        <f t="shared" si="84"/>
        <v>-2.1818181818181816E-2</v>
      </c>
      <c r="E1039" s="78"/>
      <c r="F1039" s="78"/>
      <c r="G1039" s="78"/>
      <c r="H1039" s="78"/>
      <c r="I1039" s="78"/>
      <c r="J1039" s="81"/>
      <c r="K1039" s="83"/>
      <c r="AC1039" s="60">
        <v>35582</v>
      </c>
      <c r="AD1039" s="61">
        <v>34786</v>
      </c>
      <c r="AE1039" s="93">
        <f t="shared" si="85"/>
        <v>34.786000000000001</v>
      </c>
      <c r="AF1039" s="93"/>
    </row>
    <row r="1040" spans="1:32" x14ac:dyDescent="0.2">
      <c r="A1040" s="77">
        <v>33172</v>
      </c>
      <c r="B1040" s="61">
        <v>150</v>
      </c>
      <c r="C1040" s="78">
        <f t="shared" si="83"/>
        <v>1990.1</v>
      </c>
      <c r="D1040" s="78">
        <f t="shared" si="84"/>
        <v>0.2975206611570248</v>
      </c>
      <c r="E1040" s="78"/>
      <c r="F1040" s="78"/>
      <c r="G1040" s="78"/>
      <c r="H1040" s="78"/>
      <c r="I1040" s="78"/>
      <c r="J1040" s="82"/>
      <c r="K1040" s="83"/>
      <c r="AC1040" s="60">
        <v>35612</v>
      </c>
      <c r="AD1040" s="61">
        <v>11399</v>
      </c>
      <c r="AE1040" s="93">
        <f t="shared" si="85"/>
        <v>11.398999999999999</v>
      </c>
      <c r="AF1040" s="93"/>
    </row>
    <row r="1041" spans="1:32" x14ac:dyDescent="0.2">
      <c r="A1041" s="77">
        <v>33173</v>
      </c>
      <c r="B1041" s="61">
        <v>61</v>
      </c>
      <c r="C1041" s="78">
        <f t="shared" si="83"/>
        <v>1990.1</v>
      </c>
      <c r="D1041" s="78">
        <f t="shared" si="84"/>
        <v>0.12099173553719009</v>
      </c>
      <c r="E1041" s="78"/>
      <c r="F1041" s="78"/>
      <c r="G1041" s="78"/>
      <c r="H1041" s="78"/>
      <c r="I1041" s="78"/>
      <c r="J1041" s="81"/>
      <c r="K1041" s="83"/>
      <c r="AC1041" s="60">
        <v>35643</v>
      </c>
      <c r="AD1041" s="61">
        <v>2543</v>
      </c>
      <c r="AE1041" s="93">
        <f t="shared" si="85"/>
        <v>2.5430000000000001</v>
      </c>
      <c r="AF1041" s="93"/>
    </row>
    <row r="1042" spans="1:32" x14ac:dyDescent="0.2">
      <c r="A1042" s="77">
        <v>33174</v>
      </c>
      <c r="B1042" s="61">
        <v>96</v>
      </c>
      <c r="C1042" s="78">
        <f t="shared" si="83"/>
        <v>1990.1</v>
      </c>
      <c r="D1042" s="78">
        <f t="shared" si="84"/>
        <v>0.19041322314049586</v>
      </c>
      <c r="E1042" s="78"/>
      <c r="F1042" s="78"/>
      <c r="G1042" s="78"/>
      <c r="H1042" s="78"/>
      <c r="I1042" s="78"/>
      <c r="J1042" s="82"/>
      <c r="K1042" s="83"/>
      <c r="AC1042" s="60">
        <v>35674</v>
      </c>
      <c r="AD1042" s="61">
        <v>1223</v>
      </c>
      <c r="AE1042" s="93">
        <f t="shared" si="85"/>
        <v>1.2230000000000001</v>
      </c>
      <c r="AF1042" s="93"/>
    </row>
    <row r="1043" spans="1:32" x14ac:dyDescent="0.2">
      <c r="A1043" s="77">
        <v>33175</v>
      </c>
      <c r="B1043" s="61">
        <v>130</v>
      </c>
      <c r="C1043" s="78">
        <f t="shared" si="83"/>
        <v>1990.1</v>
      </c>
      <c r="D1043" s="78">
        <f t="shared" si="84"/>
        <v>0.25785123966942147</v>
      </c>
      <c r="E1043" s="78"/>
      <c r="F1043" s="78"/>
      <c r="G1043" s="78"/>
      <c r="H1043" s="78"/>
      <c r="I1043" s="78"/>
      <c r="J1043" s="81"/>
      <c r="K1043" s="83"/>
      <c r="AC1043" s="60">
        <v>35704</v>
      </c>
      <c r="AD1043" s="61">
        <v>8322</v>
      </c>
      <c r="AE1043" s="93">
        <f t="shared" si="85"/>
        <v>8.3219999999999992</v>
      </c>
      <c r="AF1043" s="93"/>
    </row>
    <row r="1044" spans="1:32" x14ac:dyDescent="0.2">
      <c r="A1044" s="77">
        <v>33176</v>
      </c>
      <c r="B1044" s="61">
        <v>340</v>
      </c>
      <c r="C1044" s="78">
        <f t="shared" si="83"/>
        <v>1990.1</v>
      </c>
      <c r="D1044" s="78">
        <f t="shared" si="84"/>
        <v>0.67438016528925615</v>
      </c>
      <c r="E1044" s="78"/>
      <c r="F1044" s="78"/>
      <c r="G1044" s="78"/>
      <c r="H1044" s="78"/>
      <c r="I1044" s="78"/>
      <c r="AC1044" s="60">
        <v>35735</v>
      </c>
      <c r="AD1044" s="61">
        <v>52239</v>
      </c>
      <c r="AE1044" s="93">
        <f t="shared" si="85"/>
        <v>52.238999999999997</v>
      </c>
      <c r="AF1044" s="93"/>
    </row>
    <row r="1045" spans="1:32" x14ac:dyDescent="0.2">
      <c r="A1045" s="77">
        <v>33177</v>
      </c>
      <c r="B1045" s="61">
        <v>247</v>
      </c>
      <c r="C1045" s="78">
        <f t="shared" si="83"/>
        <v>1990.1</v>
      </c>
      <c r="D1045" s="78">
        <f t="shared" si="84"/>
        <v>0.48991735537190084</v>
      </c>
      <c r="E1045" s="78"/>
      <c r="F1045" s="78"/>
      <c r="G1045" s="78"/>
      <c r="H1045" s="78"/>
      <c r="I1045" s="78"/>
      <c r="AC1045" s="60">
        <v>35765</v>
      </c>
      <c r="AD1045" s="61">
        <v>59176</v>
      </c>
      <c r="AE1045" s="93">
        <f t="shared" si="85"/>
        <v>59.176000000000002</v>
      </c>
      <c r="AF1045" s="93"/>
    </row>
    <row r="1046" spans="1:32" x14ac:dyDescent="0.2">
      <c r="A1046" s="77">
        <v>33178</v>
      </c>
      <c r="B1046" s="61">
        <v>279</v>
      </c>
      <c r="C1046" s="78">
        <f t="shared" si="83"/>
        <v>1990.11</v>
      </c>
      <c r="D1046" s="78">
        <f t="shared" si="84"/>
        <v>0.55338842975206615</v>
      </c>
      <c r="E1046" s="78"/>
      <c r="F1046" s="78"/>
      <c r="G1046" s="78"/>
      <c r="H1046" s="78"/>
      <c r="I1046" s="78"/>
      <c r="AC1046" s="60">
        <v>35796</v>
      </c>
      <c r="AD1046" s="61">
        <v>335839</v>
      </c>
      <c r="AE1046" s="93">
        <f t="shared" si="85"/>
        <v>335.839</v>
      </c>
      <c r="AF1046" s="93"/>
    </row>
    <row r="1047" spans="1:32" x14ac:dyDescent="0.2">
      <c r="A1047" s="77">
        <v>33179</v>
      </c>
      <c r="B1047" s="61">
        <v>0</v>
      </c>
      <c r="C1047" s="78">
        <f t="shared" si="83"/>
        <v>1990.11</v>
      </c>
      <c r="D1047" s="78">
        <f t="shared" si="84"/>
        <v>0</v>
      </c>
      <c r="E1047" s="78"/>
      <c r="F1047" s="78"/>
      <c r="G1047" s="78"/>
      <c r="H1047" s="78"/>
      <c r="I1047" s="78"/>
      <c r="AC1047" s="60">
        <v>35827</v>
      </c>
      <c r="AD1047" s="61">
        <v>362573</v>
      </c>
      <c r="AE1047" s="93">
        <f t="shared" si="85"/>
        <v>362.57299999999998</v>
      </c>
      <c r="AF1047" s="93"/>
    </row>
    <row r="1048" spans="1:32" x14ac:dyDescent="0.2">
      <c r="A1048" s="77">
        <v>33180</v>
      </c>
      <c r="B1048" s="61">
        <v>214</v>
      </c>
      <c r="C1048" s="78">
        <f t="shared" si="83"/>
        <v>1990.11</v>
      </c>
      <c r="D1048" s="78">
        <f t="shared" si="84"/>
        <v>0.42446280991735535</v>
      </c>
      <c r="E1048" s="78"/>
      <c r="F1048" s="78"/>
      <c r="G1048" s="78"/>
      <c r="H1048" s="78"/>
      <c r="I1048" s="78"/>
      <c r="AC1048" s="60">
        <v>35855</v>
      </c>
      <c r="AD1048" s="61">
        <v>460310</v>
      </c>
      <c r="AE1048" s="93">
        <f t="shared" si="85"/>
        <v>460.31</v>
      </c>
      <c r="AF1048" s="93"/>
    </row>
    <row r="1049" spans="1:32" x14ac:dyDescent="0.2">
      <c r="A1049" s="77">
        <v>33181</v>
      </c>
      <c r="B1049" s="61">
        <v>217</v>
      </c>
      <c r="C1049" s="78">
        <f t="shared" si="83"/>
        <v>1990.11</v>
      </c>
      <c r="D1049" s="78">
        <f t="shared" si="84"/>
        <v>0.43041322314049585</v>
      </c>
      <c r="E1049" s="78"/>
      <c r="F1049" s="78"/>
      <c r="G1049" s="78"/>
      <c r="H1049" s="78"/>
      <c r="I1049" s="78"/>
      <c r="AC1049" s="60">
        <v>35886</v>
      </c>
      <c r="AD1049" s="61">
        <v>252514</v>
      </c>
      <c r="AE1049" s="93">
        <f t="shared" si="85"/>
        <v>252.51400000000001</v>
      </c>
      <c r="AF1049" s="93"/>
    </row>
    <row r="1050" spans="1:32" x14ac:dyDescent="0.2">
      <c r="A1050" s="77">
        <v>33182</v>
      </c>
      <c r="B1050" s="61">
        <v>110</v>
      </c>
      <c r="C1050" s="78">
        <f t="shared" si="83"/>
        <v>1990.11</v>
      </c>
      <c r="D1050" s="78">
        <f t="shared" si="84"/>
        <v>0.2181818181818182</v>
      </c>
      <c r="E1050" s="78"/>
      <c r="F1050" s="78"/>
      <c r="G1050" s="78"/>
      <c r="H1050" s="78"/>
      <c r="I1050" s="78"/>
      <c r="AC1050" s="60">
        <v>35916</v>
      </c>
      <c r="AD1050" s="61">
        <v>423216</v>
      </c>
      <c r="AE1050" s="93">
        <f t="shared" si="85"/>
        <v>423.21600000000001</v>
      </c>
      <c r="AF1050" s="93"/>
    </row>
    <row r="1051" spans="1:32" x14ac:dyDescent="0.2">
      <c r="A1051" s="77">
        <v>33183</v>
      </c>
      <c r="B1051" s="61">
        <v>73</v>
      </c>
      <c r="C1051" s="78">
        <f t="shared" si="83"/>
        <v>1990.11</v>
      </c>
      <c r="D1051" s="78">
        <f t="shared" si="84"/>
        <v>0.14479338842975206</v>
      </c>
      <c r="E1051" s="78"/>
      <c r="F1051" s="78"/>
      <c r="G1051" s="78"/>
      <c r="H1051" s="78"/>
      <c r="I1051" s="78"/>
      <c r="AC1051" s="60">
        <v>35947</v>
      </c>
      <c r="AD1051" s="61">
        <v>491177</v>
      </c>
      <c r="AE1051" s="93">
        <f t="shared" si="85"/>
        <v>491.17700000000002</v>
      </c>
      <c r="AF1051" s="93"/>
    </row>
    <row r="1052" spans="1:32" x14ac:dyDescent="0.2">
      <c r="A1052" s="77">
        <v>33184</v>
      </c>
      <c r="B1052" s="61">
        <v>226</v>
      </c>
      <c r="C1052" s="78">
        <f t="shared" si="83"/>
        <v>1990.11</v>
      </c>
      <c r="D1052" s="78">
        <f t="shared" si="84"/>
        <v>0.44826446280991733</v>
      </c>
      <c r="E1052" s="78"/>
      <c r="F1052" s="78"/>
      <c r="G1052" s="78"/>
      <c r="H1052" s="78"/>
      <c r="I1052" s="78"/>
      <c r="AC1052" s="60">
        <v>35977</v>
      </c>
      <c r="AD1052" s="61">
        <v>208361</v>
      </c>
      <c r="AE1052" s="93">
        <f t="shared" si="85"/>
        <v>208.36099999999999</v>
      </c>
      <c r="AF1052" s="93"/>
    </row>
    <row r="1053" spans="1:32" x14ac:dyDescent="0.2">
      <c r="A1053" s="77">
        <v>33185</v>
      </c>
      <c r="B1053" s="61">
        <v>161</v>
      </c>
      <c r="C1053" s="78">
        <f t="shared" si="83"/>
        <v>1990.11</v>
      </c>
      <c r="D1053" s="78">
        <f t="shared" si="84"/>
        <v>0.31933884297520659</v>
      </c>
      <c r="E1053" s="78"/>
      <c r="F1053" s="78"/>
      <c r="G1053" s="78"/>
      <c r="H1053" s="78"/>
      <c r="I1053" s="78"/>
      <c r="AC1053" s="60">
        <v>36008</v>
      </c>
      <c r="AD1053" s="61">
        <v>27003</v>
      </c>
      <c r="AE1053" s="93">
        <f t="shared" si="85"/>
        <v>27.003</v>
      </c>
      <c r="AF1053" s="93"/>
    </row>
    <row r="1054" spans="1:32" x14ac:dyDescent="0.2">
      <c r="A1054" s="77">
        <v>33186</v>
      </c>
      <c r="B1054" s="61">
        <v>148</v>
      </c>
      <c r="C1054" s="78">
        <f t="shared" si="83"/>
        <v>1990.11</v>
      </c>
      <c r="D1054" s="78">
        <f t="shared" si="84"/>
        <v>0.29355371900826449</v>
      </c>
      <c r="E1054" s="78"/>
      <c r="F1054" s="78"/>
      <c r="G1054" s="78"/>
      <c r="H1054" s="78"/>
      <c r="I1054" s="78"/>
      <c r="AC1054" s="60">
        <v>36039</v>
      </c>
      <c r="AD1054" s="61">
        <v>3054</v>
      </c>
      <c r="AE1054" s="93">
        <f t="shared" si="85"/>
        <v>3.0539999999999998</v>
      </c>
      <c r="AF1054" s="93"/>
    </row>
    <row r="1055" spans="1:32" x14ac:dyDescent="0.2">
      <c r="A1055" s="77">
        <v>33187</v>
      </c>
      <c r="B1055" s="61">
        <v>126</v>
      </c>
      <c r="C1055" s="78">
        <f t="shared" si="83"/>
        <v>1990.11</v>
      </c>
      <c r="D1055" s="78">
        <f t="shared" si="84"/>
        <v>0.24991735537190085</v>
      </c>
      <c r="E1055" s="78"/>
      <c r="F1055" s="78"/>
      <c r="G1055" s="78"/>
      <c r="H1055" s="78"/>
      <c r="I1055" s="78"/>
      <c r="AC1055" s="60">
        <v>36069</v>
      </c>
      <c r="AD1055" s="61">
        <v>8426</v>
      </c>
      <c r="AE1055" s="93">
        <f t="shared" si="85"/>
        <v>8.4260000000000002</v>
      </c>
      <c r="AF1055" s="93"/>
    </row>
    <row r="1056" spans="1:32" x14ac:dyDescent="0.2">
      <c r="A1056" s="77">
        <v>33188</v>
      </c>
      <c r="B1056" s="61">
        <v>177</v>
      </c>
      <c r="C1056" s="78">
        <f t="shared" si="83"/>
        <v>1990.11</v>
      </c>
      <c r="D1056" s="78">
        <f t="shared" si="84"/>
        <v>0.35107438016528925</v>
      </c>
      <c r="E1056" s="78"/>
      <c r="F1056" s="78"/>
      <c r="G1056" s="78"/>
      <c r="H1056" s="78"/>
      <c r="I1056" s="78"/>
      <c r="AC1056" s="60">
        <v>36100</v>
      </c>
      <c r="AD1056" s="61">
        <v>80793</v>
      </c>
      <c r="AE1056" s="93">
        <f t="shared" si="85"/>
        <v>80.793000000000006</v>
      </c>
      <c r="AF1056" s="93"/>
    </row>
    <row r="1057" spans="1:32" x14ac:dyDescent="0.2">
      <c r="A1057" s="77">
        <v>33189</v>
      </c>
      <c r="B1057" s="61">
        <v>143</v>
      </c>
      <c r="C1057" s="78">
        <f t="shared" si="83"/>
        <v>1990.11</v>
      </c>
      <c r="D1057" s="78">
        <f t="shared" si="84"/>
        <v>0.28363636363636363</v>
      </c>
      <c r="E1057" s="78"/>
      <c r="F1057" s="78"/>
      <c r="G1057" s="78"/>
      <c r="H1057" s="78"/>
      <c r="I1057" s="78"/>
      <c r="AC1057" s="60">
        <v>36130</v>
      </c>
      <c r="AD1057" s="61">
        <v>93745</v>
      </c>
      <c r="AE1057" s="93">
        <f t="shared" si="85"/>
        <v>93.745000000000005</v>
      </c>
      <c r="AF1057" s="93"/>
    </row>
    <row r="1058" spans="1:32" x14ac:dyDescent="0.2">
      <c r="A1058" s="77">
        <v>33190</v>
      </c>
      <c r="B1058" s="61">
        <v>42</v>
      </c>
      <c r="C1058" s="78">
        <f t="shared" si="83"/>
        <v>1990.11</v>
      </c>
      <c r="D1058" s="78">
        <f t="shared" si="84"/>
        <v>8.3305785123966941E-2</v>
      </c>
      <c r="E1058" s="78"/>
      <c r="F1058" s="78"/>
      <c r="G1058" s="78"/>
      <c r="H1058" s="78"/>
      <c r="I1058" s="78"/>
      <c r="AC1058" s="60">
        <v>36161</v>
      </c>
      <c r="AD1058" s="61">
        <v>106212</v>
      </c>
      <c r="AE1058" s="93">
        <f t="shared" si="85"/>
        <v>106.212</v>
      </c>
      <c r="AF1058" s="93"/>
    </row>
    <row r="1059" spans="1:32" x14ac:dyDescent="0.2">
      <c r="A1059" s="77">
        <v>33191</v>
      </c>
      <c r="B1059" s="61">
        <v>337</v>
      </c>
      <c r="C1059" s="78">
        <f t="shared" si="83"/>
        <v>1990.11</v>
      </c>
      <c r="D1059" s="78">
        <f t="shared" si="84"/>
        <v>0.66842975206611577</v>
      </c>
      <c r="E1059" s="78"/>
      <c r="F1059" s="78"/>
      <c r="G1059" s="78"/>
      <c r="H1059" s="78"/>
      <c r="I1059" s="78"/>
      <c r="AC1059" s="60">
        <v>36192</v>
      </c>
      <c r="AD1059" s="61">
        <v>137240</v>
      </c>
      <c r="AE1059" s="93">
        <f t="shared" si="85"/>
        <v>137.24</v>
      </c>
      <c r="AF1059" s="93"/>
    </row>
    <row r="1060" spans="1:32" x14ac:dyDescent="0.2">
      <c r="A1060" s="77">
        <v>33192</v>
      </c>
      <c r="B1060" s="61">
        <v>142</v>
      </c>
      <c r="C1060" s="78">
        <f t="shared" si="83"/>
        <v>1990.11</v>
      </c>
      <c r="D1060" s="78">
        <f t="shared" si="84"/>
        <v>0.2816528925619835</v>
      </c>
      <c r="E1060" s="78"/>
      <c r="F1060" s="78"/>
      <c r="G1060" s="78"/>
      <c r="H1060" s="78"/>
      <c r="I1060" s="78"/>
      <c r="AC1060" s="60">
        <v>36220</v>
      </c>
      <c r="AD1060" s="61">
        <v>189370</v>
      </c>
      <c r="AE1060" s="93">
        <f t="shared" si="85"/>
        <v>189.37</v>
      </c>
      <c r="AF1060" s="93"/>
    </row>
    <row r="1061" spans="1:32" x14ac:dyDescent="0.2">
      <c r="A1061" s="77">
        <v>33193</v>
      </c>
      <c r="B1061" s="61">
        <v>-52</v>
      </c>
      <c r="C1061" s="78">
        <f t="shared" si="83"/>
        <v>1990.11</v>
      </c>
      <c r="D1061" s="78">
        <f t="shared" si="84"/>
        <v>-0.10314049586776859</v>
      </c>
      <c r="E1061" s="78"/>
      <c r="F1061" s="78"/>
      <c r="G1061" s="78"/>
      <c r="H1061" s="78"/>
      <c r="I1061" s="78"/>
      <c r="AC1061" s="60">
        <v>36251</v>
      </c>
      <c r="AD1061" s="61">
        <v>224664</v>
      </c>
      <c r="AE1061" s="93">
        <f t="shared" si="85"/>
        <v>224.66399999999999</v>
      </c>
      <c r="AF1061" s="93"/>
    </row>
    <row r="1062" spans="1:32" x14ac:dyDescent="0.2">
      <c r="A1062" s="77">
        <v>33194</v>
      </c>
      <c r="B1062" s="61">
        <v>136</v>
      </c>
      <c r="C1062" s="78">
        <f t="shared" si="83"/>
        <v>1990.11</v>
      </c>
      <c r="D1062" s="78">
        <f t="shared" si="84"/>
        <v>0.26975206611570246</v>
      </c>
      <c r="E1062" s="78"/>
      <c r="F1062" s="78"/>
      <c r="G1062" s="78"/>
      <c r="H1062" s="78"/>
      <c r="I1062" s="78"/>
      <c r="AC1062" s="60">
        <v>36281</v>
      </c>
      <c r="AD1062" s="61">
        <v>333928</v>
      </c>
      <c r="AE1062" s="93">
        <f t="shared" si="85"/>
        <v>333.928</v>
      </c>
      <c r="AF1062" s="93"/>
    </row>
    <row r="1063" spans="1:32" x14ac:dyDescent="0.2">
      <c r="A1063" s="77">
        <v>33195</v>
      </c>
      <c r="B1063" s="61">
        <v>202</v>
      </c>
      <c r="C1063" s="78">
        <f t="shared" si="83"/>
        <v>1990.11</v>
      </c>
      <c r="D1063" s="78">
        <f t="shared" si="84"/>
        <v>0.40066115702479338</v>
      </c>
      <c r="E1063" s="78"/>
      <c r="F1063" s="78"/>
      <c r="G1063" s="78"/>
      <c r="H1063" s="78"/>
      <c r="I1063" s="78"/>
      <c r="AC1063" s="60">
        <v>36312</v>
      </c>
      <c r="AD1063" s="61">
        <v>175347</v>
      </c>
      <c r="AE1063" s="93">
        <f t="shared" si="85"/>
        <v>175.34700000000001</v>
      </c>
      <c r="AF1063" s="93"/>
    </row>
    <row r="1064" spans="1:32" x14ac:dyDescent="0.2">
      <c r="A1064" s="77">
        <v>33196</v>
      </c>
      <c r="B1064" s="61">
        <v>84</v>
      </c>
      <c r="C1064" s="78">
        <f t="shared" si="83"/>
        <v>1990.11</v>
      </c>
      <c r="D1064" s="78">
        <f t="shared" si="84"/>
        <v>0.16661157024793388</v>
      </c>
      <c r="E1064" s="78"/>
      <c r="F1064" s="78"/>
      <c r="G1064" s="78"/>
      <c r="H1064" s="78"/>
      <c r="I1064" s="78"/>
      <c r="AC1064" s="60">
        <v>36342</v>
      </c>
      <c r="AD1064" s="61">
        <v>36983</v>
      </c>
      <c r="AE1064" s="93">
        <f t="shared" si="85"/>
        <v>36.982999999999997</v>
      </c>
      <c r="AF1064" s="93"/>
    </row>
    <row r="1065" spans="1:32" x14ac:dyDescent="0.2">
      <c r="A1065" s="77">
        <v>33197</v>
      </c>
      <c r="B1065" s="61">
        <v>109</v>
      </c>
      <c r="C1065" s="78">
        <f t="shared" si="83"/>
        <v>1990.11</v>
      </c>
      <c r="D1065" s="78">
        <f t="shared" si="84"/>
        <v>0.21619834710743802</v>
      </c>
      <c r="E1065" s="78"/>
      <c r="F1065" s="78"/>
      <c r="G1065" s="78"/>
      <c r="H1065" s="78"/>
      <c r="I1065" s="78"/>
      <c r="AC1065" s="60">
        <v>36373</v>
      </c>
      <c r="AD1065" s="61">
        <v>8563</v>
      </c>
      <c r="AE1065" s="93">
        <f t="shared" si="85"/>
        <v>8.5630000000000006</v>
      </c>
      <c r="AF1065" s="93"/>
    </row>
    <row r="1066" spans="1:32" x14ac:dyDescent="0.2">
      <c r="A1066" s="77">
        <v>33198</v>
      </c>
      <c r="B1066" s="61">
        <v>146</v>
      </c>
      <c r="C1066" s="78">
        <f t="shared" si="83"/>
        <v>1990.11</v>
      </c>
      <c r="D1066" s="78">
        <f t="shared" si="84"/>
        <v>0.28958677685950412</v>
      </c>
      <c r="E1066" s="78"/>
      <c r="F1066" s="78"/>
      <c r="G1066" s="78"/>
      <c r="H1066" s="78"/>
      <c r="I1066" s="78"/>
      <c r="AC1066" s="60">
        <v>36404</v>
      </c>
      <c r="AD1066" s="61">
        <v>5979</v>
      </c>
      <c r="AE1066" s="93">
        <f t="shared" si="85"/>
        <v>5.9790000000000001</v>
      </c>
      <c r="AF1066" s="93"/>
    </row>
    <row r="1067" spans="1:32" x14ac:dyDescent="0.2">
      <c r="A1067" s="77">
        <v>33199</v>
      </c>
      <c r="B1067" s="61">
        <v>142</v>
      </c>
      <c r="C1067" s="78">
        <f t="shared" si="83"/>
        <v>1990.11</v>
      </c>
      <c r="D1067" s="78">
        <f t="shared" si="84"/>
        <v>0.2816528925619835</v>
      </c>
      <c r="E1067" s="78"/>
      <c r="F1067" s="78"/>
      <c r="G1067" s="78"/>
      <c r="H1067" s="78"/>
      <c r="I1067" s="78"/>
      <c r="AC1067" s="60">
        <v>36434</v>
      </c>
      <c r="AD1067" s="61">
        <v>4290</v>
      </c>
      <c r="AE1067" s="93">
        <f t="shared" si="85"/>
        <v>4.29</v>
      </c>
      <c r="AF1067" s="93"/>
    </row>
    <row r="1068" spans="1:32" x14ac:dyDescent="0.2">
      <c r="A1068" s="77">
        <v>33200</v>
      </c>
      <c r="B1068" s="61">
        <v>141</v>
      </c>
      <c r="C1068" s="78">
        <f t="shared" si="83"/>
        <v>1990.11</v>
      </c>
      <c r="D1068" s="78">
        <f t="shared" si="84"/>
        <v>0.27966942148760332</v>
      </c>
      <c r="E1068" s="78"/>
      <c r="F1068" s="78"/>
      <c r="G1068" s="78"/>
      <c r="H1068" s="78"/>
      <c r="I1068" s="78"/>
      <c r="AC1068" s="60">
        <v>36465</v>
      </c>
      <c r="AD1068" s="61">
        <v>43793</v>
      </c>
      <c r="AE1068" s="93">
        <f t="shared" si="85"/>
        <v>43.792999999999999</v>
      </c>
      <c r="AF1068" s="93"/>
    </row>
    <row r="1069" spans="1:32" x14ac:dyDescent="0.2">
      <c r="A1069" s="77">
        <v>33201</v>
      </c>
      <c r="B1069" s="61">
        <v>173</v>
      </c>
      <c r="C1069" s="78">
        <f t="shared" si="83"/>
        <v>1990.11</v>
      </c>
      <c r="D1069" s="78">
        <f t="shared" si="84"/>
        <v>0.34314049586776862</v>
      </c>
      <c r="E1069" s="78"/>
      <c r="F1069" s="78"/>
      <c r="G1069" s="78"/>
      <c r="H1069" s="78"/>
      <c r="I1069" s="78"/>
      <c r="AC1069" s="60">
        <v>36495</v>
      </c>
      <c r="AD1069" s="61">
        <v>34514</v>
      </c>
      <c r="AE1069" s="93">
        <f t="shared" si="85"/>
        <v>34.514000000000003</v>
      </c>
      <c r="AF1069" s="93"/>
    </row>
    <row r="1070" spans="1:32" x14ac:dyDescent="0.2">
      <c r="A1070" s="77">
        <v>33202</v>
      </c>
      <c r="B1070" s="61">
        <v>311</v>
      </c>
      <c r="C1070" s="78">
        <f t="shared" si="83"/>
        <v>1990.11</v>
      </c>
      <c r="D1070" s="78">
        <f t="shared" si="84"/>
        <v>0.61685950413223145</v>
      </c>
      <c r="E1070" s="78"/>
      <c r="F1070" s="78"/>
      <c r="G1070" s="78"/>
      <c r="H1070" s="78"/>
      <c r="I1070" s="78"/>
      <c r="AC1070" s="60">
        <v>36526</v>
      </c>
      <c r="AD1070" s="61">
        <v>172716</v>
      </c>
      <c r="AE1070" s="93">
        <f t="shared" si="85"/>
        <v>172.71600000000001</v>
      </c>
      <c r="AF1070" s="93"/>
    </row>
    <row r="1071" spans="1:32" x14ac:dyDescent="0.2">
      <c r="A1071" s="77">
        <v>33203</v>
      </c>
      <c r="B1071" s="61">
        <v>198</v>
      </c>
      <c r="C1071" s="78">
        <f t="shared" si="83"/>
        <v>1990.11</v>
      </c>
      <c r="D1071" s="78">
        <f t="shared" si="84"/>
        <v>0.39272727272727276</v>
      </c>
      <c r="E1071" s="78"/>
      <c r="F1071" s="78"/>
      <c r="G1071" s="78"/>
      <c r="H1071" s="78"/>
      <c r="I1071" s="78"/>
      <c r="AC1071" s="60">
        <v>36557</v>
      </c>
      <c r="AD1071" s="61">
        <v>272280</v>
      </c>
      <c r="AE1071" s="93">
        <f t="shared" si="85"/>
        <v>272.27999999999997</v>
      </c>
      <c r="AF1071" s="93"/>
    </row>
    <row r="1072" spans="1:32" x14ac:dyDescent="0.2">
      <c r="A1072" s="77">
        <v>33204</v>
      </c>
      <c r="B1072" s="61">
        <v>136</v>
      </c>
      <c r="C1072" s="78">
        <f t="shared" si="83"/>
        <v>1990.11</v>
      </c>
      <c r="D1072" s="78">
        <f t="shared" si="84"/>
        <v>0.26975206611570246</v>
      </c>
      <c r="E1072" s="78"/>
      <c r="F1072" s="78"/>
      <c r="G1072" s="78"/>
      <c r="H1072" s="78"/>
      <c r="I1072" s="78"/>
      <c r="AC1072" s="60">
        <v>36586</v>
      </c>
      <c r="AD1072" s="61">
        <v>206720</v>
      </c>
      <c r="AE1072" s="93">
        <f t="shared" si="85"/>
        <v>206.72</v>
      </c>
      <c r="AF1072" s="93"/>
    </row>
    <row r="1073" spans="1:32" x14ac:dyDescent="0.2">
      <c r="A1073" s="77">
        <v>33205</v>
      </c>
      <c r="B1073" s="61">
        <v>141</v>
      </c>
      <c r="C1073" s="78">
        <f t="shared" si="83"/>
        <v>1990.11</v>
      </c>
      <c r="D1073" s="78">
        <f t="shared" si="84"/>
        <v>0.27966942148760332</v>
      </c>
      <c r="E1073" s="78"/>
      <c r="F1073" s="78"/>
      <c r="G1073" s="78"/>
      <c r="H1073" s="78"/>
      <c r="I1073" s="78"/>
      <c r="AC1073" s="60">
        <v>36617</v>
      </c>
      <c r="AD1073" s="61">
        <v>334189</v>
      </c>
      <c r="AE1073" s="93">
        <f t="shared" si="85"/>
        <v>334.18900000000002</v>
      </c>
      <c r="AF1073" s="93"/>
    </row>
    <row r="1074" spans="1:32" x14ac:dyDescent="0.2">
      <c r="A1074" s="77">
        <v>33206</v>
      </c>
      <c r="B1074" s="61">
        <v>193</v>
      </c>
      <c r="C1074" s="78">
        <f t="shared" si="83"/>
        <v>1990.11</v>
      </c>
      <c r="D1074" s="78">
        <f t="shared" si="84"/>
        <v>0.3828099173553719</v>
      </c>
      <c r="E1074" s="78"/>
      <c r="F1074" s="78"/>
      <c r="G1074" s="78"/>
      <c r="H1074" s="78"/>
      <c r="I1074" s="78"/>
      <c r="AC1074" s="60">
        <v>36647</v>
      </c>
      <c r="AD1074" s="61">
        <v>278515</v>
      </c>
      <c r="AE1074" s="93">
        <f t="shared" si="85"/>
        <v>278.51499999999999</v>
      </c>
      <c r="AF1074" s="93"/>
    </row>
    <row r="1075" spans="1:32" x14ac:dyDescent="0.2">
      <c r="A1075" s="77">
        <v>33207</v>
      </c>
      <c r="B1075" s="61">
        <v>110</v>
      </c>
      <c r="C1075" s="78">
        <f t="shared" si="83"/>
        <v>1990.11</v>
      </c>
      <c r="D1075" s="78">
        <f t="shared" si="84"/>
        <v>0.2181818181818182</v>
      </c>
      <c r="E1075" s="78"/>
      <c r="F1075" s="78"/>
      <c r="G1075" s="78"/>
      <c r="H1075" s="78"/>
      <c r="I1075" s="78"/>
      <c r="AC1075" s="60">
        <v>36678</v>
      </c>
      <c r="AD1075" s="61">
        <v>156368</v>
      </c>
      <c r="AE1075" s="93">
        <f t="shared" si="85"/>
        <v>156.36799999999999</v>
      </c>
      <c r="AF1075" s="93"/>
    </row>
    <row r="1076" spans="1:32" x14ac:dyDescent="0.2">
      <c r="A1076" s="77">
        <v>33208</v>
      </c>
      <c r="B1076" s="61">
        <v>211</v>
      </c>
      <c r="C1076" s="78">
        <f t="shared" si="83"/>
        <v>1990.12</v>
      </c>
      <c r="D1076" s="78">
        <f t="shared" si="84"/>
        <v>0.41851239669421486</v>
      </c>
      <c r="E1076" s="78"/>
      <c r="F1076" s="78"/>
      <c r="G1076" s="78"/>
      <c r="H1076" s="78"/>
      <c r="I1076" s="78"/>
      <c r="AC1076" s="60">
        <v>36708</v>
      </c>
      <c r="AD1076" s="61">
        <v>47528</v>
      </c>
      <c r="AE1076" s="93">
        <f t="shared" si="85"/>
        <v>47.527999999999999</v>
      </c>
      <c r="AF1076" s="93"/>
    </row>
    <row r="1077" spans="1:32" x14ac:dyDescent="0.2">
      <c r="A1077" s="77">
        <v>33209</v>
      </c>
      <c r="B1077" s="61">
        <v>195</v>
      </c>
      <c r="C1077" s="78">
        <f t="shared" si="83"/>
        <v>1990.12</v>
      </c>
      <c r="D1077" s="78">
        <f t="shared" si="84"/>
        <v>0.38677685950413221</v>
      </c>
      <c r="E1077" s="78"/>
      <c r="F1077" s="78"/>
      <c r="G1077" s="78"/>
      <c r="H1077" s="78"/>
      <c r="I1077" s="78"/>
      <c r="AC1077" s="60">
        <v>36739</v>
      </c>
      <c r="AD1077" s="61">
        <v>0</v>
      </c>
      <c r="AE1077" s="93">
        <f t="shared" si="85"/>
        <v>0</v>
      </c>
      <c r="AF1077" s="93"/>
    </row>
    <row r="1078" spans="1:32" x14ac:dyDescent="0.2">
      <c r="A1078" s="77">
        <v>33210</v>
      </c>
      <c r="B1078" s="61">
        <v>-9</v>
      </c>
      <c r="C1078" s="78">
        <f t="shared" si="83"/>
        <v>1990.12</v>
      </c>
      <c r="D1078" s="78">
        <f t="shared" si="84"/>
        <v>-1.7851239669421488E-2</v>
      </c>
      <c r="E1078" s="78"/>
      <c r="F1078" s="78"/>
      <c r="G1078" s="78"/>
      <c r="H1078" s="78"/>
      <c r="I1078" s="78"/>
      <c r="AC1078" s="60">
        <v>36770</v>
      </c>
      <c r="AD1078" s="61">
        <v>0</v>
      </c>
      <c r="AE1078" s="93">
        <f t="shared" si="85"/>
        <v>0</v>
      </c>
      <c r="AF1078" s="93"/>
    </row>
    <row r="1079" spans="1:32" x14ac:dyDescent="0.2">
      <c r="A1079" s="77">
        <v>33211</v>
      </c>
      <c r="B1079" s="61">
        <v>104</v>
      </c>
      <c r="C1079" s="78">
        <f t="shared" si="83"/>
        <v>1990.12</v>
      </c>
      <c r="D1079" s="78">
        <f t="shared" si="84"/>
        <v>0.20628099173553718</v>
      </c>
      <c r="E1079" s="78"/>
      <c r="F1079" s="78"/>
      <c r="G1079" s="78"/>
      <c r="H1079" s="78"/>
      <c r="I1079" s="78"/>
      <c r="AC1079" s="60">
        <v>36800</v>
      </c>
      <c r="AD1079" s="61">
        <v>12184</v>
      </c>
      <c r="AE1079" s="93">
        <f t="shared" si="85"/>
        <v>12.183999999999999</v>
      </c>
      <c r="AF1079" s="93"/>
    </row>
    <row r="1080" spans="1:32" x14ac:dyDescent="0.2">
      <c r="A1080" s="77">
        <v>33212</v>
      </c>
      <c r="B1080" s="61">
        <v>174</v>
      </c>
      <c r="C1080" s="78">
        <f t="shared" si="83"/>
        <v>1990.12</v>
      </c>
      <c r="D1080" s="78">
        <f t="shared" si="84"/>
        <v>0.34512396694214875</v>
      </c>
      <c r="E1080" s="78"/>
      <c r="F1080" s="78"/>
      <c r="G1080" s="78"/>
      <c r="H1080" s="78"/>
      <c r="I1080" s="78"/>
      <c r="AC1080" s="60">
        <v>36831</v>
      </c>
      <c r="AD1080" s="61">
        <v>15571</v>
      </c>
      <c r="AE1080" s="93">
        <f t="shared" si="85"/>
        <v>15.571</v>
      </c>
      <c r="AF1080" s="93"/>
    </row>
    <row r="1081" spans="1:32" x14ac:dyDescent="0.2">
      <c r="A1081" s="77">
        <v>33213</v>
      </c>
      <c r="B1081" s="61">
        <v>157</v>
      </c>
      <c r="C1081" s="78">
        <f t="shared" si="83"/>
        <v>1990.12</v>
      </c>
      <c r="D1081" s="78">
        <f t="shared" si="84"/>
        <v>0.31140495867768597</v>
      </c>
      <c r="E1081" s="78"/>
      <c r="F1081" s="78"/>
      <c r="G1081" s="78"/>
      <c r="H1081" s="78"/>
      <c r="I1081" s="78"/>
      <c r="AC1081" s="60">
        <v>36861</v>
      </c>
      <c r="AD1081" s="61">
        <v>18014</v>
      </c>
      <c r="AE1081" s="93">
        <f t="shared" si="85"/>
        <v>18.013999999999999</v>
      </c>
      <c r="AF1081" s="93"/>
    </row>
    <row r="1082" spans="1:32" x14ac:dyDescent="0.2">
      <c r="A1082" s="77">
        <v>33214</v>
      </c>
      <c r="B1082" s="61">
        <v>-4</v>
      </c>
      <c r="C1082" s="78">
        <f t="shared" si="83"/>
        <v>1990.12</v>
      </c>
      <c r="D1082" s="78">
        <f t="shared" si="84"/>
        <v>-7.9338842975206613E-3</v>
      </c>
      <c r="E1082" s="78"/>
      <c r="F1082" s="78"/>
      <c r="G1082" s="78"/>
      <c r="H1082" s="78"/>
      <c r="I1082" s="78"/>
      <c r="AC1082" s="60">
        <v>36892</v>
      </c>
      <c r="AD1082" s="61">
        <v>26864</v>
      </c>
      <c r="AE1082" s="93">
        <f t="shared" si="85"/>
        <v>26.864000000000001</v>
      </c>
      <c r="AF1082" s="93"/>
    </row>
    <row r="1083" spans="1:32" x14ac:dyDescent="0.2">
      <c r="A1083" s="77">
        <v>33215</v>
      </c>
      <c r="B1083" s="61">
        <v>177</v>
      </c>
      <c r="C1083" s="78">
        <f t="shared" si="83"/>
        <v>1990.12</v>
      </c>
      <c r="D1083" s="78">
        <f t="shared" si="84"/>
        <v>0.35107438016528925</v>
      </c>
      <c r="E1083" s="78"/>
      <c r="F1083" s="78"/>
      <c r="G1083" s="78"/>
      <c r="H1083" s="78"/>
      <c r="I1083" s="78"/>
      <c r="AC1083" s="60">
        <v>36923</v>
      </c>
      <c r="AD1083" s="61">
        <v>57196</v>
      </c>
      <c r="AE1083" s="93">
        <f t="shared" si="85"/>
        <v>57.195999999999998</v>
      </c>
      <c r="AF1083" s="93"/>
    </row>
    <row r="1084" spans="1:32" x14ac:dyDescent="0.2">
      <c r="A1084" s="77">
        <v>33216</v>
      </c>
      <c r="B1084" s="61">
        <v>229</v>
      </c>
      <c r="C1084" s="78">
        <f t="shared" si="83"/>
        <v>1990.12</v>
      </c>
      <c r="D1084" s="78">
        <f t="shared" si="84"/>
        <v>0.45421487603305788</v>
      </c>
      <c r="E1084" s="78"/>
      <c r="F1084" s="78"/>
      <c r="G1084" s="78"/>
      <c r="H1084" s="78"/>
      <c r="I1084" s="78"/>
      <c r="AC1084" s="60">
        <v>36951</v>
      </c>
      <c r="AD1084" s="61">
        <v>194995</v>
      </c>
      <c r="AE1084" s="93">
        <f t="shared" si="85"/>
        <v>194.995</v>
      </c>
      <c r="AF1084" s="93"/>
    </row>
    <row r="1085" spans="1:32" x14ac:dyDescent="0.2">
      <c r="A1085" s="77">
        <v>33217</v>
      </c>
      <c r="B1085" s="61">
        <v>668</v>
      </c>
      <c r="C1085" s="78">
        <f t="shared" si="83"/>
        <v>1990.12</v>
      </c>
      <c r="D1085" s="78">
        <f t="shared" si="84"/>
        <v>1.3249586776859503</v>
      </c>
      <c r="E1085" s="78"/>
      <c r="F1085" s="78"/>
      <c r="G1085" s="78"/>
      <c r="H1085" s="78"/>
      <c r="I1085" s="78"/>
      <c r="AC1085" s="60">
        <v>36982</v>
      </c>
      <c r="AD1085" s="61">
        <v>145106</v>
      </c>
      <c r="AE1085" s="93">
        <f t="shared" si="85"/>
        <v>145.10599999999999</v>
      </c>
      <c r="AF1085" s="93"/>
    </row>
    <row r="1086" spans="1:32" x14ac:dyDescent="0.2">
      <c r="A1086" s="77">
        <v>33218</v>
      </c>
      <c r="B1086" s="61">
        <v>310</v>
      </c>
      <c r="C1086" s="78">
        <f t="shared" si="83"/>
        <v>1990.12</v>
      </c>
      <c r="D1086" s="78">
        <f t="shared" si="84"/>
        <v>0.61487603305785121</v>
      </c>
      <c r="E1086" s="78"/>
      <c r="F1086" s="78"/>
      <c r="G1086" s="78"/>
      <c r="H1086" s="78"/>
      <c r="I1086" s="78"/>
      <c r="AC1086" s="60">
        <v>37012</v>
      </c>
      <c r="AD1086" s="61">
        <v>185630</v>
      </c>
      <c r="AE1086" s="93">
        <f t="shared" si="85"/>
        <v>185.63</v>
      </c>
      <c r="AF1086" s="93"/>
    </row>
    <row r="1087" spans="1:32" x14ac:dyDescent="0.2">
      <c r="A1087" s="77">
        <v>33219</v>
      </c>
      <c r="B1087" s="61">
        <v>177</v>
      </c>
      <c r="C1087" s="78">
        <f t="shared" si="83"/>
        <v>1990.12</v>
      </c>
      <c r="D1087" s="78">
        <f t="shared" si="84"/>
        <v>0.35107438016528925</v>
      </c>
      <c r="E1087" s="78"/>
      <c r="F1087" s="78"/>
      <c r="G1087" s="78"/>
      <c r="H1087" s="78"/>
      <c r="I1087" s="78"/>
      <c r="AC1087" s="60">
        <v>37043</v>
      </c>
      <c r="AD1087" s="61">
        <v>42529</v>
      </c>
      <c r="AE1087" s="93">
        <f t="shared" si="85"/>
        <v>42.529000000000003</v>
      </c>
      <c r="AF1087" s="93"/>
    </row>
    <row r="1088" spans="1:32" x14ac:dyDescent="0.2">
      <c r="A1088" s="77">
        <v>33220</v>
      </c>
      <c r="B1088" s="61">
        <v>260</v>
      </c>
      <c r="C1088" s="78">
        <f t="shared" si="83"/>
        <v>1990.12</v>
      </c>
      <c r="D1088" s="78">
        <f t="shared" si="84"/>
        <v>0.51570247933884295</v>
      </c>
      <c r="E1088" s="78"/>
      <c r="F1088" s="78"/>
      <c r="G1088" s="78"/>
      <c r="H1088" s="78"/>
      <c r="I1088" s="78"/>
      <c r="AC1088" s="60">
        <v>37073</v>
      </c>
      <c r="AD1088" s="61">
        <v>22695</v>
      </c>
      <c r="AE1088" s="93">
        <f t="shared" si="85"/>
        <v>22.695</v>
      </c>
      <c r="AF1088" s="93"/>
    </row>
    <row r="1089" spans="1:32" x14ac:dyDescent="0.2">
      <c r="A1089" s="77">
        <v>33221</v>
      </c>
      <c r="B1089" s="61">
        <v>190</v>
      </c>
      <c r="C1089" s="78">
        <f t="shared" si="83"/>
        <v>1990.12</v>
      </c>
      <c r="D1089" s="78">
        <f t="shared" si="84"/>
        <v>0.3768595041322314</v>
      </c>
      <c r="E1089" s="78"/>
      <c r="F1089" s="78"/>
      <c r="G1089" s="78"/>
      <c r="H1089" s="78"/>
      <c r="I1089" s="78"/>
      <c r="AC1089" s="60">
        <v>37104</v>
      </c>
      <c r="AD1089" s="61">
        <v>9403</v>
      </c>
      <c r="AE1089" s="93">
        <f t="shared" si="85"/>
        <v>9.4030000000000005</v>
      </c>
      <c r="AF1089" s="93"/>
    </row>
    <row r="1090" spans="1:32" x14ac:dyDescent="0.2">
      <c r="A1090" s="77">
        <v>33222</v>
      </c>
      <c r="B1090" s="61">
        <v>192</v>
      </c>
      <c r="C1090" s="78">
        <f t="shared" si="83"/>
        <v>1990.12</v>
      </c>
      <c r="D1090" s="78">
        <f t="shared" si="84"/>
        <v>0.38082644628099172</v>
      </c>
      <c r="E1090" s="78"/>
      <c r="F1090" s="78"/>
      <c r="G1090" s="78"/>
      <c r="H1090" s="78"/>
      <c r="I1090" s="78"/>
      <c r="AC1090" s="60">
        <v>37135</v>
      </c>
      <c r="AD1090" s="61">
        <v>3792</v>
      </c>
      <c r="AE1090" s="93">
        <f t="shared" si="85"/>
        <v>3.7919999999999998</v>
      </c>
      <c r="AF1090" s="93"/>
    </row>
    <row r="1091" spans="1:32" x14ac:dyDescent="0.2">
      <c r="A1091" s="77">
        <v>33223</v>
      </c>
      <c r="B1091" s="61">
        <v>182</v>
      </c>
      <c r="C1091" s="78">
        <f t="shared" si="83"/>
        <v>1990.12</v>
      </c>
      <c r="D1091" s="78">
        <f t="shared" si="84"/>
        <v>0.36099173553719011</v>
      </c>
      <c r="E1091" s="78"/>
      <c r="F1091" s="78"/>
      <c r="G1091" s="78"/>
      <c r="H1091" s="78"/>
      <c r="I1091" s="78"/>
      <c r="AC1091" s="60">
        <v>37165</v>
      </c>
      <c r="AD1091" s="61">
        <v>3115</v>
      </c>
      <c r="AE1091" s="93">
        <f t="shared" si="85"/>
        <v>3.1150000000000002</v>
      </c>
      <c r="AF1091" s="93"/>
    </row>
    <row r="1092" spans="1:32" x14ac:dyDescent="0.2">
      <c r="A1092" s="77">
        <v>33224</v>
      </c>
      <c r="B1092" s="61">
        <v>206</v>
      </c>
      <c r="C1092" s="78">
        <f t="shared" si="83"/>
        <v>1990.12</v>
      </c>
      <c r="D1092" s="78">
        <f t="shared" si="84"/>
        <v>0.40859504132231406</v>
      </c>
      <c r="E1092" s="78"/>
      <c r="F1092" s="78"/>
      <c r="G1092" s="78"/>
      <c r="H1092" s="78"/>
      <c r="I1092" s="78"/>
      <c r="AC1092" s="60">
        <v>37196</v>
      </c>
      <c r="AD1092" s="61">
        <v>65810</v>
      </c>
      <c r="AE1092" s="93">
        <f t="shared" si="85"/>
        <v>65.81</v>
      </c>
      <c r="AF1092" s="93"/>
    </row>
    <row r="1093" spans="1:32" x14ac:dyDescent="0.2">
      <c r="A1093" s="77">
        <v>33225</v>
      </c>
      <c r="B1093" s="61">
        <v>133</v>
      </c>
      <c r="C1093" s="78">
        <f t="shared" si="83"/>
        <v>1990.12</v>
      </c>
      <c r="D1093" s="78">
        <f t="shared" si="84"/>
        <v>0.26380165289256202</v>
      </c>
      <c r="E1093" s="78"/>
      <c r="F1093" s="78"/>
      <c r="G1093" s="78"/>
      <c r="H1093" s="78"/>
      <c r="I1093" s="78"/>
      <c r="AC1093" s="60">
        <v>37226</v>
      </c>
      <c r="AD1093" s="61">
        <v>107224</v>
      </c>
      <c r="AE1093" s="93">
        <f t="shared" si="85"/>
        <v>107.224</v>
      </c>
      <c r="AF1093" s="93"/>
    </row>
    <row r="1094" spans="1:32" x14ac:dyDescent="0.2">
      <c r="A1094" s="77">
        <v>33226</v>
      </c>
      <c r="B1094" s="61">
        <v>200</v>
      </c>
      <c r="C1094" s="78">
        <f t="shared" si="83"/>
        <v>1990.12</v>
      </c>
      <c r="D1094" s="78">
        <f t="shared" si="84"/>
        <v>0.39669421487603307</v>
      </c>
      <c r="E1094" s="78"/>
      <c r="F1094" s="78"/>
      <c r="G1094" s="78"/>
      <c r="H1094" s="78"/>
      <c r="I1094" s="78"/>
      <c r="AC1094" s="60">
        <v>37257</v>
      </c>
      <c r="AD1094" s="61">
        <v>250707</v>
      </c>
      <c r="AE1094" s="93">
        <f t="shared" si="85"/>
        <v>250.70699999999999</v>
      </c>
      <c r="AF1094" s="93"/>
    </row>
    <row r="1095" spans="1:32" x14ac:dyDescent="0.2">
      <c r="A1095" s="77">
        <v>33227</v>
      </c>
      <c r="B1095" s="61">
        <v>180</v>
      </c>
      <c r="C1095" s="78">
        <f t="shared" si="83"/>
        <v>1990.12</v>
      </c>
      <c r="D1095" s="78">
        <f t="shared" si="84"/>
        <v>0.3570247933884298</v>
      </c>
      <c r="E1095" s="78"/>
      <c r="F1095" s="78"/>
      <c r="G1095" s="78"/>
      <c r="H1095" s="78"/>
      <c r="I1095" s="78"/>
      <c r="AC1095" s="60">
        <v>37288</v>
      </c>
      <c r="AD1095" s="61">
        <v>127271</v>
      </c>
      <c r="AE1095" s="93">
        <f t="shared" si="85"/>
        <v>127.271</v>
      </c>
      <c r="AF1095" s="93"/>
    </row>
    <row r="1096" spans="1:32" x14ac:dyDescent="0.2">
      <c r="A1096" s="77">
        <v>33228</v>
      </c>
      <c r="B1096" s="61">
        <v>102</v>
      </c>
      <c r="C1096" s="78">
        <f t="shared" si="83"/>
        <v>1990.12</v>
      </c>
      <c r="D1096" s="78">
        <f t="shared" si="84"/>
        <v>0.20231404958677687</v>
      </c>
      <c r="E1096" s="78"/>
      <c r="F1096" s="78"/>
      <c r="G1096" s="78"/>
      <c r="H1096" s="78"/>
      <c r="I1096" s="78"/>
      <c r="AC1096" s="60">
        <v>37316</v>
      </c>
      <c r="AD1096" s="61">
        <v>125108</v>
      </c>
      <c r="AE1096" s="93">
        <f t="shared" si="85"/>
        <v>125.108</v>
      </c>
      <c r="AF1096" s="93"/>
    </row>
    <row r="1097" spans="1:32" x14ac:dyDescent="0.2">
      <c r="A1097" s="77">
        <v>33229</v>
      </c>
      <c r="B1097" s="61">
        <v>26</v>
      </c>
      <c r="C1097" s="78">
        <f t="shared" si="83"/>
        <v>1990.12</v>
      </c>
      <c r="D1097" s="78">
        <f t="shared" si="84"/>
        <v>5.1570247933884296E-2</v>
      </c>
      <c r="E1097" s="78"/>
      <c r="F1097" s="78"/>
      <c r="G1097" s="78"/>
      <c r="H1097" s="78"/>
      <c r="I1097" s="78"/>
      <c r="AC1097" s="60">
        <v>37347</v>
      </c>
      <c r="AD1097" s="61">
        <v>254087</v>
      </c>
      <c r="AE1097" s="93">
        <f t="shared" si="85"/>
        <v>254.08699999999999</v>
      </c>
      <c r="AF1097" s="93"/>
    </row>
    <row r="1098" spans="1:32" x14ac:dyDescent="0.2">
      <c r="A1098" s="77">
        <v>33230</v>
      </c>
      <c r="B1098" s="61">
        <v>620</v>
      </c>
      <c r="C1098" s="78">
        <f t="shared" si="83"/>
        <v>1990.12</v>
      </c>
      <c r="D1098" s="78">
        <f t="shared" si="84"/>
        <v>1.2297520661157024</v>
      </c>
      <c r="E1098" s="78"/>
      <c r="F1098" s="78"/>
      <c r="G1098" s="78"/>
      <c r="H1098" s="78"/>
      <c r="I1098" s="78"/>
      <c r="AC1098" s="60">
        <v>37377</v>
      </c>
      <c r="AD1098" s="61">
        <v>180683</v>
      </c>
      <c r="AE1098" s="93">
        <f t="shared" si="85"/>
        <v>180.68299999999999</v>
      </c>
      <c r="AF1098" s="93"/>
    </row>
    <row r="1099" spans="1:32" x14ac:dyDescent="0.2">
      <c r="A1099" s="77">
        <v>33231</v>
      </c>
      <c r="B1099" s="61">
        <v>-262</v>
      </c>
      <c r="C1099" s="78">
        <f t="shared" ref="C1099:C1162" si="86">YEAR(A1099) + MONTH(A1099) / 100</f>
        <v>1990.12</v>
      </c>
      <c r="D1099" s="78">
        <f t="shared" si="84"/>
        <v>-0.51966942148760331</v>
      </c>
      <c r="E1099" s="78"/>
      <c r="F1099" s="78"/>
      <c r="G1099" s="78"/>
      <c r="H1099" s="78"/>
      <c r="I1099" s="78"/>
      <c r="AC1099" s="60">
        <v>37408</v>
      </c>
      <c r="AD1099" s="61">
        <v>81524</v>
      </c>
      <c r="AE1099" s="93">
        <f t="shared" si="85"/>
        <v>81.524000000000001</v>
      </c>
      <c r="AF1099" s="93"/>
    </row>
    <row r="1100" spans="1:32" x14ac:dyDescent="0.2">
      <c r="A1100" s="77">
        <v>33232</v>
      </c>
      <c r="B1100" s="61">
        <v>84</v>
      </c>
      <c r="C1100" s="78">
        <f t="shared" si="86"/>
        <v>1990.12</v>
      </c>
      <c r="D1100" s="78">
        <f t="shared" ref="D1100:D1163" si="87">B1100 * 60 * 60 * 24 / 43560 / 1000</f>
        <v>0.16661157024793388</v>
      </c>
      <c r="E1100" s="78"/>
      <c r="F1100" s="78"/>
      <c r="G1100" s="78"/>
      <c r="H1100" s="78"/>
      <c r="I1100" s="78"/>
      <c r="AC1100" s="60">
        <v>37438</v>
      </c>
      <c r="AD1100" s="61">
        <v>23991</v>
      </c>
      <c r="AE1100" s="93">
        <f t="shared" ref="AE1100:AE1163" si="88">AD1100 / 1000</f>
        <v>23.991</v>
      </c>
      <c r="AF1100" s="93"/>
    </row>
    <row r="1101" spans="1:32" x14ac:dyDescent="0.2">
      <c r="A1101" s="77">
        <v>33233</v>
      </c>
      <c r="B1101" s="61">
        <v>170</v>
      </c>
      <c r="C1101" s="78">
        <f t="shared" si="86"/>
        <v>1990.12</v>
      </c>
      <c r="D1101" s="78">
        <f t="shared" si="87"/>
        <v>0.33719008264462808</v>
      </c>
      <c r="E1101" s="78"/>
      <c r="F1101" s="78"/>
      <c r="G1101" s="78"/>
      <c r="H1101" s="78"/>
      <c r="I1101" s="78"/>
      <c r="AC1101" s="60">
        <v>37469</v>
      </c>
      <c r="AD1101" s="61">
        <v>6911</v>
      </c>
      <c r="AE1101" s="93">
        <f t="shared" si="88"/>
        <v>6.9109999999999996</v>
      </c>
      <c r="AF1101" s="93"/>
    </row>
    <row r="1102" spans="1:32" x14ac:dyDescent="0.2">
      <c r="A1102" s="77">
        <v>33234</v>
      </c>
      <c r="B1102" s="61">
        <v>153</v>
      </c>
      <c r="C1102" s="78">
        <f t="shared" si="86"/>
        <v>1990.12</v>
      </c>
      <c r="D1102" s="78">
        <f t="shared" si="87"/>
        <v>0.3034710743801653</v>
      </c>
      <c r="E1102" s="78"/>
      <c r="F1102" s="78"/>
      <c r="G1102" s="78"/>
      <c r="H1102" s="78"/>
      <c r="I1102" s="78"/>
      <c r="AC1102" s="60">
        <v>37500</v>
      </c>
      <c r="AD1102" s="61">
        <v>1652</v>
      </c>
      <c r="AE1102" s="93">
        <f t="shared" si="88"/>
        <v>1.6519999999999999</v>
      </c>
      <c r="AF1102" s="93"/>
    </row>
    <row r="1103" spans="1:32" x14ac:dyDescent="0.2">
      <c r="A1103" s="77">
        <v>33235</v>
      </c>
      <c r="B1103" s="61">
        <v>176</v>
      </c>
      <c r="C1103" s="78">
        <f t="shared" si="86"/>
        <v>1990.12</v>
      </c>
      <c r="D1103" s="78">
        <f t="shared" si="87"/>
        <v>0.34909090909090906</v>
      </c>
      <c r="E1103" s="78"/>
      <c r="F1103" s="78"/>
      <c r="G1103" s="78"/>
      <c r="H1103" s="78"/>
      <c r="I1103" s="78"/>
      <c r="AC1103" s="60">
        <v>37530</v>
      </c>
      <c r="AD1103" s="61">
        <v>840</v>
      </c>
      <c r="AE1103" s="93">
        <f t="shared" si="88"/>
        <v>0.84</v>
      </c>
      <c r="AF1103" s="93"/>
    </row>
    <row r="1104" spans="1:32" x14ac:dyDescent="0.2">
      <c r="A1104" s="77">
        <v>33236</v>
      </c>
      <c r="B1104" s="61">
        <v>127</v>
      </c>
      <c r="C1104" s="78">
        <f t="shared" si="86"/>
        <v>1990.12</v>
      </c>
      <c r="D1104" s="78">
        <f t="shared" si="87"/>
        <v>0.25190082644628098</v>
      </c>
      <c r="E1104" s="78"/>
      <c r="F1104" s="78"/>
      <c r="G1104" s="78"/>
      <c r="H1104" s="78"/>
      <c r="I1104" s="78"/>
      <c r="AC1104" s="60">
        <v>37561</v>
      </c>
      <c r="AD1104" s="61">
        <v>17687</v>
      </c>
      <c r="AE1104" s="93">
        <f t="shared" si="88"/>
        <v>17.687000000000001</v>
      </c>
      <c r="AF1104" s="93"/>
    </row>
    <row r="1105" spans="1:32" x14ac:dyDescent="0.2">
      <c r="A1105" s="77">
        <v>33237</v>
      </c>
      <c r="B1105" s="61">
        <v>117</v>
      </c>
      <c r="C1105" s="78">
        <f t="shared" si="86"/>
        <v>1990.12</v>
      </c>
      <c r="D1105" s="78">
        <f t="shared" si="87"/>
        <v>0.23206611570247934</v>
      </c>
      <c r="E1105" s="78"/>
      <c r="F1105" s="78"/>
      <c r="G1105" s="78"/>
      <c r="H1105" s="78"/>
      <c r="I1105" s="78"/>
      <c r="AC1105" s="60">
        <v>37591</v>
      </c>
      <c r="AD1105" s="61">
        <v>209326</v>
      </c>
      <c r="AE1105" s="93">
        <f t="shared" si="88"/>
        <v>209.32599999999999</v>
      </c>
      <c r="AF1105" s="93"/>
    </row>
    <row r="1106" spans="1:32" x14ac:dyDescent="0.2">
      <c r="A1106" s="77">
        <v>33238</v>
      </c>
      <c r="B1106" s="61">
        <v>108</v>
      </c>
      <c r="C1106" s="78">
        <f t="shared" si="86"/>
        <v>1990.12</v>
      </c>
      <c r="D1106" s="78">
        <f t="shared" si="87"/>
        <v>0.21421487603305786</v>
      </c>
      <c r="E1106" s="78"/>
      <c r="F1106" s="78"/>
      <c r="G1106" s="78"/>
      <c r="H1106" s="78"/>
      <c r="I1106" s="78"/>
      <c r="AC1106" s="60">
        <v>37622</v>
      </c>
      <c r="AD1106" s="61">
        <v>339670</v>
      </c>
      <c r="AE1106" s="93">
        <f t="shared" si="88"/>
        <v>339.67</v>
      </c>
      <c r="AF1106" s="93"/>
    </row>
    <row r="1107" spans="1:32" x14ac:dyDescent="0.2">
      <c r="A1107" s="77">
        <v>33239</v>
      </c>
      <c r="B1107" s="61">
        <v>291</v>
      </c>
      <c r="C1107" s="78">
        <f t="shared" si="86"/>
        <v>1991.01</v>
      </c>
      <c r="D1107" s="78">
        <f t="shared" si="87"/>
        <v>0.57719008264462812</v>
      </c>
      <c r="E1107" s="78"/>
      <c r="F1107" s="78"/>
      <c r="G1107" s="78"/>
      <c r="H1107" s="78"/>
      <c r="I1107" s="78"/>
      <c r="AC1107" s="60">
        <v>37653</v>
      </c>
      <c r="AD1107" s="61">
        <v>138157</v>
      </c>
      <c r="AE1107" s="93">
        <f t="shared" si="88"/>
        <v>138.15700000000001</v>
      </c>
      <c r="AF1107" s="93"/>
    </row>
    <row r="1108" spans="1:32" x14ac:dyDescent="0.2">
      <c r="A1108" s="77">
        <v>33240</v>
      </c>
      <c r="B1108" s="61">
        <v>4</v>
      </c>
      <c r="C1108" s="78">
        <f t="shared" si="86"/>
        <v>1991.01</v>
      </c>
      <c r="D1108" s="78">
        <f t="shared" si="87"/>
        <v>7.9338842975206613E-3</v>
      </c>
      <c r="E1108" s="78"/>
      <c r="F1108" s="78"/>
      <c r="G1108" s="78"/>
      <c r="H1108" s="78"/>
      <c r="I1108" s="78"/>
      <c r="AC1108" s="60">
        <v>37681</v>
      </c>
      <c r="AD1108" s="61">
        <v>184749</v>
      </c>
      <c r="AE1108" s="93">
        <f t="shared" si="88"/>
        <v>184.749</v>
      </c>
      <c r="AF1108" s="93"/>
    </row>
    <row r="1109" spans="1:32" x14ac:dyDescent="0.2">
      <c r="A1109" s="77">
        <v>33241</v>
      </c>
      <c r="B1109" s="61">
        <v>167</v>
      </c>
      <c r="C1109" s="78">
        <f t="shared" si="86"/>
        <v>1991.01</v>
      </c>
      <c r="D1109" s="78">
        <f t="shared" si="87"/>
        <v>0.33123966942148758</v>
      </c>
      <c r="E1109" s="78"/>
      <c r="F1109" s="78"/>
      <c r="G1109" s="78"/>
      <c r="H1109" s="78"/>
      <c r="I1109" s="78"/>
      <c r="AC1109" s="60">
        <v>37712</v>
      </c>
      <c r="AD1109" s="61">
        <v>237784</v>
      </c>
      <c r="AE1109" s="93">
        <f t="shared" si="88"/>
        <v>237.78399999999999</v>
      </c>
      <c r="AF1109" s="93"/>
    </row>
    <row r="1110" spans="1:32" x14ac:dyDescent="0.2">
      <c r="A1110" s="77">
        <v>33242</v>
      </c>
      <c r="B1110" s="61">
        <v>169</v>
      </c>
      <c r="C1110" s="78">
        <f t="shared" si="86"/>
        <v>1991.01</v>
      </c>
      <c r="D1110" s="78">
        <f t="shared" si="87"/>
        <v>0.33520661157024795</v>
      </c>
      <c r="E1110" s="78"/>
      <c r="F1110" s="78"/>
      <c r="G1110" s="78"/>
      <c r="H1110" s="78"/>
      <c r="I1110" s="78"/>
      <c r="AC1110" s="60">
        <v>37742</v>
      </c>
      <c r="AD1110" s="61">
        <v>371916</v>
      </c>
      <c r="AE1110" s="93">
        <f t="shared" si="88"/>
        <v>371.916</v>
      </c>
      <c r="AF1110" s="93"/>
    </row>
    <row r="1111" spans="1:32" x14ac:dyDescent="0.2">
      <c r="A1111" s="77">
        <v>33243</v>
      </c>
      <c r="B1111" s="61">
        <v>145</v>
      </c>
      <c r="C1111" s="78">
        <f t="shared" si="86"/>
        <v>1991.01</v>
      </c>
      <c r="D1111" s="78">
        <f t="shared" si="87"/>
        <v>0.28760330578512394</v>
      </c>
      <c r="E1111" s="78"/>
      <c r="F1111" s="78"/>
      <c r="G1111" s="78"/>
      <c r="H1111" s="78"/>
      <c r="I1111" s="78"/>
      <c r="AC1111" s="60">
        <v>37773</v>
      </c>
      <c r="AD1111" s="61">
        <v>246713</v>
      </c>
      <c r="AE1111" s="93">
        <f t="shared" si="88"/>
        <v>246.71299999999999</v>
      </c>
      <c r="AF1111" s="93"/>
    </row>
    <row r="1112" spans="1:32" x14ac:dyDescent="0.2">
      <c r="A1112" s="77">
        <v>33244</v>
      </c>
      <c r="B1112" s="61">
        <v>199</v>
      </c>
      <c r="C1112" s="78">
        <f t="shared" si="86"/>
        <v>1991.01</v>
      </c>
      <c r="D1112" s="78">
        <f t="shared" si="87"/>
        <v>0.39471074380165289</v>
      </c>
      <c r="E1112" s="78"/>
      <c r="F1112" s="78"/>
      <c r="G1112" s="78"/>
      <c r="H1112" s="78"/>
      <c r="I1112" s="78"/>
      <c r="AC1112" s="60">
        <v>37803</v>
      </c>
      <c r="AD1112" s="61">
        <v>60334</v>
      </c>
      <c r="AE1112" s="93">
        <f t="shared" si="88"/>
        <v>60.334000000000003</v>
      </c>
      <c r="AF1112" s="93"/>
    </row>
    <row r="1113" spans="1:32" x14ac:dyDescent="0.2">
      <c r="A1113" s="77">
        <v>33245</v>
      </c>
      <c r="B1113" s="61">
        <v>291</v>
      </c>
      <c r="C1113" s="78">
        <f t="shared" si="86"/>
        <v>1991.01</v>
      </c>
      <c r="D1113" s="78">
        <f t="shared" si="87"/>
        <v>0.57719008264462812</v>
      </c>
      <c r="E1113" s="78"/>
      <c r="F1113" s="78"/>
      <c r="G1113" s="78"/>
      <c r="H1113" s="78"/>
      <c r="I1113" s="78"/>
      <c r="AC1113" s="60">
        <v>37834</v>
      </c>
      <c r="AD1113" s="61">
        <v>23515</v>
      </c>
      <c r="AE1113" s="93">
        <f t="shared" si="88"/>
        <v>23.515000000000001</v>
      </c>
      <c r="AF1113" s="93"/>
    </row>
    <row r="1114" spans="1:32" x14ac:dyDescent="0.2">
      <c r="A1114" s="77">
        <v>33246</v>
      </c>
      <c r="B1114" s="61">
        <v>155</v>
      </c>
      <c r="C1114" s="78">
        <f t="shared" si="86"/>
        <v>1991.01</v>
      </c>
      <c r="D1114" s="78">
        <f t="shared" si="87"/>
        <v>0.30743801652892561</v>
      </c>
      <c r="E1114" s="78"/>
      <c r="F1114" s="78"/>
      <c r="G1114" s="78"/>
      <c r="H1114" s="78"/>
      <c r="I1114" s="78"/>
      <c r="AC1114" s="60">
        <v>37865</v>
      </c>
      <c r="AD1114" s="61">
        <v>10752</v>
      </c>
      <c r="AE1114" s="93">
        <f t="shared" si="88"/>
        <v>10.752000000000001</v>
      </c>
      <c r="AF1114" s="93"/>
    </row>
    <row r="1115" spans="1:32" x14ac:dyDescent="0.2">
      <c r="A1115" s="77">
        <v>33247</v>
      </c>
      <c r="B1115" s="61">
        <v>256</v>
      </c>
      <c r="C1115" s="78">
        <f t="shared" si="86"/>
        <v>1991.01</v>
      </c>
      <c r="D1115" s="78">
        <f t="shared" si="87"/>
        <v>0.50776859504132232</v>
      </c>
      <c r="E1115" s="78"/>
      <c r="F1115" s="78"/>
      <c r="G1115" s="78"/>
      <c r="H1115" s="78"/>
      <c r="I1115" s="78"/>
      <c r="AC1115" s="60">
        <v>37895</v>
      </c>
      <c r="AD1115" s="61">
        <v>4961</v>
      </c>
      <c r="AE1115" s="93">
        <f t="shared" si="88"/>
        <v>4.9610000000000003</v>
      </c>
      <c r="AF1115" s="93"/>
    </row>
    <row r="1116" spans="1:32" x14ac:dyDescent="0.2">
      <c r="A1116" s="77">
        <v>33248</v>
      </c>
      <c r="B1116" s="61">
        <v>285</v>
      </c>
      <c r="C1116" s="78">
        <f t="shared" si="86"/>
        <v>1991.01</v>
      </c>
      <c r="D1116" s="78">
        <f t="shared" si="87"/>
        <v>0.56528925619834702</v>
      </c>
      <c r="E1116" s="78"/>
      <c r="F1116" s="78"/>
      <c r="G1116" s="78"/>
      <c r="H1116" s="78"/>
      <c r="I1116" s="78"/>
      <c r="AC1116" s="60">
        <v>37926</v>
      </c>
      <c r="AD1116" s="61">
        <v>34090</v>
      </c>
      <c r="AE1116" s="93">
        <f t="shared" si="88"/>
        <v>34.090000000000003</v>
      </c>
      <c r="AF1116" s="93"/>
    </row>
    <row r="1117" spans="1:32" x14ac:dyDescent="0.2">
      <c r="A1117" s="77">
        <v>33249</v>
      </c>
      <c r="B1117" s="61">
        <v>398</v>
      </c>
      <c r="C1117" s="78">
        <f t="shared" si="86"/>
        <v>1991.01</v>
      </c>
      <c r="D1117" s="78">
        <f t="shared" si="87"/>
        <v>0.78942148760330577</v>
      </c>
      <c r="E1117" s="78"/>
      <c r="F1117" s="78"/>
      <c r="G1117" s="78"/>
      <c r="H1117" s="78"/>
      <c r="I1117" s="78"/>
      <c r="AC1117" s="60">
        <v>37956</v>
      </c>
      <c r="AD1117" s="61">
        <v>145476</v>
      </c>
      <c r="AE1117" s="93">
        <f t="shared" si="88"/>
        <v>145.476</v>
      </c>
      <c r="AF1117" s="93"/>
    </row>
    <row r="1118" spans="1:32" x14ac:dyDescent="0.2">
      <c r="A1118" s="77">
        <v>33250</v>
      </c>
      <c r="B1118" s="61">
        <v>757</v>
      </c>
      <c r="C1118" s="78">
        <f t="shared" si="86"/>
        <v>1991.01</v>
      </c>
      <c r="D1118" s="78">
        <f t="shared" si="87"/>
        <v>1.5014876033057851</v>
      </c>
      <c r="E1118" s="78"/>
      <c r="F1118" s="78"/>
      <c r="G1118" s="78"/>
      <c r="H1118" s="78"/>
      <c r="I1118" s="78"/>
      <c r="AC1118" s="60">
        <v>37987</v>
      </c>
      <c r="AD1118" s="61">
        <v>126463</v>
      </c>
      <c r="AE1118" s="93">
        <f t="shared" si="88"/>
        <v>126.46299999999999</v>
      </c>
      <c r="AF1118" s="93"/>
    </row>
    <row r="1119" spans="1:32" x14ac:dyDescent="0.2">
      <c r="A1119" s="77">
        <v>33251</v>
      </c>
      <c r="B1119" s="61">
        <v>872</v>
      </c>
      <c r="C1119" s="78">
        <f t="shared" si="86"/>
        <v>1991.01</v>
      </c>
      <c r="D1119" s="78">
        <f t="shared" si="87"/>
        <v>1.7295867768595041</v>
      </c>
      <c r="E1119" s="78"/>
      <c r="F1119" s="78"/>
      <c r="G1119" s="78"/>
      <c r="H1119" s="78"/>
      <c r="I1119" s="78"/>
      <c r="AC1119" s="60">
        <v>38018</v>
      </c>
      <c r="AD1119" s="61">
        <v>282319</v>
      </c>
      <c r="AE1119" s="93">
        <f t="shared" si="88"/>
        <v>282.31900000000002</v>
      </c>
      <c r="AF1119" s="93"/>
    </row>
    <row r="1120" spans="1:32" x14ac:dyDescent="0.2">
      <c r="A1120" s="77">
        <v>33252</v>
      </c>
      <c r="B1120" s="61">
        <v>687</v>
      </c>
      <c r="C1120" s="78">
        <f t="shared" si="86"/>
        <v>1991.01</v>
      </c>
      <c r="D1120" s="78">
        <f t="shared" si="87"/>
        <v>1.3626446280991735</v>
      </c>
      <c r="E1120" s="78"/>
      <c r="F1120" s="78"/>
      <c r="G1120" s="78"/>
      <c r="H1120" s="78"/>
      <c r="I1120" s="78"/>
      <c r="AC1120" s="60">
        <v>38047</v>
      </c>
      <c r="AD1120" s="61">
        <v>269129</v>
      </c>
      <c r="AE1120" s="93">
        <f t="shared" si="88"/>
        <v>269.12900000000002</v>
      </c>
      <c r="AF1120" s="93"/>
    </row>
    <row r="1121" spans="1:32" x14ac:dyDescent="0.2">
      <c r="A1121" s="77">
        <v>33253</v>
      </c>
      <c r="B1121" s="61">
        <v>458</v>
      </c>
      <c r="C1121" s="78">
        <f t="shared" si="86"/>
        <v>1991.01</v>
      </c>
      <c r="D1121" s="78">
        <f t="shared" si="87"/>
        <v>0.90842975206611576</v>
      </c>
      <c r="E1121" s="78"/>
      <c r="F1121" s="78"/>
      <c r="G1121" s="78"/>
      <c r="H1121" s="78"/>
      <c r="I1121" s="78"/>
      <c r="AC1121" s="60">
        <v>38078</v>
      </c>
      <c r="AD1121" s="61">
        <v>234774</v>
      </c>
      <c r="AE1121" s="93">
        <f t="shared" si="88"/>
        <v>234.774</v>
      </c>
      <c r="AF1121" s="93"/>
    </row>
    <row r="1122" spans="1:32" x14ac:dyDescent="0.2">
      <c r="A1122" s="77">
        <v>33254</v>
      </c>
      <c r="B1122" s="61">
        <v>559</v>
      </c>
      <c r="C1122" s="78">
        <f t="shared" si="86"/>
        <v>1991.01</v>
      </c>
      <c r="D1122" s="78">
        <f t="shared" si="87"/>
        <v>1.1087603305785123</v>
      </c>
      <c r="E1122" s="78"/>
      <c r="F1122" s="78"/>
      <c r="G1122" s="78"/>
      <c r="H1122" s="78"/>
      <c r="I1122" s="78"/>
      <c r="AC1122" s="60">
        <v>38108</v>
      </c>
      <c r="AD1122" s="61">
        <v>243978</v>
      </c>
      <c r="AE1122" s="93">
        <f t="shared" si="88"/>
        <v>243.97800000000001</v>
      </c>
      <c r="AF1122" s="93"/>
    </row>
    <row r="1123" spans="1:32" x14ac:dyDescent="0.2">
      <c r="A1123" s="77">
        <v>33255</v>
      </c>
      <c r="B1123" s="61">
        <v>298</v>
      </c>
      <c r="C1123" s="78">
        <f t="shared" si="86"/>
        <v>1991.01</v>
      </c>
      <c r="D1123" s="78">
        <f t="shared" si="87"/>
        <v>0.59107438016528935</v>
      </c>
      <c r="E1123" s="78"/>
      <c r="F1123" s="78"/>
      <c r="G1123" s="78"/>
      <c r="H1123" s="78"/>
      <c r="I1123" s="78"/>
      <c r="AC1123" s="60">
        <v>38139</v>
      </c>
      <c r="AD1123" s="61">
        <v>116421</v>
      </c>
      <c r="AE1123" s="93">
        <f t="shared" si="88"/>
        <v>116.42100000000001</v>
      </c>
      <c r="AF1123" s="93"/>
    </row>
    <row r="1124" spans="1:32" x14ac:dyDescent="0.2">
      <c r="A1124" s="77">
        <v>33256</v>
      </c>
      <c r="B1124" s="61">
        <v>287</v>
      </c>
      <c r="C1124" s="78">
        <f t="shared" si="86"/>
        <v>1991.01</v>
      </c>
      <c r="D1124" s="78">
        <f t="shared" si="87"/>
        <v>0.56925619834710739</v>
      </c>
      <c r="E1124" s="78"/>
      <c r="F1124" s="78"/>
      <c r="G1124" s="78"/>
      <c r="H1124" s="78"/>
      <c r="I1124" s="78"/>
      <c r="AC1124" s="60">
        <v>38169</v>
      </c>
      <c r="AD1124" s="61">
        <v>37362</v>
      </c>
      <c r="AE1124" s="93">
        <f t="shared" si="88"/>
        <v>37.362000000000002</v>
      </c>
      <c r="AF1124" s="93"/>
    </row>
    <row r="1125" spans="1:32" x14ac:dyDescent="0.2">
      <c r="A1125" s="77">
        <v>33257</v>
      </c>
      <c r="B1125" s="61">
        <v>260</v>
      </c>
      <c r="C1125" s="78">
        <f t="shared" si="86"/>
        <v>1991.01</v>
      </c>
      <c r="D1125" s="78">
        <f t="shared" si="87"/>
        <v>0.51570247933884295</v>
      </c>
      <c r="E1125" s="78"/>
      <c r="F1125" s="78"/>
      <c r="G1125" s="78"/>
      <c r="H1125" s="78"/>
      <c r="I1125" s="78"/>
      <c r="AC1125" s="60">
        <v>38200</v>
      </c>
      <c r="AD1125" s="61">
        <v>14937</v>
      </c>
      <c r="AE1125" s="93">
        <f t="shared" si="88"/>
        <v>14.936999999999999</v>
      </c>
      <c r="AF1125" s="93"/>
    </row>
    <row r="1126" spans="1:32" x14ac:dyDescent="0.2">
      <c r="A1126" s="77">
        <v>33258</v>
      </c>
      <c r="B1126" s="61">
        <v>356</v>
      </c>
      <c r="C1126" s="78">
        <f t="shared" si="86"/>
        <v>1991.01</v>
      </c>
      <c r="D1126" s="78">
        <f t="shared" si="87"/>
        <v>0.70611570247933886</v>
      </c>
      <c r="E1126" s="78"/>
      <c r="F1126" s="78"/>
      <c r="G1126" s="78"/>
      <c r="H1126" s="78"/>
      <c r="I1126" s="78"/>
      <c r="AC1126" s="60">
        <v>38231</v>
      </c>
      <c r="AD1126" s="61">
        <v>5830</v>
      </c>
      <c r="AE1126" s="93">
        <f t="shared" si="88"/>
        <v>5.83</v>
      </c>
      <c r="AF1126" s="93"/>
    </row>
    <row r="1127" spans="1:32" x14ac:dyDescent="0.2">
      <c r="A1127" s="77">
        <v>33259</v>
      </c>
      <c r="B1127" s="61">
        <v>17</v>
      </c>
      <c r="C1127" s="78">
        <f t="shared" si="86"/>
        <v>1991.01</v>
      </c>
      <c r="D1127" s="78">
        <f t="shared" si="87"/>
        <v>3.3719008264462808E-2</v>
      </c>
      <c r="E1127" s="78"/>
      <c r="F1127" s="78"/>
      <c r="G1127" s="78"/>
      <c r="H1127" s="78"/>
      <c r="I1127" s="78"/>
      <c r="AC1127" s="60">
        <v>38261</v>
      </c>
      <c r="AD1127" s="61">
        <v>17258</v>
      </c>
      <c r="AE1127" s="93">
        <f t="shared" si="88"/>
        <v>17.257999999999999</v>
      </c>
      <c r="AF1127" s="93"/>
    </row>
    <row r="1128" spans="1:32" x14ac:dyDescent="0.2">
      <c r="A1128" s="77">
        <v>33260</v>
      </c>
      <c r="B1128" s="61">
        <v>217</v>
      </c>
      <c r="C1128" s="78">
        <f t="shared" si="86"/>
        <v>1991.01</v>
      </c>
      <c r="D1128" s="78">
        <f t="shared" si="87"/>
        <v>0.43041322314049585</v>
      </c>
      <c r="E1128" s="78"/>
      <c r="F1128" s="78"/>
      <c r="G1128" s="78"/>
      <c r="H1128" s="78"/>
      <c r="I1128" s="78"/>
      <c r="AC1128" s="60">
        <v>38292</v>
      </c>
      <c r="AD1128" s="61">
        <v>18160</v>
      </c>
      <c r="AE1128" s="93">
        <f t="shared" si="88"/>
        <v>18.16</v>
      </c>
      <c r="AF1128" s="93"/>
    </row>
    <row r="1129" spans="1:32" x14ac:dyDescent="0.2">
      <c r="A1129" s="77">
        <v>33261</v>
      </c>
      <c r="B1129" s="61">
        <v>235</v>
      </c>
      <c r="C1129" s="78">
        <f t="shared" si="86"/>
        <v>1991.01</v>
      </c>
      <c r="D1129" s="78">
        <f t="shared" si="87"/>
        <v>0.46611570247933881</v>
      </c>
      <c r="E1129" s="78"/>
      <c r="F1129" s="78"/>
      <c r="G1129" s="78"/>
      <c r="H1129" s="78"/>
      <c r="I1129" s="78"/>
      <c r="AC1129" s="60">
        <v>38322</v>
      </c>
      <c r="AD1129" s="61">
        <v>90401</v>
      </c>
      <c r="AE1129" s="93">
        <f t="shared" si="88"/>
        <v>90.400999999999996</v>
      </c>
      <c r="AF1129" s="93"/>
    </row>
    <row r="1130" spans="1:32" x14ac:dyDescent="0.2">
      <c r="A1130" s="77">
        <v>33262</v>
      </c>
      <c r="B1130" s="61">
        <v>176</v>
      </c>
      <c r="C1130" s="78">
        <f t="shared" si="86"/>
        <v>1991.01</v>
      </c>
      <c r="D1130" s="78">
        <f t="shared" si="87"/>
        <v>0.34909090909090906</v>
      </c>
      <c r="E1130" s="78"/>
      <c r="F1130" s="78"/>
      <c r="G1130" s="78"/>
      <c r="H1130" s="78"/>
      <c r="I1130" s="78"/>
      <c r="AC1130" s="60">
        <v>38353</v>
      </c>
      <c r="AD1130" s="61">
        <v>119325</v>
      </c>
      <c r="AE1130" s="93">
        <f t="shared" si="88"/>
        <v>119.325</v>
      </c>
      <c r="AF1130" s="93"/>
    </row>
    <row r="1131" spans="1:32" x14ac:dyDescent="0.2">
      <c r="A1131" s="77">
        <v>33263</v>
      </c>
      <c r="B1131" s="61">
        <v>225</v>
      </c>
      <c r="C1131" s="78">
        <f t="shared" si="86"/>
        <v>1991.01</v>
      </c>
      <c r="D1131" s="78">
        <f t="shared" si="87"/>
        <v>0.4462809917355372</v>
      </c>
      <c r="E1131" s="78"/>
      <c r="F1131" s="78"/>
      <c r="G1131" s="78"/>
      <c r="H1131" s="78"/>
      <c r="I1131" s="78"/>
      <c r="AC1131" s="60">
        <v>38384</v>
      </c>
      <c r="AD1131" s="61">
        <v>107309</v>
      </c>
      <c r="AE1131" s="93">
        <f t="shared" si="88"/>
        <v>107.309</v>
      </c>
      <c r="AF1131" s="93"/>
    </row>
    <row r="1132" spans="1:32" x14ac:dyDescent="0.2">
      <c r="A1132" s="77">
        <v>33264</v>
      </c>
      <c r="B1132" s="61">
        <v>145</v>
      </c>
      <c r="C1132" s="78">
        <f t="shared" si="86"/>
        <v>1991.01</v>
      </c>
      <c r="D1132" s="78">
        <f t="shared" si="87"/>
        <v>0.28760330578512394</v>
      </c>
      <c r="E1132" s="78"/>
      <c r="F1132" s="78"/>
      <c r="G1132" s="78"/>
      <c r="H1132" s="78"/>
      <c r="I1132" s="78"/>
      <c r="AC1132" s="60">
        <v>38412</v>
      </c>
      <c r="AD1132" s="61">
        <v>195503</v>
      </c>
      <c r="AE1132" s="93">
        <f t="shared" si="88"/>
        <v>195.50299999999999</v>
      </c>
      <c r="AF1132" s="93"/>
    </row>
    <row r="1133" spans="1:32" x14ac:dyDescent="0.2">
      <c r="A1133" s="77">
        <v>33265</v>
      </c>
      <c r="B1133" s="61">
        <v>200</v>
      </c>
      <c r="C1133" s="78">
        <f t="shared" si="86"/>
        <v>1991.01</v>
      </c>
      <c r="D1133" s="78">
        <f t="shared" si="87"/>
        <v>0.39669421487603307</v>
      </c>
      <c r="E1133" s="78"/>
      <c r="F1133" s="78"/>
      <c r="G1133" s="78"/>
      <c r="H1133" s="78"/>
      <c r="I1133" s="78"/>
      <c r="AC1133" s="60">
        <v>38443</v>
      </c>
      <c r="AD1133" s="61">
        <v>182466</v>
      </c>
      <c r="AE1133" s="93">
        <f t="shared" si="88"/>
        <v>182.46600000000001</v>
      </c>
      <c r="AF1133" s="93"/>
    </row>
    <row r="1134" spans="1:32" x14ac:dyDescent="0.2">
      <c r="A1134" s="77">
        <v>33266</v>
      </c>
      <c r="B1134" s="61">
        <v>149</v>
      </c>
      <c r="C1134" s="78">
        <f t="shared" si="86"/>
        <v>1991.01</v>
      </c>
      <c r="D1134" s="78">
        <f t="shared" si="87"/>
        <v>0.29553719008264467</v>
      </c>
      <c r="E1134" s="78"/>
      <c r="F1134" s="78"/>
      <c r="G1134" s="78"/>
      <c r="H1134" s="78"/>
      <c r="I1134" s="78"/>
      <c r="AC1134" s="60">
        <v>38473</v>
      </c>
      <c r="AD1134" s="61">
        <v>413157</v>
      </c>
      <c r="AE1134" s="93">
        <f t="shared" si="88"/>
        <v>413.15699999999998</v>
      </c>
      <c r="AF1134" s="93"/>
    </row>
    <row r="1135" spans="1:32" x14ac:dyDescent="0.2">
      <c r="A1135" s="77">
        <v>33267</v>
      </c>
      <c r="B1135" s="61">
        <v>195</v>
      </c>
      <c r="C1135" s="78">
        <f t="shared" si="86"/>
        <v>1991.01</v>
      </c>
      <c r="D1135" s="78">
        <f t="shared" si="87"/>
        <v>0.38677685950413221</v>
      </c>
      <c r="E1135" s="78"/>
      <c r="F1135" s="78"/>
      <c r="G1135" s="78"/>
      <c r="H1135" s="78"/>
      <c r="I1135" s="78"/>
      <c r="AC1135" s="60">
        <v>38504</v>
      </c>
      <c r="AD1135" s="61">
        <v>215463</v>
      </c>
      <c r="AE1135" s="93">
        <f t="shared" si="88"/>
        <v>215.46299999999999</v>
      </c>
      <c r="AF1135" s="93"/>
    </row>
    <row r="1136" spans="1:32" x14ac:dyDescent="0.2">
      <c r="A1136" s="77">
        <v>33268</v>
      </c>
      <c r="B1136" s="61">
        <v>183</v>
      </c>
      <c r="C1136" s="78">
        <f t="shared" si="86"/>
        <v>1991.01</v>
      </c>
      <c r="D1136" s="78">
        <f t="shared" si="87"/>
        <v>0.36297520661157023</v>
      </c>
      <c r="E1136" s="78"/>
      <c r="F1136" s="78"/>
      <c r="G1136" s="78"/>
      <c r="H1136" s="78"/>
      <c r="I1136" s="78"/>
      <c r="AC1136" s="60">
        <v>38534</v>
      </c>
      <c r="AD1136" s="61">
        <v>76128</v>
      </c>
      <c r="AE1136" s="93">
        <f t="shared" si="88"/>
        <v>76.128</v>
      </c>
      <c r="AF1136" s="93"/>
    </row>
    <row r="1137" spans="1:32" x14ac:dyDescent="0.2">
      <c r="A1137" s="77">
        <v>33269</v>
      </c>
      <c r="B1137" s="61">
        <v>177</v>
      </c>
      <c r="C1137" s="78">
        <f t="shared" si="86"/>
        <v>1991.01</v>
      </c>
      <c r="D1137" s="78">
        <f t="shared" si="87"/>
        <v>0.35107438016528925</v>
      </c>
      <c r="E1137" s="78"/>
      <c r="F1137" s="78"/>
      <c r="G1137" s="78"/>
      <c r="H1137" s="78"/>
      <c r="I1137" s="78"/>
      <c r="AC1137" s="60">
        <v>38565</v>
      </c>
      <c r="AD1137" s="61">
        <v>15746</v>
      </c>
      <c r="AE1137" s="93">
        <f t="shared" si="88"/>
        <v>15.746</v>
      </c>
      <c r="AF1137" s="93"/>
    </row>
    <row r="1138" spans="1:32" x14ac:dyDescent="0.2">
      <c r="A1138" s="77">
        <v>33270</v>
      </c>
      <c r="B1138" s="61">
        <v>161</v>
      </c>
      <c r="C1138" s="78">
        <f t="shared" si="86"/>
        <v>1991.02</v>
      </c>
      <c r="D1138" s="78">
        <f t="shared" si="87"/>
        <v>0.31933884297520659</v>
      </c>
      <c r="E1138" s="78"/>
      <c r="F1138" s="78"/>
      <c r="G1138" s="78"/>
      <c r="H1138" s="78"/>
      <c r="I1138" s="78"/>
      <c r="AC1138" s="60">
        <v>38596</v>
      </c>
      <c r="AD1138" s="61">
        <v>9642</v>
      </c>
      <c r="AE1138" s="93">
        <f t="shared" si="88"/>
        <v>9.6419999999999995</v>
      </c>
      <c r="AF1138" s="93"/>
    </row>
    <row r="1139" spans="1:32" x14ac:dyDescent="0.2">
      <c r="A1139" s="77">
        <v>33271</v>
      </c>
      <c r="B1139" s="61">
        <v>1321</v>
      </c>
      <c r="C1139" s="78">
        <f t="shared" si="86"/>
        <v>1991.02</v>
      </c>
      <c r="D1139" s="78">
        <f t="shared" si="87"/>
        <v>2.6201652892561982</v>
      </c>
      <c r="E1139" s="78"/>
      <c r="F1139" s="78"/>
      <c r="G1139" s="78"/>
      <c r="H1139" s="78"/>
      <c r="I1139" s="78"/>
      <c r="AC1139" s="60">
        <v>38626</v>
      </c>
      <c r="AD1139" s="61">
        <v>11972</v>
      </c>
      <c r="AE1139" s="93">
        <f t="shared" si="88"/>
        <v>11.972</v>
      </c>
      <c r="AF1139" s="93"/>
    </row>
    <row r="1140" spans="1:32" x14ac:dyDescent="0.2">
      <c r="A1140" s="77">
        <v>33272</v>
      </c>
      <c r="B1140" s="61">
        <v>838</v>
      </c>
      <c r="C1140" s="78">
        <f t="shared" si="86"/>
        <v>1991.02</v>
      </c>
      <c r="D1140" s="78">
        <f t="shared" si="87"/>
        <v>1.6621487603305787</v>
      </c>
      <c r="E1140" s="78"/>
      <c r="F1140" s="78"/>
      <c r="G1140" s="78"/>
      <c r="H1140" s="78"/>
      <c r="I1140" s="78"/>
      <c r="AC1140" s="60">
        <v>38657</v>
      </c>
      <c r="AD1140" s="61">
        <v>35780</v>
      </c>
      <c r="AE1140" s="93">
        <f t="shared" si="88"/>
        <v>35.78</v>
      </c>
      <c r="AF1140" s="93"/>
    </row>
    <row r="1141" spans="1:32" x14ac:dyDescent="0.2">
      <c r="A1141" s="77">
        <v>33273</v>
      </c>
      <c r="B1141" s="61">
        <v>1454</v>
      </c>
      <c r="C1141" s="78">
        <f t="shared" si="86"/>
        <v>1991.02</v>
      </c>
      <c r="D1141" s="78">
        <f t="shared" si="87"/>
        <v>2.8839669421487604</v>
      </c>
      <c r="E1141" s="78"/>
      <c r="F1141" s="78"/>
      <c r="G1141" s="78"/>
      <c r="H1141" s="78"/>
      <c r="I1141" s="78"/>
      <c r="AC1141" s="60">
        <v>38687</v>
      </c>
      <c r="AD1141" s="61">
        <v>347065</v>
      </c>
      <c r="AE1141" s="93">
        <f t="shared" si="88"/>
        <v>347.065</v>
      </c>
      <c r="AF1141" s="93"/>
    </row>
    <row r="1142" spans="1:32" x14ac:dyDescent="0.2">
      <c r="A1142" s="77">
        <v>33274</v>
      </c>
      <c r="B1142" s="61">
        <v>1386</v>
      </c>
      <c r="C1142" s="78">
        <f t="shared" si="86"/>
        <v>1991.02</v>
      </c>
      <c r="D1142" s="78">
        <f t="shared" si="87"/>
        <v>2.749090909090909</v>
      </c>
      <c r="E1142" s="78"/>
      <c r="F1142" s="78"/>
      <c r="G1142" s="78"/>
      <c r="H1142" s="78"/>
      <c r="I1142" s="78"/>
      <c r="AC1142" s="60">
        <v>38718</v>
      </c>
      <c r="AD1142" s="61">
        <v>279673</v>
      </c>
      <c r="AE1142" s="93">
        <f t="shared" si="88"/>
        <v>279.673</v>
      </c>
      <c r="AF1142" s="93"/>
    </row>
    <row r="1143" spans="1:32" x14ac:dyDescent="0.2">
      <c r="A1143" s="77">
        <v>33275</v>
      </c>
      <c r="B1143" s="61">
        <v>799</v>
      </c>
      <c r="C1143" s="78">
        <f t="shared" si="86"/>
        <v>1991.02</v>
      </c>
      <c r="D1143" s="78">
        <f t="shared" si="87"/>
        <v>1.584793388429752</v>
      </c>
      <c r="E1143" s="78"/>
      <c r="F1143" s="78"/>
      <c r="G1143" s="78"/>
      <c r="H1143" s="78"/>
      <c r="I1143" s="78"/>
      <c r="AC1143" s="60">
        <v>38749</v>
      </c>
      <c r="AD1143" s="61">
        <v>193301</v>
      </c>
      <c r="AE1143" s="93">
        <f t="shared" si="88"/>
        <v>193.30099999999999</v>
      </c>
      <c r="AF1143" s="93"/>
    </row>
    <row r="1144" spans="1:32" x14ac:dyDescent="0.2">
      <c r="A1144" s="77">
        <v>33276</v>
      </c>
      <c r="B1144" s="61">
        <v>620</v>
      </c>
      <c r="C1144" s="78">
        <f t="shared" si="86"/>
        <v>1991.02</v>
      </c>
      <c r="D1144" s="78">
        <f t="shared" si="87"/>
        <v>1.2297520661157024</v>
      </c>
      <c r="E1144" s="78"/>
      <c r="F1144" s="78"/>
      <c r="G1144" s="78"/>
      <c r="H1144" s="78"/>
      <c r="I1144" s="78"/>
      <c r="AC1144" s="60">
        <v>38777</v>
      </c>
      <c r="AD1144" s="61">
        <v>199255</v>
      </c>
      <c r="AE1144" s="93">
        <f t="shared" si="88"/>
        <v>199.255</v>
      </c>
      <c r="AF1144" s="93"/>
    </row>
    <row r="1145" spans="1:32" x14ac:dyDescent="0.2">
      <c r="A1145" s="77">
        <v>33277</v>
      </c>
      <c r="B1145" s="61">
        <v>413</v>
      </c>
      <c r="C1145" s="78">
        <f t="shared" si="86"/>
        <v>1991.02</v>
      </c>
      <c r="D1145" s="78">
        <f t="shared" si="87"/>
        <v>0.81917355371900824</v>
      </c>
      <c r="E1145" s="78"/>
      <c r="F1145" s="78"/>
      <c r="G1145" s="78"/>
      <c r="H1145" s="78"/>
      <c r="I1145" s="78"/>
      <c r="AC1145" s="60">
        <v>38808</v>
      </c>
      <c r="AD1145" s="61">
        <v>371955</v>
      </c>
      <c r="AE1145" s="93">
        <f t="shared" si="88"/>
        <v>371.95499999999998</v>
      </c>
      <c r="AF1145" s="93"/>
    </row>
    <row r="1146" spans="1:32" x14ac:dyDescent="0.2">
      <c r="A1146" s="77">
        <v>33278</v>
      </c>
      <c r="B1146" s="61">
        <v>442</v>
      </c>
      <c r="C1146" s="78">
        <f t="shared" si="86"/>
        <v>1991.02</v>
      </c>
      <c r="D1146" s="78">
        <f t="shared" si="87"/>
        <v>0.87669421487603305</v>
      </c>
      <c r="E1146" s="78"/>
      <c r="F1146" s="78"/>
      <c r="G1146" s="78"/>
      <c r="H1146" s="78"/>
      <c r="I1146" s="78"/>
      <c r="AC1146" s="60">
        <v>38838</v>
      </c>
      <c r="AD1146" s="61">
        <v>661784</v>
      </c>
      <c r="AE1146" s="93">
        <f t="shared" si="88"/>
        <v>661.78399999999999</v>
      </c>
      <c r="AF1146" s="93"/>
    </row>
    <row r="1147" spans="1:32" x14ac:dyDescent="0.2">
      <c r="A1147" s="77">
        <v>33279</v>
      </c>
      <c r="B1147" s="61">
        <v>509</v>
      </c>
      <c r="C1147" s="78">
        <f t="shared" si="86"/>
        <v>1991.02</v>
      </c>
      <c r="D1147" s="78">
        <f t="shared" si="87"/>
        <v>1.0095867768595042</v>
      </c>
      <c r="E1147" s="78"/>
      <c r="F1147" s="78"/>
      <c r="G1147" s="78"/>
      <c r="H1147" s="78"/>
      <c r="I1147" s="78"/>
      <c r="AC1147" s="60">
        <v>38869</v>
      </c>
      <c r="AD1147" s="61">
        <v>320204</v>
      </c>
      <c r="AE1147" s="93">
        <f t="shared" si="88"/>
        <v>320.20400000000001</v>
      </c>
      <c r="AF1147" s="93"/>
    </row>
    <row r="1148" spans="1:32" x14ac:dyDescent="0.2">
      <c r="A1148" s="77">
        <v>33280</v>
      </c>
      <c r="B1148" s="61">
        <v>324</v>
      </c>
      <c r="C1148" s="78">
        <f t="shared" si="86"/>
        <v>1991.02</v>
      </c>
      <c r="D1148" s="78">
        <f t="shared" si="87"/>
        <v>0.64264462809917355</v>
      </c>
      <c r="E1148" s="78"/>
      <c r="F1148" s="78"/>
      <c r="G1148" s="78"/>
      <c r="H1148" s="78"/>
      <c r="I1148" s="78"/>
      <c r="AC1148" s="60">
        <v>38899</v>
      </c>
      <c r="AD1148" s="61">
        <v>70428</v>
      </c>
      <c r="AE1148" s="93">
        <f t="shared" si="88"/>
        <v>70.427999999999997</v>
      </c>
      <c r="AF1148" s="93"/>
    </row>
    <row r="1149" spans="1:32" x14ac:dyDescent="0.2">
      <c r="A1149" s="77">
        <v>33281</v>
      </c>
      <c r="B1149" s="61">
        <v>502</v>
      </c>
      <c r="C1149" s="78">
        <f t="shared" si="86"/>
        <v>1991.02</v>
      </c>
      <c r="D1149" s="78">
        <f t="shared" si="87"/>
        <v>0.99570247933884293</v>
      </c>
      <c r="E1149" s="78"/>
      <c r="F1149" s="78"/>
      <c r="G1149" s="78"/>
      <c r="H1149" s="78"/>
      <c r="I1149" s="78"/>
      <c r="AC1149" s="60">
        <v>38930</v>
      </c>
      <c r="AD1149" s="61">
        <v>21263</v>
      </c>
      <c r="AE1149" s="93">
        <f t="shared" si="88"/>
        <v>21.263000000000002</v>
      </c>
      <c r="AF1149" s="93"/>
    </row>
    <row r="1150" spans="1:32" x14ac:dyDescent="0.2">
      <c r="A1150" s="77">
        <v>33282</v>
      </c>
      <c r="B1150" s="61">
        <v>517</v>
      </c>
      <c r="C1150" s="78">
        <f t="shared" si="86"/>
        <v>1991.02</v>
      </c>
      <c r="D1150" s="78">
        <f t="shared" si="87"/>
        <v>1.0254545454545454</v>
      </c>
      <c r="E1150" s="78"/>
      <c r="F1150" s="78"/>
      <c r="G1150" s="78"/>
      <c r="H1150" s="78"/>
      <c r="I1150" s="78"/>
      <c r="AC1150" s="60">
        <v>38961</v>
      </c>
      <c r="AD1150" s="61">
        <v>8930</v>
      </c>
      <c r="AE1150" s="93">
        <f t="shared" si="88"/>
        <v>8.93</v>
      </c>
      <c r="AF1150" s="93"/>
    </row>
    <row r="1151" spans="1:32" x14ac:dyDescent="0.2">
      <c r="A1151" s="77">
        <v>33283</v>
      </c>
      <c r="B1151" s="61">
        <v>267</v>
      </c>
      <c r="C1151" s="78">
        <f t="shared" si="86"/>
        <v>1991.02</v>
      </c>
      <c r="D1151" s="78">
        <f t="shared" si="87"/>
        <v>0.52958677685950406</v>
      </c>
      <c r="E1151" s="78"/>
      <c r="F1151" s="78"/>
      <c r="G1151" s="78"/>
      <c r="H1151" s="78"/>
      <c r="I1151" s="78"/>
      <c r="AC1151" s="60">
        <v>38991</v>
      </c>
      <c r="AD1151" s="61">
        <v>10762</v>
      </c>
      <c r="AE1151" s="93">
        <f t="shared" si="88"/>
        <v>10.762</v>
      </c>
      <c r="AF1151" s="93"/>
    </row>
    <row r="1152" spans="1:32" x14ac:dyDescent="0.2">
      <c r="A1152" s="77">
        <v>33284</v>
      </c>
      <c r="B1152" s="61">
        <v>160</v>
      </c>
      <c r="C1152" s="78">
        <f t="shared" si="86"/>
        <v>1991.02</v>
      </c>
      <c r="D1152" s="78">
        <f t="shared" si="87"/>
        <v>0.31735537190082647</v>
      </c>
      <c r="E1152" s="78"/>
      <c r="F1152" s="78"/>
      <c r="G1152" s="78"/>
      <c r="H1152" s="78"/>
      <c r="I1152" s="78"/>
      <c r="AC1152" s="60">
        <v>39022</v>
      </c>
      <c r="AD1152" s="61">
        <v>39290</v>
      </c>
      <c r="AE1152" s="93">
        <f t="shared" si="88"/>
        <v>39.29</v>
      </c>
      <c r="AF1152" s="93"/>
    </row>
    <row r="1153" spans="1:32" x14ac:dyDescent="0.2">
      <c r="A1153" s="77">
        <v>33285</v>
      </c>
      <c r="B1153" s="61">
        <v>502</v>
      </c>
      <c r="C1153" s="78">
        <f t="shared" si="86"/>
        <v>1991.02</v>
      </c>
      <c r="D1153" s="78">
        <f t="shared" si="87"/>
        <v>0.99570247933884293</v>
      </c>
      <c r="E1153" s="78"/>
      <c r="F1153" s="78"/>
      <c r="G1153" s="78"/>
      <c r="H1153" s="78"/>
      <c r="I1153" s="78"/>
      <c r="AC1153" s="60">
        <v>39052</v>
      </c>
      <c r="AD1153" s="61">
        <v>98101</v>
      </c>
      <c r="AE1153" s="93">
        <f t="shared" si="88"/>
        <v>98.100999999999999</v>
      </c>
      <c r="AF1153" s="93"/>
    </row>
    <row r="1154" spans="1:32" x14ac:dyDescent="0.2">
      <c r="A1154" s="77">
        <v>33286</v>
      </c>
      <c r="B1154" s="61">
        <v>453</v>
      </c>
      <c r="C1154" s="78">
        <f t="shared" si="86"/>
        <v>1991.02</v>
      </c>
      <c r="D1154" s="78">
        <f t="shared" si="87"/>
        <v>0.8985123966942149</v>
      </c>
      <c r="E1154" s="78"/>
      <c r="F1154" s="78"/>
      <c r="G1154" s="78"/>
      <c r="H1154" s="78"/>
      <c r="I1154" s="78"/>
      <c r="AC1154" s="60">
        <v>39083</v>
      </c>
      <c r="AD1154" s="61">
        <v>61742</v>
      </c>
      <c r="AE1154" s="93">
        <f t="shared" si="88"/>
        <v>61.741999999999997</v>
      </c>
      <c r="AF1154" s="93"/>
    </row>
    <row r="1155" spans="1:32" x14ac:dyDescent="0.2">
      <c r="A1155" s="77">
        <v>33287</v>
      </c>
      <c r="B1155" s="61">
        <v>475</v>
      </c>
      <c r="C1155" s="78">
        <f t="shared" si="86"/>
        <v>1991.02</v>
      </c>
      <c r="D1155" s="78">
        <f t="shared" si="87"/>
        <v>0.94214876033057848</v>
      </c>
      <c r="E1155" s="78"/>
      <c r="F1155" s="78"/>
      <c r="G1155" s="78"/>
      <c r="H1155" s="78"/>
      <c r="I1155" s="78"/>
      <c r="AC1155" s="60">
        <v>39114</v>
      </c>
      <c r="AD1155" s="61">
        <v>123859</v>
      </c>
      <c r="AE1155" s="93">
        <f t="shared" si="88"/>
        <v>123.85899999999999</v>
      </c>
      <c r="AF1155" s="93"/>
    </row>
    <row r="1156" spans="1:32" x14ac:dyDescent="0.2">
      <c r="A1156" s="77">
        <v>33288</v>
      </c>
      <c r="B1156" s="61">
        <v>317</v>
      </c>
      <c r="C1156" s="78">
        <f t="shared" si="86"/>
        <v>1991.02</v>
      </c>
      <c r="D1156" s="78">
        <f t="shared" si="87"/>
        <v>0.62876033057851233</v>
      </c>
      <c r="E1156" s="78"/>
      <c r="F1156" s="78"/>
      <c r="G1156" s="78"/>
      <c r="H1156" s="78"/>
      <c r="I1156" s="78"/>
      <c r="AC1156" s="60">
        <v>39142</v>
      </c>
      <c r="AD1156" s="61">
        <v>156725</v>
      </c>
      <c r="AE1156" s="93">
        <f t="shared" si="88"/>
        <v>156.72499999999999</v>
      </c>
      <c r="AF1156" s="93"/>
    </row>
    <row r="1157" spans="1:32" x14ac:dyDescent="0.2">
      <c r="A1157" s="77">
        <v>33289</v>
      </c>
      <c r="B1157" s="61">
        <v>358</v>
      </c>
      <c r="C1157" s="78">
        <f t="shared" si="86"/>
        <v>1991.02</v>
      </c>
      <c r="D1157" s="78">
        <f t="shared" si="87"/>
        <v>0.71008264462809911</v>
      </c>
      <c r="E1157" s="78"/>
      <c r="F1157" s="78"/>
      <c r="G1157" s="78"/>
      <c r="H1157" s="78"/>
      <c r="I1157" s="78"/>
      <c r="AC1157" s="60">
        <v>39173</v>
      </c>
      <c r="AD1157" s="61">
        <v>118044</v>
      </c>
      <c r="AE1157" s="93">
        <f t="shared" si="88"/>
        <v>118.044</v>
      </c>
      <c r="AF1157" s="93"/>
    </row>
    <row r="1158" spans="1:32" x14ac:dyDescent="0.2">
      <c r="A1158" s="77">
        <v>33290</v>
      </c>
      <c r="B1158" s="61">
        <v>330</v>
      </c>
      <c r="C1158" s="78">
        <f t="shared" si="86"/>
        <v>1991.02</v>
      </c>
      <c r="D1158" s="78">
        <f t="shared" si="87"/>
        <v>0.65454545454545454</v>
      </c>
      <c r="E1158" s="78"/>
      <c r="F1158" s="78"/>
      <c r="G1158" s="78"/>
      <c r="H1158" s="78"/>
      <c r="I1158" s="78"/>
      <c r="AC1158" s="60">
        <v>39203</v>
      </c>
      <c r="AD1158" s="61">
        <v>118645</v>
      </c>
      <c r="AE1158" s="93">
        <f t="shared" si="88"/>
        <v>118.645</v>
      </c>
      <c r="AF1158" s="93"/>
    </row>
    <row r="1159" spans="1:32" x14ac:dyDescent="0.2">
      <c r="A1159" s="77">
        <v>33291</v>
      </c>
      <c r="B1159" s="61">
        <v>331</v>
      </c>
      <c r="C1159" s="78">
        <f t="shared" si="86"/>
        <v>1991.02</v>
      </c>
      <c r="D1159" s="78">
        <f t="shared" si="87"/>
        <v>0.65652892561983467</v>
      </c>
      <c r="E1159" s="78"/>
      <c r="F1159" s="78"/>
      <c r="G1159" s="78"/>
      <c r="H1159" s="78"/>
      <c r="I1159" s="78"/>
      <c r="AC1159" s="60">
        <v>39234</v>
      </c>
      <c r="AD1159" s="61">
        <v>30787</v>
      </c>
      <c r="AE1159" s="93">
        <f t="shared" si="88"/>
        <v>30.786999999999999</v>
      </c>
      <c r="AF1159" s="93"/>
    </row>
    <row r="1160" spans="1:32" x14ac:dyDescent="0.2">
      <c r="A1160" s="77">
        <v>33292</v>
      </c>
      <c r="B1160" s="61">
        <v>360</v>
      </c>
      <c r="C1160" s="78">
        <f t="shared" si="86"/>
        <v>1991.02</v>
      </c>
      <c r="D1160" s="78">
        <f t="shared" si="87"/>
        <v>0.71404958677685959</v>
      </c>
      <c r="E1160" s="78"/>
      <c r="F1160" s="78"/>
      <c r="G1160" s="78"/>
      <c r="H1160" s="78"/>
      <c r="I1160" s="78"/>
      <c r="AC1160" s="60">
        <v>39264</v>
      </c>
      <c r="AD1160" s="61">
        <v>16065</v>
      </c>
      <c r="AE1160" s="93">
        <f t="shared" si="88"/>
        <v>16.065000000000001</v>
      </c>
      <c r="AF1160" s="93"/>
    </row>
    <row r="1161" spans="1:32" x14ac:dyDescent="0.2">
      <c r="A1161" s="77">
        <v>33293</v>
      </c>
      <c r="B1161" s="61">
        <v>280</v>
      </c>
      <c r="C1161" s="78">
        <f t="shared" si="86"/>
        <v>1991.02</v>
      </c>
      <c r="D1161" s="78">
        <f t="shared" si="87"/>
        <v>0.55537190082644639</v>
      </c>
      <c r="E1161" s="78"/>
      <c r="F1161" s="78"/>
      <c r="G1161" s="78"/>
      <c r="H1161" s="78"/>
      <c r="I1161" s="78"/>
      <c r="AC1161" s="60">
        <v>39295</v>
      </c>
      <c r="AD1161" s="61">
        <v>7384</v>
      </c>
      <c r="AE1161" s="93">
        <f t="shared" si="88"/>
        <v>7.3840000000000003</v>
      </c>
      <c r="AF1161" s="93"/>
    </row>
    <row r="1162" spans="1:32" x14ac:dyDescent="0.2">
      <c r="A1162" s="77">
        <v>33294</v>
      </c>
      <c r="B1162" s="61">
        <v>359</v>
      </c>
      <c r="C1162" s="78">
        <f t="shared" si="86"/>
        <v>1991.02</v>
      </c>
      <c r="D1162" s="78">
        <f t="shared" si="87"/>
        <v>0.71206611570247935</v>
      </c>
      <c r="E1162" s="78"/>
      <c r="F1162" s="78"/>
      <c r="G1162" s="78"/>
      <c r="H1162" s="78"/>
      <c r="I1162" s="78"/>
      <c r="AC1162" s="60">
        <v>39326</v>
      </c>
      <c r="AD1162" s="61">
        <v>2538</v>
      </c>
      <c r="AE1162" s="93">
        <f t="shared" si="88"/>
        <v>2.5379999999999998</v>
      </c>
      <c r="AF1162" s="93"/>
    </row>
    <row r="1163" spans="1:32" x14ac:dyDescent="0.2">
      <c r="A1163" s="77">
        <v>33295</v>
      </c>
      <c r="B1163" s="61">
        <v>317</v>
      </c>
      <c r="C1163" s="78">
        <f t="shared" ref="C1163:C1226" si="89">YEAR(A1163) + MONTH(A1163) / 100</f>
        <v>1991.02</v>
      </c>
      <c r="D1163" s="78">
        <f t="shared" si="87"/>
        <v>0.62876033057851233</v>
      </c>
      <c r="E1163" s="78"/>
      <c r="F1163" s="78"/>
      <c r="G1163" s="78"/>
      <c r="H1163" s="78"/>
      <c r="I1163" s="78"/>
      <c r="AC1163" s="60">
        <v>39356</v>
      </c>
      <c r="AD1163" s="61">
        <v>25905</v>
      </c>
      <c r="AE1163" s="93">
        <f t="shared" si="88"/>
        <v>25.905000000000001</v>
      </c>
      <c r="AF1163" s="93"/>
    </row>
    <row r="1164" spans="1:32" x14ac:dyDescent="0.2">
      <c r="A1164" s="77">
        <v>33296</v>
      </c>
      <c r="B1164" s="61">
        <v>260</v>
      </c>
      <c r="C1164" s="78">
        <f t="shared" si="89"/>
        <v>1991.02</v>
      </c>
      <c r="D1164" s="78">
        <f t="shared" ref="D1164:D1227" si="90">B1164 * 60 * 60 * 24 / 43560 / 1000</f>
        <v>0.51570247933884295</v>
      </c>
      <c r="E1164" s="78"/>
      <c r="F1164" s="78"/>
      <c r="G1164" s="78"/>
      <c r="H1164" s="78"/>
      <c r="I1164" s="78"/>
      <c r="AC1164" s="60">
        <v>39387</v>
      </c>
      <c r="AD1164" s="61">
        <v>14260</v>
      </c>
      <c r="AE1164" s="93">
        <f t="shared" ref="AE1164:AE1227" si="91">AD1164 / 1000</f>
        <v>14.26</v>
      </c>
      <c r="AF1164" s="93"/>
    </row>
    <row r="1165" spans="1:32" x14ac:dyDescent="0.2">
      <c r="A1165" s="77">
        <v>33297</v>
      </c>
      <c r="B1165" s="61">
        <v>462</v>
      </c>
      <c r="C1165" s="78">
        <f t="shared" si="89"/>
        <v>1991.02</v>
      </c>
      <c r="D1165" s="78">
        <f t="shared" si="90"/>
        <v>0.91636363636363638</v>
      </c>
      <c r="E1165" s="78"/>
      <c r="F1165" s="78"/>
      <c r="G1165" s="78"/>
      <c r="H1165" s="78"/>
      <c r="I1165" s="78"/>
      <c r="AC1165" s="60">
        <v>39417</v>
      </c>
      <c r="AD1165" s="61">
        <v>44315</v>
      </c>
      <c r="AE1165" s="93">
        <f t="shared" si="91"/>
        <v>44.314999999999998</v>
      </c>
      <c r="AF1165" s="93"/>
    </row>
    <row r="1166" spans="1:32" x14ac:dyDescent="0.2">
      <c r="A1166" s="77">
        <v>33298</v>
      </c>
      <c r="B1166" s="61">
        <v>776</v>
      </c>
      <c r="C1166" s="78">
        <f t="shared" si="89"/>
        <v>1991.03</v>
      </c>
      <c r="D1166" s="78">
        <f t="shared" si="90"/>
        <v>1.5391735537190081</v>
      </c>
      <c r="E1166" s="78"/>
      <c r="F1166" s="78"/>
      <c r="G1166" s="78"/>
      <c r="H1166" s="78"/>
      <c r="I1166" s="78"/>
      <c r="AC1166" s="60">
        <v>39448</v>
      </c>
      <c r="AD1166" s="61">
        <v>71625</v>
      </c>
      <c r="AE1166" s="93">
        <f t="shared" si="91"/>
        <v>71.625</v>
      </c>
      <c r="AF1166" s="93"/>
    </row>
    <row r="1167" spans="1:32" x14ac:dyDescent="0.2">
      <c r="A1167" s="77">
        <v>33299</v>
      </c>
      <c r="B1167" s="61">
        <v>1451</v>
      </c>
      <c r="C1167" s="78">
        <f t="shared" si="89"/>
        <v>1991.03</v>
      </c>
      <c r="D1167" s="78">
        <f t="shared" si="90"/>
        <v>2.8780165289256199</v>
      </c>
      <c r="E1167" s="78"/>
      <c r="F1167" s="78"/>
      <c r="G1167" s="78"/>
      <c r="H1167" s="78"/>
      <c r="I1167" s="78"/>
      <c r="AC1167" s="60">
        <v>39479</v>
      </c>
      <c r="AD1167" s="61">
        <v>89308</v>
      </c>
      <c r="AE1167" s="93">
        <f t="shared" si="91"/>
        <v>89.308000000000007</v>
      </c>
      <c r="AF1167" s="93"/>
    </row>
    <row r="1168" spans="1:32" x14ac:dyDescent="0.2">
      <c r="A1168" s="77">
        <v>33300</v>
      </c>
      <c r="B1168" s="61">
        <v>4949</v>
      </c>
      <c r="C1168" s="78">
        <f t="shared" si="89"/>
        <v>1991.03</v>
      </c>
      <c r="D1168" s="78">
        <f t="shared" si="90"/>
        <v>9.8161983471074379</v>
      </c>
      <c r="E1168" s="78"/>
      <c r="F1168" s="78"/>
      <c r="G1168" s="78"/>
      <c r="H1168" s="78"/>
      <c r="I1168" s="78"/>
      <c r="AC1168" s="60">
        <v>39508</v>
      </c>
      <c r="AD1168" s="61">
        <v>134601</v>
      </c>
      <c r="AE1168" s="93">
        <f t="shared" si="91"/>
        <v>134.601</v>
      </c>
      <c r="AF1168" s="93"/>
    </row>
    <row r="1169" spans="1:32" x14ac:dyDescent="0.2">
      <c r="A1169" s="77">
        <v>33301</v>
      </c>
      <c r="B1169" s="61">
        <v>5781</v>
      </c>
      <c r="C1169" s="78">
        <f t="shared" si="89"/>
        <v>1991.03</v>
      </c>
      <c r="D1169" s="78">
        <f t="shared" si="90"/>
        <v>11.466446280991734</v>
      </c>
      <c r="E1169" s="78"/>
      <c r="F1169" s="78"/>
      <c r="G1169" s="78"/>
      <c r="H1169" s="78"/>
      <c r="I1169" s="78"/>
      <c r="AC1169" s="60">
        <v>39539</v>
      </c>
      <c r="AD1169" s="61">
        <v>144699</v>
      </c>
      <c r="AE1169" s="93">
        <f t="shared" si="91"/>
        <v>144.69900000000001</v>
      </c>
      <c r="AF1169" s="93"/>
    </row>
    <row r="1170" spans="1:32" x14ac:dyDescent="0.2">
      <c r="A1170" s="77">
        <v>33302</v>
      </c>
      <c r="B1170" s="61">
        <v>3676</v>
      </c>
      <c r="C1170" s="78">
        <f t="shared" si="89"/>
        <v>1991.03</v>
      </c>
      <c r="D1170" s="78">
        <f t="shared" si="90"/>
        <v>7.291239669421488</v>
      </c>
      <c r="E1170" s="78"/>
      <c r="F1170" s="78"/>
      <c r="G1170" s="78"/>
      <c r="H1170" s="78"/>
      <c r="I1170" s="78"/>
      <c r="AC1170" s="60">
        <v>39569</v>
      </c>
      <c r="AD1170" s="61">
        <v>261581</v>
      </c>
      <c r="AE1170" s="93">
        <f t="shared" si="91"/>
        <v>261.58100000000002</v>
      </c>
      <c r="AF1170" s="93"/>
    </row>
    <row r="1171" spans="1:32" x14ac:dyDescent="0.2">
      <c r="A1171" s="77">
        <v>33303</v>
      </c>
      <c r="B1171" s="61">
        <v>1865</v>
      </c>
      <c r="C1171" s="78">
        <f t="shared" si="89"/>
        <v>1991.03</v>
      </c>
      <c r="D1171" s="78">
        <f t="shared" si="90"/>
        <v>3.6991735537190085</v>
      </c>
      <c r="E1171" s="78"/>
      <c r="F1171" s="78"/>
      <c r="G1171" s="78"/>
      <c r="H1171" s="78"/>
      <c r="I1171" s="78"/>
      <c r="AC1171" s="60">
        <v>39600</v>
      </c>
      <c r="AD1171" s="61">
        <v>83732</v>
      </c>
      <c r="AE1171" s="93">
        <f t="shared" si="91"/>
        <v>83.731999999999999</v>
      </c>
      <c r="AF1171" s="93"/>
    </row>
    <row r="1172" spans="1:32" x14ac:dyDescent="0.2">
      <c r="A1172" s="77">
        <v>33304</v>
      </c>
      <c r="B1172" s="61">
        <v>1455</v>
      </c>
      <c r="C1172" s="78">
        <f t="shared" si="89"/>
        <v>1991.03</v>
      </c>
      <c r="D1172" s="78">
        <f t="shared" si="90"/>
        <v>2.8859504132231404</v>
      </c>
      <c r="E1172" s="78"/>
      <c r="F1172" s="78"/>
      <c r="G1172" s="78"/>
      <c r="H1172" s="78"/>
      <c r="I1172" s="78"/>
      <c r="AC1172" s="60">
        <v>39630</v>
      </c>
      <c r="AD1172" s="61">
        <v>25030</v>
      </c>
      <c r="AE1172" s="93">
        <f t="shared" si="91"/>
        <v>25.03</v>
      </c>
      <c r="AF1172" s="93"/>
    </row>
    <row r="1173" spans="1:32" x14ac:dyDescent="0.2">
      <c r="A1173" s="77">
        <v>33305</v>
      </c>
      <c r="B1173" s="61">
        <v>1116</v>
      </c>
      <c r="C1173" s="78">
        <f t="shared" si="89"/>
        <v>1991.03</v>
      </c>
      <c r="D1173" s="78">
        <f t="shared" si="90"/>
        <v>2.2135537190082646</v>
      </c>
      <c r="E1173" s="78"/>
      <c r="F1173" s="78"/>
      <c r="G1173" s="78"/>
      <c r="H1173" s="78"/>
      <c r="I1173" s="78"/>
      <c r="AC1173" s="60">
        <v>39661</v>
      </c>
      <c r="AD1173" s="61">
        <v>8935</v>
      </c>
      <c r="AE1173" s="93">
        <f t="shared" si="91"/>
        <v>8.9350000000000005</v>
      </c>
      <c r="AF1173" s="93"/>
    </row>
    <row r="1174" spans="1:32" x14ac:dyDescent="0.2">
      <c r="A1174" s="77">
        <v>33306</v>
      </c>
      <c r="B1174" s="61">
        <v>920</v>
      </c>
      <c r="C1174" s="78">
        <f t="shared" si="89"/>
        <v>1991.03</v>
      </c>
      <c r="D1174" s="78">
        <f t="shared" si="90"/>
        <v>1.824793388429752</v>
      </c>
      <c r="E1174" s="78"/>
      <c r="F1174" s="78"/>
      <c r="G1174" s="78"/>
      <c r="H1174" s="78"/>
      <c r="I1174" s="78"/>
      <c r="AC1174" s="60">
        <v>39692</v>
      </c>
      <c r="AD1174" s="61">
        <v>3245</v>
      </c>
      <c r="AE1174" s="93">
        <f t="shared" si="91"/>
        <v>3.2450000000000001</v>
      </c>
      <c r="AF1174" s="93"/>
    </row>
    <row r="1175" spans="1:32" x14ac:dyDescent="0.2">
      <c r="A1175" s="77">
        <v>33307</v>
      </c>
      <c r="B1175" s="61">
        <v>943</v>
      </c>
      <c r="C1175" s="78">
        <f t="shared" si="89"/>
        <v>1991.03</v>
      </c>
      <c r="D1175" s="78">
        <f t="shared" si="90"/>
        <v>1.8704132231404957</v>
      </c>
      <c r="E1175" s="78"/>
      <c r="F1175" s="78"/>
      <c r="G1175" s="78"/>
      <c r="H1175" s="78"/>
      <c r="I1175" s="78"/>
      <c r="AC1175" s="60">
        <v>39722</v>
      </c>
      <c r="AD1175" s="61">
        <v>10133</v>
      </c>
      <c r="AE1175" s="93">
        <f t="shared" si="91"/>
        <v>10.132999999999999</v>
      </c>
      <c r="AF1175" s="93"/>
    </row>
    <row r="1176" spans="1:32" x14ac:dyDescent="0.2">
      <c r="A1176" s="77">
        <v>33308</v>
      </c>
      <c r="B1176" s="61">
        <v>859</v>
      </c>
      <c r="C1176" s="78">
        <f t="shared" si="89"/>
        <v>1991.03</v>
      </c>
      <c r="D1176" s="78">
        <f t="shared" si="90"/>
        <v>1.7038016528925621</v>
      </c>
      <c r="E1176" s="78"/>
      <c r="F1176" s="78"/>
      <c r="G1176" s="78"/>
      <c r="H1176" s="78"/>
      <c r="I1176" s="78"/>
      <c r="AC1176" s="60">
        <v>39753</v>
      </c>
      <c r="AD1176" s="61">
        <v>49005</v>
      </c>
      <c r="AE1176" s="93">
        <f t="shared" si="91"/>
        <v>49.005000000000003</v>
      </c>
      <c r="AF1176" s="93"/>
    </row>
    <row r="1177" spans="1:32" x14ac:dyDescent="0.2">
      <c r="A1177" s="77">
        <v>33309</v>
      </c>
      <c r="B1177" s="61">
        <v>1356</v>
      </c>
      <c r="C1177" s="78">
        <f t="shared" si="89"/>
        <v>1991.03</v>
      </c>
      <c r="D1177" s="78">
        <f t="shared" si="90"/>
        <v>2.6895867768595041</v>
      </c>
      <c r="E1177" s="78"/>
      <c r="F1177" s="78"/>
      <c r="G1177" s="78"/>
      <c r="H1177" s="78"/>
      <c r="I1177" s="78"/>
      <c r="AC1177" s="60">
        <v>39783</v>
      </c>
      <c r="AD1177" s="61">
        <v>19963</v>
      </c>
      <c r="AE1177" s="93">
        <f t="shared" si="91"/>
        <v>19.963000000000001</v>
      </c>
      <c r="AF1177" s="93"/>
    </row>
    <row r="1178" spans="1:32" x14ac:dyDescent="0.2">
      <c r="A1178" s="77">
        <v>33310</v>
      </c>
      <c r="B1178" s="61">
        <v>853</v>
      </c>
      <c r="C1178" s="78">
        <f t="shared" si="89"/>
        <v>1991.03</v>
      </c>
      <c r="D1178" s="78">
        <f t="shared" si="90"/>
        <v>1.6919008264462809</v>
      </c>
      <c r="E1178" s="78"/>
      <c r="F1178" s="78"/>
      <c r="G1178" s="78"/>
      <c r="H1178" s="78"/>
      <c r="I1178" s="78"/>
      <c r="AC1178" s="60">
        <v>39814</v>
      </c>
      <c r="AD1178" s="61">
        <v>34268</v>
      </c>
      <c r="AE1178" s="93">
        <f t="shared" si="91"/>
        <v>34.268000000000001</v>
      </c>
      <c r="AF1178" s="93"/>
    </row>
    <row r="1179" spans="1:32" x14ac:dyDescent="0.2">
      <c r="A1179" s="77">
        <v>33311</v>
      </c>
      <c r="B1179" s="61">
        <v>732</v>
      </c>
      <c r="C1179" s="78">
        <f t="shared" si="89"/>
        <v>1991.03</v>
      </c>
      <c r="D1179" s="78">
        <f t="shared" si="90"/>
        <v>1.4519008264462809</v>
      </c>
      <c r="E1179" s="78"/>
      <c r="F1179" s="78"/>
      <c r="G1179" s="78"/>
      <c r="H1179" s="78"/>
      <c r="I1179" s="78"/>
      <c r="AC1179" s="60">
        <v>39845</v>
      </c>
      <c r="AD1179" s="61">
        <v>77077</v>
      </c>
      <c r="AE1179" s="93">
        <f t="shared" si="91"/>
        <v>77.076999999999998</v>
      </c>
      <c r="AF1179" s="93"/>
    </row>
    <row r="1180" spans="1:32" x14ac:dyDescent="0.2">
      <c r="A1180" s="77">
        <v>33312</v>
      </c>
      <c r="B1180" s="61">
        <v>778</v>
      </c>
      <c r="C1180" s="78">
        <f t="shared" si="89"/>
        <v>1991.03</v>
      </c>
      <c r="D1180" s="78">
        <f t="shared" si="90"/>
        <v>1.5431404958677686</v>
      </c>
      <c r="E1180" s="78"/>
      <c r="F1180" s="78"/>
      <c r="G1180" s="78"/>
      <c r="H1180" s="78"/>
      <c r="I1180" s="78"/>
      <c r="AC1180" s="60">
        <v>39873</v>
      </c>
      <c r="AD1180" s="61">
        <v>185302</v>
      </c>
      <c r="AE1180" s="93">
        <f t="shared" si="91"/>
        <v>185.30199999999999</v>
      </c>
      <c r="AF1180" s="93"/>
    </row>
    <row r="1181" spans="1:32" x14ac:dyDescent="0.2">
      <c r="A1181" s="77">
        <v>33313</v>
      </c>
      <c r="B1181" s="61">
        <v>858</v>
      </c>
      <c r="C1181" s="78">
        <f t="shared" si="89"/>
        <v>1991.03</v>
      </c>
      <c r="D1181" s="78">
        <f t="shared" si="90"/>
        <v>1.7018181818181817</v>
      </c>
      <c r="E1181" s="78"/>
      <c r="F1181" s="78"/>
      <c r="G1181" s="78"/>
      <c r="H1181" s="78"/>
      <c r="I1181" s="78"/>
      <c r="AC1181" s="60">
        <v>39904</v>
      </c>
      <c r="AD1181" s="61">
        <v>138401</v>
      </c>
      <c r="AE1181" s="93">
        <f t="shared" si="91"/>
        <v>138.40100000000001</v>
      </c>
      <c r="AF1181" s="93"/>
    </row>
    <row r="1182" spans="1:32" x14ac:dyDescent="0.2">
      <c r="A1182" s="77">
        <v>33314</v>
      </c>
      <c r="B1182" s="61">
        <v>1391</v>
      </c>
      <c r="C1182" s="78">
        <f t="shared" si="89"/>
        <v>1991.03</v>
      </c>
      <c r="D1182" s="78">
        <f t="shared" si="90"/>
        <v>2.75900826446281</v>
      </c>
      <c r="E1182" s="78"/>
      <c r="F1182" s="78"/>
      <c r="G1182" s="78"/>
      <c r="H1182" s="78"/>
      <c r="I1182" s="78"/>
      <c r="AC1182" s="60">
        <v>39934</v>
      </c>
      <c r="AD1182" s="61">
        <v>217581</v>
      </c>
      <c r="AE1182" s="93">
        <f t="shared" si="91"/>
        <v>217.58099999999999</v>
      </c>
      <c r="AF1182" s="93"/>
    </row>
    <row r="1183" spans="1:32" x14ac:dyDescent="0.2">
      <c r="A1183" s="77">
        <v>33315</v>
      </c>
      <c r="B1183" s="61">
        <v>1173</v>
      </c>
      <c r="C1183" s="78">
        <f t="shared" si="89"/>
        <v>1991.03</v>
      </c>
      <c r="D1183" s="78">
        <f t="shared" si="90"/>
        <v>2.3266115702479335</v>
      </c>
      <c r="E1183" s="78"/>
      <c r="F1183" s="78"/>
      <c r="G1183" s="78"/>
      <c r="H1183" s="78"/>
      <c r="I1183" s="78"/>
      <c r="AC1183" s="60">
        <v>39965</v>
      </c>
      <c r="AD1183" s="61">
        <v>64217</v>
      </c>
      <c r="AE1183" s="93">
        <f t="shared" si="91"/>
        <v>64.216999999999999</v>
      </c>
      <c r="AF1183" s="93"/>
    </row>
    <row r="1184" spans="1:32" x14ac:dyDescent="0.2">
      <c r="A1184" s="77">
        <v>33316</v>
      </c>
      <c r="B1184" s="61">
        <v>1313</v>
      </c>
      <c r="C1184" s="78">
        <f t="shared" si="89"/>
        <v>1991.03</v>
      </c>
      <c r="D1184" s="78">
        <f t="shared" si="90"/>
        <v>2.6042975206611572</v>
      </c>
      <c r="E1184" s="78"/>
      <c r="F1184" s="78"/>
      <c r="G1184" s="78"/>
      <c r="H1184" s="78"/>
      <c r="I1184" s="78"/>
      <c r="AC1184" s="60">
        <v>39995</v>
      </c>
      <c r="AD1184" s="61">
        <v>17939</v>
      </c>
      <c r="AE1184" s="93">
        <f t="shared" si="91"/>
        <v>17.939</v>
      </c>
      <c r="AF1184" s="93"/>
    </row>
    <row r="1185" spans="1:32" x14ac:dyDescent="0.2">
      <c r="A1185" s="77">
        <v>33317</v>
      </c>
      <c r="B1185" s="61">
        <v>1452</v>
      </c>
      <c r="C1185" s="78">
        <f t="shared" si="89"/>
        <v>1991.03</v>
      </c>
      <c r="D1185" s="78">
        <f t="shared" si="90"/>
        <v>2.88</v>
      </c>
      <c r="E1185" s="78"/>
      <c r="F1185" s="78"/>
      <c r="G1185" s="78"/>
      <c r="H1185" s="78"/>
      <c r="I1185" s="78"/>
      <c r="AC1185" s="60">
        <v>40026</v>
      </c>
      <c r="AD1185" s="61">
        <v>8750</v>
      </c>
      <c r="AE1185" s="93">
        <f t="shared" si="91"/>
        <v>8.75</v>
      </c>
      <c r="AF1185" s="93"/>
    </row>
    <row r="1186" spans="1:32" x14ac:dyDescent="0.2">
      <c r="A1186" s="77">
        <v>33318</v>
      </c>
      <c r="B1186" s="61">
        <v>1188</v>
      </c>
      <c r="C1186" s="78">
        <f t="shared" si="89"/>
        <v>1991.03</v>
      </c>
      <c r="D1186" s="78">
        <f t="shared" si="90"/>
        <v>2.3563636363636364</v>
      </c>
      <c r="E1186" s="78"/>
      <c r="F1186" s="78"/>
      <c r="G1186" s="78"/>
      <c r="H1186" s="78"/>
      <c r="I1186" s="78"/>
      <c r="AC1186" s="60">
        <v>40057</v>
      </c>
      <c r="AD1186" s="61">
        <v>4299</v>
      </c>
      <c r="AE1186" s="93">
        <f t="shared" si="91"/>
        <v>4.2990000000000004</v>
      </c>
      <c r="AF1186" s="93"/>
    </row>
    <row r="1187" spans="1:32" x14ac:dyDescent="0.2">
      <c r="A1187" s="77">
        <v>33319</v>
      </c>
      <c r="B1187" s="61">
        <v>1276</v>
      </c>
      <c r="C1187" s="78">
        <f t="shared" si="89"/>
        <v>1991.03</v>
      </c>
      <c r="D1187" s="78">
        <f t="shared" si="90"/>
        <v>2.5309090909090908</v>
      </c>
      <c r="E1187" s="78"/>
      <c r="F1187" s="78"/>
      <c r="G1187" s="78"/>
      <c r="H1187" s="78"/>
      <c r="I1187" s="78"/>
      <c r="AC1187" s="60">
        <v>40087</v>
      </c>
      <c r="AD1187" s="61">
        <v>19176</v>
      </c>
      <c r="AE1187" s="93">
        <f t="shared" si="91"/>
        <v>19.175999999999998</v>
      </c>
      <c r="AF1187" s="93"/>
    </row>
    <row r="1188" spans="1:32" x14ac:dyDescent="0.2">
      <c r="A1188" s="77">
        <v>33320</v>
      </c>
      <c r="B1188" s="61">
        <v>1724</v>
      </c>
      <c r="C1188" s="78">
        <f t="shared" si="89"/>
        <v>1991.03</v>
      </c>
      <c r="D1188" s="78">
        <f t="shared" si="90"/>
        <v>3.4195041322314053</v>
      </c>
      <c r="E1188" s="78"/>
      <c r="F1188" s="78"/>
      <c r="G1188" s="78"/>
      <c r="H1188" s="78"/>
      <c r="I1188" s="78"/>
      <c r="AC1188" s="60">
        <v>40118</v>
      </c>
      <c r="AD1188" s="61">
        <v>16160</v>
      </c>
      <c r="AE1188" s="93">
        <f t="shared" si="91"/>
        <v>16.16</v>
      </c>
      <c r="AF1188" s="93"/>
    </row>
    <row r="1189" spans="1:32" x14ac:dyDescent="0.2">
      <c r="A1189" s="77">
        <v>33321</v>
      </c>
      <c r="B1189" s="61">
        <v>1383</v>
      </c>
      <c r="C1189" s="78">
        <f t="shared" si="89"/>
        <v>1991.03</v>
      </c>
      <c r="D1189" s="78">
        <f t="shared" si="90"/>
        <v>2.7431404958677685</v>
      </c>
      <c r="E1189" s="78"/>
      <c r="F1189" s="78"/>
      <c r="G1189" s="78"/>
      <c r="H1189" s="78"/>
      <c r="I1189" s="78"/>
      <c r="AC1189" s="60">
        <v>40148</v>
      </c>
      <c r="AD1189" s="61">
        <v>33591</v>
      </c>
      <c r="AE1189" s="93">
        <f t="shared" si="91"/>
        <v>33.591000000000001</v>
      </c>
      <c r="AF1189" s="93"/>
    </row>
    <row r="1190" spans="1:32" x14ac:dyDescent="0.2">
      <c r="A1190" s="77">
        <v>33322</v>
      </c>
      <c r="B1190" s="61">
        <v>1387</v>
      </c>
      <c r="C1190" s="78">
        <f t="shared" si="89"/>
        <v>1991.03</v>
      </c>
      <c r="D1190" s="78">
        <f t="shared" si="90"/>
        <v>2.7510743801652895</v>
      </c>
      <c r="E1190" s="78"/>
      <c r="F1190" s="78"/>
      <c r="G1190" s="78"/>
      <c r="H1190" s="78"/>
      <c r="I1190" s="78"/>
      <c r="AC1190" s="60">
        <v>40179</v>
      </c>
      <c r="AD1190" s="61">
        <v>154434</v>
      </c>
      <c r="AE1190" s="93">
        <f t="shared" si="91"/>
        <v>154.434</v>
      </c>
      <c r="AF1190" s="93"/>
    </row>
    <row r="1191" spans="1:32" x14ac:dyDescent="0.2">
      <c r="A1191" s="77">
        <v>33323</v>
      </c>
      <c r="B1191" s="61">
        <v>1435</v>
      </c>
      <c r="C1191" s="78">
        <f t="shared" si="89"/>
        <v>1991.03</v>
      </c>
      <c r="D1191" s="78">
        <f t="shared" si="90"/>
        <v>2.8462809917355369</v>
      </c>
      <c r="E1191" s="78"/>
      <c r="F1191" s="78"/>
      <c r="G1191" s="78"/>
      <c r="H1191" s="78"/>
      <c r="I1191" s="78"/>
      <c r="AC1191" s="60">
        <v>40210</v>
      </c>
      <c r="AD1191" s="61">
        <v>153951</v>
      </c>
      <c r="AE1191" s="93">
        <f t="shared" si="91"/>
        <v>153.95099999999999</v>
      </c>
      <c r="AF1191" s="93"/>
    </row>
    <row r="1192" spans="1:32" x14ac:dyDescent="0.2">
      <c r="A1192" s="77">
        <v>33324</v>
      </c>
      <c r="B1192" s="61">
        <v>1289</v>
      </c>
      <c r="C1192" s="78">
        <f t="shared" si="89"/>
        <v>1991.03</v>
      </c>
      <c r="D1192" s="78">
        <f t="shared" si="90"/>
        <v>2.5566942148760332</v>
      </c>
      <c r="E1192" s="78"/>
      <c r="F1192" s="78"/>
      <c r="G1192" s="78"/>
      <c r="H1192" s="78"/>
      <c r="I1192" s="78"/>
      <c r="AC1192" s="60">
        <v>40238</v>
      </c>
      <c r="AD1192" s="61">
        <v>152790</v>
      </c>
      <c r="AE1192" s="93">
        <f t="shared" si="91"/>
        <v>152.79</v>
      </c>
      <c r="AF1192" s="93"/>
    </row>
    <row r="1193" spans="1:32" x14ac:dyDescent="0.2">
      <c r="A1193" s="77">
        <v>33325</v>
      </c>
      <c r="B1193" s="61">
        <v>1198</v>
      </c>
      <c r="C1193" s="78">
        <f t="shared" si="89"/>
        <v>1991.03</v>
      </c>
      <c r="D1193" s="78">
        <f t="shared" si="90"/>
        <v>2.3761983471074384</v>
      </c>
      <c r="E1193" s="78"/>
      <c r="F1193" s="78"/>
      <c r="G1193" s="78"/>
      <c r="H1193" s="78"/>
      <c r="I1193" s="78"/>
      <c r="AC1193" s="60">
        <v>40269</v>
      </c>
      <c r="AD1193" s="61">
        <v>220703</v>
      </c>
      <c r="AE1193" s="93">
        <f t="shared" si="91"/>
        <v>220.703</v>
      </c>
      <c r="AF1193" s="93"/>
    </row>
    <row r="1194" spans="1:32" x14ac:dyDescent="0.2">
      <c r="A1194" s="77">
        <v>33326</v>
      </c>
      <c r="B1194" s="61">
        <v>1472</v>
      </c>
      <c r="C1194" s="78">
        <f t="shared" si="89"/>
        <v>1991.03</v>
      </c>
      <c r="D1194" s="78">
        <f t="shared" si="90"/>
        <v>2.9196694214876033</v>
      </c>
      <c r="E1194" s="78"/>
      <c r="F1194" s="78"/>
      <c r="G1194" s="78"/>
      <c r="H1194" s="78"/>
      <c r="I1194" s="78"/>
      <c r="AC1194" s="60">
        <v>40299</v>
      </c>
      <c r="AD1194" s="61">
        <v>313095</v>
      </c>
      <c r="AE1194" s="93">
        <f t="shared" si="91"/>
        <v>313.09500000000003</v>
      </c>
      <c r="AF1194" s="93"/>
    </row>
    <row r="1195" spans="1:32" x14ac:dyDescent="0.2">
      <c r="A1195" s="77">
        <v>33327</v>
      </c>
      <c r="B1195" s="61">
        <v>1965</v>
      </c>
      <c r="C1195" s="78">
        <f t="shared" si="89"/>
        <v>1991.03</v>
      </c>
      <c r="D1195" s="78">
        <f t="shared" si="90"/>
        <v>3.8975206611570248</v>
      </c>
      <c r="E1195" s="78"/>
      <c r="F1195" s="78"/>
      <c r="G1195" s="78"/>
      <c r="H1195" s="78"/>
      <c r="I1195" s="78"/>
      <c r="AC1195" s="60">
        <v>40330</v>
      </c>
      <c r="AD1195" s="61">
        <v>397552</v>
      </c>
      <c r="AE1195" s="93">
        <f t="shared" si="91"/>
        <v>397.55200000000002</v>
      </c>
      <c r="AF1195" s="93"/>
    </row>
    <row r="1196" spans="1:32" x14ac:dyDescent="0.2">
      <c r="A1196" s="77">
        <v>33328</v>
      </c>
      <c r="B1196" s="61">
        <v>1965</v>
      </c>
      <c r="C1196" s="78">
        <f t="shared" si="89"/>
        <v>1991.03</v>
      </c>
      <c r="D1196" s="78">
        <f t="shared" si="90"/>
        <v>3.8975206611570248</v>
      </c>
      <c r="E1196" s="78"/>
      <c r="F1196" s="78"/>
      <c r="G1196" s="78"/>
      <c r="H1196" s="78"/>
      <c r="I1196" s="78"/>
      <c r="AC1196" s="60">
        <v>40360</v>
      </c>
      <c r="AD1196" s="61">
        <v>103168</v>
      </c>
      <c r="AE1196" s="93">
        <f t="shared" si="91"/>
        <v>103.16800000000001</v>
      </c>
      <c r="AF1196" s="93"/>
    </row>
    <row r="1197" spans="1:32" x14ac:dyDescent="0.2">
      <c r="A1197" s="77">
        <v>33329</v>
      </c>
      <c r="B1197" s="61">
        <v>2190</v>
      </c>
      <c r="C1197" s="78">
        <f t="shared" si="89"/>
        <v>1991.04</v>
      </c>
      <c r="D1197" s="78">
        <f t="shared" si="90"/>
        <v>4.3438016528925623</v>
      </c>
      <c r="E1197" s="78"/>
      <c r="F1197" s="78"/>
      <c r="G1197" s="78"/>
      <c r="H1197" s="78"/>
      <c r="I1197" s="78"/>
      <c r="AC1197" s="60">
        <v>40391</v>
      </c>
      <c r="AD1197" s="61">
        <v>18782</v>
      </c>
      <c r="AE1197" s="93">
        <f t="shared" si="91"/>
        <v>18.782</v>
      </c>
      <c r="AF1197" s="93"/>
    </row>
    <row r="1198" spans="1:32" x14ac:dyDescent="0.2">
      <c r="A1198" s="77">
        <v>33330</v>
      </c>
      <c r="B1198" s="61">
        <v>2113</v>
      </c>
      <c r="C1198" s="78">
        <f t="shared" si="89"/>
        <v>1991.04</v>
      </c>
      <c r="D1198" s="78">
        <f t="shared" si="90"/>
        <v>4.191074380165289</v>
      </c>
      <c r="E1198" s="78"/>
      <c r="F1198" s="78"/>
      <c r="G1198" s="78"/>
      <c r="H1198" s="78"/>
      <c r="I1198" s="78"/>
      <c r="AC1198" s="60">
        <v>40422</v>
      </c>
      <c r="AD1198" s="61">
        <v>17372</v>
      </c>
      <c r="AE1198" s="93">
        <f t="shared" si="91"/>
        <v>17.372</v>
      </c>
      <c r="AF1198" s="93"/>
    </row>
    <row r="1199" spans="1:32" x14ac:dyDescent="0.2">
      <c r="A1199" s="77">
        <v>33331</v>
      </c>
      <c r="B1199" s="61">
        <v>2144</v>
      </c>
      <c r="C1199" s="78">
        <f t="shared" si="89"/>
        <v>1991.04</v>
      </c>
      <c r="D1199" s="78">
        <f t="shared" si="90"/>
        <v>4.2525619834710744</v>
      </c>
      <c r="E1199" s="78"/>
      <c r="F1199" s="78"/>
      <c r="G1199" s="78"/>
      <c r="H1199" s="78"/>
      <c r="I1199" s="78"/>
      <c r="AC1199" s="60">
        <v>40452</v>
      </c>
      <c r="AD1199" s="61">
        <v>41100</v>
      </c>
      <c r="AE1199" s="93">
        <f t="shared" si="91"/>
        <v>41.1</v>
      </c>
      <c r="AF1199" s="93"/>
    </row>
    <row r="1200" spans="1:32" x14ac:dyDescent="0.2">
      <c r="A1200" s="77">
        <v>33332</v>
      </c>
      <c r="B1200" s="61">
        <v>1777</v>
      </c>
      <c r="C1200" s="78">
        <f t="shared" si="89"/>
        <v>1991.04</v>
      </c>
      <c r="D1200" s="78">
        <f t="shared" si="90"/>
        <v>3.5246280991735537</v>
      </c>
      <c r="E1200" s="78"/>
      <c r="F1200" s="78"/>
      <c r="G1200" s="78"/>
      <c r="H1200" s="78"/>
      <c r="I1200" s="78"/>
      <c r="AC1200" s="60">
        <v>40483</v>
      </c>
      <c r="AD1200" s="61">
        <v>66444</v>
      </c>
      <c r="AE1200" s="93">
        <f t="shared" si="91"/>
        <v>66.444000000000003</v>
      </c>
      <c r="AF1200" s="93"/>
    </row>
    <row r="1201" spans="1:32" x14ac:dyDescent="0.2">
      <c r="A1201" s="77">
        <v>33333</v>
      </c>
      <c r="B1201" s="61">
        <v>2177</v>
      </c>
      <c r="C1201" s="78">
        <f t="shared" si="89"/>
        <v>1991.04</v>
      </c>
      <c r="D1201" s="78">
        <f t="shared" si="90"/>
        <v>4.3180165289256198</v>
      </c>
      <c r="E1201" s="78"/>
      <c r="F1201" s="78"/>
      <c r="G1201" s="78"/>
      <c r="H1201" s="78"/>
      <c r="I1201" s="78"/>
      <c r="AC1201" s="60">
        <v>40513</v>
      </c>
      <c r="AD1201" s="61">
        <v>193059</v>
      </c>
      <c r="AE1201" s="93">
        <f t="shared" si="91"/>
        <v>193.059</v>
      </c>
      <c r="AF1201" s="93"/>
    </row>
    <row r="1202" spans="1:32" x14ac:dyDescent="0.2">
      <c r="A1202" s="77">
        <v>33334</v>
      </c>
      <c r="B1202" s="61">
        <v>2364</v>
      </c>
      <c r="C1202" s="78">
        <f t="shared" si="89"/>
        <v>1991.04</v>
      </c>
      <c r="D1202" s="78">
        <f t="shared" si="90"/>
        <v>4.6889256198347109</v>
      </c>
      <c r="E1202" s="78"/>
      <c r="F1202" s="78"/>
      <c r="G1202" s="78"/>
      <c r="H1202" s="78"/>
      <c r="I1202" s="78"/>
      <c r="AC1202" s="60">
        <v>40544</v>
      </c>
      <c r="AD1202" s="61">
        <v>138767</v>
      </c>
      <c r="AE1202" s="93">
        <f t="shared" si="91"/>
        <v>138.767</v>
      </c>
      <c r="AF1202" s="93"/>
    </row>
    <row r="1203" spans="1:32" x14ac:dyDescent="0.2">
      <c r="A1203" s="77">
        <v>33335</v>
      </c>
      <c r="B1203" s="61">
        <v>1923</v>
      </c>
      <c r="C1203" s="78">
        <f t="shared" si="89"/>
        <v>1991.04</v>
      </c>
      <c r="D1203" s="78">
        <f t="shared" si="90"/>
        <v>3.8142148760330579</v>
      </c>
      <c r="E1203" s="78"/>
      <c r="F1203" s="78"/>
      <c r="G1203" s="78"/>
      <c r="H1203" s="78"/>
      <c r="I1203" s="78"/>
      <c r="AC1203" s="60">
        <v>40575</v>
      </c>
      <c r="AD1203" s="61">
        <v>92556</v>
      </c>
      <c r="AE1203" s="93">
        <f t="shared" si="91"/>
        <v>92.555999999999997</v>
      </c>
      <c r="AF1203" s="93"/>
    </row>
    <row r="1204" spans="1:32" x14ac:dyDescent="0.2">
      <c r="A1204" s="77">
        <v>33336</v>
      </c>
      <c r="B1204" s="61">
        <v>1700</v>
      </c>
      <c r="C1204" s="78">
        <f t="shared" si="89"/>
        <v>1991.04</v>
      </c>
      <c r="D1204" s="78">
        <f t="shared" si="90"/>
        <v>3.3719008264462809</v>
      </c>
      <c r="E1204" s="78"/>
      <c r="F1204" s="78"/>
      <c r="G1204" s="78"/>
      <c r="H1204" s="78"/>
      <c r="I1204" s="78"/>
      <c r="AC1204" s="60">
        <v>40603</v>
      </c>
      <c r="AD1204" s="61">
        <v>241517</v>
      </c>
      <c r="AE1204" s="93">
        <f t="shared" si="91"/>
        <v>241.517</v>
      </c>
      <c r="AF1204" s="93"/>
    </row>
    <row r="1205" spans="1:32" x14ac:dyDescent="0.2">
      <c r="A1205" s="77">
        <v>33337</v>
      </c>
      <c r="B1205" s="61">
        <v>1545</v>
      </c>
      <c r="C1205" s="78">
        <f t="shared" si="89"/>
        <v>1991.04</v>
      </c>
      <c r="D1205" s="78">
        <f t="shared" si="90"/>
        <v>3.0644628099173556</v>
      </c>
      <c r="E1205" s="78"/>
      <c r="F1205" s="78"/>
      <c r="G1205" s="78"/>
      <c r="H1205" s="78"/>
      <c r="I1205" s="78"/>
      <c r="AC1205" s="60">
        <v>40634</v>
      </c>
      <c r="AD1205" s="61">
        <v>246436</v>
      </c>
      <c r="AE1205" s="93">
        <f t="shared" si="91"/>
        <v>246.43600000000001</v>
      </c>
      <c r="AF1205" s="93"/>
    </row>
    <row r="1206" spans="1:32" x14ac:dyDescent="0.2">
      <c r="A1206" s="77">
        <v>33338</v>
      </c>
      <c r="B1206" s="61">
        <v>1657</v>
      </c>
      <c r="C1206" s="78">
        <f t="shared" si="89"/>
        <v>1991.04</v>
      </c>
      <c r="D1206" s="78">
        <f t="shared" si="90"/>
        <v>3.2866115702479339</v>
      </c>
      <c r="E1206" s="78"/>
      <c r="F1206" s="78"/>
      <c r="G1206" s="78"/>
      <c r="H1206" s="78"/>
      <c r="I1206" s="78"/>
      <c r="AC1206" s="60">
        <v>40664</v>
      </c>
      <c r="AD1206" s="61">
        <v>300792</v>
      </c>
      <c r="AE1206" s="93">
        <f t="shared" si="91"/>
        <v>300.79199999999997</v>
      </c>
      <c r="AF1206" s="93"/>
    </row>
    <row r="1207" spans="1:32" x14ac:dyDescent="0.2">
      <c r="A1207" s="77">
        <v>33339</v>
      </c>
      <c r="B1207" s="61">
        <v>1422</v>
      </c>
      <c r="C1207" s="78">
        <f t="shared" si="89"/>
        <v>1991.04</v>
      </c>
      <c r="D1207" s="78">
        <f t="shared" si="90"/>
        <v>2.820495867768595</v>
      </c>
      <c r="E1207" s="78"/>
      <c r="F1207" s="78"/>
      <c r="G1207" s="78"/>
      <c r="H1207" s="78"/>
      <c r="I1207" s="78"/>
      <c r="AC1207" s="60">
        <v>40695</v>
      </c>
      <c r="AD1207" s="61">
        <v>388913</v>
      </c>
      <c r="AE1207" s="93">
        <f t="shared" si="91"/>
        <v>388.91300000000001</v>
      </c>
      <c r="AF1207" s="93"/>
    </row>
    <row r="1208" spans="1:32" x14ac:dyDescent="0.2">
      <c r="A1208" s="77">
        <v>33340</v>
      </c>
      <c r="B1208" s="61">
        <v>1378</v>
      </c>
      <c r="C1208" s="78">
        <f t="shared" si="89"/>
        <v>1991.04</v>
      </c>
      <c r="D1208" s="78">
        <f t="shared" si="90"/>
        <v>2.733223140495868</v>
      </c>
      <c r="E1208" s="78"/>
      <c r="F1208" s="78"/>
      <c r="G1208" s="78"/>
      <c r="H1208" s="78"/>
      <c r="I1208" s="78"/>
      <c r="AC1208" s="60">
        <v>40725</v>
      </c>
      <c r="AD1208" s="61">
        <v>131889</v>
      </c>
      <c r="AE1208" s="93">
        <f t="shared" si="91"/>
        <v>131.88900000000001</v>
      </c>
      <c r="AF1208" s="93"/>
    </row>
    <row r="1209" spans="1:32" x14ac:dyDescent="0.2">
      <c r="A1209" s="77">
        <v>33341</v>
      </c>
      <c r="B1209" s="61">
        <v>1381</v>
      </c>
      <c r="C1209" s="78">
        <f t="shared" si="89"/>
        <v>1991.04</v>
      </c>
      <c r="D1209" s="78">
        <f t="shared" si="90"/>
        <v>2.7391735537190085</v>
      </c>
      <c r="E1209" s="78"/>
      <c r="F1209" s="78"/>
      <c r="G1209" s="78"/>
      <c r="H1209" s="78"/>
      <c r="I1209" s="78"/>
      <c r="AC1209" s="60">
        <v>40756</v>
      </c>
      <c r="AD1209" s="61">
        <v>28512</v>
      </c>
      <c r="AE1209" s="93">
        <f t="shared" si="91"/>
        <v>28.512</v>
      </c>
      <c r="AF1209" s="93"/>
    </row>
    <row r="1210" spans="1:32" x14ac:dyDescent="0.2">
      <c r="A1210" s="77">
        <v>33342</v>
      </c>
      <c r="B1210" s="61">
        <v>1548</v>
      </c>
      <c r="C1210" s="78">
        <f t="shared" si="89"/>
        <v>1991.04</v>
      </c>
      <c r="D1210" s="78">
        <f t="shared" si="90"/>
        <v>3.0704132231404961</v>
      </c>
      <c r="E1210" s="78"/>
      <c r="F1210" s="78"/>
      <c r="G1210" s="78"/>
      <c r="H1210" s="78"/>
      <c r="I1210" s="78"/>
      <c r="AC1210" s="60">
        <v>40787</v>
      </c>
      <c r="AD1210" s="61">
        <v>13008</v>
      </c>
      <c r="AE1210" s="93">
        <f t="shared" si="91"/>
        <v>13.007999999999999</v>
      </c>
      <c r="AF1210" s="93"/>
    </row>
    <row r="1211" spans="1:32" x14ac:dyDescent="0.2">
      <c r="A1211" s="77">
        <v>33343</v>
      </c>
      <c r="B1211" s="61">
        <v>1791</v>
      </c>
      <c r="C1211" s="78">
        <f t="shared" si="89"/>
        <v>1991.04</v>
      </c>
      <c r="D1211" s="78">
        <f t="shared" si="90"/>
        <v>3.5523966942148757</v>
      </c>
      <c r="E1211" s="78"/>
      <c r="F1211" s="78"/>
      <c r="G1211" s="78"/>
      <c r="H1211" s="78"/>
      <c r="I1211" s="78"/>
      <c r="AC1211" s="60">
        <v>40817</v>
      </c>
      <c r="AD1211" s="61">
        <v>23087</v>
      </c>
      <c r="AE1211" s="93">
        <f t="shared" si="91"/>
        <v>23.087</v>
      </c>
      <c r="AF1211" s="93"/>
    </row>
    <row r="1212" spans="1:32" x14ac:dyDescent="0.2">
      <c r="A1212" s="77">
        <v>33344</v>
      </c>
      <c r="B1212" s="61">
        <v>1526</v>
      </c>
      <c r="C1212" s="78">
        <f t="shared" si="89"/>
        <v>1991.04</v>
      </c>
      <c r="D1212" s="78">
        <f t="shared" si="90"/>
        <v>3.0267768595041322</v>
      </c>
      <c r="E1212" s="78"/>
      <c r="F1212" s="78"/>
      <c r="G1212" s="78"/>
      <c r="H1212" s="78"/>
      <c r="I1212" s="78"/>
      <c r="AC1212" s="60">
        <v>40848</v>
      </c>
      <c r="AD1212" s="61">
        <v>21360</v>
      </c>
      <c r="AE1212" s="93">
        <f t="shared" si="91"/>
        <v>21.36</v>
      </c>
      <c r="AF1212" s="93"/>
    </row>
    <row r="1213" spans="1:32" x14ac:dyDescent="0.2">
      <c r="A1213" s="77">
        <v>33345</v>
      </c>
      <c r="B1213" s="61">
        <v>1467</v>
      </c>
      <c r="C1213" s="78">
        <f t="shared" si="89"/>
        <v>1991.04</v>
      </c>
      <c r="D1213" s="78">
        <f t="shared" si="90"/>
        <v>2.9097520661157024</v>
      </c>
      <c r="E1213" s="78"/>
      <c r="F1213" s="78"/>
      <c r="G1213" s="78"/>
      <c r="H1213" s="78"/>
      <c r="I1213" s="78"/>
      <c r="AC1213" s="60">
        <v>40878</v>
      </c>
      <c r="AD1213" s="61">
        <v>21199</v>
      </c>
      <c r="AE1213" s="93">
        <f t="shared" si="91"/>
        <v>21.199000000000002</v>
      </c>
      <c r="AF1213" s="93"/>
    </row>
    <row r="1214" spans="1:32" x14ac:dyDescent="0.2">
      <c r="A1214" s="77">
        <v>33346</v>
      </c>
      <c r="B1214" s="61">
        <v>1433</v>
      </c>
      <c r="C1214" s="78">
        <f t="shared" si="89"/>
        <v>1991.04</v>
      </c>
      <c r="D1214" s="78">
        <f t="shared" si="90"/>
        <v>2.8423140495867769</v>
      </c>
      <c r="E1214" s="78"/>
      <c r="F1214" s="78"/>
      <c r="G1214" s="78"/>
      <c r="H1214" s="78"/>
      <c r="I1214" s="78"/>
      <c r="AC1214" s="60">
        <v>40909</v>
      </c>
      <c r="AD1214" s="61">
        <v>48150</v>
      </c>
      <c r="AE1214" s="93">
        <f t="shared" si="91"/>
        <v>48.15</v>
      </c>
      <c r="AF1214" s="93"/>
    </row>
    <row r="1215" spans="1:32" x14ac:dyDescent="0.2">
      <c r="A1215" s="77">
        <v>33347</v>
      </c>
      <c r="B1215" s="61">
        <v>1380</v>
      </c>
      <c r="C1215" s="78">
        <f t="shared" si="89"/>
        <v>1991.04</v>
      </c>
      <c r="D1215" s="78">
        <f t="shared" si="90"/>
        <v>2.737190082644628</v>
      </c>
      <c r="E1215" s="78"/>
      <c r="F1215" s="78"/>
      <c r="G1215" s="78"/>
      <c r="H1215" s="78"/>
      <c r="I1215" s="78"/>
      <c r="AC1215" s="60">
        <v>40940</v>
      </c>
      <c r="AD1215" s="61">
        <v>62769</v>
      </c>
      <c r="AE1215" s="93">
        <f t="shared" si="91"/>
        <v>62.768999999999998</v>
      </c>
      <c r="AF1215" s="93"/>
    </row>
    <row r="1216" spans="1:32" x14ac:dyDescent="0.2">
      <c r="A1216" s="77">
        <v>33348</v>
      </c>
      <c r="B1216" s="61">
        <v>1712</v>
      </c>
      <c r="C1216" s="78">
        <f t="shared" si="89"/>
        <v>1991.04</v>
      </c>
      <c r="D1216" s="78">
        <f t="shared" si="90"/>
        <v>3.3957024793388428</v>
      </c>
      <c r="E1216" s="78"/>
      <c r="F1216" s="78"/>
      <c r="G1216" s="78"/>
      <c r="H1216" s="78"/>
      <c r="I1216" s="78"/>
      <c r="AC1216" s="60">
        <v>40969</v>
      </c>
      <c r="AD1216" s="61">
        <v>189786</v>
      </c>
      <c r="AE1216" s="93">
        <f t="shared" si="91"/>
        <v>189.786</v>
      </c>
      <c r="AF1216" s="93"/>
    </row>
    <row r="1217" spans="1:32" x14ac:dyDescent="0.2">
      <c r="A1217" s="77">
        <v>33349</v>
      </c>
      <c r="B1217" s="61">
        <v>1574</v>
      </c>
      <c r="C1217" s="78">
        <f t="shared" si="89"/>
        <v>1991.04</v>
      </c>
      <c r="D1217" s="78">
        <f t="shared" si="90"/>
        <v>3.1219834710743801</v>
      </c>
      <c r="E1217" s="78"/>
      <c r="F1217" s="78"/>
      <c r="G1217" s="78"/>
      <c r="H1217" s="78"/>
      <c r="I1217" s="78"/>
      <c r="AC1217" s="60">
        <v>41000</v>
      </c>
      <c r="AD1217" s="61">
        <v>308291</v>
      </c>
      <c r="AE1217" s="93">
        <f t="shared" si="91"/>
        <v>308.291</v>
      </c>
      <c r="AF1217" s="93"/>
    </row>
    <row r="1218" spans="1:32" x14ac:dyDescent="0.2">
      <c r="A1218" s="77">
        <v>33350</v>
      </c>
      <c r="B1218" s="61">
        <v>1670</v>
      </c>
      <c r="C1218" s="78">
        <f t="shared" si="89"/>
        <v>1991.04</v>
      </c>
      <c r="D1218" s="78">
        <f t="shared" si="90"/>
        <v>3.3123966942148759</v>
      </c>
      <c r="E1218" s="78"/>
      <c r="F1218" s="78"/>
      <c r="G1218" s="78"/>
      <c r="H1218" s="78"/>
      <c r="I1218" s="78"/>
      <c r="AC1218" s="60">
        <v>41030</v>
      </c>
      <c r="AD1218" s="61">
        <v>257343</v>
      </c>
      <c r="AE1218" s="93">
        <f t="shared" si="91"/>
        <v>257.34300000000002</v>
      </c>
      <c r="AF1218" s="93"/>
    </row>
    <row r="1219" spans="1:32" x14ac:dyDescent="0.2">
      <c r="A1219" s="77">
        <v>33351</v>
      </c>
      <c r="B1219" s="61">
        <v>1985</v>
      </c>
      <c r="C1219" s="78">
        <f t="shared" si="89"/>
        <v>1991.04</v>
      </c>
      <c r="D1219" s="78">
        <f t="shared" si="90"/>
        <v>3.9371900826446282</v>
      </c>
      <c r="E1219" s="78"/>
      <c r="F1219" s="78"/>
      <c r="G1219" s="78"/>
      <c r="H1219" s="78"/>
      <c r="I1219" s="78"/>
      <c r="AC1219" s="60">
        <v>41061</v>
      </c>
      <c r="AD1219" s="61">
        <v>93794</v>
      </c>
      <c r="AE1219" s="93">
        <f t="shared" si="91"/>
        <v>93.793999999999997</v>
      </c>
      <c r="AF1219" s="93"/>
    </row>
    <row r="1220" spans="1:32" x14ac:dyDescent="0.2">
      <c r="A1220" s="77">
        <v>33352</v>
      </c>
      <c r="B1220" s="61">
        <v>2091</v>
      </c>
      <c r="C1220" s="78">
        <f t="shared" si="89"/>
        <v>1991.04</v>
      </c>
      <c r="D1220" s="78">
        <f t="shared" si="90"/>
        <v>4.147438016528926</v>
      </c>
      <c r="E1220" s="78"/>
      <c r="F1220" s="78"/>
      <c r="G1220" s="78"/>
      <c r="H1220" s="78"/>
      <c r="I1220" s="78"/>
      <c r="AC1220" s="60">
        <v>41091</v>
      </c>
      <c r="AD1220" s="61">
        <v>33218</v>
      </c>
      <c r="AE1220" s="93">
        <f t="shared" si="91"/>
        <v>33.218000000000004</v>
      </c>
      <c r="AF1220" s="93"/>
    </row>
    <row r="1221" spans="1:32" x14ac:dyDescent="0.2">
      <c r="A1221" s="77">
        <v>33353</v>
      </c>
      <c r="B1221" s="61">
        <v>1993</v>
      </c>
      <c r="C1221" s="78">
        <f t="shared" si="89"/>
        <v>1991.04</v>
      </c>
      <c r="D1221" s="78">
        <f t="shared" si="90"/>
        <v>3.9530578512396697</v>
      </c>
      <c r="E1221" s="78"/>
      <c r="F1221" s="78"/>
      <c r="G1221" s="78"/>
      <c r="H1221" s="78"/>
      <c r="I1221" s="78"/>
      <c r="AC1221" s="60">
        <v>41122</v>
      </c>
      <c r="AD1221" s="61">
        <v>9459</v>
      </c>
      <c r="AE1221" s="93">
        <f t="shared" si="91"/>
        <v>9.4589999999999996</v>
      </c>
      <c r="AF1221" s="93"/>
    </row>
    <row r="1222" spans="1:32" x14ac:dyDescent="0.2">
      <c r="A1222" s="77">
        <v>33354</v>
      </c>
      <c r="B1222" s="61">
        <v>1573</v>
      </c>
      <c r="C1222" s="78">
        <f t="shared" si="89"/>
        <v>1991.04</v>
      </c>
      <c r="D1222" s="78">
        <f t="shared" si="90"/>
        <v>3.12</v>
      </c>
      <c r="E1222" s="78"/>
      <c r="F1222" s="78"/>
      <c r="G1222" s="78"/>
      <c r="H1222" s="78"/>
      <c r="I1222" s="78"/>
      <c r="AC1222" s="60">
        <v>41153</v>
      </c>
      <c r="AD1222" s="61">
        <v>6917</v>
      </c>
      <c r="AE1222" s="93">
        <f t="shared" si="91"/>
        <v>6.9169999999999998</v>
      </c>
      <c r="AF1222" s="93"/>
    </row>
    <row r="1223" spans="1:32" x14ac:dyDescent="0.2">
      <c r="A1223" s="77">
        <v>33355</v>
      </c>
      <c r="B1223" s="61">
        <v>1519</v>
      </c>
      <c r="C1223" s="78">
        <f t="shared" si="89"/>
        <v>1991.04</v>
      </c>
      <c r="D1223" s="78">
        <f t="shared" si="90"/>
        <v>3.0128925619834712</v>
      </c>
      <c r="E1223" s="78"/>
      <c r="F1223" s="78"/>
      <c r="G1223" s="78"/>
      <c r="H1223" s="78"/>
      <c r="I1223" s="78"/>
      <c r="AC1223" s="60">
        <v>41183</v>
      </c>
      <c r="AD1223" s="61">
        <v>7348</v>
      </c>
      <c r="AE1223" s="93">
        <f t="shared" si="91"/>
        <v>7.3479999999999999</v>
      </c>
      <c r="AF1223" s="93"/>
    </row>
    <row r="1224" spans="1:32" x14ac:dyDescent="0.2">
      <c r="A1224" s="77">
        <v>33356</v>
      </c>
      <c r="B1224" s="61">
        <v>1611</v>
      </c>
      <c r="C1224" s="78">
        <f t="shared" si="89"/>
        <v>1991.04</v>
      </c>
      <c r="D1224" s="78">
        <f t="shared" si="90"/>
        <v>3.1953719008264461</v>
      </c>
      <c r="E1224" s="78"/>
      <c r="F1224" s="78"/>
      <c r="G1224" s="78"/>
      <c r="H1224" s="78"/>
      <c r="I1224" s="78"/>
      <c r="AC1224" s="60">
        <v>41214</v>
      </c>
      <c r="AD1224" s="61">
        <v>76123</v>
      </c>
      <c r="AE1224" s="93">
        <f t="shared" si="91"/>
        <v>76.123000000000005</v>
      </c>
      <c r="AF1224" s="93"/>
    </row>
    <row r="1225" spans="1:32" x14ac:dyDescent="0.2">
      <c r="A1225" s="77">
        <v>33357</v>
      </c>
      <c r="B1225" s="61">
        <v>1874</v>
      </c>
      <c r="C1225" s="78">
        <f t="shared" si="89"/>
        <v>1991.04</v>
      </c>
      <c r="D1225" s="78">
        <f t="shared" si="90"/>
        <v>3.7170247933884299</v>
      </c>
      <c r="E1225" s="78"/>
      <c r="F1225" s="78"/>
      <c r="G1225" s="78"/>
      <c r="H1225" s="78"/>
      <c r="I1225" s="78"/>
      <c r="AC1225" s="60">
        <v>41244</v>
      </c>
      <c r="AD1225" s="61">
        <v>188298</v>
      </c>
      <c r="AE1225" s="93">
        <f t="shared" si="91"/>
        <v>188.298</v>
      </c>
      <c r="AF1225" s="93"/>
    </row>
    <row r="1226" spans="1:32" x14ac:dyDescent="0.2">
      <c r="A1226" s="77">
        <v>33358</v>
      </c>
      <c r="B1226" s="61">
        <v>1674</v>
      </c>
      <c r="C1226" s="78">
        <f t="shared" si="89"/>
        <v>1991.04</v>
      </c>
      <c r="D1226" s="78">
        <f t="shared" si="90"/>
        <v>3.3203305785123964</v>
      </c>
      <c r="E1226" s="78"/>
      <c r="F1226" s="78"/>
      <c r="G1226" s="78"/>
      <c r="H1226" s="78"/>
      <c r="I1226" s="78"/>
      <c r="AC1226" s="60">
        <v>41275</v>
      </c>
      <c r="AD1226" s="61">
        <v>72507</v>
      </c>
      <c r="AE1226" s="93">
        <f t="shared" si="91"/>
        <v>72.507000000000005</v>
      </c>
      <c r="AF1226" s="93"/>
    </row>
    <row r="1227" spans="1:32" x14ac:dyDescent="0.2">
      <c r="A1227" s="77">
        <v>33359</v>
      </c>
      <c r="B1227" s="61">
        <v>1901</v>
      </c>
      <c r="C1227" s="78">
        <f t="shared" ref="C1227:C1290" si="92">YEAR(A1227) + MONTH(A1227) / 100</f>
        <v>1991.05</v>
      </c>
      <c r="D1227" s="78">
        <f t="shared" si="90"/>
        <v>3.7705785123966944</v>
      </c>
      <c r="E1227" s="78"/>
      <c r="F1227" s="78"/>
      <c r="G1227" s="78"/>
      <c r="H1227" s="78"/>
      <c r="I1227" s="78"/>
      <c r="AC1227" s="60">
        <v>41306</v>
      </c>
      <c r="AD1227" s="61">
        <v>67265</v>
      </c>
      <c r="AE1227" s="93">
        <f t="shared" si="91"/>
        <v>67.265000000000001</v>
      </c>
      <c r="AF1227" s="93"/>
    </row>
    <row r="1228" spans="1:32" x14ac:dyDescent="0.2">
      <c r="A1228" s="77">
        <v>33360</v>
      </c>
      <c r="B1228" s="61">
        <v>1764</v>
      </c>
      <c r="C1228" s="78">
        <f t="shared" si="92"/>
        <v>1991.05</v>
      </c>
      <c r="D1228" s="78">
        <f t="shared" ref="D1228:D1291" si="93">B1228 * 60 * 60 * 24 / 43560 / 1000</f>
        <v>3.4988429752066117</v>
      </c>
      <c r="E1228" s="78"/>
      <c r="F1228" s="78"/>
      <c r="G1228" s="78"/>
      <c r="H1228" s="78"/>
      <c r="I1228" s="78"/>
      <c r="AC1228" s="60">
        <v>41334</v>
      </c>
      <c r="AD1228" s="61">
        <v>119767</v>
      </c>
      <c r="AE1228" s="93">
        <f t="shared" ref="AE1228:AE1231" si="94">AD1228 / 1000</f>
        <v>119.767</v>
      </c>
      <c r="AF1228" s="93"/>
    </row>
    <row r="1229" spans="1:32" x14ac:dyDescent="0.2">
      <c r="A1229" s="77">
        <v>33361</v>
      </c>
      <c r="B1229" s="61">
        <v>1810</v>
      </c>
      <c r="C1229" s="78">
        <f t="shared" si="92"/>
        <v>1991.05</v>
      </c>
      <c r="D1229" s="78">
        <f t="shared" si="93"/>
        <v>3.5900826446280996</v>
      </c>
      <c r="E1229" s="78"/>
      <c r="F1229" s="78"/>
      <c r="G1229" s="78"/>
      <c r="H1229" s="78"/>
      <c r="I1229" s="78"/>
      <c r="AC1229" s="60">
        <v>41365</v>
      </c>
      <c r="AD1229" s="61">
        <v>166768</v>
      </c>
      <c r="AE1229" s="93">
        <f t="shared" si="94"/>
        <v>166.768</v>
      </c>
      <c r="AF1229" s="93"/>
    </row>
    <row r="1230" spans="1:32" x14ac:dyDescent="0.2">
      <c r="A1230" s="77">
        <v>33362</v>
      </c>
      <c r="B1230" s="61">
        <v>1994</v>
      </c>
      <c r="C1230" s="78">
        <f t="shared" si="92"/>
        <v>1991.05</v>
      </c>
      <c r="D1230" s="78">
        <f t="shared" si="93"/>
        <v>3.9550413223140493</v>
      </c>
      <c r="E1230" s="78"/>
      <c r="F1230" s="78"/>
      <c r="G1230" s="78"/>
      <c r="H1230" s="78"/>
      <c r="I1230" s="78"/>
      <c r="AC1230" s="60">
        <v>41395</v>
      </c>
      <c r="AD1230" s="61">
        <v>93331</v>
      </c>
      <c r="AE1230" s="93">
        <f t="shared" si="94"/>
        <v>93.331000000000003</v>
      </c>
      <c r="AF1230" s="93"/>
    </row>
    <row r="1231" spans="1:32" x14ac:dyDescent="0.2">
      <c r="A1231" s="77">
        <v>33363</v>
      </c>
      <c r="B1231" s="61">
        <v>-3214</v>
      </c>
      <c r="C1231" s="78">
        <f t="shared" si="92"/>
        <v>1991.05</v>
      </c>
      <c r="D1231" s="78">
        <f t="shared" si="93"/>
        <v>-6.374876033057852</v>
      </c>
      <c r="E1231" s="78"/>
      <c r="F1231" s="78"/>
      <c r="G1231" s="78"/>
      <c r="H1231" s="78"/>
      <c r="I1231" s="78"/>
      <c r="AC1231" s="60">
        <v>41426</v>
      </c>
      <c r="AD1231" s="61" t="s">
        <v>113</v>
      </c>
      <c r="AE1231" s="93" t="e">
        <f t="shared" si="94"/>
        <v>#VALUE!</v>
      </c>
      <c r="AF1231" s="93"/>
    </row>
    <row r="1232" spans="1:32" x14ac:dyDescent="0.2">
      <c r="A1232" s="77">
        <v>33364</v>
      </c>
      <c r="B1232" s="61">
        <v>2190</v>
      </c>
      <c r="C1232" s="78">
        <f t="shared" si="92"/>
        <v>1991.05</v>
      </c>
      <c r="D1232" s="78">
        <f t="shared" si="93"/>
        <v>4.3438016528925623</v>
      </c>
      <c r="E1232" s="78"/>
      <c r="F1232" s="78"/>
      <c r="G1232" s="78"/>
      <c r="H1232" s="78"/>
      <c r="I1232" s="78"/>
    </row>
    <row r="1233" spans="1:9" x14ac:dyDescent="0.2">
      <c r="A1233" s="77">
        <v>33365</v>
      </c>
      <c r="B1233" s="61">
        <v>2255</v>
      </c>
      <c r="C1233" s="78">
        <f t="shared" si="92"/>
        <v>1991.05</v>
      </c>
      <c r="D1233" s="78">
        <f t="shared" si="93"/>
        <v>4.4727272727272727</v>
      </c>
      <c r="E1233" s="78"/>
      <c r="F1233" s="78"/>
      <c r="G1233" s="78"/>
      <c r="H1233" s="78"/>
      <c r="I1233" s="78"/>
    </row>
    <row r="1234" spans="1:9" x14ac:dyDescent="0.2">
      <c r="A1234" s="77">
        <v>33366</v>
      </c>
      <c r="B1234" s="61">
        <v>2490</v>
      </c>
      <c r="C1234" s="78">
        <f t="shared" si="92"/>
        <v>1991.05</v>
      </c>
      <c r="D1234" s="78">
        <f t="shared" si="93"/>
        <v>4.9388429752066116</v>
      </c>
      <c r="E1234" s="78"/>
      <c r="F1234" s="78"/>
      <c r="G1234" s="78"/>
      <c r="H1234" s="78"/>
      <c r="I1234" s="78"/>
    </row>
    <row r="1235" spans="1:9" x14ac:dyDescent="0.2">
      <c r="A1235" s="77">
        <v>33367</v>
      </c>
      <c r="B1235" s="61">
        <v>2038</v>
      </c>
      <c r="C1235" s="78">
        <f t="shared" si="92"/>
        <v>1991.05</v>
      </c>
      <c r="D1235" s="78">
        <f t="shared" si="93"/>
        <v>4.0423140495867766</v>
      </c>
      <c r="E1235" s="78"/>
      <c r="F1235" s="78"/>
      <c r="G1235" s="78"/>
      <c r="H1235" s="78"/>
      <c r="I1235" s="78"/>
    </row>
    <row r="1236" spans="1:9" x14ac:dyDescent="0.2">
      <c r="A1236" s="77">
        <v>33368</v>
      </c>
      <c r="B1236" s="61">
        <v>1713</v>
      </c>
      <c r="C1236" s="78">
        <f t="shared" si="92"/>
        <v>1991.05</v>
      </c>
      <c r="D1236" s="78">
        <f t="shared" si="93"/>
        <v>3.3976859504132229</v>
      </c>
      <c r="E1236" s="78"/>
      <c r="F1236" s="78"/>
      <c r="G1236" s="78"/>
      <c r="H1236" s="78"/>
      <c r="I1236" s="78"/>
    </row>
    <row r="1237" spans="1:9" x14ac:dyDescent="0.2">
      <c r="A1237" s="77">
        <v>33369</v>
      </c>
      <c r="B1237" s="61">
        <v>1745</v>
      </c>
      <c r="C1237" s="78">
        <f t="shared" si="92"/>
        <v>1991.05</v>
      </c>
      <c r="D1237" s="78">
        <f t="shared" si="93"/>
        <v>3.4611570247933883</v>
      </c>
      <c r="E1237" s="78"/>
      <c r="F1237" s="78"/>
      <c r="G1237" s="78"/>
      <c r="H1237" s="78"/>
      <c r="I1237" s="78"/>
    </row>
    <row r="1238" spans="1:9" x14ac:dyDescent="0.2">
      <c r="A1238" s="77">
        <v>33370</v>
      </c>
      <c r="B1238" s="61">
        <v>1645</v>
      </c>
      <c r="C1238" s="78">
        <f t="shared" si="92"/>
        <v>1991.05</v>
      </c>
      <c r="D1238" s="78">
        <f t="shared" si="93"/>
        <v>3.262809917355372</v>
      </c>
      <c r="E1238" s="78"/>
      <c r="F1238" s="78"/>
      <c r="G1238" s="78"/>
      <c r="H1238" s="78"/>
      <c r="I1238" s="78"/>
    </row>
    <row r="1239" spans="1:9" x14ac:dyDescent="0.2">
      <c r="A1239" s="77">
        <v>33371</v>
      </c>
      <c r="B1239" s="61">
        <v>1826</v>
      </c>
      <c r="C1239" s="78">
        <f t="shared" si="92"/>
        <v>1991.05</v>
      </c>
      <c r="D1239" s="78">
        <f t="shared" si="93"/>
        <v>3.621818181818182</v>
      </c>
      <c r="E1239" s="78"/>
      <c r="F1239" s="78"/>
      <c r="G1239" s="78"/>
      <c r="H1239" s="78"/>
      <c r="I1239" s="78"/>
    </row>
    <row r="1240" spans="1:9" x14ac:dyDescent="0.2">
      <c r="A1240" s="77">
        <v>33372</v>
      </c>
      <c r="B1240" s="61">
        <v>1750</v>
      </c>
      <c r="C1240" s="78">
        <f t="shared" si="92"/>
        <v>1991.05</v>
      </c>
      <c r="D1240" s="78">
        <f t="shared" si="93"/>
        <v>3.4710743801652892</v>
      </c>
      <c r="E1240" s="78"/>
      <c r="F1240" s="78"/>
      <c r="G1240" s="78"/>
      <c r="H1240" s="78"/>
      <c r="I1240" s="78"/>
    </row>
    <row r="1241" spans="1:9" x14ac:dyDescent="0.2">
      <c r="A1241" s="77">
        <v>33373</v>
      </c>
      <c r="B1241" s="61">
        <v>1740</v>
      </c>
      <c r="C1241" s="78">
        <f t="shared" si="92"/>
        <v>1991.05</v>
      </c>
      <c r="D1241" s="78">
        <f t="shared" si="93"/>
        <v>3.4512396694214877</v>
      </c>
      <c r="E1241" s="78"/>
      <c r="F1241" s="78"/>
      <c r="G1241" s="78"/>
      <c r="H1241" s="78"/>
      <c r="I1241" s="78"/>
    </row>
    <row r="1242" spans="1:9" x14ac:dyDescent="0.2">
      <c r="A1242" s="77">
        <v>33374</v>
      </c>
      <c r="B1242" s="61">
        <v>2135</v>
      </c>
      <c r="C1242" s="78">
        <f t="shared" si="92"/>
        <v>1991.05</v>
      </c>
      <c r="D1242" s="78">
        <f t="shared" si="93"/>
        <v>4.2347107438016529</v>
      </c>
      <c r="E1242" s="78"/>
      <c r="F1242" s="78"/>
      <c r="G1242" s="78"/>
      <c r="H1242" s="78"/>
      <c r="I1242" s="78"/>
    </row>
    <row r="1243" spans="1:9" x14ac:dyDescent="0.2">
      <c r="A1243" s="77">
        <v>33375</v>
      </c>
      <c r="B1243" s="61">
        <v>1994</v>
      </c>
      <c r="C1243" s="78">
        <f t="shared" si="92"/>
        <v>1991.05</v>
      </c>
      <c r="D1243" s="78">
        <f t="shared" si="93"/>
        <v>3.9550413223140493</v>
      </c>
      <c r="E1243" s="78"/>
      <c r="F1243" s="78"/>
      <c r="G1243" s="78"/>
      <c r="H1243" s="78"/>
      <c r="I1243" s="78"/>
    </row>
    <row r="1244" spans="1:9" x14ac:dyDescent="0.2">
      <c r="A1244" s="77">
        <v>33376</v>
      </c>
      <c r="B1244" s="61">
        <v>1644</v>
      </c>
      <c r="C1244" s="78">
        <f t="shared" si="92"/>
        <v>1991.05</v>
      </c>
      <c r="D1244" s="78">
        <f t="shared" si="93"/>
        <v>3.2608264462809915</v>
      </c>
      <c r="E1244" s="78"/>
      <c r="F1244" s="78"/>
      <c r="G1244" s="78"/>
      <c r="H1244" s="78"/>
      <c r="I1244" s="78"/>
    </row>
    <row r="1245" spans="1:9" x14ac:dyDescent="0.2">
      <c r="A1245" s="77">
        <v>33377</v>
      </c>
      <c r="B1245" s="61">
        <v>1603</v>
      </c>
      <c r="C1245" s="78">
        <f t="shared" si="92"/>
        <v>1991.05</v>
      </c>
      <c r="D1245" s="78">
        <f t="shared" si="93"/>
        <v>3.179504132231405</v>
      </c>
      <c r="E1245" s="78"/>
      <c r="F1245" s="78"/>
      <c r="G1245" s="78"/>
      <c r="H1245" s="78"/>
      <c r="I1245" s="78"/>
    </row>
    <row r="1246" spans="1:9" x14ac:dyDescent="0.2">
      <c r="A1246" s="77">
        <v>33378</v>
      </c>
      <c r="B1246" s="61">
        <v>1694</v>
      </c>
      <c r="C1246" s="78">
        <f t="shared" si="92"/>
        <v>1991.05</v>
      </c>
      <c r="D1246" s="78">
        <f t="shared" si="93"/>
        <v>3.36</v>
      </c>
      <c r="E1246" s="78"/>
      <c r="F1246" s="78"/>
      <c r="G1246" s="78"/>
      <c r="H1246" s="78"/>
      <c r="I1246" s="78"/>
    </row>
    <row r="1247" spans="1:9" x14ac:dyDescent="0.2">
      <c r="A1247" s="77">
        <v>33379</v>
      </c>
      <c r="B1247" s="61">
        <v>2213</v>
      </c>
      <c r="C1247" s="78">
        <f t="shared" si="92"/>
        <v>1991.05</v>
      </c>
      <c r="D1247" s="78">
        <f t="shared" si="93"/>
        <v>4.3894214876033057</v>
      </c>
      <c r="E1247" s="78"/>
      <c r="F1247" s="78"/>
      <c r="G1247" s="78"/>
      <c r="H1247" s="78"/>
      <c r="I1247" s="78"/>
    </row>
    <row r="1248" spans="1:9" x14ac:dyDescent="0.2">
      <c r="A1248" s="77">
        <v>33380</v>
      </c>
      <c r="B1248" s="61">
        <v>2826</v>
      </c>
      <c r="C1248" s="78">
        <f t="shared" si="92"/>
        <v>1991.05</v>
      </c>
      <c r="D1248" s="78">
        <f t="shared" si="93"/>
        <v>5.6052892561983469</v>
      </c>
      <c r="E1248" s="78"/>
      <c r="F1248" s="78"/>
      <c r="G1248" s="78"/>
      <c r="H1248" s="78"/>
      <c r="I1248" s="78"/>
    </row>
    <row r="1249" spans="1:9" x14ac:dyDescent="0.2">
      <c r="A1249" s="77">
        <v>33381</v>
      </c>
      <c r="B1249" s="61">
        <v>2981</v>
      </c>
      <c r="C1249" s="78">
        <f t="shared" si="92"/>
        <v>1991.05</v>
      </c>
      <c r="D1249" s="78">
        <f t="shared" si="93"/>
        <v>5.9127272727272731</v>
      </c>
      <c r="E1249" s="78"/>
      <c r="F1249" s="78"/>
      <c r="G1249" s="78"/>
      <c r="H1249" s="78"/>
      <c r="I1249" s="78"/>
    </row>
    <row r="1250" spans="1:9" x14ac:dyDescent="0.2">
      <c r="A1250" s="77">
        <v>33382</v>
      </c>
      <c r="B1250" s="61">
        <v>2934</v>
      </c>
      <c r="C1250" s="78">
        <f t="shared" si="92"/>
        <v>1991.05</v>
      </c>
      <c r="D1250" s="78">
        <f t="shared" si="93"/>
        <v>5.8195041322314047</v>
      </c>
      <c r="E1250" s="78"/>
      <c r="F1250" s="78"/>
      <c r="G1250" s="78"/>
      <c r="H1250" s="78"/>
      <c r="I1250" s="78"/>
    </row>
    <row r="1251" spans="1:9" x14ac:dyDescent="0.2">
      <c r="A1251" s="77">
        <v>33383</v>
      </c>
      <c r="B1251" s="61">
        <v>2705</v>
      </c>
      <c r="C1251" s="78">
        <f t="shared" si="92"/>
        <v>1991.05</v>
      </c>
      <c r="D1251" s="78">
        <f t="shared" si="93"/>
        <v>5.3652892561983467</v>
      </c>
      <c r="E1251" s="78"/>
      <c r="F1251" s="78"/>
      <c r="G1251" s="78"/>
      <c r="H1251" s="78"/>
      <c r="I1251" s="78"/>
    </row>
    <row r="1252" spans="1:9" x14ac:dyDescent="0.2">
      <c r="A1252" s="77">
        <v>33384</v>
      </c>
      <c r="B1252" s="61">
        <v>2172</v>
      </c>
      <c r="C1252" s="78">
        <f t="shared" si="92"/>
        <v>1991.05</v>
      </c>
      <c r="D1252" s="78">
        <f t="shared" si="93"/>
        <v>4.3080991735537193</v>
      </c>
      <c r="E1252" s="78"/>
      <c r="F1252" s="78"/>
      <c r="G1252" s="78"/>
      <c r="H1252" s="78"/>
      <c r="I1252" s="78"/>
    </row>
    <row r="1253" spans="1:9" x14ac:dyDescent="0.2">
      <c r="A1253" s="77">
        <v>33385</v>
      </c>
      <c r="B1253" s="61">
        <v>1923</v>
      </c>
      <c r="C1253" s="78">
        <f t="shared" si="92"/>
        <v>1991.05</v>
      </c>
      <c r="D1253" s="78">
        <f t="shared" si="93"/>
        <v>3.8142148760330579</v>
      </c>
      <c r="E1253" s="78"/>
      <c r="F1253" s="78"/>
      <c r="G1253" s="78"/>
      <c r="H1253" s="78"/>
      <c r="I1253" s="78"/>
    </row>
    <row r="1254" spans="1:9" x14ac:dyDescent="0.2">
      <c r="A1254" s="77">
        <v>33386</v>
      </c>
      <c r="B1254" s="61">
        <v>1894</v>
      </c>
      <c r="C1254" s="78">
        <f t="shared" si="92"/>
        <v>1991.05</v>
      </c>
      <c r="D1254" s="78">
        <f t="shared" si="93"/>
        <v>3.7566942148760329</v>
      </c>
      <c r="E1254" s="78"/>
      <c r="F1254" s="78"/>
      <c r="G1254" s="78"/>
      <c r="H1254" s="78"/>
      <c r="I1254" s="78"/>
    </row>
    <row r="1255" spans="1:9" x14ac:dyDescent="0.2">
      <c r="A1255" s="77">
        <v>33387</v>
      </c>
      <c r="B1255" s="61">
        <v>1975</v>
      </c>
      <c r="C1255" s="78">
        <f t="shared" si="92"/>
        <v>1991.05</v>
      </c>
      <c r="D1255" s="78">
        <f t="shared" si="93"/>
        <v>3.9173553719008263</v>
      </c>
      <c r="E1255" s="78"/>
      <c r="F1255" s="78"/>
      <c r="G1255" s="78"/>
      <c r="H1255" s="78"/>
      <c r="I1255" s="78"/>
    </row>
    <row r="1256" spans="1:9" x14ac:dyDescent="0.2">
      <c r="A1256" s="77">
        <v>33388</v>
      </c>
      <c r="B1256" s="61">
        <v>1689</v>
      </c>
      <c r="C1256" s="78">
        <f t="shared" si="92"/>
        <v>1991.05</v>
      </c>
      <c r="D1256" s="78">
        <f t="shared" si="93"/>
        <v>3.3500826446280993</v>
      </c>
      <c r="E1256" s="78"/>
      <c r="F1256" s="78"/>
      <c r="G1256" s="78"/>
      <c r="H1256" s="78"/>
      <c r="I1256" s="78"/>
    </row>
    <row r="1257" spans="1:9" x14ac:dyDescent="0.2">
      <c r="A1257" s="77">
        <v>33389</v>
      </c>
      <c r="B1257" s="61">
        <v>1450</v>
      </c>
      <c r="C1257" s="78">
        <f t="shared" si="92"/>
        <v>1991.05</v>
      </c>
      <c r="D1257" s="78">
        <f t="shared" si="93"/>
        <v>2.8760330578512399</v>
      </c>
      <c r="E1257" s="78"/>
      <c r="F1257" s="78"/>
      <c r="G1257" s="78"/>
      <c r="H1257" s="78"/>
      <c r="I1257" s="78"/>
    </row>
    <row r="1258" spans="1:9" x14ac:dyDescent="0.2">
      <c r="A1258" s="77">
        <v>33390</v>
      </c>
      <c r="B1258" s="61">
        <v>1799</v>
      </c>
      <c r="C1258" s="78">
        <f t="shared" si="92"/>
        <v>1991.06</v>
      </c>
      <c r="D1258" s="78">
        <f t="shared" si="93"/>
        <v>3.5682644628099176</v>
      </c>
      <c r="E1258" s="78"/>
      <c r="F1258" s="78"/>
      <c r="G1258" s="78"/>
      <c r="H1258" s="78"/>
      <c r="I1258" s="78"/>
    </row>
    <row r="1259" spans="1:9" x14ac:dyDescent="0.2">
      <c r="A1259" s="77">
        <v>33391</v>
      </c>
      <c r="B1259" s="61">
        <v>1961</v>
      </c>
      <c r="C1259" s="78">
        <f t="shared" si="92"/>
        <v>1991.06</v>
      </c>
      <c r="D1259" s="78">
        <f t="shared" si="93"/>
        <v>3.8895867768595038</v>
      </c>
      <c r="E1259" s="78"/>
      <c r="F1259" s="78"/>
      <c r="G1259" s="78"/>
      <c r="H1259" s="78"/>
      <c r="I1259" s="78"/>
    </row>
    <row r="1260" spans="1:9" x14ac:dyDescent="0.2">
      <c r="A1260" s="77">
        <v>33392</v>
      </c>
      <c r="B1260" s="61">
        <v>2214</v>
      </c>
      <c r="C1260" s="78">
        <f t="shared" si="92"/>
        <v>1991.06</v>
      </c>
      <c r="D1260" s="78">
        <f t="shared" si="93"/>
        <v>4.3914049586776853</v>
      </c>
      <c r="E1260" s="78"/>
      <c r="F1260" s="78"/>
      <c r="G1260" s="78"/>
      <c r="H1260" s="78"/>
      <c r="I1260" s="78"/>
    </row>
    <row r="1261" spans="1:9" x14ac:dyDescent="0.2">
      <c r="A1261" s="77">
        <v>33393</v>
      </c>
      <c r="B1261" s="61">
        <v>1766</v>
      </c>
      <c r="C1261" s="78">
        <f t="shared" si="92"/>
        <v>1991.06</v>
      </c>
      <c r="D1261" s="78">
        <f t="shared" si="93"/>
        <v>3.5028099173553717</v>
      </c>
      <c r="E1261" s="78"/>
      <c r="F1261" s="78"/>
      <c r="G1261" s="78"/>
      <c r="H1261" s="78"/>
      <c r="I1261" s="78"/>
    </row>
    <row r="1262" spans="1:9" x14ac:dyDescent="0.2">
      <c r="A1262" s="77">
        <v>33394</v>
      </c>
      <c r="B1262" s="61">
        <v>1605</v>
      </c>
      <c r="C1262" s="78">
        <f t="shared" si="92"/>
        <v>1991.06</v>
      </c>
      <c r="D1262" s="78">
        <f t="shared" si="93"/>
        <v>3.1834710743801651</v>
      </c>
      <c r="E1262" s="78"/>
      <c r="F1262" s="78"/>
      <c r="G1262" s="78"/>
      <c r="H1262" s="78"/>
      <c r="I1262" s="78"/>
    </row>
    <row r="1263" spans="1:9" x14ac:dyDescent="0.2">
      <c r="A1263" s="77">
        <v>33395</v>
      </c>
      <c r="B1263" s="61">
        <v>1334</v>
      </c>
      <c r="C1263" s="78">
        <f t="shared" si="92"/>
        <v>1991.06</v>
      </c>
      <c r="D1263" s="78">
        <f t="shared" si="93"/>
        <v>2.6459504132231406</v>
      </c>
      <c r="E1263" s="78"/>
      <c r="F1263" s="78"/>
      <c r="G1263" s="78"/>
      <c r="H1263" s="78"/>
      <c r="I1263" s="78"/>
    </row>
    <row r="1264" spans="1:9" x14ac:dyDescent="0.2">
      <c r="A1264" s="77">
        <v>33396</v>
      </c>
      <c r="B1264" s="61">
        <v>1391</v>
      </c>
      <c r="C1264" s="78">
        <f t="shared" si="92"/>
        <v>1991.06</v>
      </c>
      <c r="D1264" s="78">
        <f t="shared" si="93"/>
        <v>2.75900826446281</v>
      </c>
      <c r="E1264" s="78"/>
      <c r="F1264" s="78"/>
      <c r="G1264" s="78"/>
      <c r="H1264" s="78"/>
      <c r="I1264" s="78"/>
    </row>
    <row r="1265" spans="1:9" x14ac:dyDescent="0.2">
      <c r="A1265" s="77">
        <v>33397</v>
      </c>
      <c r="B1265" s="61">
        <v>1507</v>
      </c>
      <c r="C1265" s="78">
        <f t="shared" si="92"/>
        <v>1991.06</v>
      </c>
      <c r="D1265" s="78">
        <f t="shared" si="93"/>
        <v>2.9890909090909088</v>
      </c>
      <c r="E1265" s="78"/>
      <c r="F1265" s="78"/>
      <c r="G1265" s="78"/>
      <c r="H1265" s="78"/>
      <c r="I1265" s="78"/>
    </row>
    <row r="1266" spans="1:9" x14ac:dyDescent="0.2">
      <c r="A1266" s="77">
        <v>33398</v>
      </c>
      <c r="B1266" s="61">
        <v>1639</v>
      </c>
      <c r="C1266" s="78">
        <f t="shared" si="92"/>
        <v>1991.06</v>
      </c>
      <c r="D1266" s="78">
        <f t="shared" si="93"/>
        <v>3.250909090909091</v>
      </c>
      <c r="E1266" s="78"/>
      <c r="F1266" s="78"/>
      <c r="G1266" s="78"/>
      <c r="H1266" s="78"/>
      <c r="I1266" s="78"/>
    </row>
    <row r="1267" spans="1:9" x14ac:dyDescent="0.2">
      <c r="A1267" s="77">
        <v>33399</v>
      </c>
      <c r="B1267" s="61">
        <v>1353</v>
      </c>
      <c r="C1267" s="78">
        <f t="shared" si="92"/>
        <v>1991.06</v>
      </c>
      <c r="D1267" s="78">
        <f t="shared" si="93"/>
        <v>2.6836363636363636</v>
      </c>
      <c r="E1267" s="78"/>
      <c r="F1267" s="78"/>
      <c r="G1267" s="78"/>
      <c r="H1267" s="78"/>
      <c r="I1267" s="78"/>
    </row>
    <row r="1268" spans="1:9" x14ac:dyDescent="0.2">
      <c r="A1268" s="77">
        <v>33400</v>
      </c>
      <c r="B1268" s="61">
        <v>1491</v>
      </c>
      <c r="C1268" s="78">
        <f t="shared" si="92"/>
        <v>1991.06</v>
      </c>
      <c r="D1268" s="78">
        <f t="shared" si="93"/>
        <v>2.9573553719008263</v>
      </c>
      <c r="E1268" s="78"/>
      <c r="F1268" s="78"/>
      <c r="G1268" s="78"/>
      <c r="H1268" s="78"/>
      <c r="I1268" s="78"/>
    </row>
    <row r="1269" spans="1:9" x14ac:dyDescent="0.2">
      <c r="A1269" s="77">
        <v>33401</v>
      </c>
      <c r="B1269" s="61">
        <v>1091</v>
      </c>
      <c r="C1269" s="78">
        <f t="shared" si="92"/>
        <v>1991.06</v>
      </c>
      <c r="D1269" s="78">
        <f t="shared" si="93"/>
        <v>2.1639669421487602</v>
      </c>
      <c r="E1269" s="78"/>
      <c r="F1269" s="78"/>
      <c r="G1269" s="78"/>
      <c r="H1269" s="78"/>
      <c r="I1269" s="78"/>
    </row>
    <row r="1270" spans="1:9" x14ac:dyDescent="0.2">
      <c r="A1270" s="77">
        <v>33402</v>
      </c>
      <c r="B1270" s="61">
        <v>1004</v>
      </c>
      <c r="C1270" s="78">
        <f t="shared" si="92"/>
        <v>1991.06</v>
      </c>
      <c r="D1270" s="78">
        <f t="shared" si="93"/>
        <v>1.9914049586776859</v>
      </c>
      <c r="E1270" s="78"/>
      <c r="F1270" s="78"/>
      <c r="G1270" s="78"/>
      <c r="H1270" s="78"/>
      <c r="I1270" s="78"/>
    </row>
    <row r="1271" spans="1:9" x14ac:dyDescent="0.2">
      <c r="A1271" s="77">
        <v>33403</v>
      </c>
      <c r="B1271" s="61">
        <v>623</v>
      </c>
      <c r="C1271" s="78">
        <f t="shared" si="92"/>
        <v>1991.06</v>
      </c>
      <c r="D1271" s="78">
        <f t="shared" si="93"/>
        <v>1.2357024793388429</v>
      </c>
      <c r="E1271" s="78"/>
      <c r="F1271" s="78"/>
      <c r="G1271" s="78"/>
      <c r="H1271" s="78"/>
      <c r="I1271" s="78"/>
    </row>
    <row r="1272" spans="1:9" x14ac:dyDescent="0.2">
      <c r="A1272" s="77">
        <v>33404</v>
      </c>
      <c r="B1272" s="61">
        <v>631</v>
      </c>
      <c r="C1272" s="78">
        <f t="shared" si="92"/>
        <v>1991.06</v>
      </c>
      <c r="D1272" s="78">
        <f t="shared" si="93"/>
        <v>1.2515702479338844</v>
      </c>
      <c r="E1272" s="78"/>
      <c r="F1272" s="78"/>
      <c r="G1272" s="78"/>
      <c r="H1272" s="78"/>
      <c r="I1272" s="78"/>
    </row>
    <row r="1273" spans="1:9" x14ac:dyDescent="0.2">
      <c r="A1273" s="77">
        <v>33405</v>
      </c>
      <c r="B1273" s="61">
        <v>814</v>
      </c>
      <c r="C1273" s="78">
        <f t="shared" si="92"/>
        <v>1991.06</v>
      </c>
      <c r="D1273" s="78">
        <f t="shared" si="93"/>
        <v>1.6145454545454545</v>
      </c>
      <c r="E1273" s="78"/>
      <c r="F1273" s="78"/>
      <c r="G1273" s="78"/>
      <c r="H1273" s="78"/>
      <c r="I1273" s="78"/>
    </row>
    <row r="1274" spans="1:9" x14ac:dyDescent="0.2">
      <c r="A1274" s="77">
        <v>33406</v>
      </c>
      <c r="B1274" s="61">
        <v>808</v>
      </c>
      <c r="C1274" s="78">
        <f t="shared" si="92"/>
        <v>1991.06</v>
      </c>
      <c r="D1274" s="78">
        <f t="shared" si="93"/>
        <v>1.6026446280991735</v>
      </c>
      <c r="E1274" s="78"/>
      <c r="F1274" s="78"/>
      <c r="G1274" s="78"/>
      <c r="H1274" s="78"/>
      <c r="I1274" s="78"/>
    </row>
    <row r="1275" spans="1:9" x14ac:dyDescent="0.2">
      <c r="A1275" s="77">
        <v>33407</v>
      </c>
      <c r="B1275" s="61">
        <v>738</v>
      </c>
      <c r="C1275" s="78">
        <f t="shared" si="92"/>
        <v>1991.06</v>
      </c>
      <c r="D1275" s="78">
        <f t="shared" si="93"/>
        <v>1.4638016528925621</v>
      </c>
      <c r="E1275" s="78"/>
      <c r="F1275" s="78"/>
      <c r="G1275" s="78"/>
      <c r="H1275" s="78"/>
      <c r="I1275" s="78"/>
    </row>
    <row r="1276" spans="1:9" x14ac:dyDescent="0.2">
      <c r="A1276" s="77">
        <v>33408</v>
      </c>
      <c r="B1276" s="61">
        <v>504</v>
      </c>
      <c r="C1276" s="78">
        <f t="shared" si="92"/>
        <v>1991.06</v>
      </c>
      <c r="D1276" s="78">
        <f t="shared" si="93"/>
        <v>0.9996694214876034</v>
      </c>
      <c r="E1276" s="78"/>
      <c r="F1276" s="78"/>
      <c r="G1276" s="78"/>
      <c r="H1276" s="78"/>
      <c r="I1276" s="78"/>
    </row>
    <row r="1277" spans="1:9" x14ac:dyDescent="0.2">
      <c r="A1277" s="77">
        <v>33409</v>
      </c>
      <c r="B1277" s="61">
        <v>588</v>
      </c>
      <c r="C1277" s="78">
        <f t="shared" si="92"/>
        <v>1991.06</v>
      </c>
      <c r="D1277" s="78">
        <f t="shared" si="93"/>
        <v>1.166280991735537</v>
      </c>
      <c r="E1277" s="78"/>
      <c r="F1277" s="78"/>
      <c r="G1277" s="78"/>
      <c r="H1277" s="78"/>
      <c r="I1277" s="78"/>
    </row>
    <row r="1278" spans="1:9" x14ac:dyDescent="0.2">
      <c r="A1278" s="77">
        <v>33410</v>
      </c>
      <c r="B1278" s="61">
        <v>451</v>
      </c>
      <c r="C1278" s="78">
        <f t="shared" si="92"/>
        <v>1991.06</v>
      </c>
      <c r="D1278" s="78">
        <f t="shared" si="93"/>
        <v>0.89454545454545453</v>
      </c>
      <c r="E1278" s="78"/>
      <c r="F1278" s="78"/>
      <c r="G1278" s="78"/>
      <c r="H1278" s="78"/>
      <c r="I1278" s="78"/>
    </row>
    <row r="1279" spans="1:9" x14ac:dyDescent="0.2">
      <c r="A1279" s="77">
        <v>33411</v>
      </c>
      <c r="B1279" s="61">
        <v>597</v>
      </c>
      <c r="C1279" s="78">
        <f t="shared" si="92"/>
        <v>1991.06</v>
      </c>
      <c r="D1279" s="78">
        <f t="shared" si="93"/>
        <v>1.1841322314049587</v>
      </c>
      <c r="E1279" s="78"/>
      <c r="F1279" s="78"/>
      <c r="G1279" s="78"/>
      <c r="H1279" s="78"/>
      <c r="I1279" s="78"/>
    </row>
    <row r="1280" spans="1:9" x14ac:dyDescent="0.2">
      <c r="A1280" s="77">
        <v>33412</v>
      </c>
      <c r="B1280" s="61">
        <v>620</v>
      </c>
      <c r="C1280" s="78">
        <f t="shared" si="92"/>
        <v>1991.06</v>
      </c>
      <c r="D1280" s="78">
        <f t="shared" si="93"/>
        <v>1.2297520661157024</v>
      </c>
      <c r="E1280" s="78"/>
      <c r="F1280" s="78"/>
      <c r="G1280" s="78"/>
      <c r="H1280" s="78"/>
      <c r="I1280" s="78"/>
    </row>
    <row r="1281" spans="1:9" x14ac:dyDescent="0.2">
      <c r="A1281" s="77">
        <v>33413</v>
      </c>
      <c r="B1281" s="61">
        <v>501</v>
      </c>
      <c r="C1281" s="78">
        <f t="shared" si="92"/>
        <v>1991.06</v>
      </c>
      <c r="D1281" s="78">
        <f t="shared" si="93"/>
        <v>0.9937190082644628</v>
      </c>
      <c r="E1281" s="78"/>
      <c r="F1281" s="78"/>
      <c r="G1281" s="78"/>
      <c r="H1281" s="78"/>
      <c r="I1281" s="78"/>
    </row>
    <row r="1282" spans="1:9" x14ac:dyDescent="0.2">
      <c r="A1282" s="77">
        <v>33414</v>
      </c>
      <c r="B1282" s="61">
        <v>601</v>
      </c>
      <c r="C1282" s="78">
        <f t="shared" si="92"/>
        <v>1991.06</v>
      </c>
      <c r="D1282" s="78">
        <f t="shared" si="93"/>
        <v>1.1920661157024792</v>
      </c>
      <c r="E1282" s="78"/>
      <c r="F1282" s="78"/>
      <c r="G1282" s="78"/>
      <c r="H1282" s="78"/>
      <c r="I1282" s="78"/>
    </row>
    <row r="1283" spans="1:9" x14ac:dyDescent="0.2">
      <c r="A1283" s="77">
        <v>33415</v>
      </c>
      <c r="B1283" s="61">
        <v>567</v>
      </c>
      <c r="C1283" s="78">
        <f t="shared" si="92"/>
        <v>1991.06</v>
      </c>
      <c r="D1283" s="78">
        <f t="shared" si="93"/>
        <v>1.1246280991735538</v>
      </c>
      <c r="E1283" s="78"/>
      <c r="F1283" s="78"/>
      <c r="G1283" s="78"/>
      <c r="H1283" s="78"/>
      <c r="I1283" s="78"/>
    </row>
    <row r="1284" spans="1:9" x14ac:dyDescent="0.2">
      <c r="A1284" s="77">
        <v>33416</v>
      </c>
      <c r="B1284" s="61">
        <v>535</v>
      </c>
      <c r="C1284" s="78">
        <f t="shared" si="92"/>
        <v>1991.06</v>
      </c>
      <c r="D1284" s="78">
        <f t="shared" si="93"/>
        <v>1.0611570247933886</v>
      </c>
      <c r="E1284" s="78"/>
      <c r="F1284" s="78"/>
      <c r="G1284" s="78"/>
      <c r="H1284" s="78"/>
      <c r="I1284" s="78"/>
    </row>
    <row r="1285" spans="1:9" x14ac:dyDescent="0.2">
      <c r="A1285" s="77">
        <v>33417</v>
      </c>
      <c r="B1285" s="61">
        <v>530</v>
      </c>
      <c r="C1285" s="78">
        <f t="shared" si="92"/>
        <v>1991.06</v>
      </c>
      <c r="D1285" s="78">
        <f t="shared" si="93"/>
        <v>1.0512396694214876</v>
      </c>
      <c r="E1285" s="78"/>
      <c r="F1285" s="78"/>
      <c r="G1285" s="78"/>
      <c r="H1285" s="78"/>
      <c r="I1285" s="78"/>
    </row>
    <row r="1286" spans="1:9" x14ac:dyDescent="0.2">
      <c r="A1286" s="77">
        <v>33418</v>
      </c>
      <c r="B1286" s="61">
        <v>597</v>
      </c>
      <c r="C1286" s="78">
        <f t="shared" si="92"/>
        <v>1991.06</v>
      </c>
      <c r="D1286" s="78">
        <f t="shared" si="93"/>
        <v>1.1841322314049587</v>
      </c>
      <c r="E1286" s="78"/>
      <c r="F1286" s="78"/>
      <c r="G1286" s="78"/>
      <c r="H1286" s="78"/>
      <c r="I1286" s="78"/>
    </row>
    <row r="1287" spans="1:9" x14ac:dyDescent="0.2">
      <c r="A1287" s="77">
        <v>33419</v>
      </c>
      <c r="B1287" s="61">
        <v>643</v>
      </c>
      <c r="C1287" s="78">
        <f t="shared" si="92"/>
        <v>1991.06</v>
      </c>
      <c r="D1287" s="78">
        <f t="shared" si="93"/>
        <v>1.2753719008264464</v>
      </c>
      <c r="E1287" s="78"/>
      <c r="F1287" s="78"/>
      <c r="G1287" s="78"/>
      <c r="H1287" s="78"/>
      <c r="I1287" s="78"/>
    </row>
    <row r="1288" spans="1:9" x14ac:dyDescent="0.2">
      <c r="A1288" s="77">
        <v>33420</v>
      </c>
      <c r="B1288" s="61">
        <v>733</v>
      </c>
      <c r="C1288" s="78">
        <f t="shared" si="92"/>
        <v>1991.07</v>
      </c>
      <c r="D1288" s="78">
        <f t="shared" si="93"/>
        <v>1.4538842975206612</v>
      </c>
      <c r="E1288" s="78"/>
      <c r="F1288" s="78"/>
      <c r="G1288" s="78"/>
      <c r="H1288" s="78"/>
      <c r="I1288" s="78"/>
    </row>
    <row r="1289" spans="1:9" x14ac:dyDescent="0.2">
      <c r="A1289" s="77">
        <v>33421</v>
      </c>
      <c r="B1289" s="61">
        <v>627</v>
      </c>
      <c r="C1289" s="78">
        <f t="shared" si="92"/>
        <v>1991.07</v>
      </c>
      <c r="D1289" s="78">
        <f t="shared" si="93"/>
        <v>1.2436363636363637</v>
      </c>
      <c r="E1289" s="78"/>
      <c r="F1289" s="78"/>
      <c r="G1289" s="78"/>
      <c r="H1289" s="78"/>
      <c r="I1289" s="78"/>
    </row>
    <row r="1290" spans="1:9" x14ac:dyDescent="0.2">
      <c r="A1290" s="77">
        <v>33422</v>
      </c>
      <c r="B1290" s="61">
        <v>634</v>
      </c>
      <c r="C1290" s="78">
        <f t="shared" si="92"/>
        <v>1991.07</v>
      </c>
      <c r="D1290" s="78">
        <f t="shared" si="93"/>
        <v>1.2575206611570247</v>
      </c>
      <c r="E1290" s="78"/>
      <c r="F1290" s="78"/>
      <c r="G1290" s="78"/>
      <c r="H1290" s="78"/>
      <c r="I1290" s="78"/>
    </row>
    <row r="1291" spans="1:9" x14ac:dyDescent="0.2">
      <c r="A1291" s="77">
        <v>33423</v>
      </c>
      <c r="B1291" s="61">
        <v>585</v>
      </c>
      <c r="C1291" s="78">
        <f t="shared" ref="C1291:C1354" si="95">YEAR(A1291) + MONTH(A1291) / 100</f>
        <v>1991.07</v>
      </c>
      <c r="D1291" s="78">
        <f t="shared" si="93"/>
        <v>1.1603305785123967</v>
      </c>
      <c r="E1291" s="78"/>
      <c r="F1291" s="78"/>
      <c r="G1291" s="78"/>
      <c r="H1291" s="78"/>
      <c r="I1291" s="78"/>
    </row>
    <row r="1292" spans="1:9" x14ac:dyDescent="0.2">
      <c r="A1292" s="77">
        <v>33424</v>
      </c>
      <c r="B1292" s="61">
        <v>451</v>
      </c>
      <c r="C1292" s="78">
        <f t="shared" si="95"/>
        <v>1991.07</v>
      </c>
      <c r="D1292" s="78">
        <f t="shared" ref="D1292:D1355" si="96">B1292 * 60 * 60 * 24 / 43560 / 1000</f>
        <v>0.89454545454545453</v>
      </c>
      <c r="E1292" s="78"/>
      <c r="F1292" s="78"/>
      <c r="G1292" s="78"/>
      <c r="H1292" s="78"/>
      <c r="I1292" s="78"/>
    </row>
    <row r="1293" spans="1:9" x14ac:dyDescent="0.2">
      <c r="A1293" s="77">
        <v>33425</v>
      </c>
      <c r="B1293" s="61">
        <v>355</v>
      </c>
      <c r="C1293" s="78">
        <f t="shared" si="95"/>
        <v>1991.07</v>
      </c>
      <c r="D1293" s="78">
        <f t="shared" si="96"/>
        <v>0.70413223140495873</v>
      </c>
      <c r="E1293" s="78"/>
      <c r="F1293" s="78"/>
      <c r="G1293" s="78"/>
      <c r="H1293" s="78"/>
      <c r="I1293" s="78"/>
    </row>
    <row r="1294" spans="1:9" x14ac:dyDescent="0.2">
      <c r="A1294" s="77">
        <v>33426</v>
      </c>
      <c r="B1294" s="61">
        <v>265</v>
      </c>
      <c r="C1294" s="78">
        <f t="shared" si="95"/>
        <v>1991.07</v>
      </c>
      <c r="D1294" s="78">
        <f t="shared" si="96"/>
        <v>0.52561983471074381</v>
      </c>
      <c r="E1294" s="78"/>
      <c r="F1294" s="78"/>
      <c r="G1294" s="78"/>
      <c r="H1294" s="78"/>
      <c r="I1294" s="78"/>
    </row>
    <row r="1295" spans="1:9" x14ac:dyDescent="0.2">
      <c r="A1295" s="77">
        <v>33427</v>
      </c>
      <c r="B1295" s="61">
        <v>289</v>
      </c>
      <c r="C1295" s="78">
        <f t="shared" si="95"/>
        <v>1991.07</v>
      </c>
      <c r="D1295" s="78">
        <f t="shared" si="96"/>
        <v>0.57322314049586787</v>
      </c>
      <c r="E1295" s="78"/>
      <c r="F1295" s="78"/>
      <c r="G1295" s="78"/>
      <c r="H1295" s="78"/>
      <c r="I1295" s="78"/>
    </row>
    <row r="1296" spans="1:9" x14ac:dyDescent="0.2">
      <c r="A1296" s="77">
        <v>33428</v>
      </c>
      <c r="B1296" s="61">
        <v>188</v>
      </c>
      <c r="C1296" s="78">
        <f t="shared" si="95"/>
        <v>1991.07</v>
      </c>
      <c r="D1296" s="78">
        <f t="shared" si="96"/>
        <v>0.37289256198347109</v>
      </c>
      <c r="E1296" s="78"/>
      <c r="F1296" s="78"/>
      <c r="G1296" s="78"/>
      <c r="H1296" s="78"/>
      <c r="I1296" s="78"/>
    </row>
    <row r="1297" spans="1:9" x14ac:dyDescent="0.2">
      <c r="A1297" s="77">
        <v>33429</v>
      </c>
      <c r="B1297" s="61">
        <v>212</v>
      </c>
      <c r="C1297" s="78">
        <f t="shared" si="95"/>
        <v>1991.07</v>
      </c>
      <c r="D1297" s="78">
        <f t="shared" si="96"/>
        <v>0.42049586776859504</v>
      </c>
      <c r="E1297" s="78"/>
      <c r="F1297" s="78"/>
      <c r="G1297" s="78"/>
      <c r="H1297" s="78"/>
      <c r="I1297" s="78"/>
    </row>
    <row r="1298" spans="1:9" x14ac:dyDescent="0.2">
      <c r="A1298" s="77">
        <v>33430</v>
      </c>
      <c r="B1298" s="61">
        <v>184</v>
      </c>
      <c r="C1298" s="78">
        <f t="shared" si="95"/>
        <v>1991.07</v>
      </c>
      <c r="D1298" s="78">
        <f t="shared" si="96"/>
        <v>0.36495867768595042</v>
      </c>
      <c r="E1298" s="78"/>
      <c r="F1298" s="78"/>
      <c r="G1298" s="78"/>
      <c r="H1298" s="78"/>
      <c r="I1298" s="78"/>
    </row>
    <row r="1299" spans="1:9" x14ac:dyDescent="0.2">
      <c r="A1299" s="77">
        <v>33431</v>
      </c>
      <c r="B1299" s="61">
        <v>214</v>
      </c>
      <c r="C1299" s="78">
        <f t="shared" si="95"/>
        <v>1991.07</v>
      </c>
      <c r="D1299" s="78">
        <f t="shared" si="96"/>
        <v>0.42446280991735535</v>
      </c>
      <c r="E1299" s="78"/>
      <c r="F1299" s="78"/>
      <c r="G1299" s="78"/>
      <c r="H1299" s="78"/>
      <c r="I1299" s="78"/>
    </row>
    <row r="1300" spans="1:9" x14ac:dyDescent="0.2">
      <c r="A1300" s="77">
        <v>33432</v>
      </c>
      <c r="B1300" s="61">
        <v>121</v>
      </c>
      <c r="C1300" s="78">
        <f t="shared" si="95"/>
        <v>1991.07</v>
      </c>
      <c r="D1300" s="78">
        <f t="shared" si="96"/>
        <v>0.24</v>
      </c>
      <c r="E1300" s="78"/>
      <c r="F1300" s="78"/>
      <c r="G1300" s="78"/>
      <c r="H1300" s="78"/>
      <c r="I1300" s="78"/>
    </row>
    <row r="1301" spans="1:9" x14ac:dyDescent="0.2">
      <c r="A1301" s="77">
        <v>33433</v>
      </c>
      <c r="B1301" s="61">
        <v>233</v>
      </c>
      <c r="C1301" s="78">
        <f t="shared" si="95"/>
        <v>1991.07</v>
      </c>
      <c r="D1301" s="78">
        <f t="shared" si="96"/>
        <v>0.4621487603305785</v>
      </c>
      <c r="E1301" s="78"/>
      <c r="F1301" s="78"/>
      <c r="G1301" s="78"/>
      <c r="H1301" s="78"/>
      <c r="I1301" s="78"/>
    </row>
    <row r="1302" spans="1:9" x14ac:dyDescent="0.2">
      <c r="A1302" s="77">
        <v>33434</v>
      </c>
      <c r="B1302" s="61">
        <v>137</v>
      </c>
      <c r="C1302" s="78">
        <f t="shared" si="95"/>
        <v>1991.07</v>
      </c>
      <c r="D1302" s="78">
        <f t="shared" si="96"/>
        <v>0.27173553719008264</v>
      </c>
      <c r="E1302" s="78"/>
      <c r="F1302" s="78"/>
      <c r="G1302" s="78"/>
      <c r="H1302" s="78"/>
      <c r="I1302" s="78"/>
    </row>
    <row r="1303" spans="1:9" x14ac:dyDescent="0.2">
      <c r="A1303" s="77">
        <v>33435</v>
      </c>
      <c r="B1303" s="61">
        <v>268</v>
      </c>
      <c r="C1303" s="78">
        <f t="shared" si="95"/>
        <v>1991.07</v>
      </c>
      <c r="D1303" s="78">
        <f t="shared" si="96"/>
        <v>0.5315702479338843</v>
      </c>
      <c r="E1303" s="78"/>
      <c r="F1303" s="78"/>
      <c r="G1303" s="78"/>
      <c r="H1303" s="78"/>
      <c r="I1303" s="78"/>
    </row>
    <row r="1304" spans="1:9" x14ac:dyDescent="0.2">
      <c r="A1304" s="77">
        <v>33436</v>
      </c>
      <c r="B1304" s="61">
        <v>274</v>
      </c>
      <c r="C1304" s="78">
        <f t="shared" si="95"/>
        <v>1991.07</v>
      </c>
      <c r="D1304" s="78">
        <f t="shared" si="96"/>
        <v>0.54347107438016529</v>
      </c>
      <c r="E1304" s="78"/>
      <c r="F1304" s="78"/>
      <c r="G1304" s="78"/>
      <c r="H1304" s="78"/>
      <c r="I1304" s="78"/>
    </row>
    <row r="1305" spans="1:9" x14ac:dyDescent="0.2">
      <c r="A1305" s="77">
        <v>33437</v>
      </c>
      <c r="B1305" s="61">
        <v>299</v>
      </c>
      <c r="C1305" s="78">
        <f t="shared" si="95"/>
        <v>1991.07</v>
      </c>
      <c r="D1305" s="78">
        <f t="shared" si="96"/>
        <v>0.59305785123966936</v>
      </c>
      <c r="E1305" s="78"/>
      <c r="F1305" s="78"/>
      <c r="G1305" s="78"/>
      <c r="H1305" s="78"/>
      <c r="I1305" s="78"/>
    </row>
    <row r="1306" spans="1:9" x14ac:dyDescent="0.2">
      <c r="A1306" s="77">
        <v>33438</v>
      </c>
      <c r="B1306" s="61">
        <v>274</v>
      </c>
      <c r="C1306" s="78">
        <f t="shared" si="95"/>
        <v>1991.07</v>
      </c>
      <c r="D1306" s="78">
        <f t="shared" si="96"/>
        <v>0.54347107438016529</v>
      </c>
      <c r="E1306" s="78"/>
      <c r="F1306" s="78"/>
      <c r="G1306" s="78"/>
      <c r="H1306" s="78"/>
      <c r="I1306" s="78"/>
    </row>
    <row r="1307" spans="1:9" x14ac:dyDescent="0.2">
      <c r="A1307" s="77">
        <v>33439</v>
      </c>
      <c r="B1307" s="61">
        <v>804</v>
      </c>
      <c r="C1307" s="78">
        <f t="shared" si="95"/>
        <v>1991.07</v>
      </c>
      <c r="D1307" s="78">
        <f t="shared" si="96"/>
        <v>1.5947107438016528</v>
      </c>
      <c r="E1307" s="78"/>
      <c r="F1307" s="78"/>
      <c r="G1307" s="78"/>
      <c r="H1307" s="78"/>
      <c r="I1307" s="78"/>
    </row>
    <row r="1308" spans="1:9" x14ac:dyDescent="0.2">
      <c r="A1308" s="77">
        <v>33440</v>
      </c>
      <c r="B1308" s="61">
        <v>831</v>
      </c>
      <c r="C1308" s="78">
        <f t="shared" si="95"/>
        <v>1991.07</v>
      </c>
      <c r="D1308" s="78">
        <f t="shared" si="96"/>
        <v>1.6482644628099175</v>
      </c>
      <c r="E1308" s="78"/>
      <c r="F1308" s="78"/>
      <c r="G1308" s="78"/>
      <c r="H1308" s="78"/>
      <c r="I1308" s="78"/>
    </row>
    <row r="1309" spans="1:9" x14ac:dyDescent="0.2">
      <c r="A1309" s="77">
        <v>33441</v>
      </c>
      <c r="B1309" s="61">
        <v>156</v>
      </c>
      <c r="C1309" s="78">
        <f t="shared" si="95"/>
        <v>1991.07</v>
      </c>
      <c r="D1309" s="78">
        <f t="shared" si="96"/>
        <v>0.30942148760330579</v>
      </c>
      <c r="E1309" s="78"/>
      <c r="F1309" s="78"/>
      <c r="G1309" s="78"/>
      <c r="H1309" s="78"/>
      <c r="I1309" s="78"/>
    </row>
    <row r="1310" spans="1:9" x14ac:dyDescent="0.2">
      <c r="A1310" s="77">
        <v>33442</v>
      </c>
      <c r="B1310" s="61">
        <v>398</v>
      </c>
      <c r="C1310" s="78">
        <f t="shared" si="95"/>
        <v>1991.07</v>
      </c>
      <c r="D1310" s="78">
        <f t="shared" si="96"/>
        <v>0.78942148760330577</v>
      </c>
      <c r="E1310" s="78"/>
      <c r="F1310" s="78"/>
      <c r="G1310" s="78"/>
      <c r="H1310" s="78"/>
      <c r="I1310" s="78"/>
    </row>
    <row r="1311" spans="1:9" x14ac:dyDescent="0.2">
      <c r="A1311" s="77">
        <v>33443</v>
      </c>
      <c r="B1311" s="61">
        <v>213</v>
      </c>
      <c r="C1311" s="78">
        <f t="shared" si="95"/>
        <v>1991.07</v>
      </c>
      <c r="D1311" s="78">
        <f t="shared" si="96"/>
        <v>0.42247933884297523</v>
      </c>
      <c r="E1311" s="78"/>
      <c r="F1311" s="78"/>
      <c r="G1311" s="78"/>
      <c r="H1311" s="78"/>
      <c r="I1311" s="78"/>
    </row>
    <row r="1312" spans="1:9" x14ac:dyDescent="0.2">
      <c r="A1312" s="77">
        <v>33444</v>
      </c>
      <c r="B1312" s="61">
        <v>189</v>
      </c>
      <c r="C1312" s="78">
        <f t="shared" si="95"/>
        <v>1991.07</v>
      </c>
      <c r="D1312" s="78">
        <f t="shared" si="96"/>
        <v>0.37487603305785128</v>
      </c>
      <c r="E1312" s="78"/>
      <c r="F1312" s="78"/>
      <c r="G1312" s="78"/>
      <c r="H1312" s="78"/>
      <c r="I1312" s="78"/>
    </row>
    <row r="1313" spans="1:9" x14ac:dyDescent="0.2">
      <c r="A1313" s="77">
        <v>33445</v>
      </c>
      <c r="B1313" s="61">
        <v>307</v>
      </c>
      <c r="C1313" s="78">
        <f t="shared" si="95"/>
        <v>1991.07</v>
      </c>
      <c r="D1313" s="78">
        <f t="shared" si="96"/>
        <v>0.60892561983471072</v>
      </c>
      <c r="E1313" s="78"/>
      <c r="F1313" s="78"/>
      <c r="G1313" s="78"/>
      <c r="H1313" s="78"/>
      <c r="I1313" s="78"/>
    </row>
    <row r="1314" spans="1:9" x14ac:dyDescent="0.2">
      <c r="A1314" s="77">
        <v>33446</v>
      </c>
      <c r="B1314" s="61">
        <v>191</v>
      </c>
      <c r="C1314" s="78">
        <f t="shared" si="95"/>
        <v>1991.07</v>
      </c>
      <c r="D1314" s="78">
        <f t="shared" si="96"/>
        <v>0.37884297520661159</v>
      </c>
      <c r="E1314" s="78"/>
      <c r="F1314" s="78"/>
      <c r="G1314" s="78"/>
      <c r="H1314" s="78"/>
      <c r="I1314" s="78"/>
    </row>
    <row r="1315" spans="1:9" x14ac:dyDescent="0.2">
      <c r="A1315" s="77">
        <v>33447</v>
      </c>
      <c r="B1315" s="61">
        <v>167</v>
      </c>
      <c r="C1315" s="78">
        <f t="shared" si="95"/>
        <v>1991.07</v>
      </c>
      <c r="D1315" s="78">
        <f t="shared" si="96"/>
        <v>0.33123966942148758</v>
      </c>
      <c r="E1315" s="78"/>
      <c r="F1315" s="78"/>
      <c r="G1315" s="78"/>
      <c r="H1315" s="78"/>
      <c r="I1315" s="78"/>
    </row>
    <row r="1316" spans="1:9" x14ac:dyDescent="0.2">
      <c r="A1316" s="77">
        <v>33448</v>
      </c>
      <c r="B1316" s="61">
        <v>266</v>
      </c>
      <c r="C1316" s="78">
        <f t="shared" si="95"/>
        <v>1991.07</v>
      </c>
      <c r="D1316" s="78">
        <f t="shared" si="96"/>
        <v>0.52760330578512404</v>
      </c>
      <c r="E1316" s="78"/>
      <c r="F1316" s="78"/>
      <c r="G1316" s="78"/>
      <c r="H1316" s="78"/>
      <c r="I1316" s="78"/>
    </row>
    <row r="1317" spans="1:9" x14ac:dyDescent="0.2">
      <c r="A1317" s="77">
        <v>33449</v>
      </c>
      <c r="B1317" s="61">
        <v>30</v>
      </c>
      <c r="C1317" s="78">
        <f t="shared" si="95"/>
        <v>1991.07</v>
      </c>
      <c r="D1317" s="78">
        <f t="shared" si="96"/>
        <v>5.9504132231404959E-2</v>
      </c>
      <c r="E1317" s="78"/>
      <c r="F1317" s="78"/>
      <c r="G1317" s="78"/>
      <c r="H1317" s="78"/>
      <c r="I1317" s="78"/>
    </row>
    <row r="1318" spans="1:9" x14ac:dyDescent="0.2">
      <c r="A1318" s="77">
        <v>33450</v>
      </c>
      <c r="B1318" s="61">
        <v>-28</v>
      </c>
      <c r="C1318" s="78">
        <f t="shared" si="95"/>
        <v>1991.07</v>
      </c>
      <c r="D1318" s="78">
        <f t="shared" si="96"/>
        <v>-5.5537190082644627E-2</v>
      </c>
      <c r="E1318" s="78"/>
      <c r="F1318" s="78"/>
      <c r="G1318" s="78"/>
      <c r="H1318" s="78"/>
      <c r="I1318" s="78"/>
    </row>
    <row r="1319" spans="1:9" x14ac:dyDescent="0.2">
      <c r="A1319" s="77">
        <v>33451</v>
      </c>
      <c r="B1319" s="61">
        <v>90</v>
      </c>
      <c r="C1319" s="78">
        <f t="shared" si="95"/>
        <v>1991.08</v>
      </c>
      <c r="D1319" s="78">
        <f t="shared" si="96"/>
        <v>0.1785123966942149</v>
      </c>
      <c r="E1319" s="78"/>
      <c r="F1319" s="78"/>
      <c r="G1319" s="78"/>
      <c r="H1319" s="78"/>
      <c r="I1319" s="78"/>
    </row>
    <row r="1320" spans="1:9" x14ac:dyDescent="0.2">
      <c r="A1320" s="77">
        <v>33452</v>
      </c>
      <c r="B1320" s="61">
        <v>76</v>
      </c>
      <c r="C1320" s="78">
        <f t="shared" si="95"/>
        <v>1991.08</v>
      </c>
      <c r="D1320" s="78">
        <f t="shared" si="96"/>
        <v>0.15074380165289256</v>
      </c>
      <c r="E1320" s="78"/>
      <c r="F1320" s="78"/>
      <c r="G1320" s="78"/>
      <c r="H1320" s="78"/>
      <c r="I1320" s="78"/>
    </row>
    <row r="1321" spans="1:9" x14ac:dyDescent="0.2">
      <c r="A1321" s="77">
        <v>33453</v>
      </c>
      <c r="B1321" s="61">
        <v>-42</v>
      </c>
      <c r="C1321" s="78">
        <f t="shared" si="95"/>
        <v>1991.08</v>
      </c>
      <c r="D1321" s="78">
        <f t="shared" si="96"/>
        <v>-8.3305785123966941E-2</v>
      </c>
      <c r="E1321" s="78"/>
      <c r="F1321" s="78"/>
      <c r="G1321" s="78"/>
      <c r="H1321" s="78"/>
      <c r="I1321" s="78"/>
    </row>
    <row r="1322" spans="1:9" x14ac:dyDescent="0.2">
      <c r="A1322" s="77">
        <v>33454</v>
      </c>
      <c r="B1322" s="61">
        <v>63</v>
      </c>
      <c r="C1322" s="78">
        <f t="shared" si="95"/>
        <v>1991.08</v>
      </c>
      <c r="D1322" s="78">
        <f t="shared" si="96"/>
        <v>0.12495867768595043</v>
      </c>
      <c r="E1322" s="78"/>
      <c r="F1322" s="78"/>
      <c r="G1322" s="78"/>
      <c r="H1322" s="78"/>
      <c r="I1322" s="78"/>
    </row>
    <row r="1323" spans="1:9" x14ac:dyDescent="0.2">
      <c r="A1323" s="77">
        <v>33455</v>
      </c>
      <c r="B1323" s="61">
        <v>34</v>
      </c>
      <c r="C1323" s="78">
        <f t="shared" si="95"/>
        <v>1991.08</v>
      </c>
      <c r="D1323" s="78">
        <f t="shared" si="96"/>
        <v>6.7438016528925615E-2</v>
      </c>
      <c r="E1323" s="78"/>
      <c r="F1323" s="78"/>
      <c r="G1323" s="78"/>
      <c r="H1323" s="78"/>
      <c r="I1323" s="78"/>
    </row>
    <row r="1324" spans="1:9" x14ac:dyDescent="0.2">
      <c r="A1324" s="77">
        <v>33456</v>
      </c>
      <c r="B1324" s="61">
        <v>52</v>
      </c>
      <c r="C1324" s="78">
        <f t="shared" si="95"/>
        <v>1991.08</v>
      </c>
      <c r="D1324" s="78">
        <f t="shared" si="96"/>
        <v>0.10314049586776859</v>
      </c>
      <c r="E1324" s="78"/>
      <c r="F1324" s="78"/>
      <c r="G1324" s="78"/>
      <c r="H1324" s="78"/>
      <c r="I1324" s="78"/>
    </row>
    <row r="1325" spans="1:9" x14ac:dyDescent="0.2">
      <c r="A1325" s="77">
        <v>33457</v>
      </c>
      <c r="B1325" s="61">
        <v>84</v>
      </c>
      <c r="C1325" s="78">
        <f t="shared" si="95"/>
        <v>1991.08</v>
      </c>
      <c r="D1325" s="78">
        <f t="shared" si="96"/>
        <v>0.16661157024793388</v>
      </c>
      <c r="E1325" s="78"/>
      <c r="F1325" s="78"/>
      <c r="G1325" s="78"/>
      <c r="H1325" s="78"/>
      <c r="I1325" s="78"/>
    </row>
    <row r="1326" spans="1:9" x14ac:dyDescent="0.2">
      <c r="A1326" s="77">
        <v>33458</v>
      </c>
      <c r="B1326" s="61">
        <v>60</v>
      </c>
      <c r="C1326" s="78">
        <f t="shared" si="95"/>
        <v>1991.08</v>
      </c>
      <c r="D1326" s="78">
        <f t="shared" si="96"/>
        <v>0.11900826446280992</v>
      </c>
      <c r="E1326" s="78"/>
      <c r="F1326" s="78"/>
      <c r="G1326" s="78"/>
      <c r="H1326" s="78"/>
      <c r="I1326" s="78"/>
    </row>
    <row r="1327" spans="1:9" x14ac:dyDescent="0.2">
      <c r="A1327" s="77">
        <v>33459</v>
      </c>
      <c r="B1327" s="61">
        <v>135</v>
      </c>
      <c r="C1327" s="78">
        <f t="shared" si="95"/>
        <v>1991.08</v>
      </c>
      <c r="D1327" s="78">
        <f t="shared" si="96"/>
        <v>0.26776859504132233</v>
      </c>
      <c r="E1327" s="78"/>
      <c r="F1327" s="78"/>
      <c r="G1327" s="78"/>
      <c r="H1327" s="78"/>
      <c r="I1327" s="78"/>
    </row>
    <row r="1328" spans="1:9" x14ac:dyDescent="0.2">
      <c r="A1328" s="77">
        <v>33460</v>
      </c>
      <c r="B1328" s="61">
        <v>151</v>
      </c>
      <c r="C1328" s="78">
        <f t="shared" si="95"/>
        <v>1991.08</v>
      </c>
      <c r="D1328" s="78">
        <f t="shared" si="96"/>
        <v>0.29950413223140498</v>
      </c>
      <c r="E1328" s="78"/>
      <c r="F1328" s="78"/>
      <c r="G1328" s="78"/>
      <c r="H1328" s="78"/>
      <c r="I1328" s="78"/>
    </row>
    <row r="1329" spans="1:9" x14ac:dyDescent="0.2">
      <c r="A1329" s="77">
        <v>33461</v>
      </c>
      <c r="B1329" s="61">
        <v>149</v>
      </c>
      <c r="C1329" s="78">
        <f t="shared" si="95"/>
        <v>1991.08</v>
      </c>
      <c r="D1329" s="78">
        <f t="shared" si="96"/>
        <v>0.29553719008264467</v>
      </c>
      <c r="E1329" s="78"/>
      <c r="F1329" s="78"/>
      <c r="G1329" s="78"/>
      <c r="H1329" s="78"/>
      <c r="I1329" s="78"/>
    </row>
    <row r="1330" spans="1:9" x14ac:dyDescent="0.2">
      <c r="A1330" s="77">
        <v>33462</v>
      </c>
      <c r="B1330" s="61">
        <v>142</v>
      </c>
      <c r="C1330" s="78">
        <f t="shared" si="95"/>
        <v>1991.08</v>
      </c>
      <c r="D1330" s="78">
        <f t="shared" si="96"/>
        <v>0.2816528925619835</v>
      </c>
      <c r="E1330" s="78"/>
      <c r="F1330" s="78"/>
      <c r="G1330" s="78"/>
      <c r="H1330" s="78"/>
      <c r="I1330" s="78"/>
    </row>
    <row r="1331" spans="1:9" x14ac:dyDescent="0.2">
      <c r="A1331" s="77">
        <v>33463</v>
      </c>
      <c r="B1331" s="61">
        <v>212</v>
      </c>
      <c r="C1331" s="78">
        <f t="shared" si="95"/>
        <v>1991.08</v>
      </c>
      <c r="D1331" s="78">
        <f t="shared" si="96"/>
        <v>0.42049586776859504</v>
      </c>
      <c r="E1331" s="78"/>
      <c r="F1331" s="78"/>
      <c r="G1331" s="78"/>
      <c r="H1331" s="78"/>
      <c r="I1331" s="78"/>
    </row>
    <row r="1332" spans="1:9" x14ac:dyDescent="0.2">
      <c r="A1332" s="77">
        <v>33464</v>
      </c>
      <c r="B1332" s="61">
        <v>116</v>
      </c>
      <c r="C1332" s="78">
        <f t="shared" si="95"/>
        <v>1991.08</v>
      </c>
      <c r="D1332" s="78">
        <f t="shared" si="96"/>
        <v>0.23008264462809916</v>
      </c>
      <c r="E1332" s="78"/>
      <c r="F1332" s="78"/>
      <c r="G1332" s="78"/>
      <c r="H1332" s="78"/>
      <c r="I1332" s="78"/>
    </row>
    <row r="1333" spans="1:9" x14ac:dyDescent="0.2">
      <c r="A1333" s="77">
        <v>33465</v>
      </c>
      <c r="B1333" s="61">
        <v>264</v>
      </c>
      <c r="C1333" s="78">
        <f t="shared" si="95"/>
        <v>1991.08</v>
      </c>
      <c r="D1333" s="78">
        <f t="shared" si="96"/>
        <v>0.52363636363636368</v>
      </c>
      <c r="E1333" s="78"/>
      <c r="F1333" s="78"/>
      <c r="G1333" s="78"/>
      <c r="H1333" s="78"/>
      <c r="I1333" s="78"/>
    </row>
    <row r="1334" spans="1:9" x14ac:dyDescent="0.2">
      <c r="A1334" s="77">
        <v>33466</v>
      </c>
      <c r="B1334" s="61">
        <v>151</v>
      </c>
      <c r="C1334" s="78">
        <f t="shared" si="95"/>
        <v>1991.08</v>
      </c>
      <c r="D1334" s="78">
        <f t="shared" si="96"/>
        <v>0.29950413223140498</v>
      </c>
      <c r="E1334" s="78"/>
      <c r="F1334" s="78"/>
      <c r="G1334" s="78"/>
      <c r="H1334" s="78"/>
      <c r="I1334" s="78"/>
    </row>
    <row r="1335" spans="1:9" x14ac:dyDescent="0.2">
      <c r="A1335" s="77">
        <v>33467</v>
      </c>
      <c r="B1335" s="61">
        <v>124</v>
      </c>
      <c r="C1335" s="78">
        <f t="shared" si="95"/>
        <v>1991.08</v>
      </c>
      <c r="D1335" s="78">
        <f t="shared" si="96"/>
        <v>0.24595041322314048</v>
      </c>
      <c r="E1335" s="78"/>
      <c r="F1335" s="78"/>
      <c r="G1335" s="78"/>
      <c r="H1335" s="78"/>
      <c r="I1335" s="78"/>
    </row>
    <row r="1336" spans="1:9" x14ac:dyDescent="0.2">
      <c r="A1336" s="77">
        <v>33468</v>
      </c>
      <c r="B1336" s="61">
        <v>210</v>
      </c>
      <c r="C1336" s="78">
        <f t="shared" si="95"/>
        <v>1991.08</v>
      </c>
      <c r="D1336" s="78">
        <f t="shared" si="96"/>
        <v>0.41652892561983468</v>
      </c>
      <c r="E1336" s="78"/>
      <c r="F1336" s="78"/>
      <c r="G1336" s="78"/>
      <c r="H1336" s="78"/>
      <c r="I1336" s="78"/>
    </row>
    <row r="1337" spans="1:9" x14ac:dyDescent="0.2">
      <c r="A1337" s="77">
        <v>33469</v>
      </c>
      <c r="B1337" s="61">
        <v>-26</v>
      </c>
      <c r="C1337" s="78">
        <f t="shared" si="95"/>
        <v>1991.08</v>
      </c>
      <c r="D1337" s="78">
        <f t="shared" si="96"/>
        <v>-5.1570247933884296E-2</v>
      </c>
      <c r="E1337" s="78"/>
      <c r="F1337" s="78"/>
      <c r="G1337" s="78"/>
      <c r="H1337" s="78"/>
      <c r="I1337" s="78"/>
    </row>
    <row r="1338" spans="1:9" x14ac:dyDescent="0.2">
      <c r="A1338" s="77">
        <v>33470</v>
      </c>
      <c r="B1338" s="61">
        <v>138</v>
      </c>
      <c r="C1338" s="78">
        <f t="shared" si="95"/>
        <v>1991.08</v>
      </c>
      <c r="D1338" s="78">
        <f t="shared" si="96"/>
        <v>0.27371900826446277</v>
      </c>
      <c r="E1338" s="78"/>
      <c r="F1338" s="78"/>
      <c r="G1338" s="78"/>
      <c r="H1338" s="78"/>
      <c r="I1338" s="78"/>
    </row>
    <row r="1339" spans="1:9" x14ac:dyDescent="0.2">
      <c r="A1339" s="77">
        <v>33471</v>
      </c>
      <c r="B1339" s="61">
        <v>129</v>
      </c>
      <c r="C1339" s="78">
        <f t="shared" si="95"/>
        <v>1991.08</v>
      </c>
      <c r="D1339" s="78">
        <f t="shared" si="96"/>
        <v>0.25586776859504134</v>
      </c>
      <c r="E1339" s="78"/>
      <c r="F1339" s="78"/>
      <c r="G1339" s="78"/>
      <c r="H1339" s="78"/>
      <c r="I1339" s="78"/>
    </row>
    <row r="1340" spans="1:9" x14ac:dyDescent="0.2">
      <c r="A1340" s="77">
        <v>33472</v>
      </c>
      <c r="B1340" s="61">
        <v>644</v>
      </c>
      <c r="C1340" s="78">
        <f t="shared" si="95"/>
        <v>1991.08</v>
      </c>
      <c r="D1340" s="78">
        <f t="shared" si="96"/>
        <v>1.2773553719008264</v>
      </c>
      <c r="E1340" s="78"/>
      <c r="F1340" s="78"/>
      <c r="G1340" s="78"/>
      <c r="H1340" s="78"/>
      <c r="I1340" s="78"/>
    </row>
    <row r="1341" spans="1:9" x14ac:dyDescent="0.2">
      <c r="A1341" s="77">
        <v>33473</v>
      </c>
      <c r="B1341" s="61">
        <v>962</v>
      </c>
      <c r="C1341" s="78">
        <f t="shared" si="95"/>
        <v>1991.08</v>
      </c>
      <c r="D1341" s="78">
        <f t="shared" si="96"/>
        <v>1.9080991735537192</v>
      </c>
      <c r="E1341" s="78"/>
      <c r="F1341" s="78"/>
      <c r="G1341" s="78"/>
      <c r="H1341" s="78"/>
      <c r="I1341" s="78"/>
    </row>
    <row r="1342" spans="1:9" x14ac:dyDescent="0.2">
      <c r="A1342" s="77">
        <v>33474</v>
      </c>
      <c r="B1342" s="61">
        <v>84</v>
      </c>
      <c r="C1342" s="78">
        <f t="shared" si="95"/>
        <v>1991.08</v>
      </c>
      <c r="D1342" s="78">
        <f t="shared" si="96"/>
        <v>0.16661157024793388</v>
      </c>
      <c r="E1342" s="78"/>
      <c r="F1342" s="78"/>
      <c r="G1342" s="78"/>
      <c r="H1342" s="78"/>
      <c r="I1342" s="78"/>
    </row>
    <row r="1343" spans="1:9" x14ac:dyDescent="0.2">
      <c r="A1343" s="77">
        <v>33475</v>
      </c>
      <c r="B1343" s="61">
        <v>113</v>
      </c>
      <c r="C1343" s="78">
        <f t="shared" si="95"/>
        <v>1991.08</v>
      </c>
      <c r="D1343" s="78">
        <f t="shared" si="96"/>
        <v>0.22413223140495867</v>
      </c>
      <c r="E1343" s="78"/>
      <c r="F1343" s="78"/>
      <c r="G1343" s="78"/>
      <c r="H1343" s="78"/>
      <c r="I1343" s="78"/>
    </row>
    <row r="1344" spans="1:9" x14ac:dyDescent="0.2">
      <c r="A1344" s="77">
        <v>33476</v>
      </c>
      <c r="B1344" s="61">
        <v>-307</v>
      </c>
      <c r="C1344" s="78">
        <f t="shared" si="95"/>
        <v>1991.08</v>
      </c>
      <c r="D1344" s="78">
        <f t="shared" si="96"/>
        <v>-0.60892561983471072</v>
      </c>
      <c r="E1344" s="78"/>
      <c r="F1344" s="78"/>
      <c r="G1344" s="78"/>
      <c r="H1344" s="78"/>
      <c r="I1344" s="78"/>
    </row>
    <row r="1345" spans="1:9" x14ac:dyDescent="0.2">
      <c r="A1345" s="77">
        <v>33477</v>
      </c>
      <c r="B1345" s="61">
        <v>80</v>
      </c>
      <c r="C1345" s="78">
        <f t="shared" si="95"/>
        <v>1991.08</v>
      </c>
      <c r="D1345" s="78">
        <f t="shared" si="96"/>
        <v>0.15867768595041323</v>
      </c>
      <c r="E1345" s="78"/>
      <c r="F1345" s="78"/>
      <c r="G1345" s="78"/>
      <c r="H1345" s="78"/>
      <c r="I1345" s="78"/>
    </row>
    <row r="1346" spans="1:9" x14ac:dyDescent="0.2">
      <c r="A1346" s="77">
        <v>33478</v>
      </c>
      <c r="B1346" s="61">
        <v>113</v>
      </c>
      <c r="C1346" s="78">
        <f t="shared" si="95"/>
        <v>1991.08</v>
      </c>
      <c r="D1346" s="78">
        <f t="shared" si="96"/>
        <v>0.22413223140495867</v>
      </c>
      <c r="E1346" s="78"/>
      <c r="F1346" s="78"/>
      <c r="G1346" s="78"/>
      <c r="H1346" s="78"/>
      <c r="I1346" s="78"/>
    </row>
    <row r="1347" spans="1:9" x14ac:dyDescent="0.2">
      <c r="A1347" s="77">
        <v>33479</v>
      </c>
      <c r="B1347" s="61">
        <v>120</v>
      </c>
      <c r="C1347" s="78">
        <f t="shared" si="95"/>
        <v>1991.08</v>
      </c>
      <c r="D1347" s="78">
        <f t="shared" si="96"/>
        <v>0.23801652892561984</v>
      </c>
      <c r="E1347" s="78"/>
      <c r="F1347" s="78"/>
      <c r="G1347" s="78"/>
      <c r="H1347" s="78"/>
      <c r="I1347" s="78"/>
    </row>
    <row r="1348" spans="1:9" x14ac:dyDescent="0.2">
      <c r="A1348" s="77">
        <v>33480</v>
      </c>
      <c r="B1348" s="61">
        <v>18</v>
      </c>
      <c r="C1348" s="78">
        <f t="shared" si="95"/>
        <v>1991.08</v>
      </c>
      <c r="D1348" s="78">
        <f t="shared" si="96"/>
        <v>3.5702479338842977E-2</v>
      </c>
      <c r="E1348" s="78"/>
      <c r="F1348" s="78"/>
      <c r="G1348" s="78"/>
      <c r="H1348" s="78"/>
      <c r="I1348" s="78"/>
    </row>
    <row r="1349" spans="1:9" x14ac:dyDescent="0.2">
      <c r="A1349" s="77">
        <v>33481</v>
      </c>
      <c r="B1349" s="61">
        <v>56</v>
      </c>
      <c r="C1349" s="78">
        <f t="shared" si="95"/>
        <v>1991.08</v>
      </c>
      <c r="D1349" s="78">
        <f t="shared" si="96"/>
        <v>0.11107438016528925</v>
      </c>
      <c r="E1349" s="78"/>
      <c r="F1349" s="78"/>
      <c r="G1349" s="78"/>
      <c r="H1349" s="78"/>
      <c r="I1349" s="78"/>
    </row>
    <row r="1350" spans="1:9" x14ac:dyDescent="0.2">
      <c r="A1350" s="77">
        <v>33482</v>
      </c>
      <c r="B1350" s="61">
        <v>102</v>
      </c>
      <c r="C1350" s="78">
        <f t="shared" si="95"/>
        <v>1991.09</v>
      </c>
      <c r="D1350" s="78">
        <f t="shared" si="96"/>
        <v>0.20231404958677687</v>
      </c>
      <c r="E1350" s="78"/>
      <c r="F1350" s="78"/>
      <c r="G1350" s="78"/>
      <c r="H1350" s="78"/>
      <c r="I1350" s="78"/>
    </row>
    <row r="1351" spans="1:9" x14ac:dyDescent="0.2">
      <c r="A1351" s="77">
        <v>33483</v>
      </c>
      <c r="B1351" s="61">
        <v>203</v>
      </c>
      <c r="C1351" s="78">
        <f t="shared" si="95"/>
        <v>1991.09</v>
      </c>
      <c r="D1351" s="78">
        <f t="shared" si="96"/>
        <v>0.40264462809917351</v>
      </c>
      <c r="E1351" s="78"/>
      <c r="F1351" s="78"/>
      <c r="G1351" s="78"/>
      <c r="H1351" s="78"/>
      <c r="I1351" s="78"/>
    </row>
    <row r="1352" spans="1:9" x14ac:dyDescent="0.2">
      <c r="A1352" s="77">
        <v>33484</v>
      </c>
      <c r="B1352" s="61">
        <v>0</v>
      </c>
      <c r="C1352" s="78">
        <f t="shared" si="95"/>
        <v>1991.09</v>
      </c>
      <c r="D1352" s="78">
        <f t="shared" si="96"/>
        <v>0</v>
      </c>
      <c r="E1352" s="78"/>
      <c r="F1352" s="78"/>
      <c r="G1352" s="78"/>
      <c r="H1352" s="78"/>
      <c r="I1352" s="78"/>
    </row>
    <row r="1353" spans="1:9" x14ac:dyDescent="0.2">
      <c r="A1353" s="77">
        <v>33485</v>
      </c>
      <c r="B1353" s="61">
        <v>-139</v>
      </c>
      <c r="C1353" s="78">
        <f t="shared" si="95"/>
        <v>1991.09</v>
      </c>
      <c r="D1353" s="78">
        <f t="shared" si="96"/>
        <v>-0.27570247933884295</v>
      </c>
      <c r="E1353" s="78"/>
      <c r="F1353" s="78"/>
      <c r="G1353" s="78"/>
      <c r="H1353" s="78"/>
      <c r="I1353" s="78"/>
    </row>
    <row r="1354" spans="1:9" x14ac:dyDescent="0.2">
      <c r="A1354" s="77">
        <v>33486</v>
      </c>
      <c r="B1354" s="61">
        <v>448</v>
      </c>
      <c r="C1354" s="78">
        <f t="shared" si="95"/>
        <v>1991.09</v>
      </c>
      <c r="D1354" s="78">
        <f t="shared" si="96"/>
        <v>0.88859504132231404</v>
      </c>
      <c r="E1354" s="78"/>
      <c r="F1354" s="78"/>
      <c r="G1354" s="78"/>
      <c r="H1354" s="78"/>
      <c r="I1354" s="78"/>
    </row>
    <row r="1355" spans="1:9" x14ac:dyDescent="0.2">
      <c r="A1355" s="77">
        <v>33487</v>
      </c>
      <c r="B1355" s="61">
        <v>-238</v>
      </c>
      <c r="C1355" s="78">
        <f t="shared" ref="C1355:C1418" si="97">YEAR(A1355) + MONTH(A1355) / 100</f>
        <v>1991.09</v>
      </c>
      <c r="D1355" s="78">
        <f t="shared" si="96"/>
        <v>-0.47206611570247936</v>
      </c>
      <c r="E1355" s="78"/>
      <c r="F1355" s="78"/>
      <c r="G1355" s="78"/>
      <c r="H1355" s="78"/>
      <c r="I1355" s="78"/>
    </row>
    <row r="1356" spans="1:9" x14ac:dyDescent="0.2">
      <c r="A1356" s="77">
        <v>33488</v>
      </c>
      <c r="B1356" s="61">
        <v>-341</v>
      </c>
      <c r="C1356" s="78">
        <f t="shared" si="97"/>
        <v>1991.09</v>
      </c>
      <c r="D1356" s="78">
        <f t="shared" ref="D1356:D1419" si="98">B1356 * 60 * 60 * 24 / 43560 / 1000</f>
        <v>-0.67636363636363639</v>
      </c>
      <c r="E1356" s="78"/>
      <c r="F1356" s="78"/>
      <c r="G1356" s="78"/>
      <c r="H1356" s="78"/>
      <c r="I1356" s="78"/>
    </row>
    <row r="1357" spans="1:9" x14ac:dyDescent="0.2">
      <c r="A1357" s="77">
        <v>33489</v>
      </c>
      <c r="B1357" s="61">
        <v>-481</v>
      </c>
      <c r="C1357" s="78">
        <f t="shared" si="97"/>
        <v>1991.09</v>
      </c>
      <c r="D1357" s="78">
        <f t="shared" si="98"/>
        <v>-0.95404958677685958</v>
      </c>
      <c r="E1357" s="78"/>
      <c r="F1357" s="78"/>
      <c r="G1357" s="78"/>
      <c r="H1357" s="78"/>
      <c r="I1357" s="78"/>
    </row>
    <row r="1358" spans="1:9" x14ac:dyDescent="0.2">
      <c r="A1358" s="77">
        <v>33490</v>
      </c>
      <c r="B1358" s="61">
        <v>-330</v>
      </c>
      <c r="C1358" s="78">
        <f t="shared" si="97"/>
        <v>1991.09</v>
      </c>
      <c r="D1358" s="78">
        <f t="shared" si="98"/>
        <v>-0.65454545454545454</v>
      </c>
      <c r="E1358" s="78"/>
      <c r="F1358" s="78"/>
      <c r="G1358" s="78"/>
      <c r="H1358" s="78"/>
      <c r="I1358" s="78"/>
    </row>
    <row r="1359" spans="1:9" x14ac:dyDescent="0.2">
      <c r="A1359" s="77">
        <v>33491</v>
      </c>
      <c r="B1359" s="61">
        <v>-175</v>
      </c>
      <c r="C1359" s="78">
        <f t="shared" si="97"/>
        <v>1991.09</v>
      </c>
      <c r="D1359" s="78">
        <f t="shared" si="98"/>
        <v>-0.34710743801652894</v>
      </c>
      <c r="E1359" s="78"/>
      <c r="F1359" s="78"/>
      <c r="G1359" s="78"/>
      <c r="H1359" s="78"/>
      <c r="I1359" s="78"/>
    </row>
    <row r="1360" spans="1:9" x14ac:dyDescent="0.2">
      <c r="A1360" s="77">
        <v>33492</v>
      </c>
      <c r="B1360" s="61">
        <v>-292</v>
      </c>
      <c r="C1360" s="78">
        <f t="shared" si="97"/>
        <v>1991.09</v>
      </c>
      <c r="D1360" s="78">
        <f t="shared" si="98"/>
        <v>-0.57917355371900825</v>
      </c>
      <c r="E1360" s="78"/>
      <c r="F1360" s="78"/>
      <c r="G1360" s="78"/>
      <c r="H1360" s="78"/>
      <c r="I1360" s="78"/>
    </row>
    <row r="1361" spans="1:9" x14ac:dyDescent="0.2">
      <c r="A1361" s="77">
        <v>33493</v>
      </c>
      <c r="B1361" s="61">
        <v>-236</v>
      </c>
      <c r="C1361" s="78">
        <f t="shared" si="97"/>
        <v>1991.09</v>
      </c>
      <c r="D1361" s="78">
        <f t="shared" si="98"/>
        <v>-0.46809917355371905</v>
      </c>
      <c r="E1361" s="78"/>
      <c r="F1361" s="78"/>
      <c r="G1361" s="78"/>
      <c r="H1361" s="78"/>
      <c r="I1361" s="78"/>
    </row>
    <row r="1362" spans="1:9" x14ac:dyDescent="0.2">
      <c r="A1362" s="77">
        <v>33494</v>
      </c>
      <c r="B1362" s="61">
        <v>-399</v>
      </c>
      <c r="C1362" s="78">
        <f t="shared" si="97"/>
        <v>1991.09</v>
      </c>
      <c r="D1362" s="78">
        <f t="shared" si="98"/>
        <v>-0.7914049586776859</v>
      </c>
      <c r="E1362" s="78"/>
      <c r="F1362" s="78"/>
      <c r="G1362" s="78"/>
      <c r="H1362" s="78"/>
      <c r="I1362" s="78"/>
    </row>
    <row r="1363" spans="1:9" x14ac:dyDescent="0.2">
      <c r="A1363" s="77">
        <v>33495</v>
      </c>
      <c r="B1363" s="61">
        <v>-214</v>
      </c>
      <c r="C1363" s="78">
        <f t="shared" si="97"/>
        <v>1991.09</v>
      </c>
      <c r="D1363" s="78">
        <f t="shared" si="98"/>
        <v>-0.42446280991735535</v>
      </c>
      <c r="E1363" s="78"/>
      <c r="F1363" s="78"/>
      <c r="G1363" s="78"/>
      <c r="H1363" s="78"/>
      <c r="I1363" s="78"/>
    </row>
    <row r="1364" spans="1:9" x14ac:dyDescent="0.2">
      <c r="A1364" s="77">
        <v>33496</v>
      </c>
      <c r="B1364" s="61">
        <v>-258</v>
      </c>
      <c r="C1364" s="78">
        <f t="shared" si="97"/>
        <v>1991.09</v>
      </c>
      <c r="D1364" s="78">
        <f t="shared" si="98"/>
        <v>-0.51173553719008269</v>
      </c>
      <c r="E1364" s="78"/>
      <c r="F1364" s="78"/>
      <c r="G1364" s="78"/>
      <c r="H1364" s="78"/>
      <c r="I1364" s="78"/>
    </row>
    <row r="1365" spans="1:9" x14ac:dyDescent="0.2">
      <c r="A1365" s="77">
        <v>33497</v>
      </c>
      <c r="B1365" s="61">
        <v>-161</v>
      </c>
      <c r="C1365" s="78">
        <f t="shared" si="97"/>
        <v>1991.09</v>
      </c>
      <c r="D1365" s="78">
        <f t="shared" si="98"/>
        <v>-0.31933884297520659</v>
      </c>
      <c r="E1365" s="78"/>
      <c r="F1365" s="78"/>
      <c r="G1365" s="78"/>
      <c r="H1365" s="78"/>
      <c r="I1365" s="78"/>
    </row>
    <row r="1366" spans="1:9" x14ac:dyDescent="0.2">
      <c r="A1366" s="77">
        <v>33498</v>
      </c>
      <c r="B1366" s="61">
        <v>-294</v>
      </c>
      <c r="C1366" s="78">
        <f t="shared" si="97"/>
        <v>1991.09</v>
      </c>
      <c r="D1366" s="78">
        <f t="shared" si="98"/>
        <v>-0.5831404958677685</v>
      </c>
      <c r="E1366" s="78"/>
      <c r="F1366" s="78"/>
      <c r="G1366" s="78"/>
      <c r="H1366" s="78"/>
      <c r="I1366" s="78"/>
    </row>
    <row r="1367" spans="1:9" x14ac:dyDescent="0.2">
      <c r="A1367" s="77">
        <v>33499</v>
      </c>
      <c r="B1367" s="61">
        <v>-257</v>
      </c>
      <c r="C1367" s="78">
        <f t="shared" si="97"/>
        <v>1991.09</v>
      </c>
      <c r="D1367" s="78">
        <f t="shared" si="98"/>
        <v>-0.50975206611570245</v>
      </c>
      <c r="E1367" s="78"/>
      <c r="F1367" s="78"/>
      <c r="G1367" s="78"/>
      <c r="H1367" s="78"/>
      <c r="I1367" s="78"/>
    </row>
    <row r="1368" spans="1:9" x14ac:dyDescent="0.2">
      <c r="A1368" s="77">
        <v>33500</v>
      </c>
      <c r="B1368" s="61">
        <v>-357</v>
      </c>
      <c r="C1368" s="78">
        <f t="shared" si="97"/>
        <v>1991.09</v>
      </c>
      <c r="D1368" s="78">
        <f t="shared" si="98"/>
        <v>-0.70809917355371899</v>
      </c>
      <c r="E1368" s="78"/>
      <c r="F1368" s="78"/>
      <c r="G1368" s="78"/>
      <c r="H1368" s="78"/>
      <c r="I1368" s="78"/>
    </row>
    <row r="1369" spans="1:9" x14ac:dyDescent="0.2">
      <c r="A1369" s="77">
        <v>33501</v>
      </c>
      <c r="B1369" s="61">
        <v>-109</v>
      </c>
      <c r="C1369" s="78">
        <f t="shared" si="97"/>
        <v>1991.09</v>
      </c>
      <c r="D1369" s="78">
        <f t="shared" si="98"/>
        <v>-0.21619834710743802</v>
      </c>
      <c r="E1369" s="78"/>
      <c r="F1369" s="78"/>
      <c r="G1369" s="78"/>
      <c r="H1369" s="78"/>
      <c r="I1369" s="78"/>
    </row>
    <row r="1370" spans="1:9" x14ac:dyDescent="0.2">
      <c r="A1370" s="77">
        <v>33502</v>
      </c>
      <c r="B1370" s="61">
        <v>-383</v>
      </c>
      <c r="C1370" s="78">
        <f t="shared" si="97"/>
        <v>1991.09</v>
      </c>
      <c r="D1370" s="78">
        <f t="shared" si="98"/>
        <v>-0.75966942148760341</v>
      </c>
      <c r="E1370" s="78"/>
      <c r="F1370" s="78"/>
      <c r="G1370" s="78"/>
      <c r="H1370" s="78"/>
      <c r="I1370" s="78"/>
    </row>
    <row r="1371" spans="1:9" x14ac:dyDescent="0.2">
      <c r="A1371" s="77">
        <v>33503</v>
      </c>
      <c r="B1371" s="61">
        <v>-312</v>
      </c>
      <c r="C1371" s="78">
        <f t="shared" si="97"/>
        <v>1991.09</v>
      </c>
      <c r="D1371" s="78">
        <f t="shared" si="98"/>
        <v>-0.61884297520661158</v>
      </c>
      <c r="E1371" s="78"/>
      <c r="F1371" s="78"/>
      <c r="G1371" s="78"/>
      <c r="H1371" s="78"/>
      <c r="I1371" s="78"/>
    </row>
    <row r="1372" spans="1:9" x14ac:dyDescent="0.2">
      <c r="A1372" s="77">
        <v>33504</v>
      </c>
      <c r="B1372" s="61">
        <v>-279</v>
      </c>
      <c r="C1372" s="78">
        <f t="shared" si="97"/>
        <v>1991.09</v>
      </c>
      <c r="D1372" s="78">
        <f t="shared" si="98"/>
        <v>-0.55338842975206615</v>
      </c>
      <c r="E1372" s="78"/>
      <c r="F1372" s="78"/>
      <c r="G1372" s="78"/>
      <c r="H1372" s="78"/>
      <c r="I1372" s="78"/>
    </row>
    <row r="1373" spans="1:9" x14ac:dyDescent="0.2">
      <c r="A1373" s="77">
        <v>33505</v>
      </c>
      <c r="B1373" s="61">
        <v>-220</v>
      </c>
      <c r="C1373" s="78">
        <f t="shared" si="97"/>
        <v>1991.09</v>
      </c>
      <c r="D1373" s="78">
        <f t="shared" si="98"/>
        <v>-0.4363636363636364</v>
      </c>
      <c r="E1373" s="78"/>
      <c r="F1373" s="78"/>
      <c r="G1373" s="78"/>
      <c r="H1373" s="78"/>
      <c r="I1373" s="78"/>
    </row>
    <row r="1374" spans="1:9" x14ac:dyDescent="0.2">
      <c r="A1374" s="77">
        <v>33506</v>
      </c>
      <c r="B1374" s="61">
        <v>-286</v>
      </c>
      <c r="C1374" s="78">
        <f t="shared" si="97"/>
        <v>1991.09</v>
      </c>
      <c r="D1374" s="78">
        <f t="shared" si="98"/>
        <v>-0.56727272727272726</v>
      </c>
      <c r="E1374" s="78"/>
      <c r="F1374" s="78"/>
      <c r="G1374" s="78"/>
      <c r="H1374" s="78"/>
      <c r="I1374" s="78"/>
    </row>
    <row r="1375" spans="1:9" x14ac:dyDescent="0.2">
      <c r="A1375" s="77">
        <v>33507</v>
      </c>
      <c r="B1375" s="61">
        <v>-299</v>
      </c>
      <c r="C1375" s="78">
        <f t="shared" si="97"/>
        <v>1991.09</v>
      </c>
      <c r="D1375" s="78">
        <f t="shared" si="98"/>
        <v>-0.59305785123966936</v>
      </c>
      <c r="E1375" s="78"/>
      <c r="F1375" s="78"/>
      <c r="G1375" s="78"/>
      <c r="H1375" s="78"/>
      <c r="I1375" s="78"/>
    </row>
    <row r="1376" spans="1:9" x14ac:dyDescent="0.2">
      <c r="A1376" s="77">
        <v>33508</v>
      </c>
      <c r="B1376" s="61">
        <v>-194</v>
      </c>
      <c r="C1376" s="78">
        <f t="shared" si="97"/>
        <v>1991.09</v>
      </c>
      <c r="D1376" s="78">
        <f t="shared" si="98"/>
        <v>-0.38479338842975203</v>
      </c>
      <c r="E1376" s="78"/>
      <c r="F1376" s="78"/>
      <c r="G1376" s="78"/>
      <c r="H1376" s="78"/>
      <c r="I1376" s="78"/>
    </row>
    <row r="1377" spans="1:9" x14ac:dyDescent="0.2">
      <c r="A1377" s="77">
        <v>33509</v>
      </c>
      <c r="B1377" s="61">
        <v>-143</v>
      </c>
      <c r="C1377" s="78">
        <f t="shared" si="97"/>
        <v>1991.09</v>
      </c>
      <c r="D1377" s="78">
        <f t="shared" si="98"/>
        <v>-0.28363636363636363</v>
      </c>
      <c r="E1377" s="78"/>
      <c r="F1377" s="78"/>
      <c r="G1377" s="78"/>
      <c r="H1377" s="78"/>
      <c r="I1377" s="78"/>
    </row>
    <row r="1378" spans="1:9" x14ac:dyDescent="0.2">
      <c r="A1378" s="77">
        <v>33510</v>
      </c>
      <c r="B1378" s="61">
        <v>-221</v>
      </c>
      <c r="C1378" s="78">
        <f t="shared" si="97"/>
        <v>1991.09</v>
      </c>
      <c r="D1378" s="78">
        <f t="shared" si="98"/>
        <v>-0.43834710743801653</v>
      </c>
      <c r="E1378" s="78"/>
      <c r="F1378" s="78"/>
      <c r="G1378" s="78"/>
      <c r="H1378" s="78"/>
      <c r="I1378" s="78"/>
    </row>
    <row r="1379" spans="1:9" x14ac:dyDescent="0.2">
      <c r="A1379" s="77">
        <v>33511</v>
      </c>
      <c r="B1379" s="61">
        <v>-117</v>
      </c>
      <c r="C1379" s="78">
        <f t="shared" si="97"/>
        <v>1991.09</v>
      </c>
      <c r="D1379" s="78">
        <f t="shared" si="98"/>
        <v>-0.23206611570247934</v>
      </c>
      <c r="E1379" s="78"/>
      <c r="F1379" s="78"/>
      <c r="G1379" s="78"/>
      <c r="H1379" s="78"/>
      <c r="I1379" s="78"/>
    </row>
    <row r="1380" spans="1:9" x14ac:dyDescent="0.2">
      <c r="A1380" s="77">
        <v>33512</v>
      </c>
      <c r="B1380" s="61">
        <v>-290</v>
      </c>
      <c r="C1380" s="78">
        <f t="shared" si="97"/>
        <v>1991.1</v>
      </c>
      <c r="D1380" s="78">
        <f t="shared" si="98"/>
        <v>-0.57520661157024788</v>
      </c>
      <c r="E1380" s="78"/>
      <c r="F1380" s="78"/>
      <c r="G1380" s="78"/>
      <c r="H1380" s="78"/>
      <c r="I1380" s="78"/>
    </row>
    <row r="1381" spans="1:9" x14ac:dyDescent="0.2">
      <c r="A1381" s="77">
        <v>33513</v>
      </c>
      <c r="B1381" s="61">
        <v>-130</v>
      </c>
      <c r="C1381" s="78">
        <f t="shared" si="97"/>
        <v>1991.1</v>
      </c>
      <c r="D1381" s="78">
        <f t="shared" si="98"/>
        <v>-0.25785123966942147</v>
      </c>
      <c r="E1381" s="78"/>
      <c r="F1381" s="78"/>
      <c r="G1381" s="78"/>
      <c r="H1381" s="78"/>
      <c r="I1381" s="78"/>
    </row>
    <row r="1382" spans="1:9" x14ac:dyDescent="0.2">
      <c r="A1382" s="77">
        <v>33514</v>
      </c>
      <c r="B1382" s="61">
        <v>-214</v>
      </c>
      <c r="C1382" s="78">
        <f t="shared" si="97"/>
        <v>1991.1</v>
      </c>
      <c r="D1382" s="78">
        <f t="shared" si="98"/>
        <v>-0.42446280991735535</v>
      </c>
      <c r="E1382" s="78"/>
      <c r="F1382" s="78"/>
      <c r="G1382" s="78"/>
      <c r="H1382" s="78"/>
      <c r="I1382" s="78"/>
    </row>
    <row r="1383" spans="1:9" x14ac:dyDescent="0.2">
      <c r="A1383" s="77">
        <v>33515</v>
      </c>
      <c r="B1383" s="61">
        <v>-236</v>
      </c>
      <c r="C1383" s="78">
        <f t="shared" si="97"/>
        <v>1991.1</v>
      </c>
      <c r="D1383" s="78">
        <f t="shared" si="98"/>
        <v>-0.46809917355371905</v>
      </c>
      <c r="E1383" s="78"/>
      <c r="F1383" s="78"/>
      <c r="G1383" s="78"/>
      <c r="H1383" s="78"/>
      <c r="I1383" s="78"/>
    </row>
    <row r="1384" spans="1:9" x14ac:dyDescent="0.2">
      <c r="A1384" s="77">
        <v>33516</v>
      </c>
      <c r="B1384" s="61">
        <v>-334</v>
      </c>
      <c r="C1384" s="78">
        <f t="shared" si="97"/>
        <v>1991.1</v>
      </c>
      <c r="D1384" s="78">
        <f t="shared" si="98"/>
        <v>-0.66247933884297516</v>
      </c>
      <c r="E1384" s="78"/>
      <c r="F1384" s="78"/>
      <c r="G1384" s="78"/>
      <c r="H1384" s="78"/>
      <c r="I1384" s="78"/>
    </row>
    <row r="1385" spans="1:9" x14ac:dyDescent="0.2">
      <c r="A1385" s="77">
        <v>33517</v>
      </c>
      <c r="B1385" s="61">
        <v>-238</v>
      </c>
      <c r="C1385" s="78">
        <f t="shared" si="97"/>
        <v>1991.1</v>
      </c>
      <c r="D1385" s="78">
        <f t="shared" si="98"/>
        <v>-0.47206611570247936</v>
      </c>
      <c r="E1385" s="78"/>
      <c r="F1385" s="78"/>
      <c r="G1385" s="78"/>
      <c r="H1385" s="78"/>
      <c r="I1385" s="78"/>
    </row>
    <row r="1386" spans="1:9" x14ac:dyDescent="0.2">
      <c r="A1386" s="77">
        <v>33518</v>
      </c>
      <c r="B1386" s="61">
        <v>-235</v>
      </c>
      <c r="C1386" s="78">
        <f t="shared" si="97"/>
        <v>1991.1</v>
      </c>
      <c r="D1386" s="78">
        <f t="shared" si="98"/>
        <v>-0.46611570247933881</v>
      </c>
      <c r="E1386" s="78"/>
      <c r="F1386" s="78"/>
      <c r="G1386" s="78"/>
      <c r="H1386" s="78"/>
      <c r="I1386" s="78"/>
    </row>
    <row r="1387" spans="1:9" x14ac:dyDescent="0.2">
      <c r="A1387" s="77">
        <v>33519</v>
      </c>
      <c r="B1387" s="61">
        <v>-392</v>
      </c>
      <c r="C1387" s="78">
        <f t="shared" si="97"/>
        <v>1991.1</v>
      </c>
      <c r="D1387" s="78">
        <f t="shared" si="98"/>
        <v>-0.77752066115702489</v>
      </c>
      <c r="E1387" s="78"/>
      <c r="F1387" s="78"/>
      <c r="G1387" s="78"/>
      <c r="H1387" s="78"/>
      <c r="I1387" s="78"/>
    </row>
    <row r="1388" spans="1:9" x14ac:dyDescent="0.2">
      <c r="A1388" s="77">
        <v>33520</v>
      </c>
      <c r="B1388" s="61">
        <v>-128</v>
      </c>
      <c r="C1388" s="78">
        <f t="shared" si="97"/>
        <v>1991.1</v>
      </c>
      <c r="D1388" s="78">
        <f t="shared" si="98"/>
        <v>-0.25388429752066116</v>
      </c>
      <c r="E1388" s="78"/>
      <c r="F1388" s="78"/>
      <c r="G1388" s="78"/>
      <c r="H1388" s="78"/>
      <c r="I1388" s="78"/>
    </row>
    <row r="1389" spans="1:9" x14ac:dyDescent="0.2">
      <c r="A1389" s="77">
        <v>33521</v>
      </c>
      <c r="B1389" s="61">
        <v>-312</v>
      </c>
      <c r="C1389" s="78">
        <f t="shared" si="97"/>
        <v>1991.1</v>
      </c>
      <c r="D1389" s="78">
        <f t="shared" si="98"/>
        <v>-0.61884297520661158</v>
      </c>
      <c r="E1389" s="78"/>
      <c r="F1389" s="78"/>
      <c r="G1389" s="78"/>
      <c r="H1389" s="78"/>
      <c r="I1389" s="78"/>
    </row>
    <row r="1390" spans="1:9" x14ac:dyDescent="0.2">
      <c r="A1390" s="77">
        <v>33522</v>
      </c>
      <c r="B1390" s="61">
        <v>-241</v>
      </c>
      <c r="C1390" s="78">
        <f t="shared" si="97"/>
        <v>1991.1</v>
      </c>
      <c r="D1390" s="78">
        <f t="shared" si="98"/>
        <v>-0.4780165289256198</v>
      </c>
      <c r="E1390" s="78"/>
      <c r="F1390" s="78"/>
      <c r="G1390" s="78"/>
      <c r="H1390" s="78"/>
      <c r="I1390" s="78"/>
    </row>
    <row r="1391" spans="1:9" x14ac:dyDescent="0.2">
      <c r="A1391" s="77">
        <v>33523</v>
      </c>
      <c r="B1391" s="61">
        <v>-112</v>
      </c>
      <c r="C1391" s="78">
        <f t="shared" si="97"/>
        <v>1991.1</v>
      </c>
      <c r="D1391" s="78">
        <f t="shared" si="98"/>
        <v>-0.22214876033057851</v>
      </c>
      <c r="E1391" s="78"/>
      <c r="F1391" s="78"/>
      <c r="G1391" s="78"/>
      <c r="H1391" s="78"/>
      <c r="I1391" s="78"/>
    </row>
    <row r="1392" spans="1:9" x14ac:dyDescent="0.2">
      <c r="A1392" s="77">
        <v>33524</v>
      </c>
      <c r="B1392" s="61">
        <v>-207</v>
      </c>
      <c r="C1392" s="78">
        <f t="shared" si="97"/>
        <v>1991.1</v>
      </c>
      <c r="D1392" s="78">
        <f t="shared" si="98"/>
        <v>-0.41057851239669424</v>
      </c>
      <c r="E1392" s="78"/>
      <c r="F1392" s="78"/>
      <c r="G1392" s="78"/>
      <c r="H1392" s="78"/>
      <c r="I1392" s="78"/>
    </row>
    <row r="1393" spans="1:9" x14ac:dyDescent="0.2">
      <c r="A1393" s="77">
        <v>33525</v>
      </c>
      <c r="B1393" s="61">
        <v>-280</v>
      </c>
      <c r="C1393" s="78">
        <f t="shared" si="97"/>
        <v>1991.1</v>
      </c>
      <c r="D1393" s="78">
        <f t="shared" si="98"/>
        <v>-0.55537190082644639</v>
      </c>
      <c r="E1393" s="78"/>
      <c r="F1393" s="78"/>
      <c r="G1393" s="78"/>
      <c r="H1393" s="78"/>
      <c r="I1393" s="78"/>
    </row>
    <row r="1394" spans="1:9" x14ac:dyDescent="0.2">
      <c r="A1394" s="77">
        <v>33526</v>
      </c>
      <c r="B1394" s="61">
        <v>-305</v>
      </c>
      <c r="C1394" s="78">
        <f t="shared" si="97"/>
        <v>1991.1</v>
      </c>
      <c r="D1394" s="78">
        <f t="shared" si="98"/>
        <v>-0.60495867768595046</v>
      </c>
      <c r="E1394" s="78"/>
      <c r="F1394" s="78"/>
      <c r="G1394" s="78"/>
      <c r="H1394" s="78"/>
      <c r="I1394" s="78"/>
    </row>
    <row r="1395" spans="1:9" x14ac:dyDescent="0.2">
      <c r="A1395" s="77">
        <v>33527</v>
      </c>
      <c r="B1395" s="61">
        <v>-122</v>
      </c>
      <c r="C1395" s="78">
        <f t="shared" si="97"/>
        <v>1991.1</v>
      </c>
      <c r="D1395" s="78">
        <f t="shared" si="98"/>
        <v>-0.24198347107438017</v>
      </c>
      <c r="E1395" s="78"/>
      <c r="F1395" s="78"/>
      <c r="G1395" s="78"/>
      <c r="H1395" s="78"/>
      <c r="I1395" s="78"/>
    </row>
    <row r="1396" spans="1:9" x14ac:dyDescent="0.2">
      <c r="A1396" s="77">
        <v>33528</v>
      </c>
      <c r="B1396" s="61">
        <v>-75</v>
      </c>
      <c r="C1396" s="78">
        <f t="shared" si="97"/>
        <v>1991.1</v>
      </c>
      <c r="D1396" s="78">
        <f t="shared" si="98"/>
        <v>-0.1487603305785124</v>
      </c>
      <c r="E1396" s="78"/>
      <c r="F1396" s="78"/>
      <c r="G1396" s="78"/>
      <c r="H1396" s="78"/>
      <c r="I1396" s="78"/>
    </row>
    <row r="1397" spans="1:9" x14ac:dyDescent="0.2">
      <c r="A1397" s="77">
        <v>33529</v>
      </c>
      <c r="B1397" s="61">
        <v>-73</v>
      </c>
      <c r="C1397" s="78">
        <f t="shared" si="97"/>
        <v>1991.1</v>
      </c>
      <c r="D1397" s="78">
        <f t="shared" si="98"/>
        <v>-0.14479338842975206</v>
      </c>
      <c r="E1397" s="78"/>
      <c r="F1397" s="78"/>
      <c r="G1397" s="78"/>
      <c r="H1397" s="78"/>
      <c r="I1397" s="78"/>
    </row>
    <row r="1398" spans="1:9" x14ac:dyDescent="0.2">
      <c r="A1398" s="77">
        <v>33530</v>
      </c>
      <c r="B1398" s="61">
        <v>-95</v>
      </c>
      <c r="C1398" s="78">
        <f t="shared" si="97"/>
        <v>1991.1</v>
      </c>
      <c r="D1398" s="78">
        <f t="shared" si="98"/>
        <v>-0.1884297520661157</v>
      </c>
      <c r="E1398" s="78"/>
      <c r="F1398" s="78"/>
      <c r="G1398" s="78"/>
      <c r="H1398" s="78"/>
      <c r="I1398" s="78"/>
    </row>
    <row r="1399" spans="1:9" x14ac:dyDescent="0.2">
      <c r="A1399" s="77">
        <v>33531</v>
      </c>
      <c r="B1399" s="61">
        <v>-215</v>
      </c>
      <c r="C1399" s="78">
        <f t="shared" si="97"/>
        <v>1991.1</v>
      </c>
      <c r="D1399" s="78">
        <f t="shared" si="98"/>
        <v>-0.42644628099173554</v>
      </c>
      <c r="E1399" s="78"/>
      <c r="F1399" s="78"/>
      <c r="G1399" s="78"/>
      <c r="H1399" s="78"/>
      <c r="I1399" s="78"/>
    </row>
    <row r="1400" spans="1:9" x14ac:dyDescent="0.2">
      <c r="A1400" s="77">
        <v>33532</v>
      </c>
      <c r="B1400" s="61">
        <v>-34</v>
      </c>
      <c r="C1400" s="78">
        <f t="shared" si="97"/>
        <v>1991.1</v>
      </c>
      <c r="D1400" s="78">
        <f t="shared" si="98"/>
        <v>-6.7438016528925615E-2</v>
      </c>
      <c r="E1400" s="78"/>
      <c r="F1400" s="78"/>
      <c r="G1400" s="78"/>
      <c r="H1400" s="78"/>
      <c r="I1400" s="78"/>
    </row>
    <row r="1401" spans="1:9" x14ac:dyDescent="0.2">
      <c r="A1401" s="77">
        <v>33533</v>
      </c>
      <c r="B1401" s="61">
        <v>-193</v>
      </c>
      <c r="C1401" s="78">
        <f t="shared" si="97"/>
        <v>1991.1</v>
      </c>
      <c r="D1401" s="78">
        <f t="shared" si="98"/>
        <v>-0.3828099173553719</v>
      </c>
      <c r="E1401" s="78"/>
      <c r="F1401" s="78"/>
      <c r="G1401" s="78"/>
      <c r="H1401" s="78"/>
      <c r="I1401" s="78"/>
    </row>
    <row r="1402" spans="1:9" x14ac:dyDescent="0.2">
      <c r="A1402" s="77">
        <v>33534</v>
      </c>
      <c r="B1402" s="61">
        <v>-283</v>
      </c>
      <c r="C1402" s="78">
        <f t="shared" si="97"/>
        <v>1991.1</v>
      </c>
      <c r="D1402" s="78">
        <f t="shared" si="98"/>
        <v>-0.56132231404958677</v>
      </c>
      <c r="E1402" s="78"/>
      <c r="F1402" s="78"/>
      <c r="G1402" s="78"/>
      <c r="H1402" s="78"/>
      <c r="I1402" s="78"/>
    </row>
    <row r="1403" spans="1:9" x14ac:dyDescent="0.2">
      <c r="A1403" s="77">
        <v>33535</v>
      </c>
      <c r="B1403" s="61">
        <v>119</v>
      </c>
      <c r="C1403" s="78">
        <f t="shared" si="97"/>
        <v>1991.1</v>
      </c>
      <c r="D1403" s="78">
        <f t="shared" si="98"/>
        <v>0.23603305785123968</v>
      </c>
      <c r="E1403" s="78"/>
      <c r="F1403" s="78"/>
      <c r="G1403" s="78"/>
      <c r="H1403" s="78"/>
      <c r="I1403" s="78"/>
    </row>
    <row r="1404" spans="1:9" x14ac:dyDescent="0.2">
      <c r="A1404" s="77">
        <v>33536</v>
      </c>
      <c r="B1404" s="61">
        <v>62</v>
      </c>
      <c r="C1404" s="78">
        <f t="shared" si="97"/>
        <v>1991.1</v>
      </c>
      <c r="D1404" s="78">
        <f t="shared" si="98"/>
        <v>0.12297520661157024</v>
      </c>
      <c r="E1404" s="78"/>
      <c r="F1404" s="78"/>
      <c r="G1404" s="78"/>
      <c r="H1404" s="78"/>
      <c r="I1404" s="78"/>
    </row>
    <row r="1405" spans="1:9" x14ac:dyDescent="0.2">
      <c r="A1405" s="77">
        <v>33537</v>
      </c>
      <c r="B1405" s="61">
        <v>190</v>
      </c>
      <c r="C1405" s="78">
        <f t="shared" si="97"/>
        <v>1991.1</v>
      </c>
      <c r="D1405" s="78">
        <f t="shared" si="98"/>
        <v>0.3768595041322314</v>
      </c>
      <c r="E1405" s="78"/>
      <c r="F1405" s="78"/>
      <c r="G1405" s="78"/>
      <c r="H1405" s="78"/>
      <c r="I1405" s="78"/>
    </row>
    <row r="1406" spans="1:9" x14ac:dyDescent="0.2">
      <c r="A1406" s="77">
        <v>33538</v>
      </c>
      <c r="B1406" s="61">
        <v>88</v>
      </c>
      <c r="C1406" s="78">
        <f t="shared" si="97"/>
        <v>1991.1</v>
      </c>
      <c r="D1406" s="78">
        <f t="shared" si="98"/>
        <v>0.17454545454545453</v>
      </c>
      <c r="E1406" s="78"/>
      <c r="F1406" s="78"/>
      <c r="G1406" s="78"/>
      <c r="H1406" s="78"/>
      <c r="I1406" s="78"/>
    </row>
    <row r="1407" spans="1:9" x14ac:dyDescent="0.2">
      <c r="A1407" s="77">
        <v>33539</v>
      </c>
      <c r="B1407" s="61">
        <v>30</v>
      </c>
      <c r="C1407" s="78">
        <f t="shared" si="97"/>
        <v>1991.1</v>
      </c>
      <c r="D1407" s="78">
        <f t="shared" si="98"/>
        <v>5.9504132231404959E-2</v>
      </c>
      <c r="E1407" s="78"/>
      <c r="F1407" s="78"/>
      <c r="G1407" s="78"/>
      <c r="H1407" s="78"/>
      <c r="I1407" s="78"/>
    </row>
    <row r="1408" spans="1:9" x14ac:dyDescent="0.2">
      <c r="A1408" s="77">
        <v>33540</v>
      </c>
      <c r="B1408" s="61">
        <v>70</v>
      </c>
      <c r="C1408" s="78">
        <f t="shared" si="97"/>
        <v>1991.1</v>
      </c>
      <c r="D1408" s="78">
        <f t="shared" si="98"/>
        <v>0.1388429752066116</v>
      </c>
      <c r="E1408" s="78"/>
      <c r="F1408" s="78"/>
      <c r="G1408" s="78"/>
      <c r="H1408" s="78"/>
      <c r="I1408" s="78"/>
    </row>
    <row r="1409" spans="1:9" x14ac:dyDescent="0.2">
      <c r="A1409" s="77">
        <v>33541</v>
      </c>
      <c r="B1409" s="61">
        <v>6</v>
      </c>
      <c r="C1409" s="78">
        <f t="shared" si="97"/>
        <v>1991.1</v>
      </c>
      <c r="D1409" s="78">
        <f t="shared" si="98"/>
        <v>1.1900826446280991E-2</v>
      </c>
      <c r="E1409" s="78"/>
      <c r="F1409" s="78"/>
      <c r="G1409" s="78"/>
      <c r="H1409" s="78"/>
      <c r="I1409" s="78"/>
    </row>
    <row r="1410" spans="1:9" x14ac:dyDescent="0.2">
      <c r="A1410" s="77">
        <v>33542</v>
      </c>
      <c r="B1410" s="61">
        <v>419</v>
      </c>
      <c r="C1410" s="78">
        <f t="shared" si="97"/>
        <v>1991.1</v>
      </c>
      <c r="D1410" s="78">
        <f t="shared" si="98"/>
        <v>0.83107438016528934</v>
      </c>
      <c r="E1410" s="78"/>
      <c r="F1410" s="78"/>
      <c r="G1410" s="78"/>
      <c r="H1410" s="78"/>
      <c r="I1410" s="78"/>
    </row>
    <row r="1411" spans="1:9" x14ac:dyDescent="0.2">
      <c r="A1411" s="77">
        <v>33543</v>
      </c>
      <c r="B1411" s="61">
        <v>189</v>
      </c>
      <c r="C1411" s="78">
        <f t="shared" si="97"/>
        <v>1991.11</v>
      </c>
      <c r="D1411" s="78">
        <f t="shared" si="98"/>
        <v>0.37487603305785128</v>
      </c>
      <c r="E1411" s="78"/>
      <c r="F1411" s="78"/>
      <c r="G1411" s="78"/>
      <c r="H1411" s="78"/>
      <c r="I1411" s="78"/>
    </row>
    <row r="1412" spans="1:9" x14ac:dyDescent="0.2">
      <c r="A1412" s="77">
        <v>33544</v>
      </c>
      <c r="B1412" s="61">
        <v>165</v>
      </c>
      <c r="C1412" s="78">
        <f t="shared" si="97"/>
        <v>1991.11</v>
      </c>
      <c r="D1412" s="78">
        <f t="shared" si="98"/>
        <v>0.32727272727272727</v>
      </c>
      <c r="E1412" s="78"/>
      <c r="F1412" s="78"/>
      <c r="G1412" s="78"/>
      <c r="H1412" s="78"/>
      <c r="I1412" s="78"/>
    </row>
    <row r="1413" spans="1:9" x14ac:dyDescent="0.2">
      <c r="A1413" s="77">
        <v>33545</v>
      </c>
      <c r="B1413" s="61">
        <v>44</v>
      </c>
      <c r="C1413" s="78">
        <f t="shared" si="97"/>
        <v>1991.11</v>
      </c>
      <c r="D1413" s="78">
        <f t="shared" si="98"/>
        <v>8.7272727272727266E-2</v>
      </c>
      <c r="E1413" s="78"/>
      <c r="F1413" s="78"/>
      <c r="G1413" s="78"/>
      <c r="H1413" s="78"/>
      <c r="I1413" s="78"/>
    </row>
    <row r="1414" spans="1:9" x14ac:dyDescent="0.2">
      <c r="A1414" s="77">
        <v>33546</v>
      </c>
      <c r="B1414" s="61">
        <v>224</v>
      </c>
      <c r="C1414" s="78">
        <f t="shared" si="97"/>
        <v>1991.11</v>
      </c>
      <c r="D1414" s="78">
        <f t="shared" si="98"/>
        <v>0.44429752066115702</v>
      </c>
      <c r="E1414" s="78"/>
      <c r="F1414" s="78"/>
      <c r="G1414" s="78"/>
      <c r="H1414" s="78"/>
      <c r="I1414" s="78"/>
    </row>
    <row r="1415" spans="1:9" x14ac:dyDescent="0.2">
      <c r="A1415" s="77">
        <v>33547</v>
      </c>
      <c r="B1415" s="61">
        <v>84</v>
      </c>
      <c r="C1415" s="78">
        <f t="shared" si="97"/>
        <v>1991.11</v>
      </c>
      <c r="D1415" s="78">
        <f t="shared" si="98"/>
        <v>0.16661157024793388</v>
      </c>
      <c r="E1415" s="78"/>
      <c r="F1415" s="78"/>
      <c r="G1415" s="78"/>
      <c r="H1415" s="78"/>
      <c r="I1415" s="78"/>
    </row>
    <row r="1416" spans="1:9" x14ac:dyDescent="0.2">
      <c r="A1416" s="77">
        <v>33548</v>
      </c>
      <c r="B1416" s="61">
        <v>215</v>
      </c>
      <c r="C1416" s="78">
        <f t="shared" si="97"/>
        <v>1991.11</v>
      </c>
      <c r="D1416" s="78">
        <f t="shared" si="98"/>
        <v>0.42644628099173554</v>
      </c>
      <c r="E1416" s="78"/>
      <c r="F1416" s="78"/>
      <c r="G1416" s="78"/>
      <c r="H1416" s="78"/>
      <c r="I1416" s="78"/>
    </row>
    <row r="1417" spans="1:9" x14ac:dyDescent="0.2">
      <c r="A1417" s="77">
        <v>33549</v>
      </c>
      <c r="B1417" s="61">
        <v>181</v>
      </c>
      <c r="C1417" s="78">
        <f t="shared" si="97"/>
        <v>1991.11</v>
      </c>
      <c r="D1417" s="78">
        <f t="shared" si="98"/>
        <v>0.35900826446280992</v>
      </c>
      <c r="E1417" s="78"/>
      <c r="F1417" s="78"/>
      <c r="G1417" s="78"/>
      <c r="H1417" s="78"/>
      <c r="I1417" s="78"/>
    </row>
    <row r="1418" spans="1:9" x14ac:dyDescent="0.2">
      <c r="A1418" s="77">
        <v>33550</v>
      </c>
      <c r="B1418" s="61">
        <v>178</v>
      </c>
      <c r="C1418" s="78">
        <f t="shared" si="97"/>
        <v>1991.11</v>
      </c>
      <c r="D1418" s="78">
        <f t="shared" si="98"/>
        <v>0.35305785123966943</v>
      </c>
      <c r="E1418" s="78"/>
      <c r="F1418" s="78"/>
      <c r="G1418" s="78"/>
      <c r="H1418" s="78"/>
      <c r="I1418" s="78"/>
    </row>
    <row r="1419" spans="1:9" x14ac:dyDescent="0.2">
      <c r="A1419" s="77">
        <v>33551</v>
      </c>
      <c r="B1419" s="61">
        <v>135</v>
      </c>
      <c r="C1419" s="78">
        <f t="shared" ref="C1419:C1482" si="99">YEAR(A1419) + MONTH(A1419) / 100</f>
        <v>1991.11</v>
      </c>
      <c r="D1419" s="78">
        <f t="shared" si="98"/>
        <v>0.26776859504132233</v>
      </c>
      <c r="E1419" s="78"/>
      <c r="F1419" s="78"/>
      <c r="G1419" s="78"/>
      <c r="H1419" s="78"/>
      <c r="I1419" s="78"/>
    </row>
    <row r="1420" spans="1:9" x14ac:dyDescent="0.2">
      <c r="A1420" s="77">
        <v>33552</v>
      </c>
      <c r="B1420" s="61">
        <v>212</v>
      </c>
      <c r="C1420" s="78">
        <f t="shared" si="99"/>
        <v>1991.11</v>
      </c>
      <c r="D1420" s="78">
        <f t="shared" ref="D1420:D1483" si="100">B1420 * 60 * 60 * 24 / 43560 / 1000</f>
        <v>0.42049586776859504</v>
      </c>
      <c r="E1420" s="78"/>
      <c r="F1420" s="78"/>
      <c r="G1420" s="78"/>
      <c r="H1420" s="78"/>
      <c r="I1420" s="78"/>
    </row>
    <row r="1421" spans="1:9" x14ac:dyDescent="0.2">
      <c r="A1421" s="77">
        <v>33553</v>
      </c>
      <c r="B1421" s="61">
        <v>203</v>
      </c>
      <c r="C1421" s="78">
        <f t="shared" si="99"/>
        <v>1991.11</v>
      </c>
      <c r="D1421" s="78">
        <f t="shared" si="100"/>
        <v>0.40264462809917351</v>
      </c>
      <c r="E1421" s="78"/>
      <c r="F1421" s="78"/>
      <c r="G1421" s="78"/>
      <c r="H1421" s="78"/>
      <c r="I1421" s="78"/>
    </row>
    <row r="1422" spans="1:9" x14ac:dyDescent="0.2">
      <c r="A1422" s="77">
        <v>33554</v>
      </c>
      <c r="B1422" s="61">
        <v>153</v>
      </c>
      <c r="C1422" s="78">
        <f t="shared" si="99"/>
        <v>1991.11</v>
      </c>
      <c r="D1422" s="78">
        <f t="shared" si="100"/>
        <v>0.3034710743801653</v>
      </c>
      <c r="E1422" s="78"/>
      <c r="F1422" s="78"/>
      <c r="G1422" s="78"/>
      <c r="H1422" s="78"/>
      <c r="I1422" s="78"/>
    </row>
    <row r="1423" spans="1:9" x14ac:dyDescent="0.2">
      <c r="A1423" s="77">
        <v>33555</v>
      </c>
      <c r="B1423" s="61">
        <v>129</v>
      </c>
      <c r="C1423" s="78">
        <f t="shared" si="99"/>
        <v>1991.11</v>
      </c>
      <c r="D1423" s="78">
        <f t="shared" si="100"/>
        <v>0.25586776859504134</v>
      </c>
      <c r="E1423" s="78"/>
      <c r="F1423" s="78"/>
      <c r="G1423" s="78"/>
      <c r="H1423" s="78"/>
      <c r="I1423" s="78"/>
    </row>
    <row r="1424" spans="1:9" x14ac:dyDescent="0.2">
      <c r="A1424" s="77">
        <v>33556</v>
      </c>
      <c r="B1424" s="61">
        <v>273</v>
      </c>
      <c r="C1424" s="78">
        <f t="shared" si="99"/>
        <v>1991.11</v>
      </c>
      <c r="D1424" s="78">
        <f t="shared" si="100"/>
        <v>0.54148760330578516</v>
      </c>
      <c r="E1424" s="78"/>
      <c r="F1424" s="78"/>
      <c r="G1424" s="78"/>
      <c r="H1424" s="78"/>
      <c r="I1424" s="78"/>
    </row>
    <row r="1425" spans="1:9" x14ac:dyDescent="0.2">
      <c r="A1425" s="77">
        <v>33557</v>
      </c>
      <c r="B1425" s="61">
        <v>52</v>
      </c>
      <c r="C1425" s="78">
        <f t="shared" si="99"/>
        <v>1991.11</v>
      </c>
      <c r="D1425" s="78">
        <f t="shared" si="100"/>
        <v>0.10314049586776859</v>
      </c>
      <c r="E1425" s="78"/>
      <c r="F1425" s="78"/>
      <c r="G1425" s="78"/>
      <c r="H1425" s="78"/>
      <c r="I1425" s="78"/>
    </row>
    <row r="1426" spans="1:9" x14ac:dyDescent="0.2">
      <c r="A1426" s="77">
        <v>33558</v>
      </c>
      <c r="B1426" s="61">
        <v>315</v>
      </c>
      <c r="C1426" s="78">
        <f t="shared" si="99"/>
        <v>1991.11</v>
      </c>
      <c r="D1426" s="78">
        <f t="shared" si="100"/>
        <v>0.62479338842975207</v>
      </c>
      <c r="E1426" s="78"/>
      <c r="F1426" s="78"/>
      <c r="G1426" s="78"/>
      <c r="H1426" s="78"/>
      <c r="I1426" s="78"/>
    </row>
    <row r="1427" spans="1:9" x14ac:dyDescent="0.2">
      <c r="A1427" s="77">
        <v>33559</v>
      </c>
      <c r="B1427" s="61">
        <v>534</v>
      </c>
      <c r="C1427" s="78">
        <f t="shared" si="99"/>
        <v>1991.11</v>
      </c>
      <c r="D1427" s="78">
        <f t="shared" si="100"/>
        <v>1.0591735537190081</v>
      </c>
      <c r="E1427" s="78"/>
      <c r="F1427" s="78"/>
      <c r="G1427" s="78"/>
      <c r="H1427" s="78"/>
      <c r="I1427" s="78"/>
    </row>
    <row r="1428" spans="1:9" x14ac:dyDescent="0.2">
      <c r="A1428" s="77">
        <v>33560</v>
      </c>
      <c r="B1428" s="61">
        <v>376</v>
      </c>
      <c r="C1428" s="78">
        <f t="shared" si="99"/>
        <v>1991.11</v>
      </c>
      <c r="D1428" s="78">
        <f t="shared" si="100"/>
        <v>0.74578512396694219</v>
      </c>
      <c r="E1428" s="78"/>
      <c r="F1428" s="78"/>
      <c r="G1428" s="78"/>
      <c r="H1428" s="78"/>
      <c r="I1428" s="78"/>
    </row>
    <row r="1429" spans="1:9" x14ac:dyDescent="0.2">
      <c r="A1429" s="77">
        <v>33561</v>
      </c>
      <c r="B1429" s="61">
        <v>167</v>
      </c>
      <c r="C1429" s="78">
        <f t="shared" si="99"/>
        <v>1991.11</v>
      </c>
      <c r="D1429" s="78">
        <f t="shared" si="100"/>
        <v>0.33123966942148758</v>
      </c>
      <c r="E1429" s="78"/>
      <c r="F1429" s="78"/>
      <c r="G1429" s="78"/>
      <c r="H1429" s="78"/>
      <c r="I1429" s="78"/>
    </row>
    <row r="1430" spans="1:9" x14ac:dyDescent="0.2">
      <c r="A1430" s="77">
        <v>33562</v>
      </c>
      <c r="B1430" s="61">
        <v>501</v>
      </c>
      <c r="C1430" s="78">
        <f t="shared" si="99"/>
        <v>1991.11</v>
      </c>
      <c r="D1430" s="78">
        <f t="shared" si="100"/>
        <v>0.9937190082644628</v>
      </c>
      <c r="E1430" s="78"/>
      <c r="F1430" s="78"/>
      <c r="G1430" s="78"/>
      <c r="H1430" s="78"/>
      <c r="I1430" s="78"/>
    </row>
    <row r="1431" spans="1:9" x14ac:dyDescent="0.2">
      <c r="A1431" s="77">
        <v>33563</v>
      </c>
      <c r="B1431" s="61">
        <v>629</v>
      </c>
      <c r="C1431" s="78">
        <f t="shared" si="99"/>
        <v>1991.11</v>
      </c>
      <c r="D1431" s="78">
        <f t="shared" si="100"/>
        <v>1.2476033057851239</v>
      </c>
      <c r="E1431" s="78"/>
      <c r="F1431" s="78"/>
      <c r="G1431" s="78"/>
      <c r="H1431" s="78"/>
      <c r="I1431" s="78"/>
    </row>
    <row r="1432" spans="1:9" x14ac:dyDescent="0.2">
      <c r="A1432" s="77">
        <v>33564</v>
      </c>
      <c r="B1432" s="61">
        <v>217</v>
      </c>
      <c r="C1432" s="78">
        <f t="shared" si="99"/>
        <v>1991.11</v>
      </c>
      <c r="D1432" s="78">
        <f t="shared" si="100"/>
        <v>0.43041322314049585</v>
      </c>
      <c r="E1432" s="78"/>
      <c r="F1432" s="78"/>
      <c r="G1432" s="78"/>
      <c r="H1432" s="78"/>
      <c r="I1432" s="78"/>
    </row>
    <row r="1433" spans="1:9" x14ac:dyDescent="0.2">
      <c r="A1433" s="77">
        <v>33565</v>
      </c>
      <c r="B1433" s="61">
        <v>467</v>
      </c>
      <c r="C1433" s="78">
        <f t="shared" si="99"/>
        <v>1991.11</v>
      </c>
      <c r="D1433" s="78">
        <f t="shared" si="100"/>
        <v>0.92628099173553724</v>
      </c>
      <c r="E1433" s="78"/>
      <c r="F1433" s="78"/>
      <c r="G1433" s="78"/>
      <c r="H1433" s="78"/>
      <c r="I1433" s="78"/>
    </row>
    <row r="1434" spans="1:9" x14ac:dyDescent="0.2">
      <c r="A1434" s="77">
        <v>33566</v>
      </c>
      <c r="B1434" s="61">
        <v>473</v>
      </c>
      <c r="C1434" s="78">
        <f t="shared" si="99"/>
        <v>1991.11</v>
      </c>
      <c r="D1434" s="78">
        <f t="shared" si="100"/>
        <v>0.93818181818181812</v>
      </c>
      <c r="E1434" s="78"/>
      <c r="F1434" s="78"/>
      <c r="G1434" s="78"/>
      <c r="H1434" s="78"/>
      <c r="I1434" s="78"/>
    </row>
    <row r="1435" spans="1:9" x14ac:dyDescent="0.2">
      <c r="A1435" s="77">
        <v>33567</v>
      </c>
      <c r="B1435" s="61">
        <v>-421</v>
      </c>
      <c r="C1435" s="78">
        <f t="shared" si="99"/>
        <v>1991.11</v>
      </c>
      <c r="D1435" s="78">
        <f t="shared" si="100"/>
        <v>-0.83504132231404959</v>
      </c>
      <c r="E1435" s="78"/>
      <c r="F1435" s="78"/>
      <c r="G1435" s="78"/>
      <c r="H1435" s="78"/>
      <c r="I1435" s="78"/>
    </row>
    <row r="1436" spans="1:9" x14ac:dyDescent="0.2">
      <c r="A1436" s="77">
        <v>33568</v>
      </c>
      <c r="B1436" s="61">
        <v>255</v>
      </c>
      <c r="C1436" s="78">
        <f t="shared" si="99"/>
        <v>1991.11</v>
      </c>
      <c r="D1436" s="78">
        <f t="shared" si="100"/>
        <v>0.50578512396694209</v>
      </c>
      <c r="E1436" s="78"/>
      <c r="F1436" s="78"/>
      <c r="G1436" s="78"/>
      <c r="H1436" s="78"/>
      <c r="I1436" s="78"/>
    </row>
    <row r="1437" spans="1:9" x14ac:dyDescent="0.2">
      <c r="A1437" s="77">
        <v>33569</v>
      </c>
      <c r="B1437" s="61">
        <v>394</v>
      </c>
      <c r="C1437" s="78">
        <f t="shared" si="99"/>
        <v>1991.11</v>
      </c>
      <c r="D1437" s="78">
        <f t="shared" si="100"/>
        <v>0.78148760330578515</v>
      </c>
      <c r="E1437" s="78"/>
      <c r="F1437" s="78"/>
      <c r="G1437" s="78"/>
      <c r="H1437" s="78"/>
      <c r="I1437" s="78"/>
    </row>
    <row r="1438" spans="1:9" x14ac:dyDescent="0.2">
      <c r="A1438" s="77">
        <v>33570</v>
      </c>
      <c r="B1438" s="61">
        <v>310</v>
      </c>
      <c r="C1438" s="78">
        <f t="shared" si="99"/>
        <v>1991.11</v>
      </c>
      <c r="D1438" s="78">
        <f t="shared" si="100"/>
        <v>0.61487603305785121</v>
      </c>
      <c r="E1438" s="78"/>
      <c r="F1438" s="78"/>
      <c r="G1438" s="78"/>
      <c r="H1438" s="78"/>
      <c r="I1438" s="78"/>
    </row>
    <row r="1439" spans="1:9" x14ac:dyDescent="0.2">
      <c r="A1439" s="77">
        <v>33571</v>
      </c>
      <c r="B1439" s="61">
        <v>245</v>
      </c>
      <c r="C1439" s="78">
        <f t="shared" si="99"/>
        <v>1991.11</v>
      </c>
      <c r="D1439" s="78">
        <f t="shared" si="100"/>
        <v>0.48595041322314053</v>
      </c>
      <c r="E1439" s="78"/>
      <c r="F1439" s="78"/>
      <c r="G1439" s="78"/>
      <c r="H1439" s="78"/>
      <c r="I1439" s="78"/>
    </row>
    <row r="1440" spans="1:9" x14ac:dyDescent="0.2">
      <c r="A1440" s="77">
        <v>33572</v>
      </c>
      <c r="B1440" s="61">
        <v>159</v>
      </c>
      <c r="C1440" s="78">
        <f t="shared" si="99"/>
        <v>1991.11</v>
      </c>
      <c r="D1440" s="78">
        <f t="shared" si="100"/>
        <v>0.31537190082644628</v>
      </c>
      <c r="E1440" s="78"/>
      <c r="F1440" s="78"/>
      <c r="G1440" s="78"/>
      <c r="H1440" s="78"/>
      <c r="I1440" s="78"/>
    </row>
    <row r="1441" spans="1:9" x14ac:dyDescent="0.2">
      <c r="A1441" s="77">
        <v>33573</v>
      </c>
      <c r="B1441" s="61">
        <v>255</v>
      </c>
      <c r="C1441" s="78">
        <f t="shared" si="99"/>
        <v>1991.12</v>
      </c>
      <c r="D1441" s="78">
        <f t="shared" si="100"/>
        <v>0.50578512396694209</v>
      </c>
      <c r="E1441" s="78"/>
      <c r="F1441" s="78"/>
      <c r="G1441" s="78"/>
      <c r="H1441" s="78"/>
      <c r="I1441" s="78"/>
    </row>
    <row r="1442" spans="1:9" x14ac:dyDescent="0.2">
      <c r="A1442" s="77">
        <v>33574</v>
      </c>
      <c r="B1442" s="61">
        <v>194</v>
      </c>
      <c r="C1442" s="78">
        <f t="shared" si="99"/>
        <v>1991.12</v>
      </c>
      <c r="D1442" s="78">
        <f t="shared" si="100"/>
        <v>0.38479338842975203</v>
      </c>
      <c r="E1442" s="78"/>
      <c r="F1442" s="78"/>
      <c r="G1442" s="78"/>
      <c r="H1442" s="78"/>
      <c r="I1442" s="78"/>
    </row>
    <row r="1443" spans="1:9" x14ac:dyDescent="0.2">
      <c r="A1443" s="77">
        <v>33575</v>
      </c>
      <c r="B1443" s="61">
        <v>284</v>
      </c>
      <c r="C1443" s="78">
        <f t="shared" si="99"/>
        <v>1991.12</v>
      </c>
      <c r="D1443" s="78">
        <f t="shared" si="100"/>
        <v>0.56330578512396701</v>
      </c>
      <c r="E1443" s="78"/>
      <c r="F1443" s="78"/>
      <c r="G1443" s="78"/>
      <c r="H1443" s="78"/>
      <c r="I1443" s="78"/>
    </row>
    <row r="1444" spans="1:9" x14ac:dyDescent="0.2">
      <c r="A1444" s="77">
        <v>33576</v>
      </c>
      <c r="B1444" s="61">
        <v>176</v>
      </c>
      <c r="C1444" s="78">
        <f t="shared" si="99"/>
        <v>1991.12</v>
      </c>
      <c r="D1444" s="78">
        <f t="shared" si="100"/>
        <v>0.34909090909090906</v>
      </c>
      <c r="E1444" s="78"/>
      <c r="F1444" s="78"/>
      <c r="G1444" s="78"/>
      <c r="H1444" s="78"/>
      <c r="I1444" s="78"/>
    </row>
    <row r="1445" spans="1:9" x14ac:dyDescent="0.2">
      <c r="A1445" s="77">
        <v>33577</v>
      </c>
      <c r="B1445" s="61">
        <v>167</v>
      </c>
      <c r="C1445" s="78">
        <f t="shared" si="99"/>
        <v>1991.12</v>
      </c>
      <c r="D1445" s="78">
        <f t="shared" si="100"/>
        <v>0.33123966942148758</v>
      </c>
      <c r="E1445" s="78"/>
      <c r="F1445" s="78"/>
      <c r="G1445" s="78"/>
      <c r="H1445" s="78"/>
      <c r="I1445" s="78"/>
    </row>
    <row r="1446" spans="1:9" x14ac:dyDescent="0.2">
      <c r="A1446" s="77">
        <v>33578</v>
      </c>
      <c r="B1446" s="61">
        <v>462</v>
      </c>
      <c r="C1446" s="78">
        <f t="shared" si="99"/>
        <v>1991.12</v>
      </c>
      <c r="D1446" s="78">
        <f t="shared" si="100"/>
        <v>0.91636363636363638</v>
      </c>
      <c r="E1446" s="78"/>
      <c r="F1446" s="78"/>
      <c r="G1446" s="78"/>
      <c r="H1446" s="78"/>
      <c r="I1446" s="78"/>
    </row>
    <row r="1447" spans="1:9" x14ac:dyDescent="0.2">
      <c r="A1447" s="77">
        <v>33579</v>
      </c>
      <c r="B1447" s="61">
        <v>654</v>
      </c>
      <c r="C1447" s="78">
        <f t="shared" si="99"/>
        <v>1991.12</v>
      </c>
      <c r="D1447" s="78">
        <f t="shared" si="100"/>
        <v>1.2971900826446281</v>
      </c>
      <c r="E1447" s="78"/>
      <c r="F1447" s="78"/>
      <c r="G1447" s="78"/>
      <c r="H1447" s="78"/>
      <c r="I1447" s="78"/>
    </row>
    <row r="1448" spans="1:9" x14ac:dyDescent="0.2">
      <c r="A1448" s="77">
        <v>33580</v>
      </c>
      <c r="B1448" s="61">
        <v>445</v>
      </c>
      <c r="C1448" s="78">
        <f t="shared" si="99"/>
        <v>1991.12</v>
      </c>
      <c r="D1448" s="78">
        <f t="shared" si="100"/>
        <v>0.88264462809917354</v>
      </c>
      <c r="E1448" s="78"/>
      <c r="F1448" s="78"/>
      <c r="G1448" s="78"/>
      <c r="H1448" s="78"/>
      <c r="I1448" s="78"/>
    </row>
    <row r="1449" spans="1:9" x14ac:dyDescent="0.2">
      <c r="A1449" s="77">
        <v>33581</v>
      </c>
      <c r="B1449" s="61">
        <v>251</v>
      </c>
      <c r="C1449" s="78">
        <f t="shared" si="99"/>
        <v>1991.12</v>
      </c>
      <c r="D1449" s="78">
        <f t="shared" si="100"/>
        <v>0.49785123966942146</v>
      </c>
      <c r="E1449" s="78"/>
      <c r="F1449" s="78"/>
      <c r="G1449" s="78"/>
      <c r="H1449" s="78"/>
      <c r="I1449" s="78"/>
    </row>
    <row r="1450" spans="1:9" x14ac:dyDescent="0.2">
      <c r="A1450" s="77">
        <v>33582</v>
      </c>
      <c r="B1450" s="61">
        <v>275</v>
      </c>
      <c r="C1450" s="78">
        <f t="shared" si="99"/>
        <v>1991.12</v>
      </c>
      <c r="D1450" s="78">
        <f t="shared" si="100"/>
        <v>0.54545454545454553</v>
      </c>
      <c r="E1450" s="78"/>
      <c r="F1450" s="78"/>
      <c r="G1450" s="78"/>
      <c r="H1450" s="78"/>
      <c r="I1450" s="78"/>
    </row>
    <row r="1451" spans="1:9" x14ac:dyDescent="0.2">
      <c r="A1451" s="77">
        <v>33583</v>
      </c>
      <c r="B1451" s="61">
        <v>150</v>
      </c>
      <c r="C1451" s="78">
        <f t="shared" si="99"/>
        <v>1991.12</v>
      </c>
      <c r="D1451" s="78">
        <f t="shared" si="100"/>
        <v>0.2975206611570248</v>
      </c>
      <c r="E1451" s="78"/>
      <c r="F1451" s="78"/>
      <c r="G1451" s="78"/>
      <c r="H1451" s="78"/>
      <c r="I1451" s="78"/>
    </row>
    <row r="1452" spans="1:9" x14ac:dyDescent="0.2">
      <c r="A1452" s="77">
        <v>33584</v>
      </c>
      <c r="B1452" s="61">
        <v>286</v>
      </c>
      <c r="C1452" s="78">
        <f t="shared" si="99"/>
        <v>1991.12</v>
      </c>
      <c r="D1452" s="78">
        <f t="shared" si="100"/>
        <v>0.56727272727272726</v>
      </c>
      <c r="E1452" s="78"/>
      <c r="F1452" s="78"/>
      <c r="G1452" s="78"/>
      <c r="H1452" s="78"/>
      <c r="I1452" s="78"/>
    </row>
    <row r="1453" spans="1:9" x14ac:dyDescent="0.2">
      <c r="A1453" s="77">
        <v>33585</v>
      </c>
      <c r="B1453" s="61">
        <v>196</v>
      </c>
      <c r="C1453" s="78">
        <f t="shared" si="99"/>
        <v>1991.12</v>
      </c>
      <c r="D1453" s="78">
        <f t="shared" si="100"/>
        <v>0.38876033057851245</v>
      </c>
      <c r="E1453" s="78"/>
      <c r="F1453" s="78"/>
      <c r="G1453" s="78"/>
      <c r="H1453" s="78"/>
      <c r="I1453" s="78"/>
    </row>
    <row r="1454" spans="1:9" x14ac:dyDescent="0.2">
      <c r="A1454" s="77">
        <v>33586</v>
      </c>
      <c r="B1454" s="61">
        <v>382</v>
      </c>
      <c r="C1454" s="78">
        <f t="shared" si="99"/>
        <v>1991.12</v>
      </c>
      <c r="D1454" s="78">
        <f t="shared" si="100"/>
        <v>0.75768595041322317</v>
      </c>
      <c r="E1454" s="78"/>
      <c r="F1454" s="78"/>
      <c r="G1454" s="78"/>
      <c r="H1454" s="78"/>
      <c r="I1454" s="78"/>
    </row>
    <row r="1455" spans="1:9" x14ac:dyDescent="0.2">
      <c r="A1455" s="77">
        <v>33587</v>
      </c>
      <c r="B1455" s="61">
        <v>397</v>
      </c>
      <c r="C1455" s="78">
        <f t="shared" si="99"/>
        <v>1991.12</v>
      </c>
      <c r="D1455" s="78">
        <f t="shared" si="100"/>
        <v>0.78743801652892553</v>
      </c>
      <c r="E1455" s="78"/>
      <c r="F1455" s="78"/>
      <c r="G1455" s="78"/>
      <c r="H1455" s="78"/>
      <c r="I1455" s="78"/>
    </row>
    <row r="1456" spans="1:9" x14ac:dyDescent="0.2">
      <c r="A1456" s="77">
        <v>33588</v>
      </c>
      <c r="B1456" s="61">
        <v>427</v>
      </c>
      <c r="C1456" s="78">
        <f t="shared" si="99"/>
        <v>1991.12</v>
      </c>
      <c r="D1456" s="78">
        <f t="shared" si="100"/>
        <v>0.84694214876033058</v>
      </c>
      <c r="E1456" s="78"/>
      <c r="F1456" s="78"/>
      <c r="G1456" s="78"/>
      <c r="H1456" s="78"/>
      <c r="I1456" s="78"/>
    </row>
    <row r="1457" spans="1:9" x14ac:dyDescent="0.2">
      <c r="A1457" s="77">
        <v>33589</v>
      </c>
      <c r="B1457" s="61">
        <v>304</v>
      </c>
      <c r="C1457" s="78">
        <f t="shared" si="99"/>
        <v>1991.12</v>
      </c>
      <c r="D1457" s="78">
        <f t="shared" si="100"/>
        <v>0.60297520661157022</v>
      </c>
      <c r="E1457" s="78"/>
      <c r="F1457" s="78"/>
      <c r="G1457" s="78"/>
      <c r="H1457" s="78"/>
      <c r="I1457" s="78"/>
    </row>
    <row r="1458" spans="1:9" x14ac:dyDescent="0.2">
      <c r="A1458" s="77">
        <v>33590</v>
      </c>
      <c r="B1458" s="61">
        <v>392</v>
      </c>
      <c r="C1458" s="78">
        <f t="shared" si="99"/>
        <v>1991.12</v>
      </c>
      <c r="D1458" s="78">
        <f t="shared" si="100"/>
        <v>0.77752066115702489</v>
      </c>
      <c r="E1458" s="78"/>
      <c r="F1458" s="78"/>
      <c r="G1458" s="78"/>
      <c r="H1458" s="78"/>
      <c r="I1458" s="78"/>
    </row>
    <row r="1459" spans="1:9" x14ac:dyDescent="0.2">
      <c r="A1459" s="77">
        <v>33591</v>
      </c>
      <c r="B1459" s="61">
        <v>397</v>
      </c>
      <c r="C1459" s="78">
        <f t="shared" si="99"/>
        <v>1991.12</v>
      </c>
      <c r="D1459" s="78">
        <f t="shared" si="100"/>
        <v>0.78743801652892553</v>
      </c>
      <c r="E1459" s="78"/>
      <c r="F1459" s="78"/>
      <c r="G1459" s="78"/>
      <c r="H1459" s="78"/>
      <c r="I1459" s="78"/>
    </row>
    <row r="1460" spans="1:9" x14ac:dyDescent="0.2">
      <c r="A1460" s="77">
        <v>33592</v>
      </c>
      <c r="B1460" s="61">
        <v>339</v>
      </c>
      <c r="C1460" s="78">
        <f t="shared" si="99"/>
        <v>1991.12</v>
      </c>
      <c r="D1460" s="78">
        <f t="shared" si="100"/>
        <v>0.67239669421487602</v>
      </c>
      <c r="E1460" s="78"/>
      <c r="F1460" s="78"/>
      <c r="G1460" s="78"/>
      <c r="H1460" s="78"/>
      <c r="I1460" s="78"/>
    </row>
    <row r="1461" spans="1:9" x14ac:dyDescent="0.2">
      <c r="A1461" s="77">
        <v>33593</v>
      </c>
      <c r="B1461" s="61">
        <v>397</v>
      </c>
      <c r="C1461" s="78">
        <f t="shared" si="99"/>
        <v>1991.12</v>
      </c>
      <c r="D1461" s="78">
        <f t="shared" si="100"/>
        <v>0.78743801652892553</v>
      </c>
      <c r="E1461" s="78"/>
      <c r="F1461" s="78"/>
      <c r="G1461" s="78"/>
      <c r="H1461" s="78"/>
      <c r="I1461" s="78"/>
    </row>
    <row r="1462" spans="1:9" x14ac:dyDescent="0.2">
      <c r="A1462" s="77">
        <v>33594</v>
      </c>
      <c r="B1462" s="61">
        <v>435</v>
      </c>
      <c r="C1462" s="78">
        <f t="shared" si="99"/>
        <v>1991.12</v>
      </c>
      <c r="D1462" s="78">
        <f t="shared" si="100"/>
        <v>0.86280991735537194</v>
      </c>
      <c r="E1462" s="78"/>
      <c r="F1462" s="78"/>
      <c r="G1462" s="78"/>
      <c r="H1462" s="78"/>
      <c r="I1462" s="78"/>
    </row>
    <row r="1463" spans="1:9" x14ac:dyDescent="0.2">
      <c r="A1463" s="77">
        <v>33595</v>
      </c>
      <c r="B1463" s="61">
        <v>-467</v>
      </c>
      <c r="C1463" s="78">
        <f t="shared" si="99"/>
        <v>1991.12</v>
      </c>
      <c r="D1463" s="78">
        <f t="shared" si="100"/>
        <v>-0.92628099173553724</v>
      </c>
      <c r="E1463" s="78"/>
      <c r="F1463" s="78"/>
      <c r="G1463" s="78"/>
      <c r="H1463" s="78"/>
      <c r="I1463" s="78"/>
    </row>
    <row r="1464" spans="1:9" x14ac:dyDescent="0.2">
      <c r="A1464" s="77">
        <v>33596</v>
      </c>
      <c r="B1464" s="61">
        <v>230</v>
      </c>
      <c r="C1464" s="78">
        <f t="shared" si="99"/>
        <v>1991.12</v>
      </c>
      <c r="D1464" s="78">
        <f t="shared" si="100"/>
        <v>0.45619834710743801</v>
      </c>
      <c r="E1464" s="78"/>
      <c r="F1464" s="78"/>
      <c r="G1464" s="78"/>
      <c r="H1464" s="78"/>
      <c r="I1464" s="78"/>
    </row>
    <row r="1465" spans="1:9" x14ac:dyDescent="0.2">
      <c r="A1465" s="77">
        <v>33597</v>
      </c>
      <c r="B1465" s="61">
        <v>342</v>
      </c>
      <c r="C1465" s="78">
        <f t="shared" si="99"/>
        <v>1991.12</v>
      </c>
      <c r="D1465" s="78">
        <f t="shared" si="100"/>
        <v>0.67834710743801652</v>
      </c>
      <c r="E1465" s="78"/>
      <c r="F1465" s="78"/>
      <c r="G1465" s="78"/>
      <c r="H1465" s="78"/>
      <c r="I1465" s="78"/>
    </row>
    <row r="1466" spans="1:9" x14ac:dyDescent="0.2">
      <c r="A1466" s="77">
        <v>33598</v>
      </c>
      <c r="B1466" s="61">
        <v>186</v>
      </c>
      <c r="C1466" s="78">
        <f t="shared" si="99"/>
        <v>1991.12</v>
      </c>
      <c r="D1466" s="78">
        <f t="shared" si="100"/>
        <v>0.36892561983471073</v>
      </c>
      <c r="E1466" s="78"/>
      <c r="F1466" s="78"/>
      <c r="G1466" s="78"/>
      <c r="H1466" s="78"/>
      <c r="I1466" s="78"/>
    </row>
    <row r="1467" spans="1:9" x14ac:dyDescent="0.2">
      <c r="A1467" s="77">
        <v>33599</v>
      </c>
      <c r="B1467" s="61">
        <v>247</v>
      </c>
      <c r="C1467" s="78">
        <f t="shared" si="99"/>
        <v>1991.12</v>
      </c>
      <c r="D1467" s="78">
        <f t="shared" si="100"/>
        <v>0.48991735537190084</v>
      </c>
      <c r="E1467" s="78"/>
      <c r="F1467" s="78"/>
      <c r="G1467" s="78"/>
      <c r="H1467" s="78"/>
      <c r="I1467" s="78"/>
    </row>
    <row r="1468" spans="1:9" x14ac:dyDescent="0.2">
      <c r="A1468" s="77">
        <v>33600</v>
      </c>
      <c r="B1468" s="61">
        <v>666</v>
      </c>
      <c r="C1468" s="78">
        <f t="shared" si="99"/>
        <v>1991.12</v>
      </c>
      <c r="D1468" s="78">
        <f t="shared" si="100"/>
        <v>1.3209917355371901</v>
      </c>
      <c r="E1468" s="78"/>
      <c r="F1468" s="78"/>
      <c r="G1468" s="78"/>
      <c r="H1468" s="78"/>
      <c r="I1468" s="78"/>
    </row>
    <row r="1469" spans="1:9" x14ac:dyDescent="0.2">
      <c r="A1469" s="77">
        <v>33601</v>
      </c>
      <c r="B1469" s="61">
        <v>560</v>
      </c>
      <c r="C1469" s="78">
        <f t="shared" si="99"/>
        <v>1991.12</v>
      </c>
      <c r="D1469" s="78">
        <f t="shared" si="100"/>
        <v>1.1107438016528928</v>
      </c>
      <c r="E1469" s="78"/>
      <c r="F1469" s="78"/>
      <c r="G1469" s="78"/>
      <c r="H1469" s="78"/>
      <c r="I1469" s="78"/>
    </row>
    <row r="1470" spans="1:9" x14ac:dyDescent="0.2">
      <c r="A1470" s="77">
        <v>33602</v>
      </c>
      <c r="B1470" s="61">
        <v>668</v>
      </c>
      <c r="C1470" s="78">
        <f t="shared" si="99"/>
        <v>1991.12</v>
      </c>
      <c r="D1470" s="78">
        <f t="shared" si="100"/>
        <v>1.3249586776859503</v>
      </c>
      <c r="E1470" s="78"/>
      <c r="F1470" s="78"/>
      <c r="G1470" s="78"/>
      <c r="H1470" s="78"/>
      <c r="I1470" s="78"/>
    </row>
    <row r="1471" spans="1:9" x14ac:dyDescent="0.2">
      <c r="A1471" s="77">
        <v>33603</v>
      </c>
      <c r="B1471" s="61">
        <v>425</v>
      </c>
      <c r="C1471" s="78">
        <f t="shared" si="99"/>
        <v>1991.12</v>
      </c>
      <c r="D1471" s="78">
        <f t="shared" si="100"/>
        <v>0.84297520661157022</v>
      </c>
      <c r="E1471" s="78"/>
      <c r="F1471" s="78"/>
      <c r="G1471" s="78"/>
      <c r="H1471" s="78"/>
      <c r="I1471" s="78"/>
    </row>
    <row r="1472" spans="1:9" x14ac:dyDescent="0.2">
      <c r="A1472" s="77">
        <v>33604</v>
      </c>
      <c r="B1472" s="61">
        <v>288</v>
      </c>
      <c r="C1472" s="78">
        <f t="shared" si="99"/>
        <v>1992.01</v>
      </c>
      <c r="D1472" s="78">
        <f t="shared" si="100"/>
        <v>0.57123966942148763</v>
      </c>
      <c r="E1472" s="78"/>
      <c r="F1472" s="78"/>
      <c r="G1472" s="78"/>
      <c r="H1472" s="78"/>
      <c r="I1472" s="78"/>
    </row>
    <row r="1473" spans="1:9" x14ac:dyDescent="0.2">
      <c r="A1473" s="77">
        <v>33605</v>
      </c>
      <c r="B1473" s="61">
        <v>448</v>
      </c>
      <c r="C1473" s="78">
        <f t="shared" si="99"/>
        <v>1992.01</v>
      </c>
      <c r="D1473" s="78">
        <f t="shared" si="100"/>
        <v>0.88859504132231404</v>
      </c>
      <c r="E1473" s="78"/>
      <c r="F1473" s="78"/>
      <c r="G1473" s="78"/>
      <c r="H1473" s="78"/>
      <c r="I1473" s="78"/>
    </row>
    <row r="1474" spans="1:9" x14ac:dyDescent="0.2">
      <c r="A1474" s="77">
        <v>33606</v>
      </c>
      <c r="B1474" s="61">
        <v>237</v>
      </c>
      <c r="C1474" s="78">
        <f t="shared" si="99"/>
        <v>1992.01</v>
      </c>
      <c r="D1474" s="78">
        <f t="shared" si="100"/>
        <v>0.47008264462809918</v>
      </c>
      <c r="E1474" s="78"/>
      <c r="F1474" s="78"/>
      <c r="G1474" s="78"/>
      <c r="H1474" s="78"/>
      <c r="I1474" s="78"/>
    </row>
    <row r="1475" spans="1:9" x14ac:dyDescent="0.2">
      <c r="A1475" s="77">
        <v>33607</v>
      </c>
      <c r="B1475" s="61">
        <v>597</v>
      </c>
      <c r="C1475" s="78">
        <f t="shared" si="99"/>
        <v>1992.01</v>
      </c>
      <c r="D1475" s="78">
        <f t="shared" si="100"/>
        <v>1.1841322314049587</v>
      </c>
      <c r="E1475" s="78"/>
      <c r="F1475" s="78"/>
      <c r="G1475" s="78"/>
      <c r="H1475" s="78"/>
      <c r="I1475" s="78"/>
    </row>
    <row r="1476" spans="1:9" x14ac:dyDescent="0.2">
      <c r="A1476" s="77">
        <v>33608</v>
      </c>
      <c r="B1476" s="61">
        <v>1936</v>
      </c>
      <c r="C1476" s="78">
        <f t="shared" si="99"/>
        <v>1992.01</v>
      </c>
      <c r="D1476" s="78">
        <f t="shared" si="100"/>
        <v>3.84</v>
      </c>
      <c r="E1476" s="78"/>
      <c r="F1476" s="78"/>
      <c r="G1476" s="78"/>
      <c r="H1476" s="78"/>
      <c r="I1476" s="78"/>
    </row>
    <row r="1477" spans="1:9" x14ac:dyDescent="0.2">
      <c r="A1477" s="77">
        <v>33609</v>
      </c>
      <c r="B1477" s="61">
        <v>1117</v>
      </c>
      <c r="C1477" s="78">
        <f t="shared" si="99"/>
        <v>1992.01</v>
      </c>
      <c r="D1477" s="78">
        <f t="shared" si="100"/>
        <v>2.2155371900826446</v>
      </c>
      <c r="E1477" s="78"/>
      <c r="F1477" s="78"/>
      <c r="G1477" s="78"/>
      <c r="H1477" s="78"/>
      <c r="I1477" s="78"/>
    </row>
    <row r="1478" spans="1:9" x14ac:dyDescent="0.2">
      <c r="A1478" s="77">
        <v>33610</v>
      </c>
      <c r="B1478" s="61">
        <v>949</v>
      </c>
      <c r="C1478" s="78">
        <f t="shared" si="99"/>
        <v>1992.01</v>
      </c>
      <c r="D1478" s="78">
        <f t="shared" si="100"/>
        <v>1.8823140495867769</v>
      </c>
      <c r="E1478" s="78"/>
      <c r="F1478" s="78"/>
      <c r="G1478" s="78"/>
      <c r="H1478" s="78"/>
      <c r="I1478" s="78"/>
    </row>
    <row r="1479" spans="1:9" x14ac:dyDescent="0.2">
      <c r="A1479" s="77">
        <v>33611</v>
      </c>
      <c r="B1479" s="61">
        <v>604</v>
      </c>
      <c r="C1479" s="78">
        <f t="shared" si="99"/>
        <v>1992.01</v>
      </c>
      <c r="D1479" s="78">
        <f t="shared" si="100"/>
        <v>1.1980165289256199</v>
      </c>
      <c r="E1479" s="78"/>
      <c r="F1479" s="78"/>
      <c r="G1479" s="78"/>
      <c r="H1479" s="78"/>
      <c r="I1479" s="78"/>
    </row>
    <row r="1480" spans="1:9" x14ac:dyDescent="0.2">
      <c r="A1480" s="77">
        <v>33612</v>
      </c>
      <c r="B1480" s="61">
        <v>450</v>
      </c>
      <c r="C1480" s="78">
        <f t="shared" si="99"/>
        <v>1992.01</v>
      </c>
      <c r="D1480" s="78">
        <f t="shared" si="100"/>
        <v>0.8925619834710744</v>
      </c>
      <c r="E1480" s="78"/>
      <c r="F1480" s="78"/>
      <c r="G1480" s="78"/>
      <c r="H1480" s="78"/>
      <c r="I1480" s="78"/>
    </row>
    <row r="1481" spans="1:9" x14ac:dyDescent="0.2">
      <c r="A1481" s="77">
        <v>33613</v>
      </c>
      <c r="B1481" s="61">
        <v>528</v>
      </c>
      <c r="C1481" s="78">
        <f t="shared" si="99"/>
        <v>1992.01</v>
      </c>
      <c r="D1481" s="78">
        <f t="shared" si="100"/>
        <v>1.0472727272727274</v>
      </c>
      <c r="E1481" s="78"/>
      <c r="F1481" s="78"/>
      <c r="G1481" s="78"/>
      <c r="H1481" s="78"/>
      <c r="I1481" s="78"/>
    </row>
    <row r="1482" spans="1:9" x14ac:dyDescent="0.2">
      <c r="A1482" s="77">
        <v>33614</v>
      </c>
      <c r="B1482" s="61">
        <v>354</v>
      </c>
      <c r="C1482" s="78">
        <f t="shared" si="99"/>
        <v>1992.01</v>
      </c>
      <c r="D1482" s="78">
        <f t="shared" si="100"/>
        <v>0.70214876033057849</v>
      </c>
      <c r="E1482" s="78"/>
      <c r="F1482" s="78"/>
      <c r="G1482" s="78"/>
      <c r="H1482" s="78"/>
      <c r="I1482" s="78"/>
    </row>
    <row r="1483" spans="1:9" x14ac:dyDescent="0.2">
      <c r="A1483" s="77">
        <v>33615</v>
      </c>
      <c r="B1483" s="61">
        <v>392</v>
      </c>
      <c r="C1483" s="78">
        <f t="shared" ref="C1483:C1546" si="101">YEAR(A1483) + MONTH(A1483) / 100</f>
        <v>1992.01</v>
      </c>
      <c r="D1483" s="78">
        <f t="shared" si="100"/>
        <v>0.77752066115702489</v>
      </c>
      <c r="E1483" s="78"/>
      <c r="F1483" s="78"/>
      <c r="G1483" s="78"/>
      <c r="H1483" s="78"/>
      <c r="I1483" s="78"/>
    </row>
    <row r="1484" spans="1:9" x14ac:dyDescent="0.2">
      <c r="A1484" s="77">
        <v>33616</v>
      </c>
      <c r="B1484" s="61">
        <v>282</v>
      </c>
      <c r="C1484" s="78">
        <f t="shared" si="101"/>
        <v>1992.01</v>
      </c>
      <c r="D1484" s="78">
        <f t="shared" ref="D1484:D1547" si="102">B1484 * 60 * 60 * 24 / 43560 / 1000</f>
        <v>0.55933884297520664</v>
      </c>
      <c r="E1484" s="78"/>
      <c r="F1484" s="78"/>
      <c r="G1484" s="78"/>
      <c r="H1484" s="78"/>
      <c r="I1484" s="78"/>
    </row>
    <row r="1485" spans="1:9" x14ac:dyDescent="0.2">
      <c r="A1485" s="77">
        <v>33617</v>
      </c>
      <c r="B1485" s="61">
        <v>342</v>
      </c>
      <c r="C1485" s="78">
        <f t="shared" si="101"/>
        <v>1992.01</v>
      </c>
      <c r="D1485" s="78">
        <f t="shared" si="102"/>
        <v>0.67834710743801652</v>
      </c>
      <c r="E1485" s="78"/>
      <c r="F1485" s="78"/>
      <c r="G1485" s="78"/>
      <c r="H1485" s="78"/>
      <c r="I1485" s="78"/>
    </row>
    <row r="1486" spans="1:9" x14ac:dyDescent="0.2">
      <c r="A1486" s="77">
        <v>33618</v>
      </c>
      <c r="B1486" s="61">
        <v>253</v>
      </c>
      <c r="C1486" s="78">
        <f t="shared" si="101"/>
        <v>1992.01</v>
      </c>
      <c r="D1486" s="78">
        <f t="shared" si="102"/>
        <v>0.50181818181818183</v>
      </c>
      <c r="E1486" s="78"/>
      <c r="F1486" s="78"/>
      <c r="G1486" s="78"/>
      <c r="H1486" s="78"/>
      <c r="I1486" s="78"/>
    </row>
    <row r="1487" spans="1:9" x14ac:dyDescent="0.2">
      <c r="A1487" s="77">
        <v>33619</v>
      </c>
      <c r="B1487" s="61">
        <v>301</v>
      </c>
      <c r="C1487" s="78">
        <f t="shared" si="101"/>
        <v>1992.01</v>
      </c>
      <c r="D1487" s="78">
        <f t="shared" si="102"/>
        <v>0.59702479338842973</v>
      </c>
      <c r="E1487" s="78"/>
      <c r="F1487" s="78"/>
      <c r="G1487" s="78"/>
      <c r="H1487" s="78"/>
      <c r="I1487" s="78"/>
    </row>
    <row r="1488" spans="1:9" x14ac:dyDescent="0.2">
      <c r="A1488" s="77">
        <v>33620</v>
      </c>
      <c r="B1488" s="61">
        <v>360</v>
      </c>
      <c r="C1488" s="78">
        <f t="shared" si="101"/>
        <v>1992.01</v>
      </c>
      <c r="D1488" s="78">
        <f t="shared" si="102"/>
        <v>0.71404958677685959</v>
      </c>
      <c r="E1488" s="78"/>
      <c r="F1488" s="78"/>
      <c r="G1488" s="78"/>
      <c r="H1488" s="78"/>
      <c r="I1488" s="78"/>
    </row>
    <row r="1489" spans="1:9" x14ac:dyDescent="0.2">
      <c r="A1489" s="77">
        <v>33621</v>
      </c>
      <c r="B1489" s="61">
        <v>392</v>
      </c>
      <c r="C1489" s="78">
        <f t="shared" si="101"/>
        <v>1992.01</v>
      </c>
      <c r="D1489" s="78">
        <f t="shared" si="102"/>
        <v>0.77752066115702489</v>
      </c>
      <c r="E1489" s="78"/>
      <c r="F1489" s="78"/>
      <c r="G1489" s="78"/>
      <c r="H1489" s="78"/>
      <c r="I1489" s="78"/>
    </row>
    <row r="1490" spans="1:9" x14ac:dyDescent="0.2">
      <c r="A1490" s="77">
        <v>33622</v>
      </c>
      <c r="B1490" s="61">
        <v>280</v>
      </c>
      <c r="C1490" s="78">
        <f t="shared" si="101"/>
        <v>1992.01</v>
      </c>
      <c r="D1490" s="78">
        <f t="shared" si="102"/>
        <v>0.55537190082644639</v>
      </c>
      <c r="E1490" s="78"/>
      <c r="F1490" s="78"/>
      <c r="G1490" s="78"/>
      <c r="H1490" s="78"/>
      <c r="I1490" s="78"/>
    </row>
    <row r="1491" spans="1:9" x14ac:dyDescent="0.2">
      <c r="A1491" s="77">
        <v>33623</v>
      </c>
      <c r="B1491" s="61">
        <v>413</v>
      </c>
      <c r="C1491" s="78">
        <f t="shared" si="101"/>
        <v>1992.01</v>
      </c>
      <c r="D1491" s="78">
        <f t="shared" si="102"/>
        <v>0.81917355371900824</v>
      </c>
      <c r="E1491" s="78"/>
      <c r="F1491" s="78"/>
      <c r="G1491" s="78"/>
      <c r="H1491" s="78"/>
      <c r="I1491" s="78"/>
    </row>
    <row r="1492" spans="1:9" x14ac:dyDescent="0.2">
      <c r="A1492" s="77">
        <v>33624</v>
      </c>
      <c r="B1492" s="61">
        <v>144</v>
      </c>
      <c r="C1492" s="78">
        <f t="shared" si="101"/>
        <v>1992.01</v>
      </c>
      <c r="D1492" s="78">
        <f t="shared" si="102"/>
        <v>0.28561983471074381</v>
      </c>
      <c r="E1492" s="78"/>
      <c r="F1492" s="78"/>
      <c r="G1492" s="78"/>
      <c r="H1492" s="78"/>
      <c r="I1492" s="78"/>
    </row>
    <row r="1493" spans="1:9" x14ac:dyDescent="0.2">
      <c r="A1493" s="77">
        <v>33625</v>
      </c>
      <c r="B1493" s="61">
        <v>278</v>
      </c>
      <c r="C1493" s="78">
        <f t="shared" si="101"/>
        <v>1992.01</v>
      </c>
      <c r="D1493" s="78">
        <f t="shared" si="102"/>
        <v>0.55140495867768591</v>
      </c>
      <c r="E1493" s="78"/>
      <c r="F1493" s="78"/>
      <c r="G1493" s="78"/>
      <c r="H1493" s="78"/>
      <c r="I1493" s="78"/>
    </row>
    <row r="1494" spans="1:9" x14ac:dyDescent="0.2">
      <c r="A1494" s="77">
        <v>33626</v>
      </c>
      <c r="B1494" s="61">
        <v>296</v>
      </c>
      <c r="C1494" s="78">
        <f t="shared" si="101"/>
        <v>1992.01</v>
      </c>
      <c r="D1494" s="78">
        <f t="shared" si="102"/>
        <v>0.58710743801652898</v>
      </c>
      <c r="E1494" s="78"/>
      <c r="F1494" s="78"/>
      <c r="G1494" s="78"/>
      <c r="H1494" s="78"/>
      <c r="I1494" s="78"/>
    </row>
    <row r="1495" spans="1:9" x14ac:dyDescent="0.2">
      <c r="A1495" s="77">
        <v>33627</v>
      </c>
      <c r="B1495" s="61">
        <v>266</v>
      </c>
      <c r="C1495" s="78">
        <f t="shared" si="101"/>
        <v>1992.01</v>
      </c>
      <c r="D1495" s="78">
        <f t="shared" si="102"/>
        <v>0.52760330578512404</v>
      </c>
      <c r="E1495" s="78"/>
      <c r="F1495" s="78"/>
      <c r="G1495" s="78"/>
      <c r="H1495" s="78"/>
      <c r="I1495" s="78"/>
    </row>
    <row r="1496" spans="1:9" x14ac:dyDescent="0.2">
      <c r="A1496" s="77">
        <v>33628</v>
      </c>
      <c r="B1496" s="61">
        <v>329</v>
      </c>
      <c r="C1496" s="78">
        <f t="shared" si="101"/>
        <v>1992.01</v>
      </c>
      <c r="D1496" s="78">
        <f t="shared" si="102"/>
        <v>0.65256198347107441</v>
      </c>
      <c r="E1496" s="78"/>
      <c r="F1496" s="78"/>
      <c r="G1496" s="78"/>
      <c r="H1496" s="78"/>
      <c r="I1496" s="78"/>
    </row>
    <row r="1497" spans="1:9" x14ac:dyDescent="0.2">
      <c r="A1497" s="77">
        <v>33629</v>
      </c>
      <c r="B1497" s="61">
        <v>378</v>
      </c>
      <c r="C1497" s="78">
        <f t="shared" si="101"/>
        <v>1992.01</v>
      </c>
      <c r="D1497" s="78">
        <f t="shared" si="102"/>
        <v>0.74975206611570255</v>
      </c>
      <c r="E1497" s="78"/>
      <c r="F1497" s="78"/>
      <c r="G1497" s="78"/>
      <c r="H1497" s="78"/>
      <c r="I1497" s="78"/>
    </row>
    <row r="1498" spans="1:9" x14ac:dyDescent="0.2">
      <c r="A1498" s="77">
        <v>33630</v>
      </c>
      <c r="B1498" s="61">
        <v>376</v>
      </c>
      <c r="C1498" s="78">
        <f t="shared" si="101"/>
        <v>1992.01</v>
      </c>
      <c r="D1498" s="78">
        <f t="shared" si="102"/>
        <v>0.74578512396694219</v>
      </c>
      <c r="E1498" s="78"/>
      <c r="F1498" s="78"/>
      <c r="G1498" s="78"/>
      <c r="H1498" s="78"/>
      <c r="I1498" s="78"/>
    </row>
    <row r="1499" spans="1:9" x14ac:dyDescent="0.2">
      <c r="A1499" s="77">
        <v>33631</v>
      </c>
      <c r="B1499" s="61">
        <v>728</v>
      </c>
      <c r="C1499" s="78">
        <f t="shared" si="101"/>
        <v>1992.01</v>
      </c>
      <c r="D1499" s="78">
        <f t="shared" si="102"/>
        <v>1.4439669421487604</v>
      </c>
      <c r="E1499" s="78"/>
      <c r="F1499" s="78"/>
      <c r="G1499" s="78"/>
      <c r="H1499" s="78"/>
      <c r="I1499" s="78"/>
    </row>
    <row r="1500" spans="1:9" x14ac:dyDescent="0.2">
      <c r="A1500" s="77">
        <v>33632</v>
      </c>
      <c r="B1500" s="61">
        <v>645</v>
      </c>
      <c r="C1500" s="78">
        <f t="shared" si="101"/>
        <v>1992.01</v>
      </c>
      <c r="D1500" s="78">
        <f t="shared" si="102"/>
        <v>1.2793388429752066</v>
      </c>
      <c r="E1500" s="78"/>
      <c r="F1500" s="78"/>
      <c r="G1500" s="78"/>
      <c r="H1500" s="78"/>
      <c r="I1500" s="78"/>
    </row>
    <row r="1501" spans="1:9" x14ac:dyDescent="0.2">
      <c r="A1501" s="77">
        <v>33633</v>
      </c>
      <c r="B1501" s="61">
        <v>530</v>
      </c>
      <c r="C1501" s="78">
        <f t="shared" si="101"/>
        <v>1992.01</v>
      </c>
      <c r="D1501" s="78">
        <f t="shared" si="102"/>
        <v>1.0512396694214876</v>
      </c>
      <c r="E1501" s="78"/>
      <c r="F1501" s="78"/>
      <c r="G1501" s="78"/>
      <c r="H1501" s="78"/>
      <c r="I1501" s="78"/>
    </row>
    <row r="1502" spans="1:9" x14ac:dyDescent="0.2">
      <c r="A1502" s="77">
        <v>33634</v>
      </c>
      <c r="B1502" s="61">
        <v>518</v>
      </c>
      <c r="C1502" s="78">
        <f t="shared" si="101"/>
        <v>1992.01</v>
      </c>
      <c r="D1502" s="78">
        <f t="shared" si="102"/>
        <v>1.0274380165289256</v>
      </c>
      <c r="E1502" s="78"/>
      <c r="F1502" s="78"/>
      <c r="G1502" s="78"/>
      <c r="H1502" s="78"/>
      <c r="I1502" s="78"/>
    </row>
    <row r="1503" spans="1:9" x14ac:dyDescent="0.2">
      <c r="A1503" s="77">
        <v>33635</v>
      </c>
      <c r="B1503" s="61">
        <v>557</v>
      </c>
      <c r="C1503" s="78">
        <f t="shared" si="101"/>
        <v>1992.02</v>
      </c>
      <c r="D1503" s="78">
        <f t="shared" si="102"/>
        <v>1.1047933884297521</v>
      </c>
      <c r="E1503" s="78"/>
      <c r="F1503" s="78"/>
      <c r="G1503" s="78"/>
      <c r="H1503" s="78"/>
      <c r="I1503" s="78"/>
    </row>
    <row r="1504" spans="1:9" x14ac:dyDescent="0.2">
      <c r="A1504" s="77">
        <v>33636</v>
      </c>
      <c r="B1504" s="61">
        <v>510</v>
      </c>
      <c r="C1504" s="78">
        <f t="shared" si="101"/>
        <v>1992.02</v>
      </c>
      <c r="D1504" s="78">
        <f t="shared" si="102"/>
        <v>1.0115702479338842</v>
      </c>
      <c r="E1504" s="78"/>
      <c r="F1504" s="78"/>
      <c r="G1504" s="78"/>
      <c r="H1504" s="78"/>
      <c r="I1504" s="78"/>
    </row>
    <row r="1505" spans="1:9" x14ac:dyDescent="0.2">
      <c r="A1505" s="77">
        <v>33637</v>
      </c>
      <c r="B1505" s="61">
        <v>553</v>
      </c>
      <c r="C1505" s="78">
        <f t="shared" si="101"/>
        <v>1992.02</v>
      </c>
      <c r="D1505" s="78">
        <f t="shared" si="102"/>
        <v>1.0968595041322315</v>
      </c>
      <c r="E1505" s="78"/>
      <c r="F1505" s="78"/>
      <c r="G1505" s="78"/>
      <c r="H1505" s="78"/>
      <c r="I1505" s="78"/>
    </row>
    <row r="1506" spans="1:9" x14ac:dyDescent="0.2">
      <c r="A1506" s="77">
        <v>33638</v>
      </c>
      <c r="B1506" s="61">
        <v>370</v>
      </c>
      <c r="C1506" s="78">
        <f t="shared" si="101"/>
        <v>1992.02</v>
      </c>
      <c r="D1506" s="78">
        <f t="shared" si="102"/>
        <v>0.73388429752066109</v>
      </c>
      <c r="E1506" s="78"/>
      <c r="F1506" s="78"/>
      <c r="G1506" s="78"/>
      <c r="H1506" s="78"/>
      <c r="I1506" s="78"/>
    </row>
    <row r="1507" spans="1:9" x14ac:dyDescent="0.2">
      <c r="A1507" s="77">
        <v>33639</v>
      </c>
      <c r="B1507" s="61">
        <v>468</v>
      </c>
      <c r="C1507" s="78">
        <f t="shared" si="101"/>
        <v>1992.02</v>
      </c>
      <c r="D1507" s="78">
        <f t="shared" si="102"/>
        <v>0.92826446280991737</v>
      </c>
      <c r="E1507" s="78"/>
      <c r="F1507" s="78"/>
      <c r="G1507" s="78"/>
      <c r="H1507" s="78"/>
      <c r="I1507" s="78"/>
    </row>
    <row r="1508" spans="1:9" x14ac:dyDescent="0.2">
      <c r="A1508" s="77">
        <v>33640</v>
      </c>
      <c r="B1508" s="61">
        <v>413</v>
      </c>
      <c r="C1508" s="78">
        <f t="shared" si="101"/>
        <v>1992.02</v>
      </c>
      <c r="D1508" s="78">
        <f t="shared" si="102"/>
        <v>0.81917355371900824</v>
      </c>
      <c r="E1508" s="78"/>
      <c r="F1508" s="78"/>
      <c r="G1508" s="78"/>
      <c r="H1508" s="78"/>
      <c r="I1508" s="78"/>
    </row>
    <row r="1509" spans="1:9" x14ac:dyDescent="0.2">
      <c r="A1509" s="77">
        <v>33641</v>
      </c>
      <c r="B1509" s="61">
        <v>399</v>
      </c>
      <c r="C1509" s="78">
        <f t="shared" si="101"/>
        <v>1992.02</v>
      </c>
      <c r="D1509" s="78">
        <f t="shared" si="102"/>
        <v>0.7914049586776859</v>
      </c>
      <c r="E1509" s="78"/>
      <c r="F1509" s="78"/>
      <c r="G1509" s="78"/>
      <c r="H1509" s="78"/>
      <c r="I1509" s="78"/>
    </row>
    <row r="1510" spans="1:9" x14ac:dyDescent="0.2">
      <c r="A1510" s="77">
        <v>33642</v>
      </c>
      <c r="B1510" s="61">
        <v>541</v>
      </c>
      <c r="C1510" s="78">
        <f t="shared" si="101"/>
        <v>1992.02</v>
      </c>
      <c r="D1510" s="78">
        <f t="shared" si="102"/>
        <v>1.0730578512396693</v>
      </c>
      <c r="E1510" s="78"/>
      <c r="F1510" s="78"/>
      <c r="G1510" s="78"/>
      <c r="H1510" s="78"/>
      <c r="I1510" s="78"/>
    </row>
    <row r="1511" spans="1:9" x14ac:dyDescent="0.2">
      <c r="A1511" s="77">
        <v>33643</v>
      </c>
      <c r="B1511" s="61">
        <v>1302</v>
      </c>
      <c r="C1511" s="78">
        <f t="shared" si="101"/>
        <v>1992.02</v>
      </c>
      <c r="D1511" s="78">
        <f t="shared" si="102"/>
        <v>2.5824793388429752</v>
      </c>
      <c r="E1511" s="78"/>
      <c r="F1511" s="78"/>
      <c r="G1511" s="78"/>
      <c r="H1511" s="78"/>
      <c r="I1511" s="78"/>
    </row>
    <row r="1512" spans="1:9" x14ac:dyDescent="0.2">
      <c r="A1512" s="77">
        <v>33644</v>
      </c>
      <c r="B1512" s="61">
        <v>3632</v>
      </c>
      <c r="C1512" s="78">
        <f t="shared" si="101"/>
        <v>1992.02</v>
      </c>
      <c r="D1512" s="78">
        <f t="shared" si="102"/>
        <v>7.2039669421487602</v>
      </c>
      <c r="E1512" s="78"/>
      <c r="F1512" s="78"/>
      <c r="G1512" s="78"/>
      <c r="H1512" s="78"/>
      <c r="I1512" s="78"/>
    </row>
    <row r="1513" spans="1:9" x14ac:dyDescent="0.2">
      <c r="A1513" s="77">
        <v>33645</v>
      </c>
      <c r="B1513" s="61">
        <v>4563</v>
      </c>
      <c r="C1513" s="78">
        <f t="shared" si="101"/>
        <v>1992.02</v>
      </c>
      <c r="D1513" s="78">
        <f t="shared" si="102"/>
        <v>9.0505785123966938</v>
      </c>
      <c r="E1513" s="78"/>
      <c r="F1513" s="78"/>
      <c r="G1513" s="78"/>
      <c r="H1513" s="78"/>
      <c r="I1513" s="78"/>
    </row>
    <row r="1514" spans="1:9" x14ac:dyDescent="0.2">
      <c r="A1514" s="77">
        <v>33646</v>
      </c>
      <c r="B1514" s="61">
        <v>6664</v>
      </c>
      <c r="C1514" s="78">
        <f t="shared" si="101"/>
        <v>1992.02</v>
      </c>
      <c r="D1514" s="78">
        <f t="shared" si="102"/>
        <v>13.217851239669422</v>
      </c>
      <c r="E1514" s="78"/>
      <c r="F1514" s="78"/>
      <c r="G1514" s="78"/>
      <c r="H1514" s="78"/>
      <c r="I1514" s="78"/>
    </row>
    <row r="1515" spans="1:9" x14ac:dyDescent="0.2">
      <c r="A1515" s="77">
        <v>33647</v>
      </c>
      <c r="B1515" s="61">
        <v>5099</v>
      </c>
      <c r="C1515" s="78">
        <f t="shared" si="101"/>
        <v>1992.02</v>
      </c>
      <c r="D1515" s="78">
        <f t="shared" si="102"/>
        <v>10.113719008264463</v>
      </c>
      <c r="E1515" s="78"/>
      <c r="F1515" s="78"/>
      <c r="G1515" s="78"/>
      <c r="H1515" s="78"/>
      <c r="I1515" s="78"/>
    </row>
    <row r="1516" spans="1:9" x14ac:dyDescent="0.2">
      <c r="A1516" s="77">
        <v>33648</v>
      </c>
      <c r="B1516" s="61">
        <v>4470</v>
      </c>
      <c r="C1516" s="78">
        <f t="shared" si="101"/>
        <v>1992.02</v>
      </c>
      <c r="D1516" s="78">
        <f t="shared" si="102"/>
        <v>8.8661157024793393</v>
      </c>
      <c r="E1516" s="78"/>
      <c r="F1516" s="78"/>
      <c r="G1516" s="78"/>
      <c r="H1516" s="78"/>
      <c r="I1516" s="78"/>
    </row>
    <row r="1517" spans="1:9" x14ac:dyDescent="0.2">
      <c r="A1517" s="77">
        <v>33649</v>
      </c>
      <c r="B1517" s="61">
        <v>3639</v>
      </c>
      <c r="C1517" s="78">
        <f t="shared" si="101"/>
        <v>1992.02</v>
      </c>
      <c r="D1517" s="78">
        <f t="shared" si="102"/>
        <v>7.2178512396694217</v>
      </c>
      <c r="E1517" s="78"/>
      <c r="F1517" s="78"/>
      <c r="G1517" s="78"/>
      <c r="H1517" s="78"/>
      <c r="I1517" s="78"/>
    </row>
    <row r="1518" spans="1:9" x14ac:dyDescent="0.2">
      <c r="A1518" s="77">
        <v>33650</v>
      </c>
      <c r="B1518" s="61">
        <v>2557</v>
      </c>
      <c r="C1518" s="78">
        <f t="shared" si="101"/>
        <v>1992.02</v>
      </c>
      <c r="D1518" s="78">
        <f t="shared" si="102"/>
        <v>5.071735537190083</v>
      </c>
      <c r="E1518" s="78"/>
      <c r="F1518" s="78"/>
      <c r="G1518" s="78"/>
      <c r="H1518" s="78"/>
      <c r="I1518" s="78"/>
    </row>
    <row r="1519" spans="1:9" x14ac:dyDescent="0.2">
      <c r="A1519" s="77">
        <v>33651</v>
      </c>
      <c r="B1519" s="61">
        <v>1964</v>
      </c>
      <c r="C1519" s="78">
        <f t="shared" si="101"/>
        <v>1992.02</v>
      </c>
      <c r="D1519" s="78">
        <f t="shared" si="102"/>
        <v>3.8955371900826443</v>
      </c>
      <c r="E1519" s="78"/>
      <c r="F1519" s="78"/>
      <c r="G1519" s="78"/>
      <c r="H1519" s="78"/>
      <c r="I1519" s="78"/>
    </row>
    <row r="1520" spans="1:9" x14ac:dyDescent="0.2">
      <c r="A1520" s="77">
        <v>33652</v>
      </c>
      <c r="B1520" s="61">
        <v>2324</v>
      </c>
      <c r="C1520" s="78">
        <f t="shared" si="101"/>
        <v>1992.02</v>
      </c>
      <c r="D1520" s="78">
        <f t="shared" si="102"/>
        <v>4.609586776859504</v>
      </c>
      <c r="E1520" s="78"/>
      <c r="F1520" s="78"/>
      <c r="G1520" s="78"/>
      <c r="H1520" s="78"/>
      <c r="I1520" s="78"/>
    </row>
    <row r="1521" spans="1:9" x14ac:dyDescent="0.2">
      <c r="A1521" s="77">
        <v>33653</v>
      </c>
      <c r="B1521" s="61">
        <v>3522</v>
      </c>
      <c r="C1521" s="78">
        <f t="shared" si="101"/>
        <v>1992.02</v>
      </c>
      <c r="D1521" s="78">
        <f t="shared" si="102"/>
        <v>6.9857851239669424</v>
      </c>
      <c r="E1521" s="78"/>
      <c r="F1521" s="78"/>
      <c r="G1521" s="78"/>
      <c r="H1521" s="78"/>
      <c r="I1521" s="78"/>
    </row>
    <row r="1522" spans="1:9" x14ac:dyDescent="0.2">
      <c r="A1522" s="77">
        <v>33654</v>
      </c>
      <c r="B1522" s="61">
        <v>5274</v>
      </c>
      <c r="C1522" s="78">
        <f t="shared" si="101"/>
        <v>1992.02</v>
      </c>
      <c r="D1522" s="78">
        <f t="shared" si="102"/>
        <v>10.460826446280992</v>
      </c>
      <c r="E1522" s="78"/>
      <c r="F1522" s="78"/>
      <c r="G1522" s="78"/>
      <c r="H1522" s="78"/>
      <c r="I1522" s="78"/>
    </row>
    <row r="1523" spans="1:9" x14ac:dyDescent="0.2">
      <c r="A1523" s="77">
        <v>33655</v>
      </c>
      <c r="B1523" s="61">
        <v>5665</v>
      </c>
      <c r="C1523" s="78">
        <f t="shared" si="101"/>
        <v>1992.02</v>
      </c>
      <c r="D1523" s="78">
        <f t="shared" si="102"/>
        <v>11.236363636363636</v>
      </c>
      <c r="E1523" s="78"/>
      <c r="F1523" s="78"/>
      <c r="G1523" s="78"/>
      <c r="H1523" s="78"/>
      <c r="I1523" s="78"/>
    </row>
    <row r="1524" spans="1:9" x14ac:dyDescent="0.2">
      <c r="A1524" s="77">
        <v>33656</v>
      </c>
      <c r="B1524" s="61">
        <v>4796</v>
      </c>
      <c r="C1524" s="78">
        <f t="shared" si="101"/>
        <v>1992.02</v>
      </c>
      <c r="D1524" s="78">
        <f t="shared" si="102"/>
        <v>9.5127272727272718</v>
      </c>
      <c r="E1524" s="78"/>
      <c r="F1524" s="78"/>
      <c r="G1524" s="78"/>
      <c r="H1524" s="78"/>
      <c r="I1524" s="78"/>
    </row>
    <row r="1525" spans="1:9" x14ac:dyDescent="0.2">
      <c r="A1525" s="77">
        <v>33657</v>
      </c>
      <c r="B1525" s="61">
        <v>3270</v>
      </c>
      <c r="C1525" s="78">
        <f t="shared" si="101"/>
        <v>1992.02</v>
      </c>
      <c r="D1525" s="78">
        <f t="shared" si="102"/>
        <v>6.48595041322314</v>
      </c>
      <c r="E1525" s="78"/>
      <c r="F1525" s="78"/>
      <c r="G1525" s="78"/>
      <c r="H1525" s="78"/>
      <c r="I1525" s="78"/>
    </row>
    <row r="1526" spans="1:9" x14ac:dyDescent="0.2">
      <c r="A1526" s="77">
        <v>33658</v>
      </c>
      <c r="B1526" s="61">
        <v>2737</v>
      </c>
      <c r="C1526" s="78">
        <f t="shared" si="101"/>
        <v>1992.02</v>
      </c>
      <c r="D1526" s="78">
        <f t="shared" si="102"/>
        <v>5.4287603305785126</v>
      </c>
      <c r="E1526" s="78"/>
      <c r="F1526" s="78"/>
      <c r="G1526" s="78"/>
      <c r="H1526" s="78"/>
      <c r="I1526" s="78"/>
    </row>
    <row r="1527" spans="1:9" x14ac:dyDescent="0.2">
      <c r="A1527" s="77">
        <v>33659</v>
      </c>
      <c r="B1527" s="61">
        <v>2591</v>
      </c>
      <c r="C1527" s="78">
        <f t="shared" si="101"/>
        <v>1992.02</v>
      </c>
      <c r="D1527" s="78">
        <f t="shared" si="102"/>
        <v>5.139173553719008</v>
      </c>
      <c r="E1527" s="78"/>
      <c r="F1527" s="78"/>
      <c r="G1527" s="78"/>
      <c r="H1527" s="78"/>
      <c r="I1527" s="78"/>
    </row>
    <row r="1528" spans="1:9" x14ac:dyDescent="0.2">
      <c r="A1528" s="77">
        <v>33660</v>
      </c>
      <c r="B1528" s="61">
        <v>2921</v>
      </c>
      <c r="C1528" s="78">
        <f t="shared" si="101"/>
        <v>1992.02</v>
      </c>
      <c r="D1528" s="78">
        <f t="shared" si="102"/>
        <v>5.7937190082644632</v>
      </c>
      <c r="E1528" s="78"/>
      <c r="F1528" s="78"/>
      <c r="G1528" s="78"/>
      <c r="H1528" s="78"/>
      <c r="I1528" s="78"/>
    </row>
    <row r="1529" spans="1:9" x14ac:dyDescent="0.2">
      <c r="A1529" s="77">
        <v>33661</v>
      </c>
      <c r="B1529" s="61">
        <v>2802</v>
      </c>
      <c r="C1529" s="78">
        <f t="shared" si="101"/>
        <v>1992.02</v>
      </c>
      <c r="D1529" s="78">
        <f t="shared" si="102"/>
        <v>5.5576859504132239</v>
      </c>
      <c r="E1529" s="78"/>
      <c r="F1529" s="78"/>
      <c r="G1529" s="78"/>
      <c r="H1529" s="78"/>
      <c r="I1529" s="78"/>
    </row>
    <row r="1530" spans="1:9" x14ac:dyDescent="0.2">
      <c r="A1530" s="77">
        <v>33662</v>
      </c>
      <c r="B1530" s="61">
        <v>2705</v>
      </c>
      <c r="C1530" s="78">
        <f t="shared" si="101"/>
        <v>1992.02</v>
      </c>
      <c r="D1530" s="78">
        <f t="shared" si="102"/>
        <v>5.3652892561983467</v>
      </c>
      <c r="E1530" s="78"/>
      <c r="F1530" s="78"/>
      <c r="G1530" s="78"/>
      <c r="H1530" s="78"/>
      <c r="I1530" s="78"/>
    </row>
    <row r="1531" spans="1:9" x14ac:dyDescent="0.2">
      <c r="A1531" s="77">
        <v>33663</v>
      </c>
      <c r="B1531" s="61">
        <v>2469</v>
      </c>
      <c r="C1531" s="78">
        <f t="shared" si="101"/>
        <v>1992.02</v>
      </c>
      <c r="D1531" s="78">
        <f t="shared" si="102"/>
        <v>4.8971900826446282</v>
      </c>
      <c r="E1531" s="78"/>
      <c r="F1531" s="78"/>
      <c r="G1531" s="78"/>
      <c r="H1531" s="78"/>
      <c r="I1531" s="78"/>
    </row>
    <row r="1532" spans="1:9" x14ac:dyDescent="0.2">
      <c r="A1532" s="77">
        <v>33664</v>
      </c>
      <c r="B1532" s="61">
        <v>2864</v>
      </c>
      <c r="C1532" s="78">
        <f t="shared" si="101"/>
        <v>1992.03</v>
      </c>
      <c r="D1532" s="78">
        <f t="shared" si="102"/>
        <v>5.6806611570247929</v>
      </c>
      <c r="E1532" s="78"/>
      <c r="F1532" s="78"/>
      <c r="G1532" s="78"/>
      <c r="H1532" s="78"/>
      <c r="I1532" s="78"/>
    </row>
    <row r="1533" spans="1:9" x14ac:dyDescent="0.2">
      <c r="A1533" s="77">
        <v>33665</v>
      </c>
      <c r="B1533" s="61">
        <v>2494</v>
      </c>
      <c r="C1533" s="78">
        <f t="shared" si="101"/>
        <v>1992.03</v>
      </c>
      <c r="D1533" s="78">
        <f t="shared" si="102"/>
        <v>4.9467768595041326</v>
      </c>
      <c r="E1533" s="78"/>
      <c r="F1533" s="78"/>
      <c r="G1533" s="78"/>
      <c r="H1533" s="78"/>
      <c r="I1533" s="78"/>
    </row>
    <row r="1534" spans="1:9" x14ac:dyDescent="0.2">
      <c r="A1534" s="77">
        <v>33666</v>
      </c>
      <c r="B1534" s="61">
        <v>2274</v>
      </c>
      <c r="C1534" s="78">
        <f t="shared" si="101"/>
        <v>1992.03</v>
      </c>
      <c r="D1534" s="78">
        <f t="shared" si="102"/>
        <v>4.5104132231404952</v>
      </c>
      <c r="E1534" s="78"/>
      <c r="F1534" s="78"/>
      <c r="G1534" s="78"/>
      <c r="H1534" s="78"/>
      <c r="I1534" s="78"/>
    </row>
    <row r="1535" spans="1:9" x14ac:dyDescent="0.2">
      <c r="A1535" s="77">
        <v>33667</v>
      </c>
      <c r="B1535" s="61">
        <v>2317</v>
      </c>
      <c r="C1535" s="78">
        <f t="shared" si="101"/>
        <v>1992.03</v>
      </c>
      <c r="D1535" s="78">
        <f t="shared" si="102"/>
        <v>4.5957024793388426</v>
      </c>
      <c r="E1535" s="78"/>
      <c r="F1535" s="78"/>
      <c r="G1535" s="78"/>
      <c r="H1535" s="78"/>
      <c r="I1535" s="78"/>
    </row>
    <row r="1536" spans="1:9" x14ac:dyDescent="0.2">
      <c r="A1536" s="77">
        <v>33668</v>
      </c>
      <c r="B1536" s="61">
        <v>4559</v>
      </c>
      <c r="C1536" s="78">
        <f t="shared" si="101"/>
        <v>1992.03</v>
      </c>
      <c r="D1536" s="78">
        <f t="shared" si="102"/>
        <v>9.0426446280991737</v>
      </c>
      <c r="E1536" s="78"/>
      <c r="F1536" s="78"/>
      <c r="G1536" s="78"/>
      <c r="H1536" s="78"/>
      <c r="I1536" s="78"/>
    </row>
    <row r="1537" spans="1:9" x14ac:dyDescent="0.2">
      <c r="A1537" s="77">
        <v>33669</v>
      </c>
      <c r="B1537" s="61">
        <v>4722</v>
      </c>
      <c r="C1537" s="78">
        <f t="shared" si="101"/>
        <v>1992.03</v>
      </c>
      <c r="D1537" s="78">
        <f t="shared" si="102"/>
        <v>9.3659504132231408</v>
      </c>
      <c r="E1537" s="78"/>
      <c r="F1537" s="78"/>
      <c r="G1537" s="78"/>
      <c r="H1537" s="78"/>
      <c r="I1537" s="78"/>
    </row>
    <row r="1538" spans="1:9" x14ac:dyDescent="0.2">
      <c r="A1538" s="77">
        <v>33670</v>
      </c>
      <c r="B1538" s="61">
        <v>3538</v>
      </c>
      <c r="C1538" s="78">
        <f t="shared" si="101"/>
        <v>1992.03</v>
      </c>
      <c r="D1538" s="78">
        <f t="shared" si="102"/>
        <v>7.0175206611570244</v>
      </c>
      <c r="E1538" s="78"/>
      <c r="F1538" s="78"/>
      <c r="G1538" s="78"/>
      <c r="H1538" s="78"/>
      <c r="I1538" s="78"/>
    </row>
    <row r="1539" spans="1:9" x14ac:dyDescent="0.2">
      <c r="A1539" s="77">
        <v>33671</v>
      </c>
      <c r="B1539" s="61">
        <v>2855</v>
      </c>
      <c r="C1539" s="78">
        <f t="shared" si="101"/>
        <v>1992.03</v>
      </c>
      <c r="D1539" s="78">
        <f t="shared" si="102"/>
        <v>5.6628099173553723</v>
      </c>
      <c r="E1539" s="78"/>
      <c r="F1539" s="78"/>
      <c r="G1539" s="78"/>
      <c r="H1539" s="78"/>
      <c r="I1539" s="78"/>
    </row>
    <row r="1540" spans="1:9" x14ac:dyDescent="0.2">
      <c r="A1540" s="77">
        <v>33672</v>
      </c>
      <c r="B1540" s="61">
        <v>2495</v>
      </c>
      <c r="C1540" s="78">
        <f t="shared" si="101"/>
        <v>1992.03</v>
      </c>
      <c r="D1540" s="78">
        <f t="shared" si="102"/>
        <v>4.9487603305785122</v>
      </c>
      <c r="E1540" s="78"/>
      <c r="F1540" s="78"/>
      <c r="G1540" s="78"/>
      <c r="H1540" s="78"/>
      <c r="I1540" s="78"/>
    </row>
    <row r="1541" spans="1:9" x14ac:dyDescent="0.2">
      <c r="A1541" s="77">
        <v>33673</v>
      </c>
      <c r="B1541" s="61">
        <v>2117</v>
      </c>
      <c r="C1541" s="78">
        <f t="shared" si="101"/>
        <v>1992.03</v>
      </c>
      <c r="D1541" s="78">
        <f t="shared" si="102"/>
        <v>4.1990082644628099</v>
      </c>
      <c r="E1541" s="78"/>
      <c r="F1541" s="78"/>
      <c r="G1541" s="78"/>
      <c r="H1541" s="78"/>
      <c r="I1541" s="78"/>
    </row>
    <row r="1542" spans="1:9" x14ac:dyDescent="0.2">
      <c r="A1542" s="77">
        <v>33674</v>
      </c>
      <c r="B1542" s="61">
        <v>2002</v>
      </c>
      <c r="C1542" s="78">
        <f t="shared" si="101"/>
        <v>1992.03</v>
      </c>
      <c r="D1542" s="78">
        <f t="shared" si="102"/>
        <v>3.9709090909090912</v>
      </c>
      <c r="E1542" s="78"/>
      <c r="F1542" s="78"/>
      <c r="G1542" s="78"/>
      <c r="H1542" s="78"/>
      <c r="I1542" s="78"/>
    </row>
    <row r="1543" spans="1:9" x14ac:dyDescent="0.2">
      <c r="A1543" s="77">
        <v>33675</v>
      </c>
      <c r="B1543" s="61">
        <v>2105</v>
      </c>
      <c r="C1543" s="78">
        <f t="shared" si="101"/>
        <v>1992.03</v>
      </c>
      <c r="D1543" s="78">
        <f t="shared" si="102"/>
        <v>4.175206611570248</v>
      </c>
      <c r="E1543" s="78"/>
      <c r="F1543" s="78"/>
      <c r="G1543" s="78"/>
      <c r="H1543" s="78"/>
      <c r="I1543" s="78"/>
    </row>
    <row r="1544" spans="1:9" x14ac:dyDescent="0.2">
      <c r="A1544" s="77">
        <v>33676</v>
      </c>
      <c r="B1544" s="61">
        <v>2036</v>
      </c>
      <c r="C1544" s="78">
        <f t="shared" si="101"/>
        <v>1992.03</v>
      </c>
      <c r="D1544" s="78">
        <f t="shared" si="102"/>
        <v>4.0383471074380166</v>
      </c>
      <c r="E1544" s="78"/>
      <c r="F1544" s="78"/>
      <c r="G1544" s="78"/>
      <c r="H1544" s="78"/>
      <c r="I1544" s="78"/>
    </row>
    <row r="1545" spans="1:9" x14ac:dyDescent="0.2">
      <c r="A1545" s="77">
        <v>33677</v>
      </c>
      <c r="B1545" s="61">
        <v>3006</v>
      </c>
      <c r="C1545" s="78">
        <f t="shared" si="101"/>
        <v>1992.03</v>
      </c>
      <c r="D1545" s="78">
        <f t="shared" si="102"/>
        <v>5.9623140495867766</v>
      </c>
      <c r="E1545" s="78"/>
      <c r="F1545" s="78"/>
      <c r="G1545" s="78"/>
      <c r="H1545" s="78"/>
      <c r="I1545" s="78"/>
    </row>
    <row r="1546" spans="1:9" x14ac:dyDescent="0.2">
      <c r="A1546" s="77">
        <v>33678</v>
      </c>
      <c r="B1546" s="61">
        <v>4169</v>
      </c>
      <c r="C1546" s="78">
        <f t="shared" si="101"/>
        <v>1992.03</v>
      </c>
      <c r="D1546" s="78">
        <f t="shared" si="102"/>
        <v>8.2690909090909095</v>
      </c>
      <c r="E1546" s="78"/>
      <c r="F1546" s="78"/>
      <c r="G1546" s="78"/>
      <c r="H1546" s="78"/>
      <c r="I1546" s="78"/>
    </row>
    <row r="1547" spans="1:9" x14ac:dyDescent="0.2">
      <c r="A1547" s="77">
        <v>33679</v>
      </c>
      <c r="B1547" s="61">
        <v>4348</v>
      </c>
      <c r="C1547" s="78">
        <f t="shared" ref="C1547:C1610" si="103">YEAR(A1547) + MONTH(A1547) / 100</f>
        <v>1992.03</v>
      </c>
      <c r="D1547" s="78">
        <f t="shared" si="102"/>
        <v>8.6241322314049587</v>
      </c>
      <c r="E1547" s="78"/>
      <c r="F1547" s="78"/>
      <c r="G1547" s="78"/>
      <c r="H1547" s="78"/>
      <c r="I1547" s="78"/>
    </row>
    <row r="1548" spans="1:9" x14ac:dyDescent="0.2">
      <c r="A1548" s="77">
        <v>33680</v>
      </c>
      <c r="B1548" s="61">
        <v>3583</v>
      </c>
      <c r="C1548" s="78">
        <f t="shared" si="103"/>
        <v>1992.03</v>
      </c>
      <c r="D1548" s="78">
        <f t="shared" ref="D1548:D1611" si="104">B1548 * 60 * 60 * 24 / 43560 / 1000</f>
        <v>7.1067768595041327</v>
      </c>
      <c r="E1548" s="78"/>
      <c r="F1548" s="78"/>
      <c r="G1548" s="78"/>
      <c r="H1548" s="78"/>
      <c r="I1548" s="78"/>
    </row>
    <row r="1549" spans="1:9" x14ac:dyDescent="0.2">
      <c r="A1549" s="77">
        <v>33681</v>
      </c>
      <c r="B1549" s="61">
        <v>2979</v>
      </c>
      <c r="C1549" s="78">
        <f t="shared" si="103"/>
        <v>1992.03</v>
      </c>
      <c r="D1549" s="78">
        <f t="shared" si="104"/>
        <v>5.9087603305785121</v>
      </c>
      <c r="E1549" s="78"/>
      <c r="F1549" s="78"/>
      <c r="G1549" s="78"/>
      <c r="H1549" s="78"/>
      <c r="I1549" s="78"/>
    </row>
    <row r="1550" spans="1:9" x14ac:dyDescent="0.2">
      <c r="A1550" s="77">
        <v>33682</v>
      </c>
      <c r="B1550" s="61">
        <v>2549</v>
      </c>
      <c r="C1550" s="78">
        <f t="shared" si="103"/>
        <v>1992.03</v>
      </c>
      <c r="D1550" s="78">
        <f t="shared" si="104"/>
        <v>5.0558677685950419</v>
      </c>
      <c r="E1550" s="78"/>
      <c r="F1550" s="78"/>
      <c r="G1550" s="78"/>
      <c r="H1550" s="78"/>
      <c r="I1550" s="78"/>
    </row>
    <row r="1551" spans="1:9" x14ac:dyDescent="0.2">
      <c r="A1551" s="77">
        <v>33683</v>
      </c>
      <c r="B1551" s="61">
        <v>2182</v>
      </c>
      <c r="C1551" s="78">
        <f t="shared" si="103"/>
        <v>1992.03</v>
      </c>
      <c r="D1551" s="78">
        <f t="shared" si="104"/>
        <v>4.3279338842975204</v>
      </c>
      <c r="E1551" s="78"/>
      <c r="F1551" s="78"/>
      <c r="G1551" s="78"/>
      <c r="H1551" s="78"/>
      <c r="I1551" s="78"/>
    </row>
    <row r="1552" spans="1:9" x14ac:dyDescent="0.2">
      <c r="A1552" s="77">
        <v>33684</v>
      </c>
      <c r="B1552" s="61">
        <v>2225</v>
      </c>
      <c r="C1552" s="78">
        <f t="shared" si="103"/>
        <v>1992.03</v>
      </c>
      <c r="D1552" s="78">
        <f t="shared" si="104"/>
        <v>4.4132231404958677</v>
      </c>
      <c r="E1552" s="78"/>
      <c r="F1552" s="78"/>
      <c r="G1552" s="78"/>
      <c r="H1552" s="78"/>
      <c r="I1552" s="78"/>
    </row>
    <row r="1553" spans="1:9" x14ac:dyDescent="0.2">
      <c r="A1553" s="77">
        <v>33685</v>
      </c>
      <c r="B1553" s="61">
        <v>2200</v>
      </c>
      <c r="C1553" s="78">
        <f t="shared" si="103"/>
        <v>1992.03</v>
      </c>
      <c r="D1553" s="78">
        <f t="shared" si="104"/>
        <v>4.3636363636363642</v>
      </c>
      <c r="E1553" s="78"/>
      <c r="F1553" s="78"/>
      <c r="G1553" s="78"/>
      <c r="H1553" s="78"/>
      <c r="I1553" s="78"/>
    </row>
    <row r="1554" spans="1:9" x14ac:dyDescent="0.2">
      <c r="A1554" s="77">
        <v>33686</v>
      </c>
      <c r="B1554" s="61">
        <v>2237</v>
      </c>
      <c r="C1554" s="78">
        <f t="shared" si="103"/>
        <v>1992.03</v>
      </c>
      <c r="D1554" s="78">
        <f t="shared" si="104"/>
        <v>4.4370247933884297</v>
      </c>
      <c r="E1554" s="78"/>
      <c r="F1554" s="78"/>
      <c r="G1554" s="78"/>
      <c r="H1554" s="78"/>
      <c r="I1554" s="78"/>
    </row>
    <row r="1555" spans="1:9" x14ac:dyDescent="0.2">
      <c r="A1555" s="77">
        <v>33687</v>
      </c>
      <c r="B1555" s="61">
        <v>1932</v>
      </c>
      <c r="C1555" s="78">
        <f t="shared" si="103"/>
        <v>1992.03</v>
      </c>
      <c r="D1555" s="78">
        <f t="shared" si="104"/>
        <v>3.8320661157024793</v>
      </c>
      <c r="E1555" s="78"/>
      <c r="F1555" s="78"/>
      <c r="G1555" s="78"/>
      <c r="H1555" s="78"/>
      <c r="I1555" s="78"/>
    </row>
    <row r="1556" spans="1:9" x14ac:dyDescent="0.2">
      <c r="A1556" s="77">
        <v>33688</v>
      </c>
      <c r="B1556" s="61">
        <v>2165</v>
      </c>
      <c r="C1556" s="78">
        <f t="shared" si="103"/>
        <v>1992.03</v>
      </c>
      <c r="D1556" s="78">
        <f t="shared" si="104"/>
        <v>4.2942148760330578</v>
      </c>
      <c r="E1556" s="78"/>
      <c r="F1556" s="78"/>
      <c r="G1556" s="78"/>
      <c r="H1556" s="78"/>
      <c r="I1556" s="78"/>
    </row>
    <row r="1557" spans="1:9" x14ac:dyDescent="0.2">
      <c r="A1557" s="77">
        <v>33689</v>
      </c>
      <c r="B1557" s="61">
        <v>2236</v>
      </c>
      <c r="C1557" s="78">
        <f t="shared" si="103"/>
        <v>1992.03</v>
      </c>
      <c r="D1557" s="78">
        <f t="shared" si="104"/>
        <v>4.4350413223140492</v>
      </c>
      <c r="E1557" s="78"/>
      <c r="F1557" s="78"/>
      <c r="G1557" s="78"/>
      <c r="H1557" s="78"/>
      <c r="I1557" s="78"/>
    </row>
    <row r="1558" spans="1:9" x14ac:dyDescent="0.2">
      <c r="A1558" s="77">
        <v>33690</v>
      </c>
      <c r="B1558" s="61">
        <v>2663</v>
      </c>
      <c r="C1558" s="78">
        <f t="shared" si="103"/>
        <v>1992.03</v>
      </c>
      <c r="D1558" s="78">
        <f t="shared" si="104"/>
        <v>5.2819834710743798</v>
      </c>
      <c r="E1558" s="78"/>
      <c r="F1558" s="78"/>
      <c r="G1558" s="78"/>
      <c r="H1558" s="78"/>
      <c r="I1558" s="78"/>
    </row>
    <row r="1559" spans="1:9" x14ac:dyDescent="0.2">
      <c r="A1559" s="77">
        <v>33691</v>
      </c>
      <c r="B1559" s="61">
        <v>2542</v>
      </c>
      <c r="C1559" s="78">
        <f t="shared" si="103"/>
        <v>1992.03</v>
      </c>
      <c r="D1559" s="78">
        <f t="shared" si="104"/>
        <v>5.0419834710743796</v>
      </c>
      <c r="E1559" s="78"/>
      <c r="F1559" s="78"/>
      <c r="G1559" s="78"/>
      <c r="H1559" s="78"/>
      <c r="I1559" s="78"/>
    </row>
    <row r="1560" spans="1:9" x14ac:dyDescent="0.2">
      <c r="A1560" s="77">
        <v>33692</v>
      </c>
      <c r="B1560" s="61">
        <v>2642</v>
      </c>
      <c r="C1560" s="78">
        <f t="shared" si="103"/>
        <v>1992.03</v>
      </c>
      <c r="D1560" s="78">
        <f t="shared" si="104"/>
        <v>5.2403305785123964</v>
      </c>
      <c r="E1560" s="78"/>
      <c r="F1560" s="78"/>
      <c r="G1560" s="78"/>
      <c r="H1560" s="78"/>
      <c r="I1560" s="78"/>
    </row>
    <row r="1561" spans="1:9" x14ac:dyDescent="0.2">
      <c r="A1561" s="77">
        <v>33693</v>
      </c>
      <c r="B1561" s="61">
        <v>3375</v>
      </c>
      <c r="C1561" s="78">
        <f t="shared" si="103"/>
        <v>1992.03</v>
      </c>
      <c r="D1561" s="78">
        <f t="shared" si="104"/>
        <v>6.6942148760330573</v>
      </c>
      <c r="E1561" s="78"/>
      <c r="F1561" s="78"/>
      <c r="G1561" s="78"/>
      <c r="H1561" s="78"/>
      <c r="I1561" s="78"/>
    </row>
    <row r="1562" spans="1:9" x14ac:dyDescent="0.2">
      <c r="A1562" s="77">
        <v>33694</v>
      </c>
      <c r="B1562" s="61">
        <v>3043</v>
      </c>
      <c r="C1562" s="78">
        <f t="shared" si="103"/>
        <v>1992.03</v>
      </c>
      <c r="D1562" s="78">
        <f t="shared" si="104"/>
        <v>6.035702479338843</v>
      </c>
      <c r="E1562" s="78"/>
      <c r="F1562" s="78"/>
      <c r="G1562" s="78"/>
      <c r="H1562" s="78"/>
      <c r="I1562" s="78"/>
    </row>
    <row r="1563" spans="1:9" x14ac:dyDescent="0.2">
      <c r="A1563" s="77">
        <v>33695</v>
      </c>
      <c r="B1563" s="61">
        <v>3416</v>
      </c>
      <c r="C1563" s="78">
        <f t="shared" si="103"/>
        <v>1992.04</v>
      </c>
      <c r="D1563" s="78">
        <f t="shared" si="104"/>
        <v>6.7755371900826447</v>
      </c>
      <c r="E1563" s="78"/>
      <c r="F1563" s="78"/>
      <c r="G1563" s="78"/>
      <c r="H1563" s="78"/>
      <c r="I1563" s="78"/>
    </row>
    <row r="1564" spans="1:9" x14ac:dyDescent="0.2">
      <c r="A1564" s="77">
        <v>33696</v>
      </c>
      <c r="B1564" s="61">
        <v>4295</v>
      </c>
      <c r="C1564" s="78">
        <f t="shared" si="103"/>
        <v>1992.04</v>
      </c>
      <c r="D1564" s="78">
        <f t="shared" si="104"/>
        <v>8.5190082644628085</v>
      </c>
      <c r="E1564" s="78"/>
      <c r="F1564" s="78"/>
      <c r="G1564" s="78"/>
      <c r="H1564" s="78"/>
      <c r="I1564" s="78"/>
    </row>
    <row r="1565" spans="1:9" x14ac:dyDescent="0.2">
      <c r="A1565" s="77">
        <v>33697</v>
      </c>
      <c r="B1565" s="61">
        <v>3961</v>
      </c>
      <c r="C1565" s="78">
        <f t="shared" si="103"/>
        <v>1992.04</v>
      </c>
      <c r="D1565" s="78">
        <f t="shared" si="104"/>
        <v>7.856528925619835</v>
      </c>
      <c r="E1565" s="78"/>
      <c r="F1565" s="78"/>
      <c r="G1565" s="78"/>
      <c r="H1565" s="78"/>
      <c r="I1565" s="78"/>
    </row>
    <row r="1566" spans="1:9" x14ac:dyDescent="0.2">
      <c r="A1566" s="77">
        <v>33698</v>
      </c>
      <c r="B1566" s="61">
        <v>3612</v>
      </c>
      <c r="C1566" s="78">
        <f t="shared" si="103"/>
        <v>1992.04</v>
      </c>
      <c r="D1566" s="78">
        <f t="shared" si="104"/>
        <v>7.1642975206611572</v>
      </c>
      <c r="E1566" s="78"/>
      <c r="F1566" s="78"/>
      <c r="G1566" s="78"/>
      <c r="H1566" s="78"/>
      <c r="I1566" s="78"/>
    </row>
    <row r="1567" spans="1:9" x14ac:dyDescent="0.2">
      <c r="A1567" s="77">
        <v>33699</v>
      </c>
      <c r="B1567" s="61">
        <v>2923</v>
      </c>
      <c r="C1567" s="78">
        <f t="shared" si="103"/>
        <v>1992.04</v>
      </c>
      <c r="D1567" s="78">
        <f t="shared" si="104"/>
        <v>5.7976859504132232</v>
      </c>
      <c r="E1567" s="78"/>
      <c r="F1567" s="78"/>
      <c r="G1567" s="78"/>
      <c r="H1567" s="78"/>
      <c r="I1567" s="78"/>
    </row>
    <row r="1568" spans="1:9" x14ac:dyDescent="0.2">
      <c r="A1568" s="77">
        <v>33700</v>
      </c>
      <c r="B1568" s="61">
        <v>2537</v>
      </c>
      <c r="C1568" s="78">
        <f t="shared" si="103"/>
        <v>1992.04</v>
      </c>
      <c r="D1568" s="78">
        <f t="shared" si="104"/>
        <v>5.03206611570248</v>
      </c>
      <c r="E1568" s="78"/>
      <c r="F1568" s="78"/>
      <c r="G1568" s="78"/>
      <c r="H1568" s="78"/>
      <c r="I1568" s="78"/>
    </row>
    <row r="1569" spans="1:9" x14ac:dyDescent="0.2">
      <c r="A1569" s="77">
        <v>33701</v>
      </c>
      <c r="B1569" s="61">
        <v>2285</v>
      </c>
      <c r="C1569" s="78">
        <f t="shared" si="103"/>
        <v>1992.04</v>
      </c>
      <c r="D1569" s="78">
        <f t="shared" si="104"/>
        <v>4.5322314049586776</v>
      </c>
      <c r="E1569" s="78"/>
      <c r="F1569" s="78"/>
      <c r="G1569" s="78"/>
      <c r="H1569" s="78"/>
      <c r="I1569" s="78"/>
    </row>
    <row r="1570" spans="1:9" x14ac:dyDescent="0.2">
      <c r="A1570" s="77">
        <v>33702</v>
      </c>
      <c r="B1570" s="61">
        <v>2222</v>
      </c>
      <c r="C1570" s="78">
        <f t="shared" si="103"/>
        <v>1992.04</v>
      </c>
      <c r="D1570" s="78">
        <f t="shared" si="104"/>
        <v>4.4072727272727272</v>
      </c>
      <c r="E1570" s="78"/>
      <c r="F1570" s="78"/>
      <c r="G1570" s="78"/>
      <c r="H1570" s="78"/>
      <c r="I1570" s="78"/>
    </row>
    <row r="1571" spans="1:9" x14ac:dyDescent="0.2">
      <c r="A1571" s="77">
        <v>33703</v>
      </c>
      <c r="B1571" s="61">
        <v>2765</v>
      </c>
      <c r="C1571" s="78">
        <f t="shared" si="103"/>
        <v>1992.04</v>
      </c>
      <c r="D1571" s="78">
        <f t="shared" si="104"/>
        <v>5.4842975206611575</v>
      </c>
      <c r="E1571" s="78"/>
      <c r="F1571" s="78"/>
      <c r="G1571" s="78"/>
      <c r="H1571" s="78"/>
      <c r="I1571" s="78"/>
    </row>
    <row r="1572" spans="1:9" x14ac:dyDescent="0.2">
      <c r="A1572" s="77">
        <v>33704</v>
      </c>
      <c r="B1572" s="61">
        <v>4390</v>
      </c>
      <c r="C1572" s="78">
        <f t="shared" si="103"/>
        <v>1992.04</v>
      </c>
      <c r="D1572" s="78">
        <f t="shared" si="104"/>
        <v>8.7074380165289256</v>
      </c>
      <c r="E1572" s="78"/>
      <c r="F1572" s="78"/>
      <c r="G1572" s="78"/>
      <c r="H1572" s="78"/>
      <c r="I1572" s="78"/>
    </row>
    <row r="1573" spans="1:9" x14ac:dyDescent="0.2">
      <c r="A1573" s="77">
        <v>33705</v>
      </c>
      <c r="B1573" s="61">
        <v>4617</v>
      </c>
      <c r="C1573" s="78">
        <f t="shared" si="103"/>
        <v>1992.04</v>
      </c>
      <c r="D1573" s="78">
        <f t="shared" si="104"/>
        <v>9.1576859504132226</v>
      </c>
      <c r="E1573" s="78"/>
      <c r="F1573" s="78"/>
      <c r="G1573" s="78"/>
      <c r="H1573" s="78"/>
      <c r="I1573" s="78"/>
    </row>
    <row r="1574" spans="1:9" x14ac:dyDescent="0.2">
      <c r="A1574" s="77">
        <v>33706</v>
      </c>
      <c r="B1574" s="61">
        <v>6144</v>
      </c>
      <c r="C1574" s="78">
        <f t="shared" si="103"/>
        <v>1992.04</v>
      </c>
      <c r="D1574" s="78">
        <f t="shared" si="104"/>
        <v>12.186446280991735</v>
      </c>
      <c r="E1574" s="78"/>
      <c r="F1574" s="78"/>
      <c r="G1574" s="78"/>
      <c r="H1574" s="78"/>
      <c r="I1574" s="78"/>
    </row>
    <row r="1575" spans="1:9" x14ac:dyDescent="0.2">
      <c r="A1575" s="77">
        <v>33707</v>
      </c>
      <c r="B1575" s="61">
        <v>8264</v>
      </c>
      <c r="C1575" s="78">
        <f t="shared" si="103"/>
        <v>1992.04</v>
      </c>
      <c r="D1575" s="78">
        <f t="shared" si="104"/>
        <v>16.391404958677686</v>
      </c>
      <c r="E1575" s="78"/>
      <c r="F1575" s="78"/>
      <c r="G1575" s="78"/>
      <c r="H1575" s="78"/>
      <c r="I1575" s="78"/>
    </row>
    <row r="1576" spans="1:9" x14ac:dyDescent="0.2">
      <c r="A1576" s="77">
        <v>33708</v>
      </c>
      <c r="B1576" s="61">
        <v>5424</v>
      </c>
      <c r="C1576" s="78">
        <f t="shared" si="103"/>
        <v>1992.04</v>
      </c>
      <c r="D1576" s="78">
        <f t="shared" si="104"/>
        <v>10.758347107438016</v>
      </c>
      <c r="E1576" s="78"/>
      <c r="F1576" s="78"/>
      <c r="G1576" s="78"/>
      <c r="H1576" s="78"/>
      <c r="I1576" s="78"/>
    </row>
    <row r="1577" spans="1:9" x14ac:dyDescent="0.2">
      <c r="A1577" s="77">
        <v>33709</v>
      </c>
      <c r="B1577" s="61">
        <v>4544</v>
      </c>
      <c r="C1577" s="78">
        <f t="shared" si="103"/>
        <v>1992.04</v>
      </c>
      <c r="D1577" s="78">
        <f t="shared" si="104"/>
        <v>9.0128925619834721</v>
      </c>
      <c r="E1577" s="78"/>
      <c r="F1577" s="78"/>
      <c r="G1577" s="78"/>
      <c r="H1577" s="78"/>
      <c r="I1577" s="78"/>
    </row>
    <row r="1578" spans="1:9" x14ac:dyDescent="0.2">
      <c r="A1578" s="77">
        <v>33710</v>
      </c>
      <c r="B1578" s="61">
        <v>6038</v>
      </c>
      <c r="C1578" s="78">
        <f t="shared" si="103"/>
        <v>1992.04</v>
      </c>
      <c r="D1578" s="78">
        <f t="shared" si="104"/>
        <v>11.976198347107438</v>
      </c>
      <c r="E1578" s="78"/>
      <c r="F1578" s="78"/>
      <c r="G1578" s="78"/>
      <c r="H1578" s="78"/>
      <c r="I1578" s="78"/>
    </row>
    <row r="1579" spans="1:9" x14ac:dyDescent="0.2">
      <c r="A1579" s="77">
        <v>33711</v>
      </c>
      <c r="B1579" s="61">
        <v>11300</v>
      </c>
      <c r="C1579" s="78">
        <f t="shared" si="103"/>
        <v>1992.04</v>
      </c>
      <c r="D1579" s="78">
        <f t="shared" si="104"/>
        <v>22.41322314049587</v>
      </c>
      <c r="E1579" s="78"/>
      <c r="F1579" s="78"/>
      <c r="G1579" s="78"/>
      <c r="H1579" s="78"/>
      <c r="I1579" s="78"/>
    </row>
    <row r="1580" spans="1:9" x14ac:dyDescent="0.2">
      <c r="A1580" s="77">
        <v>33712</v>
      </c>
      <c r="B1580" s="61">
        <v>7130</v>
      </c>
      <c r="C1580" s="78">
        <f t="shared" si="103"/>
        <v>1992.04</v>
      </c>
      <c r="D1580" s="78">
        <f t="shared" si="104"/>
        <v>14.142148760330578</v>
      </c>
      <c r="E1580" s="78"/>
      <c r="F1580" s="78"/>
      <c r="G1580" s="78"/>
      <c r="H1580" s="78"/>
      <c r="I1580" s="78"/>
    </row>
    <row r="1581" spans="1:9" x14ac:dyDescent="0.2">
      <c r="A1581" s="77">
        <v>33713</v>
      </c>
      <c r="B1581" s="61">
        <v>5289</v>
      </c>
      <c r="C1581" s="78">
        <f t="shared" si="103"/>
        <v>1992.04</v>
      </c>
      <c r="D1581" s="78">
        <f t="shared" si="104"/>
        <v>10.490578512396695</v>
      </c>
      <c r="E1581" s="78"/>
      <c r="F1581" s="78"/>
      <c r="G1581" s="78"/>
      <c r="H1581" s="78"/>
      <c r="I1581" s="78"/>
    </row>
    <row r="1582" spans="1:9" x14ac:dyDescent="0.2">
      <c r="A1582" s="77">
        <v>33714</v>
      </c>
      <c r="B1582" s="61">
        <v>4911</v>
      </c>
      <c r="C1582" s="78">
        <f t="shared" si="103"/>
        <v>1992.04</v>
      </c>
      <c r="D1582" s="78">
        <f t="shared" si="104"/>
        <v>9.740826446280991</v>
      </c>
      <c r="E1582" s="78"/>
      <c r="F1582" s="78"/>
      <c r="G1582" s="78"/>
      <c r="H1582" s="78"/>
      <c r="I1582" s="78"/>
    </row>
    <row r="1583" spans="1:9" x14ac:dyDescent="0.2">
      <c r="A1583" s="77">
        <v>33715</v>
      </c>
      <c r="B1583" s="61">
        <v>4555</v>
      </c>
      <c r="C1583" s="78">
        <f t="shared" si="103"/>
        <v>1992.04</v>
      </c>
      <c r="D1583" s="78">
        <f t="shared" si="104"/>
        <v>9.0347107438016536</v>
      </c>
      <c r="E1583" s="78"/>
      <c r="F1583" s="78"/>
      <c r="G1583" s="78"/>
      <c r="H1583" s="78"/>
      <c r="I1583" s="78"/>
    </row>
    <row r="1584" spans="1:9" x14ac:dyDescent="0.2">
      <c r="A1584" s="77">
        <v>33716</v>
      </c>
      <c r="B1584" s="61">
        <v>3991</v>
      </c>
      <c r="C1584" s="78">
        <f t="shared" si="103"/>
        <v>1992.04</v>
      </c>
      <c r="D1584" s="78">
        <f t="shared" si="104"/>
        <v>7.916033057851239</v>
      </c>
      <c r="E1584" s="78"/>
      <c r="F1584" s="78"/>
      <c r="G1584" s="78"/>
      <c r="H1584" s="78"/>
      <c r="I1584" s="78"/>
    </row>
    <row r="1585" spans="1:9" x14ac:dyDescent="0.2">
      <c r="A1585" s="77">
        <v>33717</v>
      </c>
      <c r="B1585" s="61">
        <v>3542</v>
      </c>
      <c r="C1585" s="78">
        <f t="shared" si="103"/>
        <v>1992.04</v>
      </c>
      <c r="D1585" s="78">
        <f t="shared" si="104"/>
        <v>7.0254545454545454</v>
      </c>
      <c r="E1585" s="78"/>
      <c r="F1585" s="78"/>
      <c r="G1585" s="78"/>
      <c r="H1585" s="78"/>
      <c r="I1585" s="78"/>
    </row>
    <row r="1586" spans="1:9" x14ac:dyDescent="0.2">
      <c r="A1586" s="77">
        <v>33718</v>
      </c>
      <c r="B1586" s="61">
        <v>3176</v>
      </c>
      <c r="C1586" s="78">
        <f t="shared" si="103"/>
        <v>1992.04</v>
      </c>
      <c r="D1586" s="78">
        <f t="shared" si="104"/>
        <v>6.2995041322314043</v>
      </c>
      <c r="E1586" s="78"/>
      <c r="F1586" s="78"/>
      <c r="G1586" s="78"/>
      <c r="H1586" s="78"/>
      <c r="I1586" s="78"/>
    </row>
    <row r="1587" spans="1:9" x14ac:dyDescent="0.2">
      <c r="A1587" s="77">
        <v>33719</v>
      </c>
      <c r="B1587" s="61">
        <v>3604</v>
      </c>
      <c r="C1587" s="78">
        <f t="shared" si="103"/>
        <v>1992.04</v>
      </c>
      <c r="D1587" s="78">
        <f t="shared" si="104"/>
        <v>7.1484297520661153</v>
      </c>
      <c r="E1587" s="78"/>
      <c r="F1587" s="78"/>
      <c r="G1587" s="78"/>
      <c r="H1587" s="78"/>
      <c r="I1587" s="78"/>
    </row>
    <row r="1588" spans="1:9" x14ac:dyDescent="0.2">
      <c r="A1588" s="77">
        <v>33720</v>
      </c>
      <c r="B1588" s="61">
        <v>3718</v>
      </c>
      <c r="C1588" s="78">
        <f t="shared" si="103"/>
        <v>1992.04</v>
      </c>
      <c r="D1588" s="78">
        <f t="shared" si="104"/>
        <v>7.374545454545455</v>
      </c>
      <c r="E1588" s="78"/>
      <c r="F1588" s="78"/>
      <c r="G1588" s="78"/>
      <c r="H1588" s="78"/>
      <c r="I1588" s="78"/>
    </row>
    <row r="1589" spans="1:9" x14ac:dyDescent="0.2">
      <c r="A1589" s="77">
        <v>33721</v>
      </c>
      <c r="B1589" s="61">
        <v>3539</v>
      </c>
      <c r="C1589" s="78">
        <f t="shared" si="103"/>
        <v>1992.04</v>
      </c>
      <c r="D1589" s="78">
        <f t="shared" si="104"/>
        <v>7.0195041322314049</v>
      </c>
      <c r="E1589" s="78"/>
      <c r="F1589" s="78"/>
      <c r="G1589" s="78"/>
      <c r="H1589" s="78"/>
      <c r="I1589" s="78"/>
    </row>
    <row r="1590" spans="1:9" x14ac:dyDescent="0.2">
      <c r="A1590" s="77">
        <v>33722</v>
      </c>
      <c r="B1590" s="61">
        <v>4300</v>
      </c>
      <c r="C1590" s="78">
        <f t="shared" si="103"/>
        <v>1992.04</v>
      </c>
      <c r="D1590" s="78">
        <f t="shared" si="104"/>
        <v>8.5289256198347108</v>
      </c>
      <c r="E1590" s="78"/>
      <c r="F1590" s="78"/>
      <c r="G1590" s="78"/>
      <c r="H1590" s="78"/>
      <c r="I1590" s="78"/>
    </row>
    <row r="1591" spans="1:9" x14ac:dyDescent="0.2">
      <c r="A1591" s="77">
        <v>33723</v>
      </c>
      <c r="B1591" s="61">
        <v>5414</v>
      </c>
      <c r="C1591" s="78">
        <f t="shared" si="103"/>
        <v>1992.04</v>
      </c>
      <c r="D1591" s="78">
        <f t="shared" si="104"/>
        <v>10.738512396694215</v>
      </c>
      <c r="E1591" s="78"/>
      <c r="F1591" s="78"/>
      <c r="G1591" s="78"/>
      <c r="H1591" s="78"/>
      <c r="I1591" s="78"/>
    </row>
    <row r="1592" spans="1:9" x14ac:dyDescent="0.2">
      <c r="A1592" s="77">
        <v>33724</v>
      </c>
      <c r="B1592" s="61">
        <v>5190</v>
      </c>
      <c r="C1592" s="78">
        <f t="shared" si="103"/>
        <v>1992.04</v>
      </c>
      <c r="D1592" s="78">
        <f t="shared" si="104"/>
        <v>10.294214876033058</v>
      </c>
      <c r="E1592" s="78"/>
      <c r="F1592" s="78"/>
      <c r="G1592" s="78"/>
      <c r="H1592" s="78"/>
      <c r="I1592" s="78"/>
    </row>
    <row r="1593" spans="1:9" x14ac:dyDescent="0.2">
      <c r="A1593" s="77">
        <v>33725</v>
      </c>
      <c r="B1593" s="61">
        <v>4212</v>
      </c>
      <c r="C1593" s="78">
        <f t="shared" si="103"/>
        <v>1992.05</v>
      </c>
      <c r="D1593" s="78">
        <f t="shared" si="104"/>
        <v>8.3543801652892569</v>
      </c>
      <c r="E1593" s="78"/>
      <c r="F1593" s="78"/>
      <c r="G1593" s="78"/>
      <c r="H1593" s="78"/>
      <c r="I1593" s="78"/>
    </row>
    <row r="1594" spans="1:9" x14ac:dyDescent="0.2">
      <c r="A1594" s="77">
        <v>33726</v>
      </c>
      <c r="B1594" s="61">
        <v>3806</v>
      </c>
      <c r="C1594" s="78">
        <f t="shared" si="103"/>
        <v>1992.05</v>
      </c>
      <c r="D1594" s="78">
        <f t="shared" si="104"/>
        <v>7.5490909090909089</v>
      </c>
      <c r="E1594" s="78"/>
      <c r="F1594" s="78"/>
      <c r="G1594" s="78"/>
      <c r="H1594" s="78"/>
      <c r="I1594" s="78"/>
    </row>
    <row r="1595" spans="1:9" x14ac:dyDescent="0.2">
      <c r="A1595" s="77">
        <v>33727</v>
      </c>
      <c r="B1595" s="61">
        <v>3726</v>
      </c>
      <c r="C1595" s="78">
        <f t="shared" si="103"/>
        <v>1992.05</v>
      </c>
      <c r="D1595" s="78">
        <f t="shared" si="104"/>
        <v>7.390413223140496</v>
      </c>
      <c r="E1595" s="78"/>
      <c r="F1595" s="78"/>
      <c r="G1595" s="78"/>
      <c r="H1595" s="78"/>
      <c r="I1595" s="78"/>
    </row>
    <row r="1596" spans="1:9" x14ac:dyDescent="0.2">
      <c r="A1596" s="77">
        <v>33728</v>
      </c>
      <c r="B1596" s="61">
        <v>4165</v>
      </c>
      <c r="C1596" s="78">
        <f t="shared" si="103"/>
        <v>1992.05</v>
      </c>
      <c r="D1596" s="78">
        <f t="shared" si="104"/>
        <v>8.2611570247933894</v>
      </c>
      <c r="E1596" s="78"/>
      <c r="F1596" s="78"/>
      <c r="G1596" s="78"/>
      <c r="H1596" s="78"/>
      <c r="I1596" s="78"/>
    </row>
    <row r="1597" spans="1:9" x14ac:dyDescent="0.2">
      <c r="A1597" s="77">
        <v>33729</v>
      </c>
      <c r="B1597" s="61">
        <v>4514</v>
      </c>
      <c r="C1597" s="78">
        <f t="shared" si="103"/>
        <v>1992.05</v>
      </c>
      <c r="D1597" s="78">
        <f t="shared" si="104"/>
        <v>8.9533884297520654</v>
      </c>
      <c r="E1597" s="78"/>
      <c r="F1597" s="78"/>
      <c r="G1597" s="78"/>
      <c r="H1597" s="78"/>
      <c r="I1597" s="78"/>
    </row>
    <row r="1598" spans="1:9" x14ac:dyDescent="0.2">
      <c r="A1598" s="77">
        <v>33730</v>
      </c>
      <c r="B1598" s="61">
        <v>4946</v>
      </c>
      <c r="C1598" s="78">
        <f t="shared" si="103"/>
        <v>1992.05</v>
      </c>
      <c r="D1598" s="78">
        <f t="shared" si="104"/>
        <v>9.8102479338842965</v>
      </c>
      <c r="E1598" s="78"/>
      <c r="F1598" s="78"/>
      <c r="G1598" s="78"/>
      <c r="H1598" s="78"/>
      <c r="I1598" s="78"/>
    </row>
    <row r="1599" spans="1:9" x14ac:dyDescent="0.2">
      <c r="A1599" s="77">
        <v>33731</v>
      </c>
      <c r="B1599" s="61">
        <v>5369</v>
      </c>
      <c r="C1599" s="78">
        <f t="shared" si="103"/>
        <v>1992.05</v>
      </c>
      <c r="D1599" s="78">
        <f t="shared" si="104"/>
        <v>10.649256198347107</v>
      </c>
      <c r="E1599" s="78"/>
      <c r="F1599" s="78"/>
      <c r="G1599" s="78"/>
      <c r="H1599" s="78"/>
      <c r="I1599" s="78"/>
    </row>
    <row r="1600" spans="1:9" x14ac:dyDescent="0.2">
      <c r="A1600" s="77">
        <v>33732</v>
      </c>
      <c r="B1600" s="61">
        <v>4996</v>
      </c>
      <c r="C1600" s="78">
        <f t="shared" si="103"/>
        <v>1992.05</v>
      </c>
      <c r="D1600" s="78">
        <f t="shared" si="104"/>
        <v>9.9094214876033053</v>
      </c>
      <c r="E1600" s="78"/>
      <c r="F1600" s="78"/>
      <c r="G1600" s="78"/>
      <c r="H1600" s="78"/>
      <c r="I1600" s="78"/>
    </row>
    <row r="1601" spans="1:9" x14ac:dyDescent="0.2">
      <c r="A1601" s="77">
        <v>33733</v>
      </c>
      <c r="B1601" s="61">
        <v>4042</v>
      </c>
      <c r="C1601" s="78">
        <f t="shared" si="103"/>
        <v>1992.05</v>
      </c>
      <c r="D1601" s="78">
        <f t="shared" si="104"/>
        <v>8.0171900826446283</v>
      </c>
      <c r="E1601" s="78"/>
      <c r="F1601" s="78"/>
      <c r="G1601" s="78"/>
      <c r="H1601" s="78"/>
      <c r="I1601" s="78"/>
    </row>
    <row r="1602" spans="1:9" x14ac:dyDescent="0.2">
      <c r="A1602" s="77">
        <v>33734</v>
      </c>
      <c r="B1602" s="61">
        <v>3518</v>
      </c>
      <c r="C1602" s="78">
        <f t="shared" si="103"/>
        <v>1992.05</v>
      </c>
      <c r="D1602" s="78">
        <f t="shared" si="104"/>
        <v>6.9778512396694214</v>
      </c>
      <c r="E1602" s="78"/>
      <c r="F1602" s="78"/>
      <c r="G1602" s="78"/>
      <c r="H1602" s="78"/>
      <c r="I1602" s="78"/>
    </row>
    <row r="1603" spans="1:9" x14ac:dyDescent="0.2">
      <c r="A1603" s="77">
        <v>33735</v>
      </c>
      <c r="B1603" s="61">
        <v>3418</v>
      </c>
      <c r="C1603" s="78">
        <f t="shared" si="103"/>
        <v>1992.05</v>
      </c>
      <c r="D1603" s="78">
        <f t="shared" si="104"/>
        <v>6.7795041322314047</v>
      </c>
      <c r="E1603" s="78"/>
      <c r="F1603" s="78"/>
      <c r="G1603" s="78"/>
      <c r="H1603" s="78"/>
      <c r="I1603" s="78"/>
    </row>
    <row r="1604" spans="1:9" x14ac:dyDescent="0.2">
      <c r="A1604" s="77">
        <v>33736</v>
      </c>
      <c r="B1604" s="61">
        <v>3211</v>
      </c>
      <c r="C1604" s="78">
        <f t="shared" si="103"/>
        <v>1992.05</v>
      </c>
      <c r="D1604" s="78">
        <f t="shared" si="104"/>
        <v>6.3689256198347115</v>
      </c>
      <c r="E1604" s="78"/>
      <c r="F1604" s="78"/>
      <c r="G1604" s="78"/>
      <c r="H1604" s="78"/>
      <c r="I1604" s="78"/>
    </row>
    <row r="1605" spans="1:9" x14ac:dyDescent="0.2">
      <c r="A1605" s="77">
        <v>33737</v>
      </c>
      <c r="B1605" s="61">
        <v>3030</v>
      </c>
      <c r="C1605" s="78">
        <f t="shared" si="103"/>
        <v>1992.05</v>
      </c>
      <c r="D1605" s="78">
        <f t="shared" si="104"/>
        <v>6.0099173553719014</v>
      </c>
      <c r="E1605" s="78"/>
      <c r="F1605" s="78"/>
      <c r="G1605" s="78"/>
      <c r="H1605" s="78"/>
      <c r="I1605" s="78"/>
    </row>
    <row r="1606" spans="1:9" x14ac:dyDescent="0.2">
      <c r="A1606" s="77">
        <v>33738</v>
      </c>
      <c r="B1606" s="61">
        <v>2959</v>
      </c>
      <c r="C1606" s="78">
        <f t="shared" si="103"/>
        <v>1992.05</v>
      </c>
      <c r="D1606" s="78">
        <f t="shared" si="104"/>
        <v>5.8690909090909091</v>
      </c>
      <c r="E1606" s="78"/>
      <c r="F1606" s="78"/>
      <c r="G1606" s="78"/>
      <c r="H1606" s="78"/>
      <c r="I1606" s="78"/>
    </row>
    <row r="1607" spans="1:9" x14ac:dyDescent="0.2">
      <c r="A1607" s="77">
        <v>33739</v>
      </c>
      <c r="B1607" s="61">
        <v>2877</v>
      </c>
      <c r="C1607" s="78">
        <f t="shared" si="103"/>
        <v>1992.05</v>
      </c>
      <c r="D1607" s="78">
        <f t="shared" si="104"/>
        <v>5.7064462809917362</v>
      </c>
      <c r="E1607" s="78"/>
      <c r="F1607" s="78"/>
      <c r="G1607" s="78"/>
      <c r="H1607" s="78"/>
      <c r="I1607" s="78"/>
    </row>
    <row r="1608" spans="1:9" x14ac:dyDescent="0.2">
      <c r="A1608" s="77">
        <v>33740</v>
      </c>
      <c r="B1608" s="61">
        <v>2713</v>
      </c>
      <c r="C1608" s="78">
        <f t="shared" si="103"/>
        <v>1992.05</v>
      </c>
      <c r="D1608" s="78">
        <f t="shared" si="104"/>
        <v>5.3811570247933886</v>
      </c>
      <c r="E1608" s="78"/>
      <c r="F1608" s="78"/>
      <c r="G1608" s="78"/>
      <c r="H1608" s="78"/>
      <c r="I1608" s="78"/>
    </row>
    <row r="1609" spans="1:9" x14ac:dyDescent="0.2">
      <c r="A1609" s="77">
        <v>33741</v>
      </c>
      <c r="B1609" s="61">
        <v>2679</v>
      </c>
      <c r="C1609" s="78">
        <f t="shared" si="103"/>
        <v>1992.05</v>
      </c>
      <c r="D1609" s="78">
        <f t="shared" si="104"/>
        <v>5.3137190082644628</v>
      </c>
      <c r="E1609" s="78"/>
      <c r="F1609" s="78"/>
      <c r="G1609" s="78"/>
      <c r="H1609" s="78"/>
      <c r="I1609" s="78"/>
    </row>
    <row r="1610" spans="1:9" x14ac:dyDescent="0.2">
      <c r="A1610" s="77">
        <v>33742</v>
      </c>
      <c r="B1610" s="61">
        <v>2766</v>
      </c>
      <c r="C1610" s="78">
        <f t="shared" si="103"/>
        <v>1992.05</v>
      </c>
      <c r="D1610" s="78">
        <f t="shared" si="104"/>
        <v>5.4862809917355371</v>
      </c>
      <c r="E1610" s="78"/>
      <c r="F1610" s="78"/>
      <c r="G1610" s="78"/>
      <c r="H1610" s="78"/>
      <c r="I1610" s="78"/>
    </row>
    <row r="1611" spans="1:9" x14ac:dyDescent="0.2">
      <c r="A1611" s="77">
        <v>33743</v>
      </c>
      <c r="B1611" s="61">
        <v>2673</v>
      </c>
      <c r="C1611" s="78">
        <f t="shared" ref="C1611:C1674" si="105">YEAR(A1611) + MONTH(A1611) / 100</f>
        <v>1992.05</v>
      </c>
      <c r="D1611" s="78">
        <f t="shared" si="104"/>
        <v>5.3018181818181818</v>
      </c>
      <c r="E1611" s="78"/>
      <c r="F1611" s="78"/>
      <c r="G1611" s="78"/>
      <c r="H1611" s="78"/>
      <c r="I1611" s="78"/>
    </row>
    <row r="1612" spans="1:9" x14ac:dyDescent="0.2">
      <c r="A1612" s="77">
        <v>33744</v>
      </c>
      <c r="B1612" s="61">
        <v>2222</v>
      </c>
      <c r="C1612" s="78">
        <f t="shared" si="105"/>
        <v>1992.05</v>
      </c>
      <c r="D1612" s="78">
        <f t="shared" ref="D1612:D1675" si="106">B1612 * 60 * 60 * 24 / 43560 / 1000</f>
        <v>4.4072727272727272</v>
      </c>
      <c r="E1612" s="78"/>
      <c r="F1612" s="78"/>
      <c r="G1612" s="78"/>
      <c r="H1612" s="78"/>
      <c r="I1612" s="78"/>
    </row>
    <row r="1613" spans="1:9" x14ac:dyDescent="0.2">
      <c r="A1613" s="77">
        <v>33745</v>
      </c>
      <c r="B1613" s="61">
        <v>2059</v>
      </c>
      <c r="C1613" s="78">
        <f t="shared" si="105"/>
        <v>1992.05</v>
      </c>
      <c r="D1613" s="78">
        <f t="shared" si="106"/>
        <v>4.0839669421487601</v>
      </c>
      <c r="E1613" s="78"/>
      <c r="F1613" s="78"/>
      <c r="G1613" s="78"/>
      <c r="H1613" s="78"/>
      <c r="I1613" s="78"/>
    </row>
    <row r="1614" spans="1:9" x14ac:dyDescent="0.2">
      <c r="A1614" s="77">
        <v>33746</v>
      </c>
      <c r="B1614" s="61">
        <v>1986</v>
      </c>
      <c r="C1614" s="78">
        <f t="shared" si="105"/>
        <v>1992.05</v>
      </c>
      <c r="D1614" s="78">
        <f t="shared" si="106"/>
        <v>3.9391735537190082</v>
      </c>
      <c r="E1614" s="78"/>
      <c r="F1614" s="78"/>
      <c r="G1614" s="78"/>
      <c r="H1614" s="78"/>
      <c r="I1614" s="78"/>
    </row>
    <row r="1615" spans="1:9" x14ac:dyDescent="0.2">
      <c r="A1615" s="77">
        <v>33747</v>
      </c>
      <c r="B1615" s="61">
        <v>1990</v>
      </c>
      <c r="C1615" s="78">
        <f t="shared" si="105"/>
        <v>1992.05</v>
      </c>
      <c r="D1615" s="78">
        <f t="shared" si="106"/>
        <v>3.9471074380165287</v>
      </c>
      <c r="E1615" s="78"/>
      <c r="F1615" s="78"/>
      <c r="G1615" s="78"/>
      <c r="H1615" s="78"/>
      <c r="I1615" s="78"/>
    </row>
    <row r="1616" spans="1:9" x14ac:dyDescent="0.2">
      <c r="A1616" s="77">
        <v>33748</v>
      </c>
      <c r="B1616" s="61">
        <v>2241</v>
      </c>
      <c r="C1616" s="78">
        <f t="shared" si="105"/>
        <v>1992.05</v>
      </c>
      <c r="D1616" s="78">
        <f t="shared" si="106"/>
        <v>4.4449586776859507</v>
      </c>
      <c r="E1616" s="78"/>
      <c r="F1616" s="78"/>
      <c r="G1616" s="78"/>
      <c r="H1616" s="78"/>
      <c r="I1616" s="78"/>
    </row>
    <row r="1617" spans="1:9" x14ac:dyDescent="0.2">
      <c r="A1617" s="77">
        <v>33749</v>
      </c>
      <c r="B1617" s="61">
        <v>2128</v>
      </c>
      <c r="C1617" s="78">
        <f t="shared" si="105"/>
        <v>1992.05</v>
      </c>
      <c r="D1617" s="78">
        <f t="shared" si="106"/>
        <v>4.2208264462809924</v>
      </c>
      <c r="E1617" s="78"/>
      <c r="F1617" s="78"/>
      <c r="G1617" s="78"/>
      <c r="H1617" s="78"/>
      <c r="I1617" s="78"/>
    </row>
    <row r="1618" spans="1:9" x14ac:dyDescent="0.2">
      <c r="A1618" s="77">
        <v>33750</v>
      </c>
      <c r="B1618" s="61">
        <v>1920</v>
      </c>
      <c r="C1618" s="78">
        <f t="shared" si="105"/>
        <v>1992.05</v>
      </c>
      <c r="D1618" s="78">
        <f t="shared" si="106"/>
        <v>3.8082644628099174</v>
      </c>
      <c r="E1618" s="78"/>
      <c r="F1618" s="78"/>
      <c r="G1618" s="78"/>
      <c r="H1618" s="78"/>
      <c r="I1618" s="78"/>
    </row>
    <row r="1619" spans="1:9" x14ac:dyDescent="0.2">
      <c r="A1619" s="77">
        <v>33751</v>
      </c>
      <c r="B1619" s="61">
        <v>1689</v>
      </c>
      <c r="C1619" s="78">
        <f t="shared" si="105"/>
        <v>1992.05</v>
      </c>
      <c r="D1619" s="78">
        <f t="shared" si="106"/>
        <v>3.3500826446280993</v>
      </c>
      <c r="E1619" s="78"/>
      <c r="F1619" s="78"/>
      <c r="G1619" s="78"/>
      <c r="H1619" s="78"/>
      <c r="I1619" s="78"/>
    </row>
    <row r="1620" spans="1:9" x14ac:dyDescent="0.2">
      <c r="A1620" s="77">
        <v>33752</v>
      </c>
      <c r="B1620" s="61">
        <v>1482</v>
      </c>
      <c r="C1620" s="78">
        <f t="shared" si="105"/>
        <v>1992.05</v>
      </c>
      <c r="D1620" s="78">
        <f t="shared" si="106"/>
        <v>2.9395041322314048</v>
      </c>
      <c r="E1620" s="78"/>
      <c r="F1620" s="78"/>
      <c r="G1620" s="78"/>
      <c r="H1620" s="78"/>
      <c r="I1620" s="78"/>
    </row>
    <row r="1621" spans="1:9" x14ac:dyDescent="0.2">
      <c r="A1621" s="77">
        <v>33753</v>
      </c>
      <c r="B1621" s="61">
        <v>1585</v>
      </c>
      <c r="C1621" s="78">
        <f t="shared" si="105"/>
        <v>1992.05</v>
      </c>
      <c r="D1621" s="78">
        <f t="shared" si="106"/>
        <v>3.1438016528925616</v>
      </c>
      <c r="E1621" s="78"/>
      <c r="F1621" s="78"/>
      <c r="G1621" s="78"/>
      <c r="H1621" s="78"/>
      <c r="I1621" s="78"/>
    </row>
    <row r="1622" spans="1:9" x14ac:dyDescent="0.2">
      <c r="A1622" s="77">
        <v>33754</v>
      </c>
      <c r="B1622" s="61">
        <v>1523</v>
      </c>
      <c r="C1622" s="78">
        <f t="shared" si="105"/>
        <v>1992.05</v>
      </c>
      <c r="D1622" s="78">
        <f t="shared" si="106"/>
        <v>3.0208264462809917</v>
      </c>
      <c r="E1622" s="78"/>
      <c r="F1622" s="78"/>
      <c r="G1622" s="78"/>
      <c r="H1622" s="78"/>
      <c r="I1622" s="78"/>
    </row>
    <row r="1623" spans="1:9" x14ac:dyDescent="0.2">
      <c r="A1623" s="77">
        <v>33755</v>
      </c>
      <c r="B1623" s="61">
        <v>1536</v>
      </c>
      <c r="C1623" s="78">
        <f t="shared" si="105"/>
        <v>1992.05</v>
      </c>
      <c r="D1623" s="78">
        <f t="shared" si="106"/>
        <v>3.0466115702479337</v>
      </c>
      <c r="E1623" s="78"/>
      <c r="F1623" s="78"/>
      <c r="G1623" s="78"/>
      <c r="H1623" s="78"/>
      <c r="I1623" s="78"/>
    </row>
    <row r="1624" spans="1:9" x14ac:dyDescent="0.2">
      <c r="A1624" s="77">
        <v>33756</v>
      </c>
      <c r="B1624" s="61">
        <v>1419</v>
      </c>
      <c r="C1624" s="78">
        <f t="shared" si="105"/>
        <v>1992.06</v>
      </c>
      <c r="D1624" s="78">
        <f t="shared" si="106"/>
        <v>2.8145454545454545</v>
      </c>
      <c r="E1624" s="78"/>
      <c r="F1624" s="78"/>
      <c r="G1624" s="78"/>
      <c r="H1624" s="78"/>
      <c r="I1624" s="78"/>
    </row>
    <row r="1625" spans="1:9" x14ac:dyDescent="0.2">
      <c r="A1625" s="77">
        <v>33757</v>
      </c>
      <c r="B1625" s="61">
        <v>1516</v>
      </c>
      <c r="C1625" s="78">
        <f t="shared" si="105"/>
        <v>1992.06</v>
      </c>
      <c r="D1625" s="78">
        <f t="shared" si="106"/>
        <v>3.0069421487603303</v>
      </c>
      <c r="E1625" s="78"/>
      <c r="F1625" s="78"/>
      <c r="G1625" s="78"/>
      <c r="H1625" s="78"/>
      <c r="I1625" s="78"/>
    </row>
    <row r="1626" spans="1:9" x14ac:dyDescent="0.2">
      <c r="A1626" s="77">
        <v>33758</v>
      </c>
      <c r="B1626" s="61">
        <v>1274</v>
      </c>
      <c r="C1626" s="78">
        <f t="shared" si="105"/>
        <v>1992.06</v>
      </c>
      <c r="D1626" s="78">
        <f t="shared" si="106"/>
        <v>2.5269421487603303</v>
      </c>
      <c r="E1626" s="78"/>
      <c r="F1626" s="78"/>
      <c r="G1626" s="78"/>
      <c r="H1626" s="78"/>
      <c r="I1626" s="78"/>
    </row>
    <row r="1627" spans="1:9" x14ac:dyDescent="0.2">
      <c r="A1627" s="77">
        <v>33759</v>
      </c>
      <c r="B1627" s="61">
        <v>1287</v>
      </c>
      <c r="C1627" s="78">
        <f t="shared" si="105"/>
        <v>1992.06</v>
      </c>
      <c r="D1627" s="78">
        <f t="shared" si="106"/>
        <v>2.5527272727272727</v>
      </c>
      <c r="E1627" s="78"/>
      <c r="F1627" s="78"/>
      <c r="G1627" s="78"/>
      <c r="H1627" s="78"/>
      <c r="I1627" s="78"/>
    </row>
    <row r="1628" spans="1:9" x14ac:dyDescent="0.2">
      <c r="A1628" s="77">
        <v>33760</v>
      </c>
      <c r="B1628" s="61">
        <v>863</v>
      </c>
      <c r="C1628" s="78">
        <f t="shared" si="105"/>
        <v>1992.06</v>
      </c>
      <c r="D1628" s="78">
        <f t="shared" si="106"/>
        <v>1.7117355371900826</v>
      </c>
      <c r="E1628" s="78"/>
      <c r="F1628" s="78"/>
      <c r="G1628" s="78"/>
      <c r="H1628" s="78"/>
      <c r="I1628" s="78"/>
    </row>
    <row r="1629" spans="1:9" x14ac:dyDescent="0.2">
      <c r="A1629" s="77">
        <v>33761</v>
      </c>
      <c r="B1629" s="61">
        <v>1056</v>
      </c>
      <c r="C1629" s="78">
        <f t="shared" si="105"/>
        <v>1992.06</v>
      </c>
      <c r="D1629" s="78">
        <f t="shared" si="106"/>
        <v>2.0945454545454547</v>
      </c>
      <c r="E1629" s="78"/>
      <c r="F1629" s="78"/>
      <c r="G1629" s="78"/>
      <c r="H1629" s="78"/>
      <c r="I1629" s="78"/>
    </row>
    <row r="1630" spans="1:9" x14ac:dyDescent="0.2">
      <c r="A1630" s="77">
        <v>33762</v>
      </c>
      <c r="B1630" s="61">
        <v>770</v>
      </c>
      <c r="C1630" s="78">
        <f t="shared" si="105"/>
        <v>1992.06</v>
      </c>
      <c r="D1630" s="78">
        <f t="shared" si="106"/>
        <v>1.5272727272727273</v>
      </c>
      <c r="E1630" s="78"/>
      <c r="F1630" s="78"/>
      <c r="G1630" s="78"/>
      <c r="H1630" s="78"/>
      <c r="I1630" s="78"/>
    </row>
    <row r="1631" spans="1:9" x14ac:dyDescent="0.2">
      <c r="A1631" s="77">
        <v>33763</v>
      </c>
      <c r="B1631" s="61">
        <v>663</v>
      </c>
      <c r="C1631" s="78">
        <f t="shared" si="105"/>
        <v>1992.06</v>
      </c>
      <c r="D1631" s="78">
        <f t="shared" si="106"/>
        <v>1.3150413223140498</v>
      </c>
      <c r="E1631" s="78"/>
      <c r="F1631" s="78"/>
      <c r="G1631" s="78"/>
      <c r="H1631" s="78"/>
      <c r="I1631" s="78"/>
    </row>
    <row r="1632" spans="1:9" x14ac:dyDescent="0.2">
      <c r="A1632" s="77">
        <v>33764</v>
      </c>
      <c r="B1632" s="61">
        <v>611</v>
      </c>
      <c r="C1632" s="78">
        <f t="shared" si="105"/>
        <v>1992.06</v>
      </c>
      <c r="D1632" s="78">
        <f t="shared" si="106"/>
        <v>1.2119008264462809</v>
      </c>
      <c r="E1632" s="78"/>
      <c r="F1632" s="78"/>
      <c r="G1632" s="78"/>
      <c r="H1632" s="78"/>
      <c r="I1632" s="78"/>
    </row>
    <row r="1633" spans="1:9" x14ac:dyDescent="0.2">
      <c r="A1633" s="77">
        <v>33765</v>
      </c>
      <c r="B1633" s="61">
        <v>606</v>
      </c>
      <c r="C1633" s="78">
        <f t="shared" si="105"/>
        <v>1992.06</v>
      </c>
      <c r="D1633" s="78">
        <f t="shared" si="106"/>
        <v>1.20198347107438</v>
      </c>
      <c r="E1633" s="78"/>
      <c r="F1633" s="78"/>
      <c r="G1633" s="78"/>
      <c r="H1633" s="78"/>
      <c r="I1633" s="78"/>
    </row>
    <row r="1634" spans="1:9" x14ac:dyDescent="0.2">
      <c r="A1634" s="77">
        <v>33766</v>
      </c>
      <c r="B1634" s="61">
        <v>494</v>
      </c>
      <c r="C1634" s="78">
        <f t="shared" si="105"/>
        <v>1992.06</v>
      </c>
      <c r="D1634" s="78">
        <f t="shared" si="106"/>
        <v>0.97983471074380168</v>
      </c>
      <c r="E1634" s="78"/>
      <c r="F1634" s="78"/>
      <c r="G1634" s="78"/>
      <c r="H1634" s="78"/>
      <c r="I1634" s="78"/>
    </row>
    <row r="1635" spans="1:9" x14ac:dyDescent="0.2">
      <c r="A1635" s="77">
        <v>33767</v>
      </c>
      <c r="B1635" s="61">
        <v>175</v>
      </c>
      <c r="C1635" s="78">
        <f t="shared" si="105"/>
        <v>1992.06</v>
      </c>
      <c r="D1635" s="78">
        <f t="shared" si="106"/>
        <v>0.34710743801652894</v>
      </c>
      <c r="E1635" s="78"/>
      <c r="F1635" s="78"/>
      <c r="G1635" s="78"/>
      <c r="H1635" s="78"/>
      <c r="I1635" s="78"/>
    </row>
    <row r="1636" spans="1:9" x14ac:dyDescent="0.2">
      <c r="A1636" s="77">
        <v>33768</v>
      </c>
      <c r="B1636" s="61">
        <v>130</v>
      </c>
      <c r="C1636" s="78">
        <f t="shared" si="105"/>
        <v>1992.06</v>
      </c>
      <c r="D1636" s="78">
        <f t="shared" si="106"/>
        <v>0.25785123966942147</v>
      </c>
      <c r="E1636" s="78"/>
      <c r="F1636" s="78"/>
      <c r="G1636" s="78"/>
      <c r="H1636" s="78"/>
      <c r="I1636" s="78"/>
    </row>
    <row r="1637" spans="1:9" x14ac:dyDescent="0.2">
      <c r="A1637" s="77">
        <v>33769</v>
      </c>
      <c r="B1637" s="61">
        <v>715</v>
      </c>
      <c r="C1637" s="78">
        <f t="shared" si="105"/>
        <v>1992.06</v>
      </c>
      <c r="D1637" s="78">
        <f t="shared" si="106"/>
        <v>1.4181818181818182</v>
      </c>
      <c r="E1637" s="78"/>
      <c r="F1637" s="78"/>
      <c r="G1637" s="78"/>
      <c r="H1637" s="78"/>
      <c r="I1637" s="78"/>
    </row>
    <row r="1638" spans="1:9" x14ac:dyDescent="0.2">
      <c r="A1638" s="77">
        <v>33770</v>
      </c>
      <c r="B1638" s="61">
        <v>181</v>
      </c>
      <c r="C1638" s="78">
        <f t="shared" si="105"/>
        <v>1992.06</v>
      </c>
      <c r="D1638" s="78">
        <f t="shared" si="106"/>
        <v>0.35900826446280992</v>
      </c>
      <c r="E1638" s="78"/>
      <c r="F1638" s="78"/>
      <c r="G1638" s="78"/>
      <c r="H1638" s="78"/>
      <c r="I1638" s="78"/>
    </row>
    <row r="1639" spans="1:9" x14ac:dyDescent="0.2">
      <c r="A1639" s="77">
        <v>33771</v>
      </c>
      <c r="B1639" s="61">
        <v>323</v>
      </c>
      <c r="C1639" s="78">
        <f t="shared" si="105"/>
        <v>1992.06</v>
      </c>
      <c r="D1639" s="78">
        <f t="shared" si="106"/>
        <v>0.64066115702479343</v>
      </c>
      <c r="E1639" s="78"/>
      <c r="F1639" s="78"/>
      <c r="G1639" s="78"/>
      <c r="H1639" s="78"/>
      <c r="I1639" s="78"/>
    </row>
    <row r="1640" spans="1:9" x14ac:dyDescent="0.2">
      <c r="A1640" s="77">
        <v>33772</v>
      </c>
      <c r="B1640" s="61">
        <v>225</v>
      </c>
      <c r="C1640" s="78">
        <f t="shared" si="105"/>
        <v>1992.06</v>
      </c>
      <c r="D1640" s="78">
        <f t="shared" si="106"/>
        <v>0.4462809917355372</v>
      </c>
      <c r="E1640" s="78"/>
      <c r="F1640" s="78"/>
      <c r="G1640" s="78"/>
      <c r="H1640" s="78"/>
      <c r="I1640" s="78"/>
    </row>
    <row r="1641" spans="1:9" x14ac:dyDescent="0.2">
      <c r="A1641" s="77">
        <v>33773</v>
      </c>
      <c r="B1641" s="61">
        <v>632</v>
      </c>
      <c r="C1641" s="78">
        <f t="shared" si="105"/>
        <v>1992.06</v>
      </c>
      <c r="D1641" s="78">
        <f t="shared" si="106"/>
        <v>1.2535537190082644</v>
      </c>
      <c r="E1641" s="78"/>
      <c r="F1641" s="78"/>
      <c r="G1641" s="78"/>
      <c r="H1641" s="78"/>
      <c r="I1641" s="78"/>
    </row>
    <row r="1642" spans="1:9" x14ac:dyDescent="0.2">
      <c r="A1642" s="77">
        <v>33774</v>
      </c>
      <c r="B1642" s="61">
        <v>629</v>
      </c>
      <c r="C1642" s="78">
        <f t="shared" si="105"/>
        <v>1992.06</v>
      </c>
      <c r="D1642" s="78">
        <f t="shared" si="106"/>
        <v>1.2476033057851239</v>
      </c>
      <c r="E1642" s="78"/>
      <c r="F1642" s="78"/>
      <c r="G1642" s="78"/>
      <c r="H1642" s="78"/>
      <c r="I1642" s="78"/>
    </row>
    <row r="1643" spans="1:9" x14ac:dyDescent="0.2">
      <c r="A1643" s="77">
        <v>33775</v>
      </c>
      <c r="B1643" s="61">
        <v>624</v>
      </c>
      <c r="C1643" s="78">
        <f t="shared" si="105"/>
        <v>1992.06</v>
      </c>
      <c r="D1643" s="78">
        <f t="shared" si="106"/>
        <v>1.2376859504132232</v>
      </c>
      <c r="E1643" s="78"/>
      <c r="F1643" s="78"/>
      <c r="G1643" s="78"/>
      <c r="H1643" s="78"/>
      <c r="I1643" s="78"/>
    </row>
    <row r="1644" spans="1:9" x14ac:dyDescent="0.2">
      <c r="A1644" s="77">
        <v>33776</v>
      </c>
      <c r="B1644" s="61">
        <v>758</v>
      </c>
      <c r="C1644" s="78">
        <f t="shared" si="105"/>
        <v>1992.06</v>
      </c>
      <c r="D1644" s="78">
        <f t="shared" si="106"/>
        <v>1.5034710743801651</v>
      </c>
      <c r="E1644" s="78"/>
      <c r="F1644" s="78"/>
      <c r="G1644" s="78"/>
      <c r="H1644" s="78"/>
      <c r="I1644" s="78"/>
    </row>
    <row r="1645" spans="1:9" x14ac:dyDescent="0.2">
      <c r="A1645" s="77">
        <v>33777</v>
      </c>
      <c r="B1645" s="61">
        <v>613</v>
      </c>
      <c r="C1645" s="78">
        <f t="shared" si="105"/>
        <v>1992.06</v>
      </c>
      <c r="D1645" s="78">
        <f t="shared" si="106"/>
        <v>1.2158677685950412</v>
      </c>
      <c r="E1645" s="78"/>
      <c r="F1645" s="78"/>
      <c r="G1645" s="78"/>
      <c r="H1645" s="78"/>
      <c r="I1645" s="78"/>
    </row>
    <row r="1646" spans="1:9" x14ac:dyDescent="0.2">
      <c r="A1646" s="77">
        <v>33778</v>
      </c>
      <c r="B1646" s="61">
        <v>584</v>
      </c>
      <c r="C1646" s="78">
        <f t="shared" si="105"/>
        <v>1992.06</v>
      </c>
      <c r="D1646" s="78">
        <f t="shared" si="106"/>
        <v>1.1583471074380165</v>
      </c>
      <c r="E1646" s="78"/>
      <c r="F1646" s="78"/>
      <c r="G1646" s="78"/>
      <c r="H1646" s="78"/>
      <c r="I1646" s="78"/>
    </row>
    <row r="1647" spans="1:9" x14ac:dyDescent="0.2">
      <c r="A1647" s="77">
        <v>33779</v>
      </c>
      <c r="B1647" s="61">
        <v>516</v>
      </c>
      <c r="C1647" s="78">
        <f t="shared" si="105"/>
        <v>1992.06</v>
      </c>
      <c r="D1647" s="78">
        <f t="shared" si="106"/>
        <v>1.0234710743801654</v>
      </c>
      <c r="E1647" s="78"/>
      <c r="F1647" s="78"/>
      <c r="G1647" s="78"/>
      <c r="H1647" s="78"/>
      <c r="I1647" s="78"/>
    </row>
    <row r="1648" spans="1:9" x14ac:dyDescent="0.2">
      <c r="A1648" s="77">
        <v>33780</v>
      </c>
      <c r="B1648" s="61">
        <v>415</v>
      </c>
      <c r="C1648" s="78">
        <f t="shared" si="105"/>
        <v>1992.06</v>
      </c>
      <c r="D1648" s="78">
        <f t="shared" si="106"/>
        <v>0.8231404958677685</v>
      </c>
      <c r="E1648" s="78"/>
      <c r="F1648" s="78"/>
      <c r="G1648" s="78"/>
      <c r="H1648" s="78"/>
      <c r="I1648" s="78"/>
    </row>
    <row r="1649" spans="1:9" x14ac:dyDescent="0.2">
      <c r="A1649" s="77">
        <v>33781</v>
      </c>
      <c r="B1649" s="61">
        <v>445</v>
      </c>
      <c r="C1649" s="78">
        <f t="shared" si="105"/>
        <v>1992.06</v>
      </c>
      <c r="D1649" s="78">
        <f t="shared" si="106"/>
        <v>0.88264462809917354</v>
      </c>
      <c r="E1649" s="78"/>
      <c r="F1649" s="78"/>
      <c r="G1649" s="78"/>
      <c r="H1649" s="78"/>
      <c r="I1649" s="78"/>
    </row>
    <row r="1650" spans="1:9" x14ac:dyDescent="0.2">
      <c r="A1650" s="77">
        <v>33782</v>
      </c>
      <c r="B1650" s="61">
        <v>306</v>
      </c>
      <c r="C1650" s="78">
        <f t="shared" si="105"/>
        <v>1992.06</v>
      </c>
      <c r="D1650" s="78">
        <f t="shared" si="106"/>
        <v>0.60694214876033059</v>
      </c>
      <c r="E1650" s="78"/>
      <c r="F1650" s="78"/>
      <c r="G1650" s="78"/>
      <c r="H1650" s="78"/>
      <c r="I1650" s="78"/>
    </row>
    <row r="1651" spans="1:9" x14ac:dyDescent="0.2">
      <c r="A1651" s="77">
        <v>33783</v>
      </c>
      <c r="B1651" s="61">
        <v>550</v>
      </c>
      <c r="C1651" s="78">
        <f t="shared" si="105"/>
        <v>1992.06</v>
      </c>
      <c r="D1651" s="78">
        <f t="shared" si="106"/>
        <v>1.0909090909090911</v>
      </c>
      <c r="E1651" s="78"/>
      <c r="F1651" s="78"/>
      <c r="G1651" s="78"/>
      <c r="H1651" s="78"/>
      <c r="I1651" s="78"/>
    </row>
    <row r="1652" spans="1:9" x14ac:dyDescent="0.2">
      <c r="A1652" s="77">
        <v>33784</v>
      </c>
      <c r="B1652" s="61">
        <v>1279</v>
      </c>
      <c r="C1652" s="78">
        <f t="shared" si="105"/>
        <v>1992.06</v>
      </c>
      <c r="D1652" s="78">
        <f t="shared" si="106"/>
        <v>2.5368595041322313</v>
      </c>
      <c r="E1652" s="78"/>
      <c r="F1652" s="78"/>
      <c r="G1652" s="78"/>
      <c r="H1652" s="78"/>
      <c r="I1652" s="78"/>
    </row>
    <row r="1653" spans="1:9" x14ac:dyDescent="0.2">
      <c r="A1653" s="77">
        <v>33785</v>
      </c>
      <c r="B1653" s="61">
        <v>1267</v>
      </c>
      <c r="C1653" s="78">
        <f t="shared" si="105"/>
        <v>1992.06</v>
      </c>
      <c r="D1653" s="78">
        <f t="shared" si="106"/>
        <v>2.5130578512396697</v>
      </c>
      <c r="E1653" s="78"/>
      <c r="F1653" s="78"/>
      <c r="G1653" s="78"/>
      <c r="H1653" s="78"/>
      <c r="I1653" s="78"/>
    </row>
    <row r="1654" spans="1:9" x14ac:dyDescent="0.2">
      <c r="A1654" s="77">
        <v>33786</v>
      </c>
      <c r="B1654" s="61">
        <v>870</v>
      </c>
      <c r="C1654" s="78">
        <f t="shared" si="105"/>
        <v>1992.07</v>
      </c>
      <c r="D1654" s="78">
        <f t="shared" si="106"/>
        <v>1.7256198347107439</v>
      </c>
      <c r="E1654" s="78"/>
      <c r="F1654" s="78"/>
      <c r="G1654" s="78"/>
      <c r="H1654" s="78"/>
      <c r="I1654" s="78"/>
    </row>
    <row r="1655" spans="1:9" x14ac:dyDescent="0.2">
      <c r="A1655" s="77">
        <v>33787</v>
      </c>
      <c r="B1655" s="61">
        <v>591</v>
      </c>
      <c r="C1655" s="78">
        <f t="shared" si="105"/>
        <v>1992.07</v>
      </c>
      <c r="D1655" s="78">
        <f t="shared" si="106"/>
        <v>1.1722314049586777</v>
      </c>
      <c r="E1655" s="78"/>
      <c r="F1655" s="78"/>
      <c r="G1655" s="78"/>
      <c r="H1655" s="78"/>
      <c r="I1655" s="78"/>
    </row>
    <row r="1656" spans="1:9" x14ac:dyDescent="0.2">
      <c r="A1656" s="77">
        <v>33788</v>
      </c>
      <c r="B1656" s="61">
        <v>583</v>
      </c>
      <c r="C1656" s="78">
        <f t="shared" si="105"/>
        <v>1992.07</v>
      </c>
      <c r="D1656" s="78">
        <f t="shared" si="106"/>
        <v>1.1563636363636363</v>
      </c>
      <c r="E1656" s="78"/>
      <c r="F1656" s="78"/>
      <c r="G1656" s="78"/>
      <c r="H1656" s="78"/>
      <c r="I1656" s="78"/>
    </row>
    <row r="1657" spans="1:9" x14ac:dyDescent="0.2">
      <c r="A1657" s="77">
        <v>33789</v>
      </c>
      <c r="B1657" s="61">
        <v>363</v>
      </c>
      <c r="C1657" s="78">
        <f t="shared" si="105"/>
        <v>1992.07</v>
      </c>
      <c r="D1657" s="78">
        <f t="shared" si="106"/>
        <v>0.72</v>
      </c>
      <c r="E1657" s="78"/>
      <c r="F1657" s="78"/>
      <c r="G1657" s="78"/>
      <c r="H1657" s="78"/>
      <c r="I1657" s="78"/>
    </row>
    <row r="1658" spans="1:9" x14ac:dyDescent="0.2">
      <c r="A1658" s="77">
        <v>33790</v>
      </c>
      <c r="B1658" s="61">
        <v>490</v>
      </c>
      <c r="C1658" s="78">
        <f t="shared" si="105"/>
        <v>1992.07</v>
      </c>
      <c r="D1658" s="78">
        <f t="shared" si="106"/>
        <v>0.97190082644628106</v>
      </c>
      <c r="E1658" s="78"/>
      <c r="F1658" s="78"/>
      <c r="G1658" s="78"/>
      <c r="H1658" s="78"/>
      <c r="I1658" s="78"/>
    </row>
    <row r="1659" spans="1:9" x14ac:dyDescent="0.2">
      <c r="A1659" s="77">
        <v>33791</v>
      </c>
      <c r="B1659" s="61">
        <v>430</v>
      </c>
      <c r="C1659" s="78">
        <f t="shared" si="105"/>
        <v>1992.07</v>
      </c>
      <c r="D1659" s="78">
        <f t="shared" si="106"/>
        <v>0.85289256198347108</v>
      </c>
      <c r="E1659" s="78"/>
      <c r="F1659" s="78"/>
      <c r="G1659" s="78"/>
      <c r="H1659" s="78"/>
      <c r="I1659" s="78"/>
    </row>
    <row r="1660" spans="1:9" x14ac:dyDescent="0.2">
      <c r="A1660" s="77">
        <v>33792</v>
      </c>
      <c r="B1660" s="61">
        <v>483</v>
      </c>
      <c r="C1660" s="78">
        <f t="shared" si="105"/>
        <v>1992.07</v>
      </c>
      <c r="D1660" s="78">
        <f t="shared" si="106"/>
        <v>0.95801652892561984</v>
      </c>
      <c r="E1660" s="78"/>
      <c r="F1660" s="78"/>
      <c r="G1660" s="78"/>
      <c r="H1660" s="78"/>
      <c r="I1660" s="78"/>
    </row>
    <row r="1661" spans="1:9" x14ac:dyDescent="0.2">
      <c r="A1661" s="77">
        <v>33793</v>
      </c>
      <c r="B1661" s="61">
        <v>529</v>
      </c>
      <c r="C1661" s="78">
        <f t="shared" si="105"/>
        <v>1992.07</v>
      </c>
      <c r="D1661" s="78">
        <f t="shared" si="106"/>
        <v>1.0492561983471074</v>
      </c>
      <c r="E1661" s="78"/>
      <c r="F1661" s="78"/>
      <c r="G1661" s="78"/>
      <c r="H1661" s="78"/>
      <c r="I1661" s="78"/>
    </row>
    <row r="1662" spans="1:9" x14ac:dyDescent="0.2">
      <c r="A1662" s="77">
        <v>33794</v>
      </c>
      <c r="B1662" s="61">
        <v>463</v>
      </c>
      <c r="C1662" s="78">
        <f t="shared" si="105"/>
        <v>1992.07</v>
      </c>
      <c r="D1662" s="78">
        <f t="shared" si="106"/>
        <v>0.91834710743801662</v>
      </c>
      <c r="E1662" s="78"/>
      <c r="F1662" s="78"/>
      <c r="G1662" s="78"/>
      <c r="H1662" s="78"/>
      <c r="I1662" s="78"/>
    </row>
    <row r="1663" spans="1:9" x14ac:dyDescent="0.2">
      <c r="A1663" s="77">
        <v>33795</v>
      </c>
      <c r="B1663" s="61">
        <v>194</v>
      </c>
      <c r="C1663" s="78">
        <f t="shared" si="105"/>
        <v>1992.07</v>
      </c>
      <c r="D1663" s="78">
        <f t="shared" si="106"/>
        <v>0.38479338842975203</v>
      </c>
      <c r="E1663" s="78"/>
      <c r="F1663" s="78"/>
      <c r="G1663" s="78"/>
      <c r="H1663" s="78"/>
      <c r="I1663" s="78"/>
    </row>
    <row r="1664" spans="1:9" x14ac:dyDescent="0.2">
      <c r="A1664" s="77">
        <v>33796</v>
      </c>
      <c r="B1664" s="61">
        <v>267</v>
      </c>
      <c r="C1664" s="78">
        <f t="shared" si="105"/>
        <v>1992.07</v>
      </c>
      <c r="D1664" s="78">
        <f t="shared" si="106"/>
        <v>0.52958677685950406</v>
      </c>
      <c r="E1664" s="78"/>
      <c r="F1664" s="78"/>
      <c r="G1664" s="78"/>
      <c r="H1664" s="78"/>
      <c r="I1664" s="78"/>
    </row>
    <row r="1665" spans="1:9" x14ac:dyDescent="0.2">
      <c r="A1665" s="77">
        <v>33797</v>
      </c>
      <c r="B1665" s="61">
        <v>304</v>
      </c>
      <c r="C1665" s="78">
        <f t="shared" si="105"/>
        <v>1992.07</v>
      </c>
      <c r="D1665" s="78">
        <f t="shared" si="106"/>
        <v>0.60297520661157022</v>
      </c>
      <c r="E1665" s="78"/>
      <c r="F1665" s="78"/>
      <c r="G1665" s="78"/>
      <c r="H1665" s="78"/>
      <c r="I1665" s="78"/>
    </row>
    <row r="1666" spans="1:9" x14ac:dyDescent="0.2">
      <c r="A1666" s="77">
        <v>33798</v>
      </c>
      <c r="B1666" s="61">
        <v>245</v>
      </c>
      <c r="C1666" s="78">
        <f t="shared" si="105"/>
        <v>1992.07</v>
      </c>
      <c r="D1666" s="78">
        <f t="shared" si="106"/>
        <v>0.48595041322314053</v>
      </c>
      <c r="E1666" s="78"/>
      <c r="F1666" s="78"/>
      <c r="G1666" s="78"/>
      <c r="H1666" s="78"/>
      <c r="I1666" s="78"/>
    </row>
    <row r="1667" spans="1:9" x14ac:dyDescent="0.2">
      <c r="A1667" s="77">
        <v>33799</v>
      </c>
      <c r="B1667" s="61">
        <v>277</v>
      </c>
      <c r="C1667" s="78">
        <f t="shared" si="105"/>
        <v>1992.07</v>
      </c>
      <c r="D1667" s="78">
        <f t="shared" si="106"/>
        <v>0.54942148760330578</v>
      </c>
      <c r="E1667" s="78"/>
      <c r="F1667" s="78"/>
      <c r="G1667" s="78"/>
      <c r="H1667" s="78"/>
      <c r="I1667" s="78"/>
    </row>
    <row r="1668" spans="1:9" x14ac:dyDescent="0.2">
      <c r="A1668" s="77">
        <v>33800</v>
      </c>
      <c r="B1668" s="61">
        <v>177</v>
      </c>
      <c r="C1668" s="78">
        <f t="shared" si="105"/>
        <v>1992.07</v>
      </c>
      <c r="D1668" s="78">
        <f t="shared" si="106"/>
        <v>0.35107438016528925</v>
      </c>
      <c r="E1668" s="78"/>
      <c r="F1668" s="78"/>
      <c r="G1668" s="78"/>
      <c r="H1668" s="78"/>
      <c r="I1668" s="78"/>
    </row>
    <row r="1669" spans="1:9" x14ac:dyDescent="0.2">
      <c r="A1669" s="77">
        <v>33801</v>
      </c>
      <c r="B1669" s="61">
        <v>296</v>
      </c>
      <c r="C1669" s="78">
        <f t="shared" si="105"/>
        <v>1992.07</v>
      </c>
      <c r="D1669" s="78">
        <f t="shared" si="106"/>
        <v>0.58710743801652898</v>
      </c>
      <c r="E1669" s="78"/>
      <c r="F1669" s="78"/>
      <c r="G1669" s="78"/>
      <c r="H1669" s="78"/>
      <c r="I1669" s="78"/>
    </row>
    <row r="1670" spans="1:9" x14ac:dyDescent="0.2">
      <c r="A1670" s="77">
        <v>33802</v>
      </c>
      <c r="B1670" s="61">
        <v>-3</v>
      </c>
      <c r="C1670" s="78">
        <f t="shared" si="105"/>
        <v>1992.07</v>
      </c>
      <c r="D1670" s="78">
        <f t="shared" si="106"/>
        <v>-5.9504132231404955E-3</v>
      </c>
      <c r="E1670" s="78"/>
      <c r="F1670" s="78"/>
      <c r="G1670" s="78"/>
      <c r="H1670" s="78"/>
      <c r="I1670" s="78"/>
    </row>
    <row r="1671" spans="1:9" x14ac:dyDescent="0.2">
      <c r="A1671" s="77">
        <v>33803</v>
      </c>
      <c r="B1671" s="61">
        <v>119</v>
      </c>
      <c r="C1671" s="78">
        <f t="shared" si="105"/>
        <v>1992.07</v>
      </c>
      <c r="D1671" s="78">
        <f t="shared" si="106"/>
        <v>0.23603305785123968</v>
      </c>
      <c r="E1671" s="78"/>
      <c r="F1671" s="78"/>
      <c r="G1671" s="78"/>
      <c r="H1671" s="78"/>
      <c r="I1671" s="78"/>
    </row>
    <row r="1672" spans="1:9" x14ac:dyDescent="0.2">
      <c r="A1672" s="77">
        <v>33804</v>
      </c>
      <c r="B1672" s="61">
        <v>235</v>
      </c>
      <c r="C1672" s="78">
        <f t="shared" si="105"/>
        <v>1992.07</v>
      </c>
      <c r="D1672" s="78">
        <f t="shared" si="106"/>
        <v>0.46611570247933881</v>
      </c>
      <c r="E1672" s="78"/>
      <c r="F1672" s="78"/>
      <c r="G1672" s="78"/>
      <c r="H1672" s="78"/>
      <c r="I1672" s="78"/>
    </row>
    <row r="1673" spans="1:9" x14ac:dyDescent="0.2">
      <c r="A1673" s="77">
        <v>33805</v>
      </c>
      <c r="B1673" s="61">
        <v>62</v>
      </c>
      <c r="C1673" s="78">
        <f t="shared" si="105"/>
        <v>1992.07</v>
      </c>
      <c r="D1673" s="78">
        <f t="shared" si="106"/>
        <v>0.12297520661157024</v>
      </c>
      <c r="E1673" s="78"/>
      <c r="F1673" s="78"/>
      <c r="G1673" s="78"/>
      <c r="H1673" s="78"/>
      <c r="I1673" s="78"/>
    </row>
    <row r="1674" spans="1:9" x14ac:dyDescent="0.2">
      <c r="A1674" s="77">
        <v>33806</v>
      </c>
      <c r="B1674" s="61">
        <v>46</v>
      </c>
      <c r="C1674" s="78">
        <f t="shared" si="105"/>
        <v>1992.07</v>
      </c>
      <c r="D1674" s="78">
        <f t="shared" si="106"/>
        <v>9.1239669421487604E-2</v>
      </c>
      <c r="E1674" s="78"/>
      <c r="F1674" s="78"/>
      <c r="G1674" s="78"/>
      <c r="H1674" s="78"/>
      <c r="I1674" s="78"/>
    </row>
    <row r="1675" spans="1:9" x14ac:dyDescent="0.2">
      <c r="A1675" s="77">
        <v>33807</v>
      </c>
      <c r="B1675" s="61">
        <v>-162</v>
      </c>
      <c r="C1675" s="78">
        <f t="shared" ref="C1675:C1738" si="107">YEAR(A1675) + MONTH(A1675) / 100</f>
        <v>1992.07</v>
      </c>
      <c r="D1675" s="78">
        <f t="shared" si="106"/>
        <v>-0.32132231404958678</v>
      </c>
      <c r="E1675" s="78"/>
      <c r="F1675" s="78"/>
      <c r="G1675" s="78"/>
      <c r="H1675" s="78"/>
      <c r="I1675" s="78"/>
    </row>
    <row r="1676" spans="1:9" x14ac:dyDescent="0.2">
      <c r="A1676" s="77">
        <v>33808</v>
      </c>
      <c r="B1676" s="61">
        <v>128</v>
      </c>
      <c r="C1676" s="78">
        <f t="shared" si="107"/>
        <v>1992.07</v>
      </c>
      <c r="D1676" s="78">
        <f t="shared" ref="D1676:D1739" si="108">B1676 * 60 * 60 * 24 / 43560 / 1000</f>
        <v>0.25388429752066116</v>
      </c>
      <c r="E1676" s="78"/>
      <c r="F1676" s="78"/>
      <c r="G1676" s="78"/>
      <c r="H1676" s="78"/>
      <c r="I1676" s="78"/>
    </row>
    <row r="1677" spans="1:9" x14ac:dyDescent="0.2">
      <c r="A1677" s="77">
        <v>33809</v>
      </c>
      <c r="B1677" s="61">
        <v>127</v>
      </c>
      <c r="C1677" s="78">
        <f t="shared" si="107"/>
        <v>1992.07</v>
      </c>
      <c r="D1677" s="78">
        <f t="shared" si="108"/>
        <v>0.25190082644628098</v>
      </c>
      <c r="E1677" s="78"/>
      <c r="F1677" s="78"/>
      <c r="G1677" s="78"/>
      <c r="H1677" s="78"/>
      <c r="I1677" s="78"/>
    </row>
    <row r="1678" spans="1:9" x14ac:dyDescent="0.2">
      <c r="A1678" s="77">
        <v>33810</v>
      </c>
      <c r="B1678" s="61">
        <v>183</v>
      </c>
      <c r="C1678" s="78">
        <f t="shared" si="107"/>
        <v>1992.07</v>
      </c>
      <c r="D1678" s="78">
        <f t="shared" si="108"/>
        <v>0.36297520661157023</v>
      </c>
      <c r="E1678" s="78"/>
      <c r="F1678" s="78"/>
      <c r="G1678" s="78"/>
      <c r="H1678" s="78"/>
      <c r="I1678" s="78"/>
    </row>
    <row r="1679" spans="1:9" x14ac:dyDescent="0.2">
      <c r="A1679" s="77">
        <v>33811</v>
      </c>
      <c r="B1679" s="61">
        <v>154</v>
      </c>
      <c r="C1679" s="78">
        <f t="shared" si="107"/>
        <v>1992.07</v>
      </c>
      <c r="D1679" s="78">
        <f t="shared" si="108"/>
        <v>0.30545454545454542</v>
      </c>
      <c r="E1679" s="78"/>
      <c r="F1679" s="78"/>
      <c r="G1679" s="78"/>
      <c r="H1679" s="78"/>
      <c r="I1679" s="78"/>
    </row>
    <row r="1680" spans="1:9" x14ac:dyDescent="0.2">
      <c r="A1680" s="77">
        <v>33812</v>
      </c>
      <c r="B1680" s="61">
        <v>136</v>
      </c>
      <c r="C1680" s="78">
        <f t="shared" si="107"/>
        <v>1992.07</v>
      </c>
      <c r="D1680" s="78">
        <f t="shared" si="108"/>
        <v>0.26975206611570246</v>
      </c>
      <c r="E1680" s="78"/>
      <c r="F1680" s="78"/>
      <c r="G1680" s="78"/>
      <c r="H1680" s="78"/>
      <c r="I1680" s="78"/>
    </row>
    <row r="1681" spans="1:9" x14ac:dyDescent="0.2">
      <c r="A1681" s="77">
        <v>33813</v>
      </c>
      <c r="B1681" s="61">
        <v>126</v>
      </c>
      <c r="C1681" s="78">
        <f t="shared" si="107"/>
        <v>1992.07</v>
      </c>
      <c r="D1681" s="78">
        <f t="shared" si="108"/>
        <v>0.24991735537190085</v>
      </c>
      <c r="E1681" s="78"/>
      <c r="F1681" s="78"/>
      <c r="G1681" s="78"/>
      <c r="H1681" s="78"/>
      <c r="I1681" s="78"/>
    </row>
    <row r="1682" spans="1:9" x14ac:dyDescent="0.2">
      <c r="A1682" s="77">
        <v>33814</v>
      </c>
      <c r="B1682" s="61">
        <v>9</v>
      </c>
      <c r="C1682" s="78">
        <f t="shared" si="107"/>
        <v>1992.07</v>
      </c>
      <c r="D1682" s="78">
        <f t="shared" si="108"/>
        <v>1.7851239669421488E-2</v>
      </c>
      <c r="E1682" s="78"/>
      <c r="F1682" s="78"/>
      <c r="G1682" s="78"/>
      <c r="H1682" s="78"/>
      <c r="I1682" s="78"/>
    </row>
    <row r="1683" spans="1:9" x14ac:dyDescent="0.2">
      <c r="A1683" s="77">
        <v>33815</v>
      </c>
      <c r="B1683" s="61">
        <v>111</v>
      </c>
      <c r="C1683" s="78">
        <f t="shared" si="107"/>
        <v>1992.07</v>
      </c>
      <c r="D1683" s="78">
        <f t="shared" si="108"/>
        <v>0.22016528925619835</v>
      </c>
      <c r="E1683" s="78"/>
      <c r="F1683" s="78"/>
      <c r="G1683" s="78"/>
      <c r="H1683" s="78"/>
      <c r="I1683" s="78"/>
    </row>
    <row r="1684" spans="1:9" x14ac:dyDescent="0.2">
      <c r="A1684" s="77">
        <v>33816</v>
      </c>
      <c r="B1684" s="61">
        <v>-185</v>
      </c>
      <c r="C1684" s="78">
        <f t="shared" si="107"/>
        <v>1992.07</v>
      </c>
      <c r="D1684" s="78">
        <f t="shared" si="108"/>
        <v>-0.36694214876033054</v>
      </c>
      <c r="E1684" s="78"/>
      <c r="F1684" s="78"/>
      <c r="G1684" s="78"/>
      <c r="H1684" s="78"/>
      <c r="I1684" s="78"/>
    </row>
    <row r="1685" spans="1:9" x14ac:dyDescent="0.2">
      <c r="A1685" s="77">
        <v>33817</v>
      </c>
      <c r="B1685" s="61">
        <v>54</v>
      </c>
      <c r="C1685" s="78">
        <f t="shared" si="107"/>
        <v>1992.08</v>
      </c>
      <c r="D1685" s="78">
        <f t="shared" si="108"/>
        <v>0.10710743801652893</v>
      </c>
      <c r="E1685" s="78"/>
      <c r="F1685" s="78"/>
      <c r="G1685" s="78"/>
      <c r="H1685" s="78"/>
      <c r="I1685" s="78"/>
    </row>
    <row r="1686" spans="1:9" x14ac:dyDescent="0.2">
      <c r="A1686" s="77">
        <v>33818</v>
      </c>
      <c r="B1686" s="61">
        <v>-28</v>
      </c>
      <c r="C1686" s="78">
        <f t="shared" si="107"/>
        <v>1992.08</v>
      </c>
      <c r="D1686" s="78">
        <f t="shared" si="108"/>
        <v>-5.5537190082644627E-2</v>
      </c>
      <c r="E1686" s="78"/>
      <c r="F1686" s="78"/>
      <c r="G1686" s="78"/>
      <c r="H1686" s="78"/>
      <c r="I1686" s="78"/>
    </row>
    <row r="1687" spans="1:9" x14ac:dyDescent="0.2">
      <c r="A1687" s="77">
        <v>33819</v>
      </c>
      <c r="B1687" s="61">
        <v>-19</v>
      </c>
      <c r="C1687" s="78">
        <f t="shared" si="107"/>
        <v>1992.08</v>
      </c>
      <c r="D1687" s="78">
        <f t="shared" si="108"/>
        <v>-3.7685950413223139E-2</v>
      </c>
      <c r="E1687" s="78"/>
      <c r="F1687" s="78"/>
      <c r="G1687" s="78"/>
      <c r="H1687" s="78"/>
      <c r="I1687" s="78"/>
    </row>
    <row r="1688" spans="1:9" x14ac:dyDescent="0.2">
      <c r="A1688" s="77">
        <v>33820</v>
      </c>
      <c r="B1688" s="61">
        <v>92</v>
      </c>
      <c r="C1688" s="78">
        <f t="shared" si="107"/>
        <v>1992.08</v>
      </c>
      <c r="D1688" s="78">
        <f t="shared" si="108"/>
        <v>0.18247933884297521</v>
      </c>
      <c r="E1688" s="78"/>
      <c r="F1688" s="78"/>
      <c r="G1688" s="78"/>
      <c r="H1688" s="78"/>
      <c r="I1688" s="78"/>
    </row>
    <row r="1689" spans="1:9" x14ac:dyDescent="0.2">
      <c r="A1689" s="77">
        <v>33821</v>
      </c>
      <c r="B1689" s="61">
        <v>-67</v>
      </c>
      <c r="C1689" s="78">
        <f t="shared" si="107"/>
        <v>1992.08</v>
      </c>
      <c r="D1689" s="78">
        <f t="shared" si="108"/>
        <v>-0.13289256198347107</v>
      </c>
      <c r="E1689" s="78"/>
      <c r="F1689" s="78"/>
      <c r="G1689" s="78"/>
      <c r="H1689" s="78"/>
      <c r="I1689" s="78"/>
    </row>
    <row r="1690" spans="1:9" x14ac:dyDescent="0.2">
      <c r="A1690" s="77">
        <v>33822</v>
      </c>
      <c r="B1690" s="61">
        <v>9</v>
      </c>
      <c r="C1690" s="78">
        <f t="shared" si="107"/>
        <v>1992.08</v>
      </c>
      <c r="D1690" s="78">
        <f t="shared" si="108"/>
        <v>1.7851239669421488E-2</v>
      </c>
      <c r="E1690" s="78"/>
      <c r="F1690" s="78"/>
      <c r="G1690" s="78"/>
      <c r="H1690" s="78"/>
      <c r="I1690" s="78"/>
    </row>
    <row r="1691" spans="1:9" x14ac:dyDescent="0.2">
      <c r="A1691" s="77">
        <v>33823</v>
      </c>
      <c r="B1691" s="61">
        <v>-95</v>
      </c>
      <c r="C1691" s="78">
        <f t="shared" si="107"/>
        <v>1992.08</v>
      </c>
      <c r="D1691" s="78">
        <f t="shared" si="108"/>
        <v>-0.1884297520661157</v>
      </c>
      <c r="E1691" s="78"/>
      <c r="F1691" s="78"/>
      <c r="G1691" s="78"/>
      <c r="H1691" s="78"/>
      <c r="I1691" s="78"/>
    </row>
    <row r="1692" spans="1:9" x14ac:dyDescent="0.2">
      <c r="A1692" s="77">
        <v>33824</v>
      </c>
      <c r="B1692" s="61">
        <v>174</v>
      </c>
      <c r="C1692" s="78">
        <f t="shared" si="107"/>
        <v>1992.08</v>
      </c>
      <c r="D1692" s="78">
        <f t="shared" si="108"/>
        <v>0.34512396694214875</v>
      </c>
      <c r="E1692" s="78"/>
      <c r="F1692" s="78"/>
      <c r="G1692" s="78"/>
      <c r="H1692" s="78"/>
      <c r="I1692" s="78"/>
    </row>
    <row r="1693" spans="1:9" x14ac:dyDescent="0.2">
      <c r="A1693" s="77">
        <v>33825</v>
      </c>
      <c r="B1693" s="61">
        <v>158</v>
      </c>
      <c r="C1693" s="78">
        <f t="shared" si="107"/>
        <v>1992.08</v>
      </c>
      <c r="D1693" s="78">
        <f t="shared" si="108"/>
        <v>0.3133884297520661</v>
      </c>
      <c r="E1693" s="78"/>
      <c r="F1693" s="78"/>
      <c r="G1693" s="78"/>
      <c r="H1693" s="78"/>
      <c r="I1693" s="78"/>
    </row>
    <row r="1694" spans="1:9" x14ac:dyDescent="0.2">
      <c r="A1694" s="77">
        <v>33826</v>
      </c>
      <c r="B1694" s="61">
        <v>161</v>
      </c>
      <c r="C1694" s="78">
        <f t="shared" si="107"/>
        <v>1992.08</v>
      </c>
      <c r="D1694" s="78">
        <f t="shared" si="108"/>
        <v>0.31933884297520659</v>
      </c>
      <c r="E1694" s="78"/>
      <c r="F1694" s="78"/>
      <c r="G1694" s="78"/>
      <c r="H1694" s="78"/>
      <c r="I1694" s="78"/>
    </row>
    <row r="1695" spans="1:9" x14ac:dyDescent="0.2">
      <c r="A1695" s="77">
        <v>33827</v>
      </c>
      <c r="B1695" s="61">
        <v>198</v>
      </c>
      <c r="C1695" s="78">
        <f t="shared" si="107"/>
        <v>1992.08</v>
      </c>
      <c r="D1695" s="78">
        <f t="shared" si="108"/>
        <v>0.39272727272727276</v>
      </c>
      <c r="E1695" s="78"/>
      <c r="F1695" s="78"/>
      <c r="G1695" s="78"/>
      <c r="H1695" s="78"/>
      <c r="I1695" s="78"/>
    </row>
    <row r="1696" spans="1:9" x14ac:dyDescent="0.2">
      <c r="A1696" s="77">
        <v>33828</v>
      </c>
      <c r="B1696" s="61">
        <v>142</v>
      </c>
      <c r="C1696" s="78">
        <f t="shared" si="107"/>
        <v>1992.08</v>
      </c>
      <c r="D1696" s="78">
        <f t="shared" si="108"/>
        <v>0.2816528925619835</v>
      </c>
      <c r="E1696" s="78"/>
      <c r="F1696" s="78"/>
      <c r="G1696" s="78"/>
      <c r="H1696" s="78"/>
      <c r="I1696" s="78"/>
    </row>
    <row r="1697" spans="1:9" x14ac:dyDescent="0.2">
      <c r="A1697" s="77">
        <v>33829</v>
      </c>
      <c r="B1697" s="61">
        <v>56</v>
      </c>
      <c r="C1697" s="78">
        <f t="shared" si="107"/>
        <v>1992.08</v>
      </c>
      <c r="D1697" s="78">
        <f t="shared" si="108"/>
        <v>0.11107438016528925</v>
      </c>
      <c r="E1697" s="78"/>
      <c r="F1697" s="78"/>
      <c r="G1697" s="78"/>
      <c r="H1697" s="78"/>
      <c r="I1697" s="78"/>
    </row>
    <row r="1698" spans="1:9" x14ac:dyDescent="0.2">
      <c r="A1698" s="77">
        <v>33830</v>
      </c>
      <c r="B1698" s="61">
        <v>-174</v>
      </c>
      <c r="C1698" s="78">
        <f t="shared" si="107"/>
        <v>1992.08</v>
      </c>
      <c r="D1698" s="78">
        <f t="shared" si="108"/>
        <v>-0.34512396694214875</v>
      </c>
      <c r="E1698" s="78"/>
      <c r="F1698" s="78"/>
      <c r="G1698" s="78"/>
      <c r="H1698" s="78"/>
      <c r="I1698" s="78"/>
    </row>
    <row r="1699" spans="1:9" x14ac:dyDescent="0.2">
      <c r="A1699" s="77">
        <v>33831</v>
      </c>
      <c r="B1699" s="61">
        <v>-79</v>
      </c>
      <c r="C1699" s="78">
        <f t="shared" si="107"/>
        <v>1992.08</v>
      </c>
      <c r="D1699" s="78">
        <f t="shared" si="108"/>
        <v>-0.15669421487603305</v>
      </c>
      <c r="E1699" s="78"/>
      <c r="F1699" s="78"/>
      <c r="G1699" s="78"/>
      <c r="H1699" s="78"/>
      <c r="I1699" s="78"/>
    </row>
    <row r="1700" spans="1:9" x14ac:dyDescent="0.2">
      <c r="A1700" s="77">
        <v>33832</v>
      </c>
      <c r="B1700" s="61">
        <v>75</v>
      </c>
      <c r="C1700" s="78">
        <f t="shared" si="107"/>
        <v>1992.08</v>
      </c>
      <c r="D1700" s="78">
        <f t="shared" si="108"/>
        <v>0.1487603305785124</v>
      </c>
      <c r="E1700" s="78"/>
      <c r="F1700" s="78"/>
      <c r="G1700" s="78"/>
      <c r="H1700" s="78"/>
      <c r="I1700" s="78"/>
    </row>
    <row r="1701" spans="1:9" x14ac:dyDescent="0.2">
      <c r="A1701" s="77">
        <v>33833</v>
      </c>
      <c r="B1701" s="61">
        <v>76</v>
      </c>
      <c r="C1701" s="78">
        <f t="shared" si="107"/>
        <v>1992.08</v>
      </c>
      <c r="D1701" s="78">
        <f t="shared" si="108"/>
        <v>0.15074380165289256</v>
      </c>
      <c r="E1701" s="78"/>
      <c r="F1701" s="78"/>
      <c r="G1701" s="78"/>
      <c r="H1701" s="78"/>
      <c r="I1701" s="78"/>
    </row>
    <row r="1702" spans="1:9" x14ac:dyDescent="0.2">
      <c r="A1702" s="77">
        <v>33834</v>
      </c>
      <c r="B1702" s="61">
        <v>84</v>
      </c>
      <c r="C1702" s="78">
        <f t="shared" si="107"/>
        <v>1992.08</v>
      </c>
      <c r="D1702" s="78">
        <f t="shared" si="108"/>
        <v>0.16661157024793388</v>
      </c>
      <c r="E1702" s="78"/>
      <c r="F1702" s="78"/>
      <c r="G1702" s="78"/>
      <c r="H1702" s="78"/>
      <c r="I1702" s="78"/>
    </row>
    <row r="1703" spans="1:9" x14ac:dyDescent="0.2">
      <c r="A1703" s="77">
        <v>33835</v>
      </c>
      <c r="B1703" s="61">
        <v>-46</v>
      </c>
      <c r="C1703" s="78">
        <f t="shared" si="107"/>
        <v>1992.08</v>
      </c>
      <c r="D1703" s="78">
        <f t="shared" si="108"/>
        <v>-9.1239669421487604E-2</v>
      </c>
      <c r="E1703" s="78"/>
      <c r="F1703" s="78"/>
      <c r="G1703" s="78"/>
      <c r="H1703" s="78"/>
      <c r="I1703" s="78"/>
    </row>
    <row r="1704" spans="1:9" x14ac:dyDescent="0.2">
      <c r="A1704" s="77">
        <v>33836</v>
      </c>
      <c r="B1704" s="61">
        <v>-94</v>
      </c>
      <c r="C1704" s="78">
        <f t="shared" si="107"/>
        <v>1992.08</v>
      </c>
      <c r="D1704" s="78">
        <f t="shared" si="108"/>
        <v>-0.18644628099173555</v>
      </c>
      <c r="E1704" s="78"/>
      <c r="F1704" s="78"/>
      <c r="G1704" s="78"/>
      <c r="H1704" s="78"/>
      <c r="I1704" s="78"/>
    </row>
    <row r="1705" spans="1:9" x14ac:dyDescent="0.2">
      <c r="A1705" s="77">
        <v>33837</v>
      </c>
      <c r="B1705" s="61">
        <v>-220</v>
      </c>
      <c r="C1705" s="78">
        <f t="shared" si="107"/>
        <v>1992.08</v>
      </c>
      <c r="D1705" s="78">
        <f t="shared" si="108"/>
        <v>-0.4363636363636364</v>
      </c>
      <c r="E1705" s="78"/>
      <c r="F1705" s="78"/>
      <c r="G1705" s="78"/>
      <c r="H1705" s="78"/>
      <c r="I1705" s="78"/>
    </row>
    <row r="1706" spans="1:9" x14ac:dyDescent="0.2">
      <c r="A1706" s="77">
        <v>33838</v>
      </c>
      <c r="B1706" s="61">
        <v>-10</v>
      </c>
      <c r="C1706" s="78">
        <f t="shared" si="107"/>
        <v>1992.08</v>
      </c>
      <c r="D1706" s="78">
        <f t="shared" si="108"/>
        <v>-1.9834710743801654E-2</v>
      </c>
      <c r="E1706" s="78"/>
      <c r="F1706" s="78"/>
      <c r="G1706" s="78"/>
      <c r="H1706" s="78"/>
      <c r="I1706" s="78"/>
    </row>
    <row r="1707" spans="1:9" x14ac:dyDescent="0.2">
      <c r="A1707" s="77">
        <v>33839</v>
      </c>
      <c r="B1707" s="61">
        <v>100</v>
      </c>
      <c r="C1707" s="78">
        <f t="shared" si="107"/>
        <v>1992.08</v>
      </c>
      <c r="D1707" s="78">
        <f t="shared" si="108"/>
        <v>0.19834710743801653</v>
      </c>
      <c r="E1707" s="78"/>
      <c r="F1707" s="78"/>
      <c r="G1707" s="78"/>
      <c r="H1707" s="78"/>
      <c r="I1707" s="78"/>
    </row>
    <row r="1708" spans="1:9" x14ac:dyDescent="0.2">
      <c r="A1708" s="77">
        <v>33840</v>
      </c>
      <c r="B1708" s="61">
        <v>-21</v>
      </c>
      <c r="C1708" s="78">
        <f t="shared" si="107"/>
        <v>1992.08</v>
      </c>
      <c r="D1708" s="78">
        <f t="shared" si="108"/>
        <v>-4.1652892561983471E-2</v>
      </c>
      <c r="E1708" s="78"/>
      <c r="F1708" s="78"/>
      <c r="G1708" s="78"/>
      <c r="H1708" s="78"/>
      <c r="I1708" s="78"/>
    </row>
    <row r="1709" spans="1:9" x14ac:dyDescent="0.2">
      <c r="A1709" s="77">
        <v>33841</v>
      </c>
      <c r="B1709" s="61">
        <v>-11</v>
      </c>
      <c r="C1709" s="78">
        <f t="shared" si="107"/>
        <v>1992.08</v>
      </c>
      <c r="D1709" s="78">
        <f t="shared" si="108"/>
        <v>-2.1818181818181816E-2</v>
      </c>
      <c r="E1709" s="78"/>
      <c r="F1709" s="78"/>
      <c r="G1709" s="78"/>
      <c r="H1709" s="78"/>
      <c r="I1709" s="78"/>
    </row>
    <row r="1710" spans="1:9" x14ac:dyDescent="0.2">
      <c r="A1710" s="77">
        <v>33842</v>
      </c>
      <c r="B1710" s="61">
        <v>140</v>
      </c>
      <c r="C1710" s="78">
        <f t="shared" si="107"/>
        <v>1992.08</v>
      </c>
      <c r="D1710" s="78">
        <f t="shared" si="108"/>
        <v>0.27768595041322319</v>
      </c>
      <c r="E1710" s="78"/>
      <c r="F1710" s="78"/>
      <c r="G1710" s="78"/>
      <c r="H1710" s="78"/>
      <c r="I1710" s="78"/>
    </row>
    <row r="1711" spans="1:9" x14ac:dyDescent="0.2">
      <c r="A1711" s="77">
        <v>33843</v>
      </c>
      <c r="B1711" s="61">
        <v>16</v>
      </c>
      <c r="C1711" s="78">
        <f t="shared" si="107"/>
        <v>1992.08</v>
      </c>
      <c r="D1711" s="78">
        <f t="shared" si="108"/>
        <v>3.1735537190082645E-2</v>
      </c>
      <c r="E1711" s="78"/>
      <c r="F1711" s="78"/>
      <c r="G1711" s="78"/>
      <c r="H1711" s="78"/>
      <c r="I1711" s="78"/>
    </row>
    <row r="1712" spans="1:9" x14ac:dyDescent="0.2">
      <c r="A1712" s="77">
        <v>33844</v>
      </c>
      <c r="B1712" s="61">
        <v>15</v>
      </c>
      <c r="C1712" s="78">
        <f t="shared" si="107"/>
        <v>1992.08</v>
      </c>
      <c r="D1712" s="78">
        <f t="shared" si="108"/>
        <v>2.9752066115702479E-2</v>
      </c>
      <c r="E1712" s="78"/>
      <c r="F1712" s="78"/>
      <c r="G1712" s="78"/>
      <c r="H1712" s="78"/>
      <c r="I1712" s="78"/>
    </row>
    <row r="1713" spans="1:9" x14ac:dyDescent="0.2">
      <c r="A1713" s="77">
        <v>33845</v>
      </c>
      <c r="B1713" s="61">
        <v>98</v>
      </c>
      <c r="C1713" s="78">
        <f t="shared" si="107"/>
        <v>1992.08</v>
      </c>
      <c r="D1713" s="78">
        <f t="shared" si="108"/>
        <v>0.19438016528925622</v>
      </c>
      <c r="E1713" s="78"/>
      <c r="F1713" s="78"/>
      <c r="G1713" s="78"/>
      <c r="H1713" s="78"/>
      <c r="I1713" s="78"/>
    </row>
    <row r="1714" spans="1:9" x14ac:dyDescent="0.2">
      <c r="A1714" s="77">
        <v>33846</v>
      </c>
      <c r="B1714" s="61">
        <v>100</v>
      </c>
      <c r="C1714" s="78">
        <f t="shared" si="107"/>
        <v>1992.08</v>
      </c>
      <c r="D1714" s="78">
        <f t="shared" si="108"/>
        <v>0.19834710743801653</v>
      </c>
      <c r="E1714" s="78"/>
      <c r="F1714" s="78"/>
      <c r="G1714" s="78"/>
      <c r="H1714" s="78"/>
      <c r="I1714" s="78"/>
    </row>
    <row r="1715" spans="1:9" x14ac:dyDescent="0.2">
      <c r="A1715" s="77">
        <v>33847</v>
      </c>
      <c r="B1715" s="61">
        <v>65</v>
      </c>
      <c r="C1715" s="78">
        <f t="shared" si="107"/>
        <v>1992.08</v>
      </c>
      <c r="D1715" s="78">
        <f t="shared" si="108"/>
        <v>0.12892561983471074</v>
      </c>
      <c r="E1715" s="78"/>
      <c r="F1715" s="78"/>
      <c r="G1715" s="78"/>
      <c r="H1715" s="78"/>
      <c r="I1715" s="78"/>
    </row>
    <row r="1716" spans="1:9" x14ac:dyDescent="0.2">
      <c r="A1716" s="77">
        <v>33848</v>
      </c>
      <c r="B1716" s="61">
        <v>-19</v>
      </c>
      <c r="C1716" s="78">
        <f t="shared" si="107"/>
        <v>1992.09</v>
      </c>
      <c r="D1716" s="78">
        <f t="shared" si="108"/>
        <v>-3.7685950413223139E-2</v>
      </c>
      <c r="E1716" s="78"/>
      <c r="F1716" s="78"/>
      <c r="G1716" s="78"/>
      <c r="H1716" s="78"/>
      <c r="I1716" s="78"/>
    </row>
    <row r="1717" spans="1:9" x14ac:dyDescent="0.2">
      <c r="A1717" s="77">
        <v>33849</v>
      </c>
      <c r="B1717" s="61">
        <v>-12</v>
      </c>
      <c r="C1717" s="78">
        <f t="shared" si="107"/>
        <v>1992.09</v>
      </c>
      <c r="D1717" s="78">
        <f t="shared" si="108"/>
        <v>-2.3801652892561982E-2</v>
      </c>
      <c r="E1717" s="78"/>
      <c r="F1717" s="78"/>
      <c r="G1717" s="78"/>
      <c r="H1717" s="78"/>
      <c r="I1717" s="78"/>
    </row>
    <row r="1718" spans="1:9" x14ac:dyDescent="0.2">
      <c r="A1718" s="77">
        <v>33850</v>
      </c>
      <c r="B1718" s="61">
        <v>-135</v>
      </c>
      <c r="C1718" s="78">
        <f t="shared" si="107"/>
        <v>1992.09</v>
      </c>
      <c r="D1718" s="78">
        <f t="shared" si="108"/>
        <v>-0.26776859504132233</v>
      </c>
      <c r="E1718" s="78"/>
      <c r="F1718" s="78"/>
      <c r="G1718" s="78"/>
      <c r="H1718" s="78"/>
      <c r="I1718" s="78"/>
    </row>
    <row r="1719" spans="1:9" x14ac:dyDescent="0.2">
      <c r="A1719" s="77">
        <v>33851</v>
      </c>
      <c r="B1719" s="61">
        <v>-96</v>
      </c>
      <c r="C1719" s="78">
        <f t="shared" si="107"/>
        <v>1992.09</v>
      </c>
      <c r="D1719" s="78">
        <f t="shared" si="108"/>
        <v>-0.19041322314049586</v>
      </c>
      <c r="E1719" s="78"/>
      <c r="F1719" s="78"/>
      <c r="G1719" s="78"/>
      <c r="H1719" s="78"/>
      <c r="I1719" s="78"/>
    </row>
    <row r="1720" spans="1:9" x14ac:dyDescent="0.2">
      <c r="A1720" s="77">
        <v>33852</v>
      </c>
      <c r="B1720" s="61">
        <v>-218</v>
      </c>
      <c r="C1720" s="78">
        <f t="shared" si="107"/>
        <v>1992.09</v>
      </c>
      <c r="D1720" s="78">
        <f t="shared" si="108"/>
        <v>-0.43239669421487603</v>
      </c>
      <c r="E1720" s="78"/>
      <c r="F1720" s="78"/>
      <c r="G1720" s="78"/>
      <c r="H1720" s="78"/>
      <c r="I1720" s="78"/>
    </row>
    <row r="1721" spans="1:9" x14ac:dyDescent="0.2">
      <c r="A1721" s="77">
        <v>33853</v>
      </c>
      <c r="B1721" s="61">
        <v>94</v>
      </c>
      <c r="C1721" s="78">
        <f t="shared" si="107"/>
        <v>1992.09</v>
      </c>
      <c r="D1721" s="78">
        <f t="shared" si="108"/>
        <v>0.18644628099173555</v>
      </c>
      <c r="E1721" s="78"/>
      <c r="F1721" s="78"/>
      <c r="G1721" s="78"/>
      <c r="H1721" s="78"/>
      <c r="I1721" s="78"/>
    </row>
    <row r="1722" spans="1:9" x14ac:dyDescent="0.2">
      <c r="A1722" s="77">
        <v>33854</v>
      </c>
      <c r="B1722" s="61">
        <v>-53</v>
      </c>
      <c r="C1722" s="78">
        <f t="shared" si="107"/>
        <v>1992.09</v>
      </c>
      <c r="D1722" s="78">
        <f t="shared" si="108"/>
        <v>-0.10512396694214876</v>
      </c>
      <c r="E1722" s="78"/>
      <c r="F1722" s="78"/>
      <c r="G1722" s="78"/>
      <c r="H1722" s="78"/>
      <c r="I1722" s="78"/>
    </row>
    <row r="1723" spans="1:9" x14ac:dyDescent="0.2">
      <c r="A1723" s="77">
        <v>33855</v>
      </c>
      <c r="B1723" s="61">
        <v>-73</v>
      </c>
      <c r="C1723" s="78">
        <f t="shared" si="107"/>
        <v>1992.09</v>
      </c>
      <c r="D1723" s="78">
        <f t="shared" si="108"/>
        <v>-0.14479338842975206</v>
      </c>
      <c r="E1723" s="78"/>
      <c r="F1723" s="78"/>
      <c r="G1723" s="78"/>
      <c r="H1723" s="78"/>
      <c r="I1723" s="78"/>
    </row>
    <row r="1724" spans="1:9" x14ac:dyDescent="0.2">
      <c r="A1724" s="77">
        <v>33856</v>
      </c>
      <c r="B1724" s="61">
        <v>66</v>
      </c>
      <c r="C1724" s="78">
        <f t="shared" si="107"/>
        <v>1992.09</v>
      </c>
      <c r="D1724" s="78">
        <f t="shared" si="108"/>
        <v>0.13090909090909092</v>
      </c>
      <c r="E1724" s="78"/>
      <c r="F1724" s="78"/>
      <c r="G1724" s="78"/>
      <c r="H1724" s="78"/>
      <c r="I1724" s="78"/>
    </row>
    <row r="1725" spans="1:9" x14ac:dyDescent="0.2">
      <c r="A1725" s="77">
        <v>33857</v>
      </c>
      <c r="B1725" s="61">
        <v>-44</v>
      </c>
      <c r="C1725" s="78">
        <f t="shared" si="107"/>
        <v>1992.09</v>
      </c>
      <c r="D1725" s="78">
        <f t="shared" si="108"/>
        <v>-8.7272727272727266E-2</v>
      </c>
      <c r="E1725" s="78"/>
      <c r="F1725" s="78"/>
      <c r="G1725" s="78"/>
      <c r="H1725" s="78"/>
      <c r="I1725" s="78"/>
    </row>
    <row r="1726" spans="1:9" x14ac:dyDescent="0.2">
      <c r="A1726" s="77">
        <v>33858</v>
      </c>
      <c r="B1726" s="61">
        <v>-74</v>
      </c>
      <c r="C1726" s="78">
        <f t="shared" si="107"/>
        <v>1992.09</v>
      </c>
      <c r="D1726" s="78">
        <f t="shared" si="108"/>
        <v>-0.14677685950413225</v>
      </c>
      <c r="E1726" s="78"/>
      <c r="F1726" s="78"/>
      <c r="G1726" s="78"/>
      <c r="H1726" s="78"/>
      <c r="I1726" s="78"/>
    </row>
    <row r="1727" spans="1:9" x14ac:dyDescent="0.2">
      <c r="A1727" s="77">
        <v>33859</v>
      </c>
      <c r="B1727" s="61">
        <v>-69</v>
      </c>
      <c r="C1727" s="78">
        <f t="shared" si="107"/>
        <v>1992.09</v>
      </c>
      <c r="D1727" s="78">
        <f t="shared" si="108"/>
        <v>-0.13685950413223139</v>
      </c>
      <c r="E1727" s="78"/>
      <c r="F1727" s="78"/>
      <c r="G1727" s="78"/>
      <c r="H1727" s="78"/>
      <c r="I1727" s="78"/>
    </row>
    <row r="1728" spans="1:9" x14ac:dyDescent="0.2">
      <c r="A1728" s="77">
        <v>33860</v>
      </c>
      <c r="B1728" s="61">
        <v>-39</v>
      </c>
      <c r="C1728" s="78">
        <f t="shared" si="107"/>
        <v>1992.09</v>
      </c>
      <c r="D1728" s="78">
        <f t="shared" si="108"/>
        <v>-7.7355371900826447E-2</v>
      </c>
      <c r="E1728" s="78"/>
      <c r="F1728" s="78"/>
      <c r="G1728" s="78"/>
      <c r="H1728" s="78"/>
      <c r="I1728" s="78"/>
    </row>
    <row r="1729" spans="1:9" x14ac:dyDescent="0.2">
      <c r="A1729" s="77">
        <v>33861</v>
      </c>
      <c r="B1729" s="61">
        <v>-67</v>
      </c>
      <c r="C1729" s="78">
        <f t="shared" si="107"/>
        <v>1992.09</v>
      </c>
      <c r="D1729" s="78">
        <f t="shared" si="108"/>
        <v>-0.13289256198347107</v>
      </c>
      <c r="E1729" s="78"/>
      <c r="F1729" s="78"/>
      <c r="G1729" s="78"/>
      <c r="H1729" s="78"/>
      <c r="I1729" s="78"/>
    </row>
    <row r="1730" spans="1:9" x14ac:dyDescent="0.2">
      <c r="A1730" s="77">
        <v>33862</v>
      </c>
      <c r="B1730" s="61">
        <v>80</v>
      </c>
      <c r="C1730" s="78">
        <f t="shared" si="107"/>
        <v>1992.09</v>
      </c>
      <c r="D1730" s="78">
        <f t="shared" si="108"/>
        <v>0.15867768595041323</v>
      </c>
      <c r="E1730" s="78"/>
      <c r="F1730" s="78"/>
      <c r="G1730" s="78"/>
      <c r="H1730" s="78"/>
      <c r="I1730" s="78"/>
    </row>
    <row r="1731" spans="1:9" x14ac:dyDescent="0.2">
      <c r="A1731" s="77">
        <v>33863</v>
      </c>
      <c r="B1731" s="61">
        <v>7</v>
      </c>
      <c r="C1731" s="78">
        <f t="shared" si="107"/>
        <v>1992.09</v>
      </c>
      <c r="D1731" s="78">
        <f t="shared" si="108"/>
        <v>1.3884297520661157E-2</v>
      </c>
      <c r="E1731" s="78"/>
      <c r="F1731" s="78"/>
      <c r="G1731" s="78"/>
      <c r="H1731" s="78"/>
      <c r="I1731" s="78"/>
    </row>
    <row r="1732" spans="1:9" x14ac:dyDescent="0.2">
      <c r="A1732" s="77">
        <v>33864</v>
      </c>
      <c r="B1732" s="61">
        <v>261</v>
      </c>
      <c r="C1732" s="78">
        <f t="shared" si="107"/>
        <v>1992.09</v>
      </c>
      <c r="D1732" s="78">
        <f t="shared" si="108"/>
        <v>0.51768595041322318</v>
      </c>
      <c r="E1732" s="78"/>
      <c r="F1732" s="78"/>
      <c r="G1732" s="78"/>
      <c r="H1732" s="78"/>
      <c r="I1732" s="78"/>
    </row>
    <row r="1733" spans="1:9" x14ac:dyDescent="0.2">
      <c r="A1733" s="77">
        <v>33865</v>
      </c>
      <c r="B1733" s="61">
        <v>21</v>
      </c>
      <c r="C1733" s="78">
        <f t="shared" si="107"/>
        <v>1992.09</v>
      </c>
      <c r="D1733" s="78">
        <f t="shared" si="108"/>
        <v>4.1652892561983471E-2</v>
      </c>
      <c r="E1733" s="78"/>
      <c r="F1733" s="78"/>
      <c r="G1733" s="78"/>
      <c r="H1733" s="78"/>
      <c r="I1733" s="78"/>
    </row>
    <row r="1734" spans="1:9" x14ac:dyDescent="0.2">
      <c r="A1734" s="77">
        <v>33866</v>
      </c>
      <c r="B1734" s="61">
        <v>43</v>
      </c>
      <c r="C1734" s="78">
        <f t="shared" si="107"/>
        <v>1992.09</v>
      </c>
      <c r="D1734" s="78">
        <f t="shared" si="108"/>
        <v>8.528925619834711E-2</v>
      </c>
      <c r="E1734" s="78"/>
      <c r="F1734" s="78"/>
      <c r="G1734" s="78"/>
      <c r="H1734" s="78"/>
      <c r="I1734" s="78"/>
    </row>
    <row r="1735" spans="1:9" x14ac:dyDescent="0.2">
      <c r="A1735" s="77">
        <v>33867</v>
      </c>
      <c r="B1735" s="61">
        <v>-143</v>
      </c>
      <c r="C1735" s="78">
        <f t="shared" si="107"/>
        <v>1992.09</v>
      </c>
      <c r="D1735" s="78">
        <f t="shared" si="108"/>
        <v>-0.28363636363636363</v>
      </c>
      <c r="E1735" s="78"/>
      <c r="F1735" s="78"/>
      <c r="G1735" s="78"/>
      <c r="H1735" s="78"/>
      <c r="I1735" s="78"/>
    </row>
    <row r="1736" spans="1:9" x14ac:dyDescent="0.2">
      <c r="A1736" s="77">
        <v>33868</v>
      </c>
      <c r="B1736" s="61">
        <v>247</v>
      </c>
      <c r="C1736" s="78">
        <f t="shared" si="107"/>
        <v>1992.09</v>
      </c>
      <c r="D1736" s="78">
        <f t="shared" si="108"/>
        <v>0.48991735537190084</v>
      </c>
      <c r="E1736" s="78"/>
      <c r="F1736" s="78"/>
      <c r="G1736" s="78"/>
      <c r="H1736" s="78"/>
      <c r="I1736" s="78"/>
    </row>
    <row r="1737" spans="1:9" x14ac:dyDescent="0.2">
      <c r="A1737" s="77">
        <v>33869</v>
      </c>
      <c r="B1737" s="61">
        <v>-124</v>
      </c>
      <c r="C1737" s="78">
        <f t="shared" si="107"/>
        <v>1992.09</v>
      </c>
      <c r="D1737" s="78">
        <f t="shared" si="108"/>
        <v>-0.24595041322314048</v>
      </c>
      <c r="E1737" s="78"/>
      <c r="F1737" s="78"/>
      <c r="G1737" s="78"/>
      <c r="H1737" s="78"/>
      <c r="I1737" s="78"/>
    </row>
    <row r="1738" spans="1:9" x14ac:dyDescent="0.2">
      <c r="A1738" s="77">
        <v>33870</v>
      </c>
      <c r="B1738" s="61">
        <v>19</v>
      </c>
      <c r="C1738" s="78">
        <f t="shared" si="107"/>
        <v>1992.09</v>
      </c>
      <c r="D1738" s="78">
        <f t="shared" si="108"/>
        <v>3.7685950413223139E-2</v>
      </c>
      <c r="E1738" s="78"/>
      <c r="F1738" s="78"/>
      <c r="G1738" s="78"/>
      <c r="H1738" s="78"/>
      <c r="I1738" s="78"/>
    </row>
    <row r="1739" spans="1:9" x14ac:dyDescent="0.2">
      <c r="A1739" s="77">
        <v>33871</v>
      </c>
      <c r="B1739" s="61">
        <v>-288</v>
      </c>
      <c r="C1739" s="78">
        <f t="shared" ref="C1739:C1802" si="109">YEAR(A1739) + MONTH(A1739) / 100</f>
        <v>1992.09</v>
      </c>
      <c r="D1739" s="78">
        <f t="shared" si="108"/>
        <v>-0.57123966942148763</v>
      </c>
      <c r="E1739" s="78"/>
      <c r="F1739" s="78"/>
      <c r="G1739" s="78"/>
      <c r="H1739" s="78"/>
      <c r="I1739" s="78"/>
    </row>
    <row r="1740" spans="1:9" x14ac:dyDescent="0.2">
      <c r="A1740" s="77">
        <v>33872</v>
      </c>
      <c r="B1740" s="61">
        <v>-51</v>
      </c>
      <c r="C1740" s="78">
        <f t="shared" si="109"/>
        <v>1992.09</v>
      </c>
      <c r="D1740" s="78">
        <f t="shared" ref="D1740:D1803" si="110">B1740 * 60 * 60 * 24 / 43560 / 1000</f>
        <v>-0.10115702479338844</v>
      </c>
      <c r="E1740" s="78"/>
      <c r="F1740" s="78"/>
      <c r="G1740" s="78"/>
      <c r="H1740" s="78"/>
      <c r="I1740" s="78"/>
    </row>
    <row r="1741" spans="1:9" x14ac:dyDescent="0.2">
      <c r="A1741" s="77">
        <v>33873</v>
      </c>
      <c r="B1741" s="61">
        <v>32</v>
      </c>
      <c r="C1741" s="78">
        <f t="shared" si="109"/>
        <v>1992.09</v>
      </c>
      <c r="D1741" s="78">
        <f t="shared" si="110"/>
        <v>6.347107438016529E-2</v>
      </c>
      <c r="E1741" s="78"/>
      <c r="F1741" s="78"/>
      <c r="G1741" s="78"/>
      <c r="H1741" s="78"/>
      <c r="I1741" s="78"/>
    </row>
    <row r="1742" spans="1:9" x14ac:dyDescent="0.2">
      <c r="A1742" s="77">
        <v>33874</v>
      </c>
      <c r="B1742" s="61">
        <v>119</v>
      </c>
      <c r="C1742" s="78">
        <f t="shared" si="109"/>
        <v>1992.09</v>
      </c>
      <c r="D1742" s="78">
        <f t="shared" si="110"/>
        <v>0.23603305785123968</v>
      </c>
      <c r="E1742" s="78"/>
      <c r="F1742" s="78"/>
      <c r="G1742" s="78"/>
      <c r="H1742" s="78"/>
      <c r="I1742" s="78"/>
    </row>
    <row r="1743" spans="1:9" x14ac:dyDescent="0.2">
      <c r="A1743" s="77">
        <v>33875</v>
      </c>
      <c r="B1743" s="61">
        <v>-67</v>
      </c>
      <c r="C1743" s="78">
        <f t="shared" si="109"/>
        <v>1992.09</v>
      </c>
      <c r="D1743" s="78">
        <f t="shared" si="110"/>
        <v>-0.13289256198347107</v>
      </c>
      <c r="E1743" s="78"/>
      <c r="F1743" s="78"/>
      <c r="G1743" s="78"/>
      <c r="H1743" s="78"/>
      <c r="I1743" s="78"/>
    </row>
    <row r="1744" spans="1:9" x14ac:dyDescent="0.2">
      <c r="A1744" s="77">
        <v>33876</v>
      </c>
      <c r="B1744" s="61">
        <v>40</v>
      </c>
      <c r="C1744" s="78">
        <f t="shared" si="109"/>
        <v>1992.09</v>
      </c>
      <c r="D1744" s="78">
        <f t="shared" si="110"/>
        <v>7.9338842975206617E-2</v>
      </c>
      <c r="E1744" s="78"/>
      <c r="F1744" s="78"/>
      <c r="G1744" s="78"/>
      <c r="H1744" s="78"/>
      <c r="I1744" s="78"/>
    </row>
    <row r="1745" spans="1:9" x14ac:dyDescent="0.2">
      <c r="A1745" s="77">
        <v>33877</v>
      </c>
      <c r="B1745" s="61">
        <v>-729</v>
      </c>
      <c r="C1745" s="78">
        <f t="shared" si="109"/>
        <v>1992.09</v>
      </c>
      <c r="D1745" s="78">
        <f t="shared" si="110"/>
        <v>-1.4459504132231404</v>
      </c>
      <c r="E1745" s="78"/>
      <c r="F1745" s="78"/>
      <c r="G1745" s="78"/>
      <c r="H1745" s="78"/>
      <c r="I1745" s="78"/>
    </row>
    <row r="1746" spans="1:9" x14ac:dyDescent="0.2">
      <c r="A1746" s="77">
        <v>33878</v>
      </c>
      <c r="B1746" s="61">
        <v>101</v>
      </c>
      <c r="C1746" s="78">
        <f t="shared" si="109"/>
        <v>1992.1</v>
      </c>
      <c r="D1746" s="78">
        <f t="shared" si="110"/>
        <v>0.20033057851239669</v>
      </c>
      <c r="E1746" s="78"/>
      <c r="F1746" s="78"/>
      <c r="G1746" s="78"/>
      <c r="H1746" s="78"/>
      <c r="I1746" s="78"/>
    </row>
    <row r="1747" spans="1:9" x14ac:dyDescent="0.2">
      <c r="A1747" s="77">
        <v>33879</v>
      </c>
      <c r="B1747" s="61">
        <v>-111</v>
      </c>
      <c r="C1747" s="78">
        <f t="shared" si="109"/>
        <v>1992.1</v>
      </c>
      <c r="D1747" s="78">
        <f t="shared" si="110"/>
        <v>-0.22016528925619835</v>
      </c>
      <c r="E1747" s="78"/>
      <c r="F1747" s="78"/>
      <c r="G1747" s="78"/>
      <c r="H1747" s="78"/>
      <c r="I1747" s="78"/>
    </row>
    <row r="1748" spans="1:9" x14ac:dyDescent="0.2">
      <c r="A1748" s="77">
        <v>33880</v>
      </c>
      <c r="B1748" s="61">
        <v>246</v>
      </c>
      <c r="C1748" s="78">
        <f t="shared" si="109"/>
        <v>1992.1</v>
      </c>
      <c r="D1748" s="78">
        <f t="shared" si="110"/>
        <v>0.48793388429752066</v>
      </c>
      <c r="E1748" s="78"/>
      <c r="F1748" s="78"/>
      <c r="G1748" s="78"/>
      <c r="H1748" s="78"/>
      <c r="I1748" s="78"/>
    </row>
    <row r="1749" spans="1:9" x14ac:dyDescent="0.2">
      <c r="A1749" s="77">
        <v>33881</v>
      </c>
      <c r="B1749" s="61">
        <v>43</v>
      </c>
      <c r="C1749" s="78">
        <f t="shared" si="109"/>
        <v>1992.1</v>
      </c>
      <c r="D1749" s="78">
        <f t="shared" si="110"/>
        <v>8.528925619834711E-2</v>
      </c>
      <c r="E1749" s="78"/>
      <c r="F1749" s="78"/>
      <c r="G1749" s="78"/>
      <c r="H1749" s="78"/>
      <c r="I1749" s="78"/>
    </row>
    <row r="1750" spans="1:9" x14ac:dyDescent="0.2">
      <c r="A1750" s="77">
        <v>33882</v>
      </c>
      <c r="B1750" s="61">
        <v>26</v>
      </c>
      <c r="C1750" s="78">
        <f t="shared" si="109"/>
        <v>1992.1</v>
      </c>
      <c r="D1750" s="78">
        <f t="shared" si="110"/>
        <v>5.1570247933884296E-2</v>
      </c>
      <c r="E1750" s="78"/>
      <c r="F1750" s="78"/>
      <c r="G1750" s="78"/>
      <c r="H1750" s="78"/>
      <c r="I1750" s="78"/>
    </row>
    <row r="1751" spans="1:9" x14ac:dyDescent="0.2">
      <c r="A1751" s="77">
        <v>33883</v>
      </c>
      <c r="B1751" s="61">
        <v>-128</v>
      </c>
      <c r="C1751" s="78">
        <f t="shared" si="109"/>
        <v>1992.1</v>
      </c>
      <c r="D1751" s="78">
        <f t="shared" si="110"/>
        <v>-0.25388429752066116</v>
      </c>
      <c r="E1751" s="78"/>
      <c r="F1751" s="78"/>
      <c r="G1751" s="78"/>
      <c r="H1751" s="78"/>
      <c r="I1751" s="78"/>
    </row>
    <row r="1752" spans="1:9" x14ac:dyDescent="0.2">
      <c r="A1752" s="77">
        <v>33884</v>
      </c>
      <c r="B1752" s="61">
        <v>-64</v>
      </c>
      <c r="C1752" s="78">
        <f t="shared" si="109"/>
        <v>1992.1</v>
      </c>
      <c r="D1752" s="78">
        <f t="shared" si="110"/>
        <v>-0.12694214876033058</v>
      </c>
      <c r="E1752" s="78"/>
      <c r="F1752" s="78"/>
      <c r="G1752" s="78"/>
      <c r="H1752" s="78"/>
      <c r="I1752" s="78"/>
    </row>
    <row r="1753" spans="1:9" x14ac:dyDescent="0.2">
      <c r="A1753" s="77">
        <v>33885</v>
      </c>
      <c r="B1753" s="61">
        <v>-118</v>
      </c>
      <c r="C1753" s="78">
        <f t="shared" si="109"/>
        <v>1992.1</v>
      </c>
      <c r="D1753" s="78">
        <f t="shared" si="110"/>
        <v>-0.23404958677685953</v>
      </c>
      <c r="E1753" s="78"/>
      <c r="F1753" s="78"/>
      <c r="G1753" s="78"/>
      <c r="H1753" s="78"/>
      <c r="I1753" s="78"/>
    </row>
    <row r="1754" spans="1:9" x14ac:dyDescent="0.2">
      <c r="A1754" s="77">
        <v>33886</v>
      </c>
      <c r="B1754" s="61">
        <v>-127</v>
      </c>
      <c r="C1754" s="78">
        <f t="shared" si="109"/>
        <v>1992.1</v>
      </c>
      <c r="D1754" s="78">
        <f t="shared" si="110"/>
        <v>-0.25190082644628098</v>
      </c>
      <c r="E1754" s="78"/>
      <c r="F1754" s="78"/>
      <c r="G1754" s="78"/>
      <c r="H1754" s="78"/>
      <c r="I1754" s="78"/>
    </row>
    <row r="1755" spans="1:9" x14ac:dyDescent="0.2">
      <c r="A1755" s="77">
        <v>33887</v>
      </c>
      <c r="B1755" s="61">
        <v>92</v>
      </c>
      <c r="C1755" s="78">
        <f t="shared" si="109"/>
        <v>1992.1</v>
      </c>
      <c r="D1755" s="78">
        <f t="shared" si="110"/>
        <v>0.18247933884297521</v>
      </c>
      <c r="E1755" s="78"/>
      <c r="F1755" s="78"/>
      <c r="G1755" s="78"/>
      <c r="H1755" s="78"/>
      <c r="I1755" s="78"/>
    </row>
    <row r="1756" spans="1:9" x14ac:dyDescent="0.2">
      <c r="A1756" s="77">
        <v>33888</v>
      </c>
      <c r="B1756" s="61">
        <v>13</v>
      </c>
      <c r="C1756" s="78">
        <f t="shared" si="109"/>
        <v>1992.1</v>
      </c>
      <c r="D1756" s="78">
        <f t="shared" si="110"/>
        <v>2.5785123966942148E-2</v>
      </c>
      <c r="E1756" s="78"/>
      <c r="F1756" s="78"/>
      <c r="G1756" s="78"/>
      <c r="H1756" s="78"/>
      <c r="I1756" s="78"/>
    </row>
    <row r="1757" spans="1:9" x14ac:dyDescent="0.2">
      <c r="A1757" s="77">
        <v>33889</v>
      </c>
      <c r="B1757" s="61">
        <v>-111</v>
      </c>
      <c r="C1757" s="78">
        <f t="shared" si="109"/>
        <v>1992.1</v>
      </c>
      <c r="D1757" s="78">
        <f t="shared" si="110"/>
        <v>-0.22016528925619835</v>
      </c>
      <c r="E1757" s="78"/>
      <c r="F1757" s="78"/>
      <c r="G1757" s="78"/>
      <c r="H1757" s="78"/>
      <c r="I1757" s="78"/>
    </row>
    <row r="1758" spans="1:9" x14ac:dyDescent="0.2">
      <c r="A1758" s="77">
        <v>33890</v>
      </c>
      <c r="B1758" s="61">
        <v>-52</v>
      </c>
      <c r="C1758" s="78">
        <f t="shared" si="109"/>
        <v>1992.1</v>
      </c>
      <c r="D1758" s="78">
        <f t="shared" si="110"/>
        <v>-0.10314049586776859</v>
      </c>
      <c r="E1758" s="78"/>
      <c r="F1758" s="78"/>
      <c r="G1758" s="78"/>
      <c r="H1758" s="78"/>
      <c r="I1758" s="78"/>
    </row>
    <row r="1759" spans="1:9" x14ac:dyDescent="0.2">
      <c r="A1759" s="77">
        <v>33891</v>
      </c>
      <c r="B1759" s="61">
        <v>-97</v>
      </c>
      <c r="C1759" s="78">
        <f t="shared" si="109"/>
        <v>1992.1</v>
      </c>
      <c r="D1759" s="78">
        <f t="shared" si="110"/>
        <v>-0.19239669421487601</v>
      </c>
      <c r="E1759" s="78"/>
      <c r="F1759" s="78"/>
      <c r="G1759" s="78"/>
      <c r="H1759" s="78"/>
      <c r="I1759" s="78"/>
    </row>
    <row r="1760" spans="1:9" x14ac:dyDescent="0.2">
      <c r="A1760" s="77">
        <v>33892</v>
      </c>
      <c r="B1760" s="61">
        <v>-70</v>
      </c>
      <c r="C1760" s="78">
        <f t="shared" si="109"/>
        <v>1992.1</v>
      </c>
      <c r="D1760" s="78">
        <f t="shared" si="110"/>
        <v>-0.1388429752066116</v>
      </c>
      <c r="E1760" s="78"/>
      <c r="F1760" s="78"/>
      <c r="G1760" s="78"/>
      <c r="H1760" s="78"/>
      <c r="I1760" s="78"/>
    </row>
    <row r="1761" spans="1:9" x14ac:dyDescent="0.2">
      <c r="A1761" s="77">
        <v>33893</v>
      </c>
      <c r="B1761" s="61">
        <v>-171</v>
      </c>
      <c r="C1761" s="78">
        <f t="shared" si="109"/>
        <v>1992.1</v>
      </c>
      <c r="D1761" s="78">
        <f t="shared" si="110"/>
        <v>-0.33917355371900826</v>
      </c>
      <c r="E1761" s="78"/>
      <c r="F1761" s="78"/>
      <c r="G1761" s="78"/>
      <c r="H1761" s="78"/>
      <c r="I1761" s="78"/>
    </row>
    <row r="1762" spans="1:9" x14ac:dyDescent="0.2">
      <c r="A1762" s="77">
        <v>33894</v>
      </c>
      <c r="B1762" s="61">
        <v>-64</v>
      </c>
      <c r="C1762" s="78">
        <f t="shared" si="109"/>
        <v>1992.1</v>
      </c>
      <c r="D1762" s="78">
        <f t="shared" si="110"/>
        <v>-0.12694214876033058</v>
      </c>
      <c r="E1762" s="78"/>
      <c r="F1762" s="78"/>
      <c r="G1762" s="78"/>
      <c r="H1762" s="78"/>
      <c r="I1762" s="78"/>
    </row>
    <row r="1763" spans="1:9" x14ac:dyDescent="0.2">
      <c r="A1763" s="77">
        <v>33895</v>
      </c>
      <c r="B1763" s="61">
        <v>-4</v>
      </c>
      <c r="C1763" s="78">
        <f t="shared" si="109"/>
        <v>1992.1</v>
      </c>
      <c r="D1763" s="78">
        <f t="shared" si="110"/>
        <v>-7.9338842975206613E-3</v>
      </c>
      <c r="E1763" s="78"/>
      <c r="F1763" s="78"/>
      <c r="G1763" s="78"/>
      <c r="H1763" s="78"/>
      <c r="I1763" s="78"/>
    </row>
    <row r="1764" spans="1:9" x14ac:dyDescent="0.2">
      <c r="A1764" s="77">
        <v>33896</v>
      </c>
      <c r="B1764" s="61">
        <v>-746</v>
      </c>
      <c r="C1764" s="78">
        <f t="shared" si="109"/>
        <v>1992.1</v>
      </c>
      <c r="D1764" s="78">
        <f t="shared" si="110"/>
        <v>-1.4796694214876034</v>
      </c>
      <c r="E1764" s="78"/>
      <c r="F1764" s="78"/>
      <c r="G1764" s="78"/>
      <c r="H1764" s="78"/>
      <c r="I1764" s="78"/>
    </row>
    <row r="1765" spans="1:9" x14ac:dyDescent="0.2">
      <c r="A1765" s="77">
        <v>33897</v>
      </c>
      <c r="B1765" s="61">
        <v>162</v>
      </c>
      <c r="C1765" s="78">
        <f t="shared" si="109"/>
        <v>1992.1</v>
      </c>
      <c r="D1765" s="78">
        <f t="shared" si="110"/>
        <v>0.32132231404958678</v>
      </c>
      <c r="E1765" s="78"/>
      <c r="F1765" s="78"/>
      <c r="G1765" s="78"/>
      <c r="H1765" s="78"/>
      <c r="I1765" s="78"/>
    </row>
    <row r="1766" spans="1:9" x14ac:dyDescent="0.2">
      <c r="A1766" s="77">
        <v>33898</v>
      </c>
      <c r="B1766" s="61">
        <v>198</v>
      </c>
      <c r="C1766" s="78">
        <f t="shared" si="109"/>
        <v>1992.1</v>
      </c>
      <c r="D1766" s="78">
        <f t="shared" si="110"/>
        <v>0.39272727272727276</v>
      </c>
      <c r="E1766" s="78"/>
      <c r="F1766" s="78"/>
      <c r="G1766" s="78"/>
      <c r="H1766" s="78"/>
      <c r="I1766" s="78"/>
    </row>
    <row r="1767" spans="1:9" x14ac:dyDescent="0.2">
      <c r="A1767" s="77">
        <v>33899</v>
      </c>
      <c r="B1767" s="61">
        <v>33</v>
      </c>
      <c r="C1767" s="78">
        <f t="shared" si="109"/>
        <v>1992.1</v>
      </c>
      <c r="D1767" s="78">
        <f t="shared" si="110"/>
        <v>6.545454545454546E-2</v>
      </c>
      <c r="E1767" s="78"/>
      <c r="F1767" s="78"/>
      <c r="G1767" s="78"/>
      <c r="H1767" s="78"/>
      <c r="I1767" s="78"/>
    </row>
    <row r="1768" spans="1:9" x14ac:dyDescent="0.2">
      <c r="A1768" s="77">
        <v>33900</v>
      </c>
      <c r="B1768" s="61">
        <v>-184</v>
      </c>
      <c r="C1768" s="78">
        <f t="shared" si="109"/>
        <v>1992.1</v>
      </c>
      <c r="D1768" s="78">
        <f t="shared" si="110"/>
        <v>-0.36495867768595042</v>
      </c>
      <c r="E1768" s="78"/>
      <c r="F1768" s="78"/>
      <c r="G1768" s="78"/>
      <c r="H1768" s="78"/>
      <c r="I1768" s="78"/>
    </row>
    <row r="1769" spans="1:9" x14ac:dyDescent="0.2">
      <c r="A1769" s="77">
        <v>33901</v>
      </c>
      <c r="B1769" s="61">
        <v>-315</v>
      </c>
      <c r="C1769" s="78">
        <f t="shared" si="109"/>
        <v>1992.1</v>
      </c>
      <c r="D1769" s="78">
        <f t="shared" si="110"/>
        <v>-0.62479338842975207</v>
      </c>
      <c r="E1769" s="78"/>
      <c r="F1769" s="78"/>
      <c r="G1769" s="78"/>
      <c r="H1769" s="78"/>
      <c r="I1769" s="78"/>
    </row>
    <row r="1770" spans="1:9" x14ac:dyDescent="0.2">
      <c r="A1770" s="77">
        <v>33902</v>
      </c>
      <c r="B1770" s="61">
        <v>-237</v>
      </c>
      <c r="C1770" s="78">
        <f t="shared" si="109"/>
        <v>1992.1</v>
      </c>
      <c r="D1770" s="78">
        <f t="shared" si="110"/>
        <v>-0.47008264462809918</v>
      </c>
      <c r="E1770" s="78"/>
      <c r="F1770" s="78"/>
      <c r="G1770" s="78"/>
      <c r="H1770" s="78"/>
      <c r="I1770" s="78"/>
    </row>
    <row r="1771" spans="1:9" x14ac:dyDescent="0.2">
      <c r="A1771" s="77">
        <v>33903</v>
      </c>
      <c r="B1771" s="61">
        <v>-9</v>
      </c>
      <c r="C1771" s="78">
        <f t="shared" si="109"/>
        <v>1992.1</v>
      </c>
      <c r="D1771" s="78">
        <f t="shared" si="110"/>
        <v>-1.7851239669421488E-2</v>
      </c>
      <c r="E1771" s="78"/>
      <c r="F1771" s="78"/>
      <c r="G1771" s="78"/>
      <c r="H1771" s="78"/>
      <c r="I1771" s="78"/>
    </row>
    <row r="1772" spans="1:9" x14ac:dyDescent="0.2">
      <c r="A1772" s="77">
        <v>33904</v>
      </c>
      <c r="B1772" s="61">
        <v>-79</v>
      </c>
      <c r="C1772" s="78">
        <f t="shared" si="109"/>
        <v>1992.1</v>
      </c>
      <c r="D1772" s="78">
        <f t="shared" si="110"/>
        <v>-0.15669421487603305</v>
      </c>
      <c r="E1772" s="78"/>
      <c r="F1772" s="78"/>
      <c r="G1772" s="78"/>
      <c r="H1772" s="78"/>
      <c r="I1772" s="78"/>
    </row>
    <row r="1773" spans="1:9" x14ac:dyDescent="0.2">
      <c r="A1773" s="77">
        <v>33905</v>
      </c>
      <c r="B1773" s="61">
        <v>6</v>
      </c>
      <c r="C1773" s="78">
        <f t="shared" si="109"/>
        <v>1992.1</v>
      </c>
      <c r="D1773" s="78">
        <f t="shared" si="110"/>
        <v>1.1900826446280991E-2</v>
      </c>
      <c r="E1773" s="78"/>
      <c r="F1773" s="78"/>
      <c r="G1773" s="78"/>
      <c r="H1773" s="78"/>
      <c r="I1773" s="78"/>
    </row>
    <row r="1774" spans="1:9" x14ac:dyDescent="0.2">
      <c r="A1774" s="77">
        <v>33906</v>
      </c>
      <c r="B1774" s="61">
        <v>588</v>
      </c>
      <c r="C1774" s="78">
        <f t="shared" si="109"/>
        <v>1992.1</v>
      </c>
      <c r="D1774" s="78">
        <f t="shared" si="110"/>
        <v>1.166280991735537</v>
      </c>
      <c r="E1774" s="78"/>
      <c r="F1774" s="78"/>
      <c r="G1774" s="78"/>
      <c r="H1774" s="78"/>
      <c r="I1774" s="78"/>
    </row>
    <row r="1775" spans="1:9" x14ac:dyDescent="0.2">
      <c r="A1775" s="77">
        <v>33907</v>
      </c>
      <c r="B1775" s="61">
        <v>598</v>
      </c>
      <c r="C1775" s="78">
        <f t="shared" si="109"/>
        <v>1992.1</v>
      </c>
      <c r="D1775" s="78">
        <f t="shared" si="110"/>
        <v>1.1861157024793387</v>
      </c>
      <c r="E1775" s="78"/>
      <c r="F1775" s="78"/>
      <c r="G1775" s="78"/>
      <c r="H1775" s="78"/>
      <c r="I1775" s="78"/>
    </row>
    <row r="1776" spans="1:9" x14ac:dyDescent="0.2">
      <c r="A1776" s="77">
        <v>33908</v>
      </c>
      <c r="B1776" s="61">
        <v>744</v>
      </c>
      <c r="C1776" s="78">
        <f t="shared" si="109"/>
        <v>1992.1</v>
      </c>
      <c r="D1776" s="78">
        <f t="shared" si="110"/>
        <v>1.4757024793388429</v>
      </c>
      <c r="E1776" s="78"/>
      <c r="F1776" s="78"/>
      <c r="G1776" s="78"/>
      <c r="H1776" s="78"/>
      <c r="I1776" s="78"/>
    </row>
    <row r="1777" spans="1:9" x14ac:dyDescent="0.2">
      <c r="A1777" s="77">
        <v>33909</v>
      </c>
      <c r="B1777" s="61">
        <v>1110</v>
      </c>
      <c r="C1777" s="78">
        <f t="shared" si="109"/>
        <v>1992.11</v>
      </c>
      <c r="D1777" s="78">
        <f t="shared" si="110"/>
        <v>2.2016528925619836</v>
      </c>
      <c r="E1777" s="78"/>
      <c r="F1777" s="78"/>
      <c r="G1777" s="78"/>
      <c r="H1777" s="78"/>
      <c r="I1777" s="78"/>
    </row>
    <row r="1778" spans="1:9" x14ac:dyDescent="0.2">
      <c r="A1778" s="77">
        <v>33910</v>
      </c>
      <c r="B1778" s="61">
        <v>731</v>
      </c>
      <c r="C1778" s="78">
        <f t="shared" si="109"/>
        <v>1992.11</v>
      </c>
      <c r="D1778" s="78">
        <f t="shared" si="110"/>
        <v>1.4499173553719009</v>
      </c>
      <c r="E1778" s="78"/>
      <c r="F1778" s="78"/>
      <c r="G1778" s="78"/>
      <c r="H1778" s="78"/>
      <c r="I1778" s="78"/>
    </row>
    <row r="1779" spans="1:9" x14ac:dyDescent="0.2">
      <c r="A1779" s="77">
        <v>33911</v>
      </c>
      <c r="B1779" s="61">
        <v>375</v>
      </c>
      <c r="C1779" s="78">
        <f t="shared" si="109"/>
        <v>1992.11</v>
      </c>
      <c r="D1779" s="78">
        <f t="shared" si="110"/>
        <v>0.74380165289256195</v>
      </c>
      <c r="E1779" s="78"/>
      <c r="F1779" s="78"/>
      <c r="G1779" s="78"/>
      <c r="H1779" s="78"/>
      <c r="I1779" s="78"/>
    </row>
    <row r="1780" spans="1:9" x14ac:dyDescent="0.2">
      <c r="A1780" s="77">
        <v>33912</v>
      </c>
      <c r="B1780" s="61">
        <v>92</v>
      </c>
      <c r="C1780" s="78">
        <f t="shared" si="109"/>
        <v>1992.11</v>
      </c>
      <c r="D1780" s="78">
        <f t="shared" si="110"/>
        <v>0.18247933884297521</v>
      </c>
      <c r="E1780" s="78"/>
      <c r="F1780" s="78"/>
      <c r="G1780" s="78"/>
      <c r="H1780" s="78"/>
      <c r="I1780" s="78"/>
    </row>
    <row r="1781" spans="1:9" x14ac:dyDescent="0.2">
      <c r="A1781" s="77">
        <v>33913</v>
      </c>
      <c r="B1781" s="61">
        <v>60</v>
      </c>
      <c r="C1781" s="78">
        <f t="shared" si="109"/>
        <v>1992.11</v>
      </c>
      <c r="D1781" s="78">
        <f t="shared" si="110"/>
        <v>0.11900826446280992</v>
      </c>
      <c r="E1781" s="78"/>
      <c r="F1781" s="78"/>
      <c r="G1781" s="78"/>
      <c r="H1781" s="78"/>
      <c r="I1781" s="78"/>
    </row>
    <row r="1782" spans="1:9" x14ac:dyDescent="0.2">
      <c r="A1782" s="77">
        <v>33914</v>
      </c>
      <c r="B1782" s="61">
        <v>-50</v>
      </c>
      <c r="C1782" s="78">
        <f t="shared" si="109"/>
        <v>1992.11</v>
      </c>
      <c r="D1782" s="78">
        <f t="shared" si="110"/>
        <v>-9.9173553719008267E-2</v>
      </c>
      <c r="E1782" s="78"/>
      <c r="F1782" s="78"/>
      <c r="G1782" s="78"/>
      <c r="H1782" s="78"/>
      <c r="I1782" s="78"/>
    </row>
    <row r="1783" spans="1:9" x14ac:dyDescent="0.2">
      <c r="A1783" s="77">
        <v>33915</v>
      </c>
      <c r="B1783" s="61">
        <v>-99</v>
      </c>
      <c r="C1783" s="78">
        <f t="shared" si="109"/>
        <v>1992.11</v>
      </c>
      <c r="D1783" s="78">
        <f t="shared" si="110"/>
        <v>-0.19636363636363638</v>
      </c>
      <c r="E1783" s="78"/>
      <c r="F1783" s="78"/>
      <c r="G1783" s="78"/>
      <c r="H1783" s="78"/>
      <c r="I1783" s="78"/>
    </row>
    <row r="1784" spans="1:9" x14ac:dyDescent="0.2">
      <c r="A1784" s="77">
        <v>33916</v>
      </c>
      <c r="B1784" s="61">
        <v>-97</v>
      </c>
      <c r="C1784" s="78">
        <f t="shared" si="109"/>
        <v>1992.11</v>
      </c>
      <c r="D1784" s="78">
        <f t="shared" si="110"/>
        <v>-0.19239669421487601</v>
      </c>
      <c r="E1784" s="78"/>
      <c r="F1784" s="78"/>
      <c r="G1784" s="78"/>
      <c r="H1784" s="78"/>
      <c r="I1784" s="78"/>
    </row>
    <row r="1785" spans="1:9" x14ac:dyDescent="0.2">
      <c r="A1785" s="77">
        <v>33917</v>
      </c>
      <c r="B1785" s="61">
        <v>-245</v>
      </c>
      <c r="C1785" s="78">
        <f t="shared" si="109"/>
        <v>1992.11</v>
      </c>
      <c r="D1785" s="78">
        <f t="shared" si="110"/>
        <v>-0.48595041322314053</v>
      </c>
      <c r="E1785" s="78"/>
      <c r="F1785" s="78"/>
      <c r="G1785" s="78"/>
      <c r="H1785" s="78"/>
      <c r="I1785" s="78"/>
    </row>
    <row r="1786" spans="1:9" x14ac:dyDescent="0.2">
      <c r="A1786" s="77">
        <v>33918</v>
      </c>
      <c r="B1786" s="61">
        <v>-118</v>
      </c>
      <c r="C1786" s="78">
        <f t="shared" si="109"/>
        <v>1992.11</v>
      </c>
      <c r="D1786" s="78">
        <f t="shared" si="110"/>
        <v>-0.23404958677685953</v>
      </c>
      <c r="E1786" s="78"/>
      <c r="F1786" s="78"/>
      <c r="G1786" s="78"/>
      <c r="H1786" s="78"/>
      <c r="I1786" s="78"/>
    </row>
    <row r="1787" spans="1:9" x14ac:dyDescent="0.2">
      <c r="A1787" s="77">
        <v>33919</v>
      </c>
      <c r="B1787" s="61">
        <v>197</v>
      </c>
      <c r="C1787" s="78">
        <f t="shared" si="109"/>
        <v>1992.11</v>
      </c>
      <c r="D1787" s="78">
        <f t="shared" si="110"/>
        <v>0.39074380165289258</v>
      </c>
      <c r="E1787" s="78"/>
      <c r="F1787" s="78"/>
      <c r="G1787" s="78"/>
      <c r="H1787" s="78"/>
      <c r="I1787" s="78"/>
    </row>
    <row r="1788" spans="1:9" x14ac:dyDescent="0.2">
      <c r="A1788" s="77">
        <v>33920</v>
      </c>
      <c r="B1788" s="61">
        <v>70</v>
      </c>
      <c r="C1788" s="78">
        <f t="shared" si="109"/>
        <v>1992.11</v>
      </c>
      <c r="D1788" s="78">
        <f t="shared" si="110"/>
        <v>0.1388429752066116</v>
      </c>
      <c r="E1788" s="78"/>
      <c r="F1788" s="78"/>
      <c r="G1788" s="78"/>
      <c r="H1788" s="78"/>
      <c r="I1788" s="78"/>
    </row>
    <row r="1789" spans="1:9" x14ac:dyDescent="0.2">
      <c r="A1789" s="77">
        <v>33921</v>
      </c>
      <c r="B1789" s="61">
        <v>219</v>
      </c>
      <c r="C1789" s="78">
        <f t="shared" si="109"/>
        <v>1992.11</v>
      </c>
      <c r="D1789" s="78">
        <f t="shared" si="110"/>
        <v>0.43438016528925616</v>
      </c>
      <c r="E1789" s="78"/>
      <c r="F1789" s="78"/>
      <c r="G1789" s="78"/>
      <c r="H1789" s="78"/>
      <c r="I1789" s="78"/>
    </row>
    <row r="1790" spans="1:9" x14ac:dyDescent="0.2">
      <c r="A1790" s="77">
        <v>33922</v>
      </c>
      <c r="B1790" s="61">
        <v>236</v>
      </c>
      <c r="C1790" s="78">
        <f t="shared" si="109"/>
        <v>1992.11</v>
      </c>
      <c r="D1790" s="78">
        <f t="shared" si="110"/>
        <v>0.46809917355371905</v>
      </c>
      <c r="E1790" s="78"/>
      <c r="F1790" s="78"/>
      <c r="G1790" s="78"/>
      <c r="H1790" s="78"/>
      <c r="I1790" s="78"/>
    </row>
    <row r="1791" spans="1:9" x14ac:dyDescent="0.2">
      <c r="A1791" s="77">
        <v>33923</v>
      </c>
      <c r="B1791" s="61">
        <v>204</v>
      </c>
      <c r="C1791" s="78">
        <f t="shared" si="109"/>
        <v>1992.11</v>
      </c>
      <c r="D1791" s="78">
        <f t="shared" si="110"/>
        <v>0.40462809917355375</v>
      </c>
      <c r="E1791" s="78"/>
      <c r="F1791" s="78"/>
      <c r="G1791" s="78"/>
      <c r="H1791" s="78"/>
      <c r="I1791" s="78"/>
    </row>
    <row r="1792" spans="1:9" x14ac:dyDescent="0.2">
      <c r="A1792" s="77">
        <v>33924</v>
      </c>
      <c r="B1792" s="61">
        <v>96</v>
      </c>
      <c r="C1792" s="78">
        <f t="shared" si="109"/>
        <v>1992.11</v>
      </c>
      <c r="D1792" s="78">
        <f t="shared" si="110"/>
        <v>0.19041322314049586</v>
      </c>
      <c r="E1792" s="78"/>
      <c r="F1792" s="78"/>
      <c r="G1792" s="78"/>
      <c r="H1792" s="78"/>
      <c r="I1792" s="78"/>
    </row>
    <row r="1793" spans="1:9" x14ac:dyDescent="0.2">
      <c r="A1793" s="77">
        <v>33925</v>
      </c>
      <c r="B1793" s="61">
        <v>204</v>
      </c>
      <c r="C1793" s="78">
        <f t="shared" si="109"/>
        <v>1992.11</v>
      </c>
      <c r="D1793" s="78">
        <f t="shared" si="110"/>
        <v>0.40462809917355375</v>
      </c>
      <c r="E1793" s="78"/>
      <c r="F1793" s="78"/>
      <c r="G1793" s="78"/>
      <c r="H1793" s="78"/>
      <c r="I1793" s="78"/>
    </row>
    <row r="1794" spans="1:9" x14ac:dyDescent="0.2">
      <c r="A1794" s="77">
        <v>33926</v>
      </c>
      <c r="B1794" s="61">
        <v>117</v>
      </c>
      <c r="C1794" s="78">
        <f t="shared" si="109"/>
        <v>1992.11</v>
      </c>
      <c r="D1794" s="78">
        <f t="shared" si="110"/>
        <v>0.23206611570247934</v>
      </c>
      <c r="E1794" s="78"/>
      <c r="F1794" s="78"/>
      <c r="G1794" s="78"/>
      <c r="H1794" s="78"/>
      <c r="I1794" s="78"/>
    </row>
    <row r="1795" spans="1:9" x14ac:dyDescent="0.2">
      <c r="A1795" s="77">
        <v>33927</v>
      </c>
      <c r="B1795" s="61">
        <v>286</v>
      </c>
      <c r="C1795" s="78">
        <f t="shared" si="109"/>
        <v>1992.11</v>
      </c>
      <c r="D1795" s="78">
        <f t="shared" si="110"/>
        <v>0.56727272727272726</v>
      </c>
      <c r="E1795" s="78"/>
      <c r="F1795" s="78"/>
      <c r="G1795" s="78"/>
      <c r="H1795" s="78"/>
      <c r="I1795" s="78"/>
    </row>
    <row r="1796" spans="1:9" x14ac:dyDescent="0.2">
      <c r="A1796" s="77">
        <v>33928</v>
      </c>
      <c r="B1796" s="61">
        <v>219</v>
      </c>
      <c r="C1796" s="78">
        <f t="shared" si="109"/>
        <v>1992.11</v>
      </c>
      <c r="D1796" s="78">
        <f t="shared" si="110"/>
        <v>0.43438016528925616</v>
      </c>
      <c r="E1796" s="78"/>
      <c r="F1796" s="78"/>
      <c r="G1796" s="78"/>
      <c r="H1796" s="78"/>
      <c r="I1796" s="78"/>
    </row>
    <row r="1797" spans="1:9" x14ac:dyDescent="0.2">
      <c r="A1797" s="77">
        <v>33929</v>
      </c>
      <c r="B1797" s="61">
        <v>498</v>
      </c>
      <c r="C1797" s="78">
        <f t="shared" si="109"/>
        <v>1992.11</v>
      </c>
      <c r="D1797" s="78">
        <f t="shared" si="110"/>
        <v>0.98776859504132231</v>
      </c>
      <c r="E1797" s="78"/>
      <c r="F1797" s="78"/>
      <c r="G1797" s="78"/>
      <c r="H1797" s="78"/>
      <c r="I1797" s="78"/>
    </row>
    <row r="1798" spans="1:9" x14ac:dyDescent="0.2">
      <c r="A1798" s="77">
        <v>33930</v>
      </c>
      <c r="B1798" s="61">
        <v>286</v>
      </c>
      <c r="C1798" s="78">
        <f t="shared" si="109"/>
        <v>1992.11</v>
      </c>
      <c r="D1798" s="78">
        <f t="shared" si="110"/>
        <v>0.56727272727272726</v>
      </c>
      <c r="E1798" s="78"/>
      <c r="F1798" s="78"/>
      <c r="G1798" s="78"/>
      <c r="H1798" s="78"/>
      <c r="I1798" s="78"/>
    </row>
    <row r="1799" spans="1:9" x14ac:dyDescent="0.2">
      <c r="A1799" s="77">
        <v>33931</v>
      </c>
      <c r="B1799" s="61">
        <v>226</v>
      </c>
      <c r="C1799" s="78">
        <f t="shared" si="109"/>
        <v>1992.11</v>
      </c>
      <c r="D1799" s="78">
        <f t="shared" si="110"/>
        <v>0.44826446280991733</v>
      </c>
      <c r="E1799" s="78"/>
      <c r="F1799" s="78"/>
      <c r="G1799" s="78"/>
      <c r="H1799" s="78"/>
      <c r="I1799" s="78"/>
    </row>
    <row r="1800" spans="1:9" x14ac:dyDescent="0.2">
      <c r="A1800" s="77">
        <v>33932</v>
      </c>
      <c r="B1800" s="61">
        <v>199</v>
      </c>
      <c r="C1800" s="78">
        <f t="shared" si="109"/>
        <v>1992.11</v>
      </c>
      <c r="D1800" s="78">
        <f t="shared" si="110"/>
        <v>0.39471074380165289</v>
      </c>
      <c r="E1800" s="78"/>
      <c r="F1800" s="78"/>
      <c r="G1800" s="78"/>
      <c r="H1800" s="78"/>
      <c r="I1800" s="78"/>
    </row>
    <row r="1801" spans="1:9" x14ac:dyDescent="0.2">
      <c r="A1801" s="77">
        <v>33933</v>
      </c>
      <c r="B1801" s="61">
        <v>225</v>
      </c>
      <c r="C1801" s="78">
        <f t="shared" si="109"/>
        <v>1992.11</v>
      </c>
      <c r="D1801" s="78">
        <f t="shared" si="110"/>
        <v>0.4462809917355372</v>
      </c>
      <c r="E1801" s="78"/>
      <c r="F1801" s="78"/>
      <c r="G1801" s="78"/>
      <c r="H1801" s="78"/>
      <c r="I1801" s="78"/>
    </row>
    <row r="1802" spans="1:9" x14ac:dyDescent="0.2">
      <c r="A1802" s="77">
        <v>33934</v>
      </c>
      <c r="B1802" s="61">
        <v>223</v>
      </c>
      <c r="C1802" s="78">
        <f t="shared" si="109"/>
        <v>1992.11</v>
      </c>
      <c r="D1802" s="78">
        <f t="shared" si="110"/>
        <v>0.44231404958677684</v>
      </c>
      <c r="E1802" s="78"/>
      <c r="F1802" s="78"/>
      <c r="G1802" s="78"/>
      <c r="H1802" s="78"/>
      <c r="I1802" s="78"/>
    </row>
    <row r="1803" spans="1:9" x14ac:dyDescent="0.2">
      <c r="A1803" s="77">
        <v>33935</v>
      </c>
      <c r="B1803" s="61">
        <v>270</v>
      </c>
      <c r="C1803" s="78">
        <f t="shared" ref="C1803:C1866" si="111">YEAR(A1803) + MONTH(A1803) / 100</f>
        <v>1992.11</v>
      </c>
      <c r="D1803" s="78">
        <f t="shared" si="110"/>
        <v>0.53553719008264467</v>
      </c>
      <c r="E1803" s="78"/>
      <c r="F1803" s="78"/>
      <c r="G1803" s="78"/>
      <c r="H1803" s="78"/>
      <c r="I1803" s="78"/>
    </row>
    <row r="1804" spans="1:9" x14ac:dyDescent="0.2">
      <c r="A1804" s="77">
        <v>33936</v>
      </c>
      <c r="B1804" s="61">
        <v>345</v>
      </c>
      <c r="C1804" s="78">
        <f t="shared" si="111"/>
        <v>1992.11</v>
      </c>
      <c r="D1804" s="78">
        <f t="shared" ref="D1804:D1867" si="112">B1804 * 60 * 60 * 24 / 43560 / 1000</f>
        <v>0.68429752066115701</v>
      </c>
      <c r="E1804" s="78"/>
      <c r="F1804" s="78"/>
      <c r="G1804" s="78"/>
      <c r="H1804" s="78"/>
      <c r="I1804" s="78"/>
    </row>
    <row r="1805" spans="1:9" x14ac:dyDescent="0.2">
      <c r="A1805" s="77">
        <v>33937</v>
      </c>
      <c r="B1805" s="61">
        <v>155</v>
      </c>
      <c r="C1805" s="78">
        <f t="shared" si="111"/>
        <v>1992.11</v>
      </c>
      <c r="D1805" s="78">
        <f t="shared" si="112"/>
        <v>0.30743801652892561</v>
      </c>
      <c r="E1805" s="78"/>
      <c r="F1805" s="78"/>
      <c r="G1805" s="78"/>
      <c r="H1805" s="78"/>
      <c r="I1805" s="78"/>
    </row>
    <row r="1806" spans="1:9" x14ac:dyDescent="0.2">
      <c r="A1806" s="77">
        <v>33938</v>
      </c>
      <c r="B1806" s="61">
        <v>288</v>
      </c>
      <c r="C1806" s="78">
        <f t="shared" si="111"/>
        <v>1992.11</v>
      </c>
      <c r="D1806" s="78">
        <f t="shared" si="112"/>
        <v>0.57123966942148763</v>
      </c>
      <c r="E1806" s="78"/>
      <c r="F1806" s="78"/>
      <c r="G1806" s="78"/>
      <c r="H1806" s="78"/>
      <c r="I1806" s="78"/>
    </row>
    <row r="1807" spans="1:9" x14ac:dyDescent="0.2">
      <c r="A1807" s="77">
        <v>33939</v>
      </c>
      <c r="B1807" s="61">
        <v>249</v>
      </c>
      <c r="C1807" s="78">
        <f t="shared" si="111"/>
        <v>1992.12</v>
      </c>
      <c r="D1807" s="78">
        <f t="shared" si="112"/>
        <v>0.49388429752066115</v>
      </c>
      <c r="E1807" s="78"/>
      <c r="F1807" s="78"/>
      <c r="G1807" s="78"/>
      <c r="H1807" s="78"/>
      <c r="I1807" s="78"/>
    </row>
    <row r="1808" spans="1:9" x14ac:dyDescent="0.2">
      <c r="A1808" s="77">
        <v>33940</v>
      </c>
      <c r="B1808" s="61">
        <v>385</v>
      </c>
      <c r="C1808" s="78">
        <f t="shared" si="111"/>
        <v>1992.12</v>
      </c>
      <c r="D1808" s="78">
        <f t="shared" si="112"/>
        <v>0.76363636363636367</v>
      </c>
      <c r="E1808" s="78"/>
      <c r="F1808" s="78"/>
      <c r="G1808" s="78"/>
      <c r="H1808" s="78"/>
      <c r="I1808" s="78"/>
    </row>
    <row r="1809" spans="1:9" x14ac:dyDescent="0.2">
      <c r="A1809" s="77">
        <v>33941</v>
      </c>
      <c r="B1809" s="61">
        <v>322</v>
      </c>
      <c r="C1809" s="78">
        <f t="shared" si="111"/>
        <v>1992.12</v>
      </c>
      <c r="D1809" s="78">
        <f t="shared" si="112"/>
        <v>0.63867768595041319</v>
      </c>
      <c r="E1809" s="78"/>
      <c r="F1809" s="78"/>
      <c r="G1809" s="78"/>
      <c r="H1809" s="78"/>
      <c r="I1809" s="78"/>
    </row>
    <row r="1810" spans="1:9" x14ac:dyDescent="0.2">
      <c r="A1810" s="77">
        <v>33942</v>
      </c>
      <c r="B1810" s="61">
        <v>154</v>
      </c>
      <c r="C1810" s="78">
        <f t="shared" si="111"/>
        <v>1992.12</v>
      </c>
      <c r="D1810" s="78">
        <f t="shared" si="112"/>
        <v>0.30545454545454542</v>
      </c>
      <c r="E1810" s="78"/>
      <c r="F1810" s="78"/>
      <c r="G1810" s="78"/>
      <c r="H1810" s="78"/>
      <c r="I1810" s="78"/>
    </row>
    <row r="1811" spans="1:9" x14ac:dyDescent="0.2">
      <c r="A1811" s="77">
        <v>33943</v>
      </c>
      <c r="B1811" s="61">
        <v>294</v>
      </c>
      <c r="C1811" s="78">
        <f t="shared" si="111"/>
        <v>1992.12</v>
      </c>
      <c r="D1811" s="78">
        <f t="shared" si="112"/>
        <v>0.5831404958677685</v>
      </c>
      <c r="E1811" s="78"/>
      <c r="F1811" s="78"/>
      <c r="G1811" s="78"/>
      <c r="H1811" s="78"/>
      <c r="I1811" s="78"/>
    </row>
    <row r="1812" spans="1:9" x14ac:dyDescent="0.2">
      <c r="A1812" s="77">
        <v>33944</v>
      </c>
      <c r="B1812" s="61">
        <v>616</v>
      </c>
      <c r="C1812" s="78">
        <f t="shared" si="111"/>
        <v>1992.12</v>
      </c>
      <c r="D1812" s="78">
        <f t="shared" si="112"/>
        <v>1.2218181818181817</v>
      </c>
      <c r="E1812" s="78"/>
      <c r="F1812" s="78"/>
      <c r="G1812" s="78"/>
      <c r="H1812" s="78"/>
      <c r="I1812" s="78"/>
    </row>
    <row r="1813" spans="1:9" x14ac:dyDescent="0.2">
      <c r="A1813" s="77">
        <v>33945</v>
      </c>
      <c r="B1813" s="61">
        <v>307</v>
      </c>
      <c r="C1813" s="78">
        <f t="shared" si="111"/>
        <v>1992.12</v>
      </c>
      <c r="D1813" s="78">
        <f t="shared" si="112"/>
        <v>0.60892561983471072</v>
      </c>
      <c r="E1813" s="78"/>
      <c r="F1813" s="78"/>
      <c r="G1813" s="78"/>
      <c r="H1813" s="78"/>
      <c r="I1813" s="78"/>
    </row>
    <row r="1814" spans="1:9" x14ac:dyDescent="0.2">
      <c r="A1814" s="77">
        <v>33946</v>
      </c>
      <c r="B1814" s="61">
        <v>1207</v>
      </c>
      <c r="C1814" s="78">
        <f t="shared" si="111"/>
        <v>1992.12</v>
      </c>
      <c r="D1814" s="78">
        <f t="shared" si="112"/>
        <v>2.3940495867768594</v>
      </c>
      <c r="E1814" s="78"/>
      <c r="F1814" s="78"/>
      <c r="G1814" s="78"/>
      <c r="H1814" s="78"/>
      <c r="I1814" s="78"/>
    </row>
    <row r="1815" spans="1:9" x14ac:dyDescent="0.2">
      <c r="A1815" s="77">
        <v>33947</v>
      </c>
      <c r="B1815" s="61">
        <v>823</v>
      </c>
      <c r="C1815" s="78">
        <f t="shared" si="111"/>
        <v>1992.12</v>
      </c>
      <c r="D1815" s="78">
        <f t="shared" si="112"/>
        <v>1.6323966942148762</v>
      </c>
      <c r="E1815" s="78"/>
      <c r="F1815" s="78"/>
      <c r="G1815" s="78"/>
      <c r="H1815" s="78"/>
      <c r="I1815" s="78"/>
    </row>
    <row r="1816" spans="1:9" x14ac:dyDescent="0.2">
      <c r="A1816" s="77">
        <v>33948</v>
      </c>
      <c r="B1816" s="61">
        <v>3672</v>
      </c>
      <c r="C1816" s="78">
        <f t="shared" si="111"/>
        <v>1992.12</v>
      </c>
      <c r="D1816" s="78">
        <f t="shared" si="112"/>
        <v>7.2833057851239671</v>
      </c>
      <c r="E1816" s="78"/>
      <c r="F1816" s="78"/>
      <c r="G1816" s="78"/>
      <c r="H1816" s="78"/>
      <c r="I1816" s="78"/>
    </row>
    <row r="1817" spans="1:9" x14ac:dyDescent="0.2">
      <c r="A1817" s="77">
        <v>33949</v>
      </c>
      <c r="B1817" s="61">
        <v>2064</v>
      </c>
      <c r="C1817" s="78">
        <f t="shared" si="111"/>
        <v>1992.12</v>
      </c>
      <c r="D1817" s="78">
        <f t="shared" si="112"/>
        <v>4.0938842975206615</v>
      </c>
      <c r="E1817" s="78"/>
      <c r="F1817" s="78"/>
      <c r="G1817" s="78"/>
      <c r="H1817" s="78"/>
      <c r="I1817" s="78"/>
    </row>
    <row r="1818" spans="1:9" x14ac:dyDescent="0.2">
      <c r="A1818" s="77">
        <v>33950</v>
      </c>
      <c r="B1818" s="61">
        <v>1219</v>
      </c>
      <c r="C1818" s="78">
        <f t="shared" si="111"/>
        <v>1992.12</v>
      </c>
      <c r="D1818" s="78">
        <f t="shared" si="112"/>
        <v>2.4178512396694214</v>
      </c>
      <c r="E1818" s="78"/>
      <c r="F1818" s="78"/>
      <c r="G1818" s="78"/>
      <c r="H1818" s="78"/>
      <c r="I1818" s="78"/>
    </row>
    <row r="1819" spans="1:9" x14ac:dyDescent="0.2">
      <c r="A1819" s="77">
        <v>33951</v>
      </c>
      <c r="B1819" s="61">
        <v>846</v>
      </c>
      <c r="C1819" s="78">
        <f t="shared" si="111"/>
        <v>1992.12</v>
      </c>
      <c r="D1819" s="78">
        <f t="shared" si="112"/>
        <v>1.6780165289256199</v>
      </c>
      <c r="E1819" s="78"/>
      <c r="F1819" s="78"/>
      <c r="G1819" s="78"/>
      <c r="H1819" s="78"/>
      <c r="I1819" s="78"/>
    </row>
    <row r="1820" spans="1:9" x14ac:dyDescent="0.2">
      <c r="A1820" s="77">
        <v>33952</v>
      </c>
      <c r="B1820" s="61">
        <v>668</v>
      </c>
      <c r="C1820" s="78">
        <f t="shared" si="111"/>
        <v>1992.12</v>
      </c>
      <c r="D1820" s="78">
        <f t="shared" si="112"/>
        <v>1.3249586776859503</v>
      </c>
      <c r="E1820" s="78"/>
      <c r="F1820" s="78"/>
      <c r="G1820" s="78"/>
      <c r="H1820" s="78"/>
      <c r="I1820" s="78"/>
    </row>
    <row r="1821" spans="1:9" x14ac:dyDescent="0.2">
      <c r="A1821" s="77">
        <v>33953</v>
      </c>
      <c r="B1821" s="61">
        <v>584</v>
      </c>
      <c r="C1821" s="78">
        <f t="shared" si="111"/>
        <v>1992.12</v>
      </c>
      <c r="D1821" s="78">
        <f t="shared" si="112"/>
        <v>1.1583471074380165</v>
      </c>
      <c r="E1821" s="78"/>
      <c r="F1821" s="78"/>
      <c r="G1821" s="78"/>
      <c r="H1821" s="78"/>
      <c r="I1821" s="78"/>
    </row>
    <row r="1822" spans="1:9" x14ac:dyDescent="0.2">
      <c r="A1822" s="77">
        <v>33954</v>
      </c>
      <c r="B1822" s="61">
        <v>671</v>
      </c>
      <c r="C1822" s="78">
        <f t="shared" si="111"/>
        <v>1992.12</v>
      </c>
      <c r="D1822" s="78">
        <f t="shared" si="112"/>
        <v>1.330909090909091</v>
      </c>
      <c r="E1822" s="78"/>
      <c r="F1822" s="78"/>
      <c r="G1822" s="78"/>
      <c r="H1822" s="78"/>
      <c r="I1822" s="78"/>
    </row>
    <row r="1823" spans="1:9" x14ac:dyDescent="0.2">
      <c r="A1823" s="77">
        <v>33955</v>
      </c>
      <c r="B1823" s="61">
        <v>567</v>
      </c>
      <c r="C1823" s="78">
        <f t="shared" si="111"/>
        <v>1992.12</v>
      </c>
      <c r="D1823" s="78">
        <f t="shared" si="112"/>
        <v>1.1246280991735538</v>
      </c>
      <c r="E1823" s="78"/>
      <c r="F1823" s="78"/>
      <c r="G1823" s="78"/>
      <c r="H1823" s="78"/>
      <c r="I1823" s="78"/>
    </row>
    <row r="1824" spans="1:9" x14ac:dyDescent="0.2">
      <c r="A1824" s="77">
        <v>33956</v>
      </c>
      <c r="B1824" s="61">
        <v>524</v>
      </c>
      <c r="C1824" s="78">
        <f t="shared" si="111"/>
        <v>1992.12</v>
      </c>
      <c r="D1824" s="78">
        <f t="shared" si="112"/>
        <v>1.0393388429752066</v>
      </c>
      <c r="E1824" s="78"/>
      <c r="F1824" s="78"/>
      <c r="G1824" s="78"/>
      <c r="H1824" s="78"/>
      <c r="I1824" s="78"/>
    </row>
    <row r="1825" spans="1:9" x14ac:dyDescent="0.2">
      <c r="A1825" s="77">
        <v>33957</v>
      </c>
      <c r="B1825" s="61">
        <v>526</v>
      </c>
      <c r="C1825" s="78">
        <f t="shared" si="111"/>
        <v>1992.12</v>
      </c>
      <c r="D1825" s="78">
        <f t="shared" si="112"/>
        <v>1.0433057851239669</v>
      </c>
      <c r="E1825" s="78"/>
      <c r="F1825" s="78"/>
      <c r="G1825" s="78"/>
      <c r="H1825" s="78"/>
      <c r="I1825" s="78"/>
    </row>
    <row r="1826" spans="1:9" x14ac:dyDescent="0.2">
      <c r="A1826" s="77">
        <v>33958</v>
      </c>
      <c r="B1826" s="61">
        <v>527</v>
      </c>
      <c r="C1826" s="78">
        <f t="shared" si="111"/>
        <v>1992.12</v>
      </c>
      <c r="D1826" s="78">
        <f t="shared" si="112"/>
        <v>1.0452892561983471</v>
      </c>
      <c r="E1826" s="78"/>
      <c r="F1826" s="78"/>
      <c r="G1826" s="78"/>
      <c r="H1826" s="78"/>
      <c r="I1826" s="78"/>
    </row>
    <row r="1827" spans="1:9" x14ac:dyDescent="0.2">
      <c r="A1827" s="77">
        <v>33959</v>
      </c>
      <c r="B1827" s="61">
        <v>449</v>
      </c>
      <c r="C1827" s="78">
        <f t="shared" si="111"/>
        <v>1992.12</v>
      </c>
      <c r="D1827" s="78">
        <f t="shared" si="112"/>
        <v>0.89057851239669428</v>
      </c>
      <c r="E1827" s="78"/>
      <c r="F1827" s="78"/>
      <c r="G1827" s="78"/>
      <c r="H1827" s="78"/>
      <c r="I1827" s="78"/>
    </row>
    <row r="1828" spans="1:9" x14ac:dyDescent="0.2">
      <c r="A1828" s="77">
        <v>33960</v>
      </c>
      <c r="B1828" s="61">
        <v>381</v>
      </c>
      <c r="C1828" s="78">
        <f t="shared" si="111"/>
        <v>1992.12</v>
      </c>
      <c r="D1828" s="78">
        <f t="shared" si="112"/>
        <v>0.75570247933884294</v>
      </c>
      <c r="E1828" s="78"/>
      <c r="F1828" s="78"/>
      <c r="G1828" s="78"/>
      <c r="H1828" s="78"/>
      <c r="I1828" s="78"/>
    </row>
    <row r="1829" spans="1:9" x14ac:dyDescent="0.2">
      <c r="A1829" s="77">
        <v>33961</v>
      </c>
      <c r="B1829" s="61">
        <v>433</v>
      </c>
      <c r="C1829" s="78">
        <f t="shared" si="111"/>
        <v>1992.12</v>
      </c>
      <c r="D1829" s="78">
        <f t="shared" si="112"/>
        <v>0.85884297520661157</v>
      </c>
      <c r="E1829" s="78"/>
      <c r="F1829" s="78"/>
      <c r="G1829" s="78"/>
      <c r="H1829" s="78"/>
      <c r="I1829" s="78"/>
    </row>
    <row r="1830" spans="1:9" x14ac:dyDescent="0.2">
      <c r="A1830" s="77">
        <v>33962</v>
      </c>
      <c r="B1830" s="61">
        <v>397</v>
      </c>
      <c r="C1830" s="78">
        <f t="shared" si="111"/>
        <v>1992.12</v>
      </c>
      <c r="D1830" s="78">
        <f t="shared" si="112"/>
        <v>0.78743801652892553</v>
      </c>
      <c r="E1830" s="78"/>
      <c r="F1830" s="78"/>
      <c r="G1830" s="78"/>
      <c r="H1830" s="78"/>
      <c r="I1830" s="78"/>
    </row>
    <row r="1831" spans="1:9" x14ac:dyDescent="0.2">
      <c r="A1831" s="77">
        <v>33963</v>
      </c>
      <c r="B1831" s="61">
        <v>385</v>
      </c>
      <c r="C1831" s="78">
        <f t="shared" si="111"/>
        <v>1992.12</v>
      </c>
      <c r="D1831" s="78">
        <f t="shared" si="112"/>
        <v>0.76363636363636367</v>
      </c>
      <c r="E1831" s="78"/>
      <c r="F1831" s="78"/>
      <c r="G1831" s="78"/>
      <c r="H1831" s="78"/>
      <c r="I1831" s="78"/>
    </row>
    <row r="1832" spans="1:9" x14ac:dyDescent="0.2">
      <c r="A1832" s="77">
        <v>33964</v>
      </c>
      <c r="B1832" s="61">
        <v>421</v>
      </c>
      <c r="C1832" s="78">
        <f t="shared" si="111"/>
        <v>1992.12</v>
      </c>
      <c r="D1832" s="78">
        <f t="shared" si="112"/>
        <v>0.83504132231404959</v>
      </c>
      <c r="E1832" s="78"/>
      <c r="F1832" s="78"/>
      <c r="G1832" s="78"/>
      <c r="H1832" s="78"/>
      <c r="I1832" s="78"/>
    </row>
    <row r="1833" spans="1:9" x14ac:dyDescent="0.2">
      <c r="A1833" s="77">
        <v>33965</v>
      </c>
      <c r="B1833" s="61">
        <v>516</v>
      </c>
      <c r="C1833" s="78">
        <f t="shared" si="111"/>
        <v>1992.12</v>
      </c>
      <c r="D1833" s="78">
        <f t="shared" si="112"/>
        <v>1.0234710743801654</v>
      </c>
      <c r="E1833" s="78"/>
      <c r="F1833" s="78"/>
      <c r="G1833" s="78"/>
      <c r="H1833" s="78"/>
      <c r="I1833" s="78"/>
    </row>
    <row r="1834" spans="1:9" x14ac:dyDescent="0.2">
      <c r="A1834" s="77">
        <v>33966</v>
      </c>
      <c r="B1834" s="61">
        <v>589</v>
      </c>
      <c r="C1834" s="78">
        <f t="shared" si="111"/>
        <v>1992.12</v>
      </c>
      <c r="D1834" s="78">
        <f t="shared" si="112"/>
        <v>1.1682644628099175</v>
      </c>
      <c r="E1834" s="78"/>
      <c r="F1834" s="78"/>
      <c r="G1834" s="78"/>
      <c r="H1834" s="78"/>
      <c r="I1834" s="78"/>
    </row>
    <row r="1835" spans="1:9" x14ac:dyDescent="0.2">
      <c r="A1835" s="77">
        <v>33967</v>
      </c>
      <c r="B1835" s="61">
        <v>659</v>
      </c>
      <c r="C1835" s="78">
        <f t="shared" si="111"/>
        <v>1992.12</v>
      </c>
      <c r="D1835" s="78">
        <f t="shared" si="112"/>
        <v>1.3071074380165288</v>
      </c>
      <c r="E1835" s="78"/>
      <c r="F1835" s="78"/>
      <c r="G1835" s="78"/>
      <c r="H1835" s="78"/>
      <c r="I1835" s="78"/>
    </row>
    <row r="1836" spans="1:9" x14ac:dyDescent="0.2">
      <c r="A1836" s="77">
        <v>33968</v>
      </c>
      <c r="B1836" s="61">
        <v>700</v>
      </c>
      <c r="C1836" s="78">
        <f t="shared" si="111"/>
        <v>1992.12</v>
      </c>
      <c r="D1836" s="78">
        <f t="shared" si="112"/>
        <v>1.3884297520661157</v>
      </c>
      <c r="E1836" s="78"/>
      <c r="F1836" s="78"/>
      <c r="G1836" s="78"/>
      <c r="H1836" s="78"/>
      <c r="I1836" s="78"/>
    </row>
    <row r="1837" spans="1:9" x14ac:dyDescent="0.2">
      <c r="A1837" s="77">
        <v>33969</v>
      </c>
      <c r="B1837" s="61">
        <v>1355</v>
      </c>
      <c r="C1837" s="78">
        <f t="shared" si="111"/>
        <v>1992.12</v>
      </c>
      <c r="D1837" s="78">
        <f t="shared" si="112"/>
        <v>2.6876033057851241</v>
      </c>
      <c r="E1837" s="78"/>
      <c r="F1837" s="78"/>
      <c r="G1837" s="78"/>
      <c r="H1837" s="78"/>
      <c r="I1837" s="78"/>
    </row>
    <row r="1838" spans="1:9" x14ac:dyDescent="0.2">
      <c r="A1838" s="77">
        <v>33970</v>
      </c>
      <c r="B1838" s="61">
        <v>761</v>
      </c>
      <c r="C1838" s="78">
        <f t="shared" si="111"/>
        <v>1993.01</v>
      </c>
      <c r="D1838" s="78">
        <f t="shared" si="112"/>
        <v>1.5094214876033059</v>
      </c>
      <c r="E1838" s="78"/>
      <c r="F1838" s="78"/>
      <c r="G1838" s="78"/>
      <c r="H1838" s="78"/>
      <c r="I1838" s="78"/>
    </row>
    <row r="1839" spans="1:9" x14ac:dyDescent="0.2">
      <c r="A1839" s="77">
        <v>33971</v>
      </c>
      <c r="B1839" s="61">
        <v>547</v>
      </c>
      <c r="C1839" s="78">
        <f t="shared" si="111"/>
        <v>1993.01</v>
      </c>
      <c r="D1839" s="78">
        <f t="shared" si="112"/>
        <v>1.0849586776859503</v>
      </c>
      <c r="E1839" s="78"/>
      <c r="F1839" s="78"/>
      <c r="G1839" s="78"/>
      <c r="H1839" s="78"/>
      <c r="I1839" s="78"/>
    </row>
    <row r="1840" spans="1:9" x14ac:dyDescent="0.2">
      <c r="A1840" s="77">
        <v>33972</v>
      </c>
      <c r="B1840" s="61">
        <v>476</v>
      </c>
      <c r="C1840" s="78">
        <f t="shared" si="111"/>
        <v>1993.01</v>
      </c>
      <c r="D1840" s="78">
        <f t="shared" si="112"/>
        <v>0.94413223140495872</v>
      </c>
      <c r="E1840" s="78"/>
      <c r="F1840" s="78"/>
      <c r="G1840" s="78"/>
      <c r="H1840" s="78"/>
      <c r="I1840" s="78"/>
    </row>
    <row r="1841" spans="1:9" x14ac:dyDescent="0.2">
      <c r="A1841" s="77">
        <v>33973</v>
      </c>
      <c r="B1841" s="61">
        <v>536</v>
      </c>
      <c r="C1841" s="78">
        <f t="shared" si="111"/>
        <v>1993.01</v>
      </c>
      <c r="D1841" s="78">
        <f t="shared" si="112"/>
        <v>1.0631404958677686</v>
      </c>
      <c r="E1841" s="78"/>
      <c r="F1841" s="78"/>
      <c r="G1841" s="78"/>
      <c r="H1841" s="78"/>
      <c r="I1841" s="78"/>
    </row>
    <row r="1842" spans="1:9" x14ac:dyDescent="0.2">
      <c r="A1842" s="77">
        <v>33974</v>
      </c>
      <c r="B1842" s="61">
        <v>550</v>
      </c>
      <c r="C1842" s="78">
        <f t="shared" si="111"/>
        <v>1993.01</v>
      </c>
      <c r="D1842" s="78">
        <f t="shared" si="112"/>
        <v>1.0909090909090911</v>
      </c>
      <c r="E1842" s="78"/>
      <c r="F1842" s="78"/>
      <c r="G1842" s="78"/>
      <c r="H1842" s="78"/>
      <c r="I1842" s="78"/>
    </row>
    <row r="1843" spans="1:9" x14ac:dyDescent="0.2">
      <c r="A1843" s="77">
        <v>33975</v>
      </c>
      <c r="B1843" s="61">
        <v>750</v>
      </c>
      <c r="C1843" s="78">
        <f t="shared" si="111"/>
        <v>1993.01</v>
      </c>
      <c r="D1843" s="78">
        <f t="shared" si="112"/>
        <v>1.4876033057851239</v>
      </c>
      <c r="E1843" s="78"/>
      <c r="F1843" s="78"/>
      <c r="G1843" s="78"/>
      <c r="H1843" s="78"/>
      <c r="I1843" s="78"/>
    </row>
    <row r="1844" spans="1:9" x14ac:dyDescent="0.2">
      <c r="A1844" s="77">
        <v>33976</v>
      </c>
      <c r="B1844" s="61">
        <v>951</v>
      </c>
      <c r="C1844" s="78">
        <f t="shared" si="111"/>
        <v>1993.01</v>
      </c>
      <c r="D1844" s="78">
        <f t="shared" si="112"/>
        <v>1.8862809917355372</v>
      </c>
      <c r="E1844" s="78"/>
      <c r="F1844" s="78"/>
      <c r="G1844" s="78"/>
      <c r="H1844" s="78"/>
      <c r="I1844" s="78"/>
    </row>
    <row r="1845" spans="1:9" x14ac:dyDescent="0.2">
      <c r="A1845" s="77">
        <v>33977</v>
      </c>
      <c r="B1845" s="61">
        <v>767</v>
      </c>
      <c r="C1845" s="78">
        <f t="shared" si="111"/>
        <v>1993.01</v>
      </c>
      <c r="D1845" s="78">
        <f t="shared" si="112"/>
        <v>1.5213223140495868</v>
      </c>
      <c r="E1845" s="78"/>
      <c r="F1845" s="78"/>
      <c r="G1845" s="78"/>
      <c r="H1845" s="78"/>
      <c r="I1845" s="78"/>
    </row>
    <row r="1846" spans="1:9" x14ac:dyDescent="0.2">
      <c r="A1846" s="77">
        <v>33978</v>
      </c>
      <c r="B1846" s="61">
        <v>764</v>
      </c>
      <c r="C1846" s="78">
        <f t="shared" si="111"/>
        <v>1993.01</v>
      </c>
      <c r="D1846" s="78">
        <f t="shared" si="112"/>
        <v>1.5153719008264463</v>
      </c>
      <c r="E1846" s="78"/>
      <c r="F1846" s="78"/>
      <c r="G1846" s="78"/>
      <c r="H1846" s="78"/>
      <c r="I1846" s="78"/>
    </row>
    <row r="1847" spans="1:9" x14ac:dyDescent="0.2">
      <c r="A1847" s="77">
        <v>33979</v>
      </c>
      <c r="B1847" s="61">
        <v>629</v>
      </c>
      <c r="C1847" s="78">
        <f t="shared" si="111"/>
        <v>1993.01</v>
      </c>
      <c r="D1847" s="78">
        <f t="shared" si="112"/>
        <v>1.2476033057851239</v>
      </c>
      <c r="E1847" s="78"/>
      <c r="F1847" s="78"/>
      <c r="G1847" s="78"/>
      <c r="H1847" s="78"/>
      <c r="I1847" s="78"/>
    </row>
    <row r="1848" spans="1:9" x14ac:dyDescent="0.2">
      <c r="A1848" s="77">
        <v>33980</v>
      </c>
      <c r="B1848" s="61">
        <v>489</v>
      </c>
      <c r="C1848" s="78">
        <f t="shared" si="111"/>
        <v>1993.01</v>
      </c>
      <c r="D1848" s="78">
        <f t="shared" si="112"/>
        <v>0.96991735537190082</v>
      </c>
      <c r="E1848" s="78"/>
      <c r="F1848" s="78"/>
      <c r="G1848" s="78"/>
      <c r="H1848" s="78"/>
      <c r="I1848" s="78"/>
    </row>
    <row r="1849" spans="1:9" x14ac:dyDescent="0.2">
      <c r="A1849" s="77">
        <v>33981</v>
      </c>
      <c r="B1849" s="61">
        <v>551</v>
      </c>
      <c r="C1849" s="78">
        <f t="shared" si="111"/>
        <v>1993.01</v>
      </c>
      <c r="D1849" s="78">
        <f t="shared" si="112"/>
        <v>1.0928925619834711</v>
      </c>
      <c r="E1849" s="78"/>
      <c r="F1849" s="78"/>
      <c r="G1849" s="78"/>
      <c r="H1849" s="78"/>
      <c r="I1849" s="78"/>
    </row>
    <row r="1850" spans="1:9" x14ac:dyDescent="0.2">
      <c r="A1850" s="77">
        <v>33982</v>
      </c>
      <c r="B1850" s="61">
        <v>779</v>
      </c>
      <c r="C1850" s="78">
        <f t="shared" si="111"/>
        <v>1993.01</v>
      </c>
      <c r="D1850" s="78">
        <f t="shared" si="112"/>
        <v>1.5451239669421488</v>
      </c>
      <c r="E1850" s="78"/>
      <c r="F1850" s="78"/>
      <c r="G1850" s="78"/>
      <c r="H1850" s="78"/>
      <c r="I1850" s="78"/>
    </row>
    <row r="1851" spans="1:9" x14ac:dyDescent="0.2">
      <c r="A1851" s="77">
        <v>33983</v>
      </c>
      <c r="B1851" s="61">
        <v>1537</v>
      </c>
      <c r="C1851" s="78">
        <f t="shared" si="111"/>
        <v>1993.01</v>
      </c>
      <c r="D1851" s="78">
        <f t="shared" si="112"/>
        <v>3.0485950413223142</v>
      </c>
      <c r="E1851" s="78"/>
      <c r="F1851" s="78"/>
      <c r="G1851" s="78"/>
      <c r="H1851" s="78"/>
      <c r="I1851" s="78"/>
    </row>
    <row r="1852" spans="1:9" x14ac:dyDescent="0.2">
      <c r="A1852" s="77">
        <v>33984</v>
      </c>
      <c r="B1852" s="61">
        <v>1414</v>
      </c>
      <c r="C1852" s="78">
        <f t="shared" si="111"/>
        <v>1993.01</v>
      </c>
      <c r="D1852" s="78">
        <f t="shared" si="112"/>
        <v>2.8046280991735539</v>
      </c>
      <c r="E1852" s="78"/>
      <c r="F1852" s="78"/>
      <c r="G1852" s="78"/>
      <c r="H1852" s="78"/>
      <c r="I1852" s="78"/>
    </row>
    <row r="1853" spans="1:9" x14ac:dyDescent="0.2">
      <c r="A1853" s="77">
        <v>33985</v>
      </c>
      <c r="B1853" s="61">
        <v>1357</v>
      </c>
      <c r="C1853" s="78">
        <f t="shared" si="111"/>
        <v>1993.01</v>
      </c>
      <c r="D1853" s="78">
        <f t="shared" si="112"/>
        <v>2.6915702479338841</v>
      </c>
      <c r="E1853" s="78"/>
      <c r="F1853" s="78"/>
      <c r="G1853" s="78"/>
      <c r="H1853" s="78"/>
      <c r="I1853" s="78"/>
    </row>
    <row r="1854" spans="1:9" x14ac:dyDescent="0.2">
      <c r="A1854" s="77">
        <v>33986</v>
      </c>
      <c r="B1854" s="61">
        <v>1065</v>
      </c>
      <c r="C1854" s="78">
        <f t="shared" si="111"/>
        <v>1993.01</v>
      </c>
      <c r="D1854" s="78">
        <f t="shared" si="112"/>
        <v>2.1123966942148757</v>
      </c>
      <c r="E1854" s="78"/>
      <c r="F1854" s="78"/>
      <c r="G1854" s="78"/>
      <c r="H1854" s="78"/>
      <c r="I1854" s="78"/>
    </row>
    <row r="1855" spans="1:9" x14ac:dyDescent="0.2">
      <c r="A1855" s="77">
        <v>33987</v>
      </c>
      <c r="B1855" s="61">
        <v>919</v>
      </c>
      <c r="C1855" s="78">
        <f t="shared" si="111"/>
        <v>1993.01</v>
      </c>
      <c r="D1855" s="78">
        <f t="shared" si="112"/>
        <v>1.822809917355372</v>
      </c>
      <c r="E1855" s="78"/>
      <c r="F1855" s="78"/>
      <c r="G1855" s="78"/>
      <c r="H1855" s="78"/>
      <c r="I1855" s="78"/>
    </row>
    <row r="1856" spans="1:9" x14ac:dyDescent="0.2">
      <c r="A1856" s="77">
        <v>33988</v>
      </c>
      <c r="B1856" s="61">
        <v>1510</v>
      </c>
      <c r="C1856" s="78">
        <f t="shared" si="111"/>
        <v>1993.01</v>
      </c>
      <c r="D1856" s="78">
        <f t="shared" si="112"/>
        <v>2.9950413223140493</v>
      </c>
      <c r="E1856" s="78"/>
      <c r="F1856" s="78"/>
      <c r="G1856" s="78"/>
      <c r="H1856" s="78"/>
      <c r="I1856" s="78"/>
    </row>
    <row r="1857" spans="1:9" x14ac:dyDescent="0.2">
      <c r="A1857" s="77">
        <v>33989</v>
      </c>
      <c r="B1857" s="61">
        <v>5175</v>
      </c>
      <c r="C1857" s="78">
        <f t="shared" si="111"/>
        <v>1993.01</v>
      </c>
      <c r="D1857" s="78">
        <f t="shared" si="112"/>
        <v>10.264462809917354</v>
      </c>
      <c r="E1857" s="78"/>
      <c r="F1857" s="78"/>
      <c r="G1857" s="78"/>
      <c r="H1857" s="78"/>
      <c r="I1857" s="78"/>
    </row>
    <row r="1858" spans="1:9" x14ac:dyDescent="0.2">
      <c r="A1858" s="77">
        <v>33990</v>
      </c>
      <c r="B1858" s="61">
        <v>3805</v>
      </c>
      <c r="C1858" s="78">
        <f t="shared" si="111"/>
        <v>1993.01</v>
      </c>
      <c r="D1858" s="78">
        <f t="shared" si="112"/>
        <v>7.5471074380165293</v>
      </c>
      <c r="E1858" s="78"/>
      <c r="F1858" s="78"/>
      <c r="G1858" s="78"/>
      <c r="H1858" s="78"/>
      <c r="I1858" s="78"/>
    </row>
    <row r="1859" spans="1:9" x14ac:dyDescent="0.2">
      <c r="A1859" s="77">
        <v>33991</v>
      </c>
      <c r="B1859" s="61">
        <v>3943</v>
      </c>
      <c r="C1859" s="78">
        <f t="shared" si="111"/>
        <v>1993.01</v>
      </c>
      <c r="D1859" s="78">
        <f t="shared" si="112"/>
        <v>7.820826446280992</v>
      </c>
      <c r="E1859" s="78"/>
      <c r="F1859" s="78"/>
      <c r="G1859" s="78"/>
      <c r="H1859" s="78"/>
      <c r="I1859" s="78"/>
    </row>
    <row r="1860" spans="1:9" x14ac:dyDescent="0.2">
      <c r="A1860" s="77">
        <v>33992</v>
      </c>
      <c r="B1860" s="61">
        <v>2178</v>
      </c>
      <c r="C1860" s="78">
        <f t="shared" si="111"/>
        <v>1993.01</v>
      </c>
      <c r="D1860" s="78">
        <f t="shared" si="112"/>
        <v>4.32</v>
      </c>
      <c r="E1860" s="78"/>
      <c r="F1860" s="78"/>
      <c r="G1860" s="78"/>
      <c r="H1860" s="78"/>
      <c r="I1860" s="78"/>
    </row>
    <row r="1861" spans="1:9" x14ac:dyDescent="0.2">
      <c r="A1861" s="77">
        <v>33993</v>
      </c>
      <c r="B1861" s="61">
        <v>1609</v>
      </c>
      <c r="C1861" s="78">
        <f t="shared" si="111"/>
        <v>1993.01</v>
      </c>
      <c r="D1861" s="78">
        <f t="shared" si="112"/>
        <v>3.191404958677686</v>
      </c>
      <c r="E1861" s="78"/>
      <c r="F1861" s="78"/>
      <c r="G1861" s="78"/>
      <c r="H1861" s="78"/>
      <c r="I1861" s="78"/>
    </row>
    <row r="1862" spans="1:9" x14ac:dyDescent="0.2">
      <c r="A1862" s="77">
        <v>33994</v>
      </c>
      <c r="B1862" s="61">
        <v>1332</v>
      </c>
      <c r="C1862" s="78">
        <f t="shared" si="111"/>
        <v>1993.01</v>
      </c>
      <c r="D1862" s="78">
        <f t="shared" si="112"/>
        <v>2.6419834710743801</v>
      </c>
      <c r="E1862" s="78"/>
      <c r="F1862" s="78"/>
      <c r="G1862" s="78"/>
      <c r="H1862" s="78"/>
      <c r="I1862" s="78"/>
    </row>
    <row r="1863" spans="1:9" x14ac:dyDescent="0.2">
      <c r="A1863" s="77">
        <v>33995</v>
      </c>
      <c r="B1863" s="61">
        <v>1127</v>
      </c>
      <c r="C1863" s="78">
        <f t="shared" si="111"/>
        <v>1993.01</v>
      </c>
      <c r="D1863" s="78">
        <f t="shared" si="112"/>
        <v>2.2353719008264461</v>
      </c>
      <c r="E1863" s="78"/>
      <c r="F1863" s="78"/>
      <c r="G1863" s="78"/>
      <c r="H1863" s="78"/>
      <c r="I1863" s="78"/>
    </row>
    <row r="1864" spans="1:9" x14ac:dyDescent="0.2">
      <c r="A1864" s="77">
        <v>33996</v>
      </c>
      <c r="B1864" s="61">
        <v>1088</v>
      </c>
      <c r="C1864" s="78">
        <f t="shared" si="111"/>
        <v>1993.01</v>
      </c>
      <c r="D1864" s="78">
        <f t="shared" si="112"/>
        <v>2.1580165289256197</v>
      </c>
      <c r="E1864" s="78"/>
      <c r="F1864" s="78"/>
      <c r="G1864" s="78"/>
      <c r="H1864" s="78"/>
      <c r="I1864" s="78"/>
    </row>
    <row r="1865" spans="1:9" x14ac:dyDescent="0.2">
      <c r="A1865" s="77">
        <v>33997</v>
      </c>
      <c r="B1865" s="61">
        <v>940</v>
      </c>
      <c r="C1865" s="78">
        <f t="shared" si="111"/>
        <v>1993.01</v>
      </c>
      <c r="D1865" s="78">
        <f t="shared" si="112"/>
        <v>1.8644628099173552</v>
      </c>
      <c r="E1865" s="78"/>
      <c r="F1865" s="78"/>
      <c r="G1865" s="78"/>
      <c r="H1865" s="78"/>
      <c r="I1865" s="78"/>
    </row>
    <row r="1866" spans="1:9" x14ac:dyDescent="0.2">
      <c r="A1866" s="77">
        <v>33998</v>
      </c>
      <c r="B1866" s="61">
        <v>1078</v>
      </c>
      <c r="C1866" s="78">
        <f t="shared" si="111"/>
        <v>1993.01</v>
      </c>
      <c r="D1866" s="78">
        <f t="shared" si="112"/>
        <v>2.1381818181818182</v>
      </c>
      <c r="E1866" s="78"/>
      <c r="F1866" s="78"/>
      <c r="G1866" s="78"/>
      <c r="H1866" s="78"/>
      <c r="I1866" s="78"/>
    </row>
    <row r="1867" spans="1:9" x14ac:dyDescent="0.2">
      <c r="A1867" s="77">
        <v>33999</v>
      </c>
      <c r="B1867" s="61">
        <v>960</v>
      </c>
      <c r="C1867" s="78">
        <f t="shared" ref="C1867:C1930" si="113">YEAR(A1867) + MONTH(A1867) / 100</f>
        <v>1993.01</v>
      </c>
      <c r="D1867" s="78">
        <f t="shared" si="112"/>
        <v>1.9041322314049587</v>
      </c>
      <c r="E1867" s="78"/>
      <c r="F1867" s="78"/>
      <c r="G1867" s="78"/>
      <c r="H1867" s="78"/>
      <c r="I1867" s="78"/>
    </row>
    <row r="1868" spans="1:9" x14ac:dyDescent="0.2">
      <c r="A1868" s="77">
        <v>34000</v>
      </c>
      <c r="B1868" s="61">
        <v>938</v>
      </c>
      <c r="C1868" s="78">
        <f t="shared" si="113"/>
        <v>1993.01</v>
      </c>
      <c r="D1868" s="78">
        <f t="shared" ref="D1868:D1931" si="114">B1868 * 60 * 60 * 24 / 43560 / 1000</f>
        <v>1.860495867768595</v>
      </c>
      <c r="E1868" s="78"/>
      <c r="F1868" s="78"/>
      <c r="G1868" s="78"/>
      <c r="H1868" s="78"/>
      <c r="I1868" s="78"/>
    </row>
    <row r="1869" spans="1:9" x14ac:dyDescent="0.2">
      <c r="A1869" s="77">
        <v>34001</v>
      </c>
      <c r="B1869" s="61">
        <v>1099</v>
      </c>
      <c r="C1869" s="78">
        <f t="shared" si="113"/>
        <v>1993.02</v>
      </c>
      <c r="D1869" s="78">
        <f t="shared" si="114"/>
        <v>2.1798347107438016</v>
      </c>
      <c r="E1869" s="78"/>
      <c r="F1869" s="78"/>
      <c r="G1869" s="78"/>
      <c r="H1869" s="78"/>
      <c r="I1869" s="78"/>
    </row>
    <row r="1870" spans="1:9" x14ac:dyDescent="0.2">
      <c r="A1870" s="77">
        <v>34002</v>
      </c>
      <c r="B1870" s="61">
        <v>896</v>
      </c>
      <c r="C1870" s="78">
        <f t="shared" si="113"/>
        <v>1993.02</v>
      </c>
      <c r="D1870" s="78">
        <f t="shared" si="114"/>
        <v>1.7771900826446281</v>
      </c>
      <c r="E1870" s="78"/>
      <c r="F1870" s="78"/>
      <c r="G1870" s="78"/>
      <c r="H1870" s="78"/>
      <c r="I1870" s="78"/>
    </row>
    <row r="1871" spans="1:9" x14ac:dyDescent="0.2">
      <c r="A1871" s="77">
        <v>34003</v>
      </c>
      <c r="B1871" s="61">
        <v>988</v>
      </c>
      <c r="C1871" s="78">
        <f t="shared" si="113"/>
        <v>1993.02</v>
      </c>
      <c r="D1871" s="78">
        <f t="shared" si="114"/>
        <v>1.9596694214876034</v>
      </c>
      <c r="E1871" s="78"/>
      <c r="F1871" s="78"/>
      <c r="G1871" s="78"/>
      <c r="H1871" s="78"/>
      <c r="I1871" s="78"/>
    </row>
    <row r="1872" spans="1:9" x14ac:dyDescent="0.2">
      <c r="A1872" s="77">
        <v>34004</v>
      </c>
      <c r="B1872" s="61">
        <v>1193</v>
      </c>
      <c r="C1872" s="78">
        <f t="shared" si="113"/>
        <v>1993.02</v>
      </c>
      <c r="D1872" s="78">
        <f t="shared" si="114"/>
        <v>2.366280991735537</v>
      </c>
      <c r="E1872" s="78"/>
      <c r="F1872" s="78"/>
      <c r="G1872" s="78"/>
      <c r="H1872" s="78"/>
      <c r="I1872" s="78"/>
    </row>
    <row r="1873" spans="1:9" x14ac:dyDescent="0.2">
      <c r="A1873" s="77">
        <v>34005</v>
      </c>
      <c r="B1873" s="61">
        <v>3046</v>
      </c>
      <c r="C1873" s="78">
        <f t="shared" si="113"/>
        <v>1993.02</v>
      </c>
      <c r="D1873" s="78">
        <f t="shared" si="114"/>
        <v>6.0416528925619835</v>
      </c>
      <c r="E1873" s="78"/>
      <c r="F1873" s="78"/>
      <c r="G1873" s="78"/>
      <c r="H1873" s="78"/>
      <c r="I1873" s="78"/>
    </row>
    <row r="1874" spans="1:9" x14ac:dyDescent="0.2">
      <c r="A1874" s="77">
        <v>34006</v>
      </c>
      <c r="B1874" s="61">
        <v>3892</v>
      </c>
      <c r="C1874" s="78">
        <f t="shared" si="113"/>
        <v>1993.02</v>
      </c>
      <c r="D1874" s="78">
        <f t="shared" si="114"/>
        <v>7.7196694214876036</v>
      </c>
      <c r="E1874" s="78"/>
      <c r="F1874" s="78"/>
      <c r="G1874" s="78"/>
      <c r="H1874" s="78"/>
      <c r="I1874" s="78"/>
    </row>
    <row r="1875" spans="1:9" x14ac:dyDescent="0.2">
      <c r="A1875" s="77">
        <v>34007</v>
      </c>
      <c r="B1875" s="61">
        <v>3185</v>
      </c>
      <c r="C1875" s="78">
        <f t="shared" si="113"/>
        <v>1993.02</v>
      </c>
      <c r="D1875" s="78">
        <f t="shared" si="114"/>
        <v>6.3173553719008266</v>
      </c>
      <c r="E1875" s="78"/>
      <c r="F1875" s="78"/>
      <c r="G1875" s="78"/>
      <c r="H1875" s="78"/>
      <c r="I1875" s="78"/>
    </row>
    <row r="1876" spans="1:9" x14ac:dyDescent="0.2">
      <c r="A1876" s="77">
        <v>34008</v>
      </c>
      <c r="B1876" s="61">
        <v>5786</v>
      </c>
      <c r="C1876" s="78">
        <f t="shared" si="113"/>
        <v>1993.02</v>
      </c>
      <c r="D1876" s="78">
        <f t="shared" si="114"/>
        <v>11.476363636363637</v>
      </c>
      <c r="E1876" s="78"/>
      <c r="F1876" s="78"/>
      <c r="G1876" s="78"/>
      <c r="H1876" s="78"/>
      <c r="I1876" s="78"/>
    </row>
    <row r="1877" spans="1:9" x14ac:dyDescent="0.2">
      <c r="A1877" s="77">
        <v>34009</v>
      </c>
      <c r="B1877" s="61">
        <v>5189</v>
      </c>
      <c r="C1877" s="78">
        <f t="shared" si="113"/>
        <v>1993.02</v>
      </c>
      <c r="D1877" s="78">
        <f t="shared" si="114"/>
        <v>10.292231404958679</v>
      </c>
      <c r="E1877" s="78"/>
      <c r="F1877" s="78"/>
      <c r="G1877" s="78"/>
      <c r="H1877" s="78"/>
      <c r="I1877" s="78"/>
    </row>
    <row r="1878" spans="1:9" x14ac:dyDescent="0.2">
      <c r="A1878" s="77">
        <v>34010</v>
      </c>
      <c r="B1878" s="61">
        <v>4498</v>
      </c>
      <c r="C1878" s="78">
        <f t="shared" si="113"/>
        <v>1993.02</v>
      </c>
      <c r="D1878" s="78">
        <f t="shared" si="114"/>
        <v>8.9216528925619834</v>
      </c>
      <c r="E1878" s="78"/>
      <c r="F1878" s="78"/>
      <c r="G1878" s="78"/>
      <c r="H1878" s="78"/>
      <c r="I1878" s="78"/>
    </row>
    <row r="1879" spans="1:9" x14ac:dyDescent="0.2">
      <c r="A1879" s="77">
        <v>34011</v>
      </c>
      <c r="B1879" s="61">
        <v>4338</v>
      </c>
      <c r="C1879" s="78">
        <f t="shared" si="113"/>
        <v>1993.02</v>
      </c>
      <c r="D1879" s="78">
        <f t="shared" si="114"/>
        <v>8.6042975206611576</v>
      </c>
      <c r="E1879" s="78"/>
      <c r="F1879" s="78"/>
      <c r="G1879" s="78"/>
      <c r="H1879" s="78"/>
      <c r="I1879" s="78"/>
    </row>
    <row r="1880" spans="1:9" x14ac:dyDescent="0.2">
      <c r="A1880" s="77">
        <v>34012</v>
      </c>
      <c r="B1880" s="61">
        <v>3438</v>
      </c>
      <c r="C1880" s="78">
        <f t="shared" si="113"/>
        <v>1993.02</v>
      </c>
      <c r="D1880" s="78">
        <f t="shared" si="114"/>
        <v>6.8191735537190077</v>
      </c>
      <c r="E1880" s="78"/>
      <c r="F1880" s="78"/>
      <c r="G1880" s="78"/>
      <c r="H1880" s="78"/>
      <c r="I1880" s="78"/>
    </row>
    <row r="1881" spans="1:9" x14ac:dyDescent="0.2">
      <c r="A1881" s="77">
        <v>34013</v>
      </c>
      <c r="B1881" s="61">
        <v>2599</v>
      </c>
      <c r="C1881" s="78">
        <f t="shared" si="113"/>
        <v>1993.02</v>
      </c>
      <c r="D1881" s="78">
        <f t="shared" si="114"/>
        <v>5.1550413223140499</v>
      </c>
      <c r="E1881" s="78"/>
      <c r="F1881" s="78"/>
      <c r="G1881" s="78"/>
      <c r="H1881" s="78"/>
      <c r="I1881" s="78"/>
    </row>
    <row r="1882" spans="1:9" x14ac:dyDescent="0.2">
      <c r="A1882" s="77">
        <v>34014</v>
      </c>
      <c r="B1882" s="61">
        <v>2257</v>
      </c>
      <c r="C1882" s="78">
        <f t="shared" si="113"/>
        <v>1993.02</v>
      </c>
      <c r="D1882" s="78">
        <f t="shared" si="114"/>
        <v>4.4766942148760327</v>
      </c>
      <c r="E1882" s="78"/>
      <c r="F1882" s="78"/>
      <c r="G1882" s="78"/>
      <c r="H1882" s="78"/>
      <c r="I1882" s="78"/>
    </row>
    <row r="1883" spans="1:9" x14ac:dyDescent="0.2">
      <c r="A1883" s="77">
        <v>34015</v>
      </c>
      <c r="B1883" s="61">
        <v>1994</v>
      </c>
      <c r="C1883" s="78">
        <f t="shared" si="113"/>
        <v>1993.02</v>
      </c>
      <c r="D1883" s="78">
        <f t="shared" si="114"/>
        <v>3.9550413223140493</v>
      </c>
      <c r="E1883" s="78"/>
      <c r="F1883" s="78"/>
      <c r="G1883" s="78"/>
      <c r="H1883" s="78"/>
      <c r="I1883" s="78"/>
    </row>
    <row r="1884" spans="1:9" x14ac:dyDescent="0.2">
      <c r="A1884" s="77">
        <v>34016</v>
      </c>
      <c r="B1884" s="61">
        <v>1772</v>
      </c>
      <c r="C1884" s="78">
        <f t="shared" si="113"/>
        <v>1993.02</v>
      </c>
      <c r="D1884" s="78">
        <f t="shared" si="114"/>
        <v>3.5147107438016527</v>
      </c>
      <c r="E1884" s="78"/>
      <c r="F1884" s="78"/>
      <c r="G1884" s="78"/>
      <c r="H1884" s="78"/>
      <c r="I1884" s="78"/>
    </row>
    <row r="1885" spans="1:9" x14ac:dyDescent="0.2">
      <c r="A1885" s="77">
        <v>34017</v>
      </c>
      <c r="B1885" s="61">
        <v>1917</v>
      </c>
      <c r="C1885" s="78">
        <f t="shared" si="113"/>
        <v>1993.02</v>
      </c>
      <c r="D1885" s="78">
        <f t="shared" si="114"/>
        <v>3.8023140495867769</v>
      </c>
      <c r="E1885" s="78"/>
      <c r="F1885" s="78"/>
      <c r="G1885" s="78"/>
      <c r="H1885" s="78"/>
      <c r="I1885" s="78"/>
    </row>
    <row r="1886" spans="1:9" x14ac:dyDescent="0.2">
      <c r="A1886" s="77">
        <v>34018</v>
      </c>
      <c r="B1886" s="61">
        <v>2085</v>
      </c>
      <c r="C1886" s="78">
        <f t="shared" si="113"/>
        <v>1993.02</v>
      </c>
      <c r="D1886" s="78">
        <f t="shared" si="114"/>
        <v>4.135537190082645</v>
      </c>
      <c r="E1886" s="78"/>
      <c r="F1886" s="78"/>
      <c r="G1886" s="78"/>
      <c r="H1886" s="78"/>
      <c r="I1886" s="78"/>
    </row>
    <row r="1887" spans="1:9" x14ac:dyDescent="0.2">
      <c r="A1887" s="77">
        <v>34019</v>
      </c>
      <c r="B1887" s="61">
        <v>5177</v>
      </c>
      <c r="C1887" s="78">
        <f t="shared" si="113"/>
        <v>1993.02</v>
      </c>
      <c r="D1887" s="78">
        <f t="shared" si="114"/>
        <v>10.268429752066115</v>
      </c>
      <c r="E1887" s="78"/>
      <c r="F1887" s="78"/>
      <c r="G1887" s="78"/>
      <c r="H1887" s="78"/>
      <c r="I1887" s="78"/>
    </row>
    <row r="1888" spans="1:9" x14ac:dyDescent="0.2">
      <c r="A1888" s="77">
        <v>34020</v>
      </c>
      <c r="B1888" s="61">
        <v>5975</v>
      </c>
      <c r="C1888" s="78">
        <f t="shared" si="113"/>
        <v>1993.02</v>
      </c>
      <c r="D1888" s="78">
        <f t="shared" si="114"/>
        <v>11.851239669421487</v>
      </c>
      <c r="E1888" s="78"/>
      <c r="F1888" s="78"/>
      <c r="G1888" s="78"/>
      <c r="H1888" s="78"/>
      <c r="I1888" s="78"/>
    </row>
    <row r="1889" spans="1:9" x14ac:dyDescent="0.2">
      <c r="A1889" s="77">
        <v>34021</v>
      </c>
      <c r="B1889" s="61">
        <v>3710</v>
      </c>
      <c r="C1889" s="78">
        <f t="shared" si="113"/>
        <v>1993.02</v>
      </c>
      <c r="D1889" s="78">
        <f t="shared" si="114"/>
        <v>7.358677685950413</v>
      </c>
      <c r="E1889" s="78"/>
      <c r="F1889" s="78"/>
      <c r="G1889" s="78"/>
      <c r="H1889" s="78"/>
      <c r="I1889" s="78"/>
    </row>
    <row r="1890" spans="1:9" x14ac:dyDescent="0.2">
      <c r="A1890" s="77">
        <v>34022</v>
      </c>
      <c r="B1890" s="61">
        <v>3034</v>
      </c>
      <c r="C1890" s="78">
        <f t="shared" si="113"/>
        <v>1993.02</v>
      </c>
      <c r="D1890" s="78">
        <f t="shared" si="114"/>
        <v>6.0178512396694215</v>
      </c>
      <c r="E1890" s="78"/>
      <c r="F1890" s="78"/>
      <c r="G1890" s="78"/>
      <c r="H1890" s="78"/>
      <c r="I1890" s="78"/>
    </row>
    <row r="1891" spans="1:9" x14ac:dyDescent="0.2">
      <c r="A1891" s="77">
        <v>34023</v>
      </c>
      <c r="B1891" s="61">
        <v>2627</v>
      </c>
      <c r="C1891" s="78">
        <f t="shared" si="113"/>
        <v>1993.02</v>
      </c>
      <c r="D1891" s="78">
        <f t="shared" si="114"/>
        <v>5.2105785123966948</v>
      </c>
      <c r="E1891" s="78"/>
      <c r="F1891" s="78"/>
      <c r="G1891" s="78"/>
      <c r="H1891" s="78"/>
      <c r="I1891" s="78"/>
    </row>
    <row r="1892" spans="1:9" x14ac:dyDescent="0.2">
      <c r="A1892" s="77">
        <v>34024</v>
      </c>
      <c r="B1892" s="61">
        <v>2272</v>
      </c>
      <c r="C1892" s="78">
        <f t="shared" si="113"/>
        <v>1993.02</v>
      </c>
      <c r="D1892" s="78">
        <f t="shared" si="114"/>
        <v>4.5064462809917361</v>
      </c>
      <c r="E1892" s="78"/>
      <c r="F1892" s="78"/>
      <c r="G1892" s="78"/>
      <c r="H1892" s="78"/>
      <c r="I1892" s="78"/>
    </row>
    <row r="1893" spans="1:9" x14ac:dyDescent="0.2">
      <c r="A1893" s="77">
        <v>34025</v>
      </c>
      <c r="B1893" s="61">
        <v>2003</v>
      </c>
      <c r="C1893" s="78">
        <f t="shared" si="113"/>
        <v>1993.02</v>
      </c>
      <c r="D1893" s="78">
        <f t="shared" si="114"/>
        <v>3.9728925619834712</v>
      </c>
      <c r="E1893" s="78"/>
      <c r="F1893" s="78"/>
      <c r="G1893" s="78"/>
      <c r="H1893" s="78"/>
      <c r="I1893" s="78"/>
    </row>
    <row r="1894" spans="1:9" x14ac:dyDescent="0.2">
      <c r="A1894" s="77">
        <v>34026</v>
      </c>
      <c r="B1894" s="61">
        <v>1838</v>
      </c>
      <c r="C1894" s="78">
        <f t="shared" si="113"/>
        <v>1993.02</v>
      </c>
      <c r="D1894" s="78">
        <f t="shared" si="114"/>
        <v>3.645619834710744</v>
      </c>
      <c r="E1894" s="78"/>
      <c r="F1894" s="78"/>
      <c r="G1894" s="78"/>
      <c r="H1894" s="78"/>
      <c r="I1894" s="78"/>
    </row>
    <row r="1895" spans="1:9" x14ac:dyDescent="0.2">
      <c r="A1895" s="77">
        <v>34027</v>
      </c>
      <c r="B1895" s="61">
        <v>1484</v>
      </c>
      <c r="C1895" s="78">
        <f t="shared" si="113"/>
        <v>1993.02</v>
      </c>
      <c r="D1895" s="78">
        <f t="shared" si="114"/>
        <v>2.9434710743801653</v>
      </c>
      <c r="E1895" s="78"/>
      <c r="F1895" s="78"/>
      <c r="G1895" s="78"/>
      <c r="H1895" s="78"/>
      <c r="I1895" s="78"/>
    </row>
    <row r="1896" spans="1:9" x14ac:dyDescent="0.2">
      <c r="A1896" s="77">
        <v>34028</v>
      </c>
      <c r="B1896" s="61">
        <v>1423</v>
      </c>
      <c r="C1896" s="78">
        <f t="shared" si="113"/>
        <v>1993.02</v>
      </c>
      <c r="D1896" s="78">
        <f t="shared" si="114"/>
        <v>2.8224793388429754</v>
      </c>
      <c r="E1896" s="78"/>
      <c r="F1896" s="78"/>
      <c r="G1896" s="78"/>
      <c r="H1896" s="78"/>
      <c r="I1896" s="78"/>
    </row>
    <row r="1897" spans="1:9" x14ac:dyDescent="0.2">
      <c r="A1897" s="77">
        <v>34029</v>
      </c>
      <c r="B1897" s="61">
        <v>1423</v>
      </c>
      <c r="C1897" s="78">
        <f t="shared" si="113"/>
        <v>1993.03</v>
      </c>
      <c r="D1897" s="78">
        <f t="shared" si="114"/>
        <v>2.8224793388429754</v>
      </c>
      <c r="E1897" s="78"/>
      <c r="F1897" s="78"/>
      <c r="G1897" s="78"/>
      <c r="H1897" s="78"/>
      <c r="I1897" s="78"/>
    </row>
    <row r="1898" spans="1:9" x14ac:dyDescent="0.2">
      <c r="A1898" s="77">
        <v>34030</v>
      </c>
      <c r="B1898" s="61">
        <v>1516</v>
      </c>
      <c r="C1898" s="78">
        <f t="shared" si="113"/>
        <v>1993.03</v>
      </c>
      <c r="D1898" s="78">
        <f t="shared" si="114"/>
        <v>3.0069421487603303</v>
      </c>
      <c r="E1898" s="78"/>
      <c r="F1898" s="78"/>
      <c r="G1898" s="78"/>
      <c r="H1898" s="78"/>
      <c r="I1898" s="78"/>
    </row>
    <row r="1899" spans="1:9" x14ac:dyDescent="0.2">
      <c r="A1899" s="77">
        <v>34031</v>
      </c>
      <c r="B1899" s="61">
        <v>2264</v>
      </c>
      <c r="C1899" s="78">
        <f t="shared" si="113"/>
        <v>1993.03</v>
      </c>
      <c r="D1899" s="78">
        <f t="shared" si="114"/>
        <v>4.4905785123966941</v>
      </c>
      <c r="E1899" s="78"/>
      <c r="F1899" s="78"/>
      <c r="G1899" s="78"/>
      <c r="H1899" s="78"/>
      <c r="I1899" s="78"/>
    </row>
    <row r="1900" spans="1:9" x14ac:dyDescent="0.2">
      <c r="A1900" s="77">
        <v>34032</v>
      </c>
      <c r="B1900" s="61">
        <v>2341</v>
      </c>
      <c r="C1900" s="78">
        <f t="shared" si="113"/>
        <v>1993.03</v>
      </c>
      <c r="D1900" s="78">
        <f t="shared" si="114"/>
        <v>4.6433057851239674</v>
      </c>
      <c r="E1900" s="78"/>
      <c r="F1900" s="78"/>
      <c r="G1900" s="78"/>
      <c r="H1900" s="78"/>
      <c r="I1900" s="78"/>
    </row>
    <row r="1901" spans="1:9" x14ac:dyDescent="0.2">
      <c r="A1901" s="77">
        <v>34033</v>
      </c>
      <c r="B1901" s="61">
        <v>2415</v>
      </c>
      <c r="C1901" s="78">
        <f t="shared" si="113"/>
        <v>1993.03</v>
      </c>
      <c r="D1901" s="78">
        <f t="shared" si="114"/>
        <v>4.7900826446280993</v>
      </c>
      <c r="E1901" s="78"/>
      <c r="F1901" s="78"/>
      <c r="G1901" s="78"/>
      <c r="H1901" s="78"/>
      <c r="I1901" s="78"/>
    </row>
    <row r="1902" spans="1:9" x14ac:dyDescent="0.2">
      <c r="A1902" s="77">
        <v>34034</v>
      </c>
      <c r="B1902" s="61">
        <v>2848</v>
      </c>
      <c r="C1902" s="78">
        <f t="shared" si="113"/>
        <v>1993.03</v>
      </c>
      <c r="D1902" s="78">
        <f t="shared" si="114"/>
        <v>5.6489256198347109</v>
      </c>
      <c r="E1902" s="78"/>
      <c r="F1902" s="78"/>
      <c r="G1902" s="78"/>
      <c r="H1902" s="78"/>
      <c r="I1902" s="78"/>
    </row>
    <row r="1903" spans="1:9" x14ac:dyDescent="0.2">
      <c r="A1903" s="77">
        <v>34035</v>
      </c>
      <c r="B1903" s="61">
        <v>3493</v>
      </c>
      <c r="C1903" s="78">
        <f t="shared" si="113"/>
        <v>1993.03</v>
      </c>
      <c r="D1903" s="78">
        <f t="shared" si="114"/>
        <v>6.928264462809917</v>
      </c>
      <c r="E1903" s="78"/>
      <c r="F1903" s="78"/>
      <c r="G1903" s="78"/>
      <c r="H1903" s="78"/>
      <c r="I1903" s="78"/>
    </row>
    <row r="1904" spans="1:9" x14ac:dyDescent="0.2">
      <c r="A1904" s="77">
        <v>34036</v>
      </c>
      <c r="B1904" s="61">
        <v>4065</v>
      </c>
      <c r="C1904" s="78">
        <f t="shared" si="113"/>
        <v>1993.03</v>
      </c>
      <c r="D1904" s="78">
        <f t="shared" si="114"/>
        <v>8.0628099173553718</v>
      </c>
      <c r="E1904" s="78"/>
      <c r="F1904" s="78"/>
      <c r="G1904" s="78"/>
      <c r="H1904" s="78"/>
      <c r="I1904" s="78"/>
    </row>
    <row r="1905" spans="1:9" x14ac:dyDescent="0.2">
      <c r="A1905" s="77">
        <v>34037</v>
      </c>
      <c r="B1905" s="61">
        <v>4680</v>
      </c>
      <c r="C1905" s="78">
        <f t="shared" si="113"/>
        <v>1993.03</v>
      </c>
      <c r="D1905" s="78">
        <f t="shared" si="114"/>
        <v>9.2826446280991739</v>
      </c>
      <c r="E1905" s="78"/>
      <c r="F1905" s="78"/>
      <c r="G1905" s="78"/>
      <c r="H1905" s="78"/>
      <c r="I1905" s="78"/>
    </row>
    <row r="1906" spans="1:9" x14ac:dyDescent="0.2">
      <c r="A1906" s="77">
        <v>34038</v>
      </c>
      <c r="B1906" s="61">
        <v>6363</v>
      </c>
      <c r="C1906" s="78">
        <f t="shared" si="113"/>
        <v>1993.03</v>
      </c>
      <c r="D1906" s="78">
        <f t="shared" si="114"/>
        <v>12.620826446280992</v>
      </c>
      <c r="E1906" s="78"/>
      <c r="F1906" s="78"/>
      <c r="G1906" s="78"/>
      <c r="H1906" s="78"/>
      <c r="I1906" s="78"/>
    </row>
    <row r="1907" spans="1:9" x14ac:dyDescent="0.2">
      <c r="A1907" s="77">
        <v>34039</v>
      </c>
      <c r="B1907" s="61">
        <v>6020</v>
      </c>
      <c r="C1907" s="78">
        <f t="shared" si="113"/>
        <v>1993.03</v>
      </c>
      <c r="D1907" s="78">
        <f t="shared" si="114"/>
        <v>11.940495867768595</v>
      </c>
      <c r="E1907" s="78"/>
      <c r="F1907" s="78"/>
      <c r="G1907" s="78"/>
      <c r="H1907" s="78"/>
      <c r="I1907" s="78"/>
    </row>
    <row r="1908" spans="1:9" x14ac:dyDescent="0.2">
      <c r="A1908" s="77">
        <v>34040</v>
      </c>
      <c r="B1908" s="61">
        <v>5244</v>
      </c>
      <c r="C1908" s="78">
        <f t="shared" si="113"/>
        <v>1993.03</v>
      </c>
      <c r="D1908" s="78">
        <f t="shared" si="114"/>
        <v>10.401322314049587</v>
      </c>
      <c r="E1908" s="78"/>
      <c r="F1908" s="78"/>
      <c r="G1908" s="78"/>
      <c r="H1908" s="78"/>
      <c r="I1908" s="78"/>
    </row>
    <row r="1909" spans="1:9" x14ac:dyDescent="0.2">
      <c r="A1909" s="77">
        <v>34041</v>
      </c>
      <c r="B1909" s="61">
        <v>5508</v>
      </c>
      <c r="C1909" s="78">
        <f t="shared" si="113"/>
        <v>1993.03</v>
      </c>
      <c r="D1909" s="78">
        <f t="shared" si="114"/>
        <v>10.92495867768595</v>
      </c>
      <c r="E1909" s="78"/>
      <c r="F1909" s="78"/>
      <c r="G1909" s="78"/>
      <c r="H1909" s="78"/>
      <c r="I1909" s="78"/>
    </row>
    <row r="1910" spans="1:9" x14ac:dyDescent="0.2">
      <c r="A1910" s="77">
        <v>34042</v>
      </c>
      <c r="B1910" s="61">
        <v>6262</v>
      </c>
      <c r="C1910" s="78">
        <f t="shared" si="113"/>
        <v>1993.03</v>
      </c>
      <c r="D1910" s="78">
        <f t="shared" si="114"/>
        <v>12.420495867768595</v>
      </c>
      <c r="E1910" s="78"/>
      <c r="F1910" s="78"/>
      <c r="G1910" s="78"/>
      <c r="H1910" s="78"/>
      <c r="I1910" s="78"/>
    </row>
    <row r="1911" spans="1:9" x14ac:dyDescent="0.2">
      <c r="A1911" s="77">
        <v>34043</v>
      </c>
      <c r="B1911" s="61">
        <v>7043</v>
      </c>
      <c r="C1911" s="78">
        <f t="shared" si="113"/>
        <v>1993.03</v>
      </c>
      <c r="D1911" s="78">
        <f t="shared" si="114"/>
        <v>13.969586776859504</v>
      </c>
      <c r="E1911" s="78"/>
      <c r="F1911" s="78"/>
      <c r="G1911" s="78"/>
      <c r="H1911" s="78"/>
      <c r="I1911" s="78"/>
    </row>
    <row r="1912" spans="1:9" x14ac:dyDescent="0.2">
      <c r="A1912" s="77">
        <v>34044</v>
      </c>
      <c r="B1912" s="61">
        <v>9785</v>
      </c>
      <c r="C1912" s="78">
        <f t="shared" si="113"/>
        <v>1993.03</v>
      </c>
      <c r="D1912" s="78">
        <f t="shared" si="114"/>
        <v>19.408264462809917</v>
      </c>
      <c r="E1912" s="78"/>
      <c r="F1912" s="78"/>
      <c r="G1912" s="78"/>
      <c r="H1912" s="78"/>
      <c r="I1912" s="78"/>
    </row>
    <row r="1913" spans="1:9" x14ac:dyDescent="0.2">
      <c r="A1913" s="77">
        <v>34045</v>
      </c>
      <c r="B1913" s="61">
        <v>22544</v>
      </c>
      <c r="C1913" s="78">
        <f t="shared" si="113"/>
        <v>1993.03</v>
      </c>
      <c r="D1913" s="78">
        <f t="shared" si="114"/>
        <v>44.715371900826447</v>
      </c>
      <c r="E1913" s="78"/>
      <c r="F1913" s="78"/>
      <c r="G1913" s="78"/>
      <c r="H1913" s="78"/>
      <c r="I1913" s="78"/>
    </row>
    <row r="1914" spans="1:9" x14ac:dyDescent="0.2">
      <c r="A1914" s="77">
        <v>34046</v>
      </c>
      <c r="B1914" s="61">
        <v>16279</v>
      </c>
      <c r="C1914" s="78">
        <f t="shared" si="113"/>
        <v>1993.03</v>
      </c>
      <c r="D1914" s="78">
        <f t="shared" si="114"/>
        <v>32.288925619834707</v>
      </c>
      <c r="E1914" s="78"/>
      <c r="F1914" s="78"/>
      <c r="G1914" s="78"/>
      <c r="H1914" s="78"/>
      <c r="I1914" s="78"/>
    </row>
    <row r="1915" spans="1:9" x14ac:dyDescent="0.2">
      <c r="A1915" s="77">
        <v>34047</v>
      </c>
      <c r="B1915" s="61">
        <v>10887</v>
      </c>
      <c r="C1915" s="78">
        <f t="shared" si="113"/>
        <v>1993.03</v>
      </c>
      <c r="D1915" s="78">
        <f t="shared" si="114"/>
        <v>21.594049586776858</v>
      </c>
      <c r="E1915" s="78"/>
      <c r="F1915" s="78"/>
      <c r="G1915" s="78"/>
      <c r="H1915" s="78"/>
      <c r="I1915" s="78"/>
    </row>
    <row r="1916" spans="1:9" x14ac:dyDescent="0.2">
      <c r="A1916" s="77">
        <v>34048</v>
      </c>
      <c r="B1916" s="61">
        <v>8175</v>
      </c>
      <c r="C1916" s="78">
        <f t="shared" si="113"/>
        <v>1993.03</v>
      </c>
      <c r="D1916" s="78">
        <f t="shared" si="114"/>
        <v>16.214876033057852</v>
      </c>
      <c r="E1916" s="78"/>
      <c r="F1916" s="78"/>
      <c r="G1916" s="78"/>
      <c r="H1916" s="78"/>
      <c r="I1916" s="78"/>
    </row>
    <row r="1917" spans="1:9" x14ac:dyDescent="0.2">
      <c r="A1917" s="77">
        <v>34049</v>
      </c>
      <c r="B1917" s="61">
        <v>6895</v>
      </c>
      <c r="C1917" s="78">
        <f t="shared" si="113"/>
        <v>1993.03</v>
      </c>
      <c r="D1917" s="78">
        <f t="shared" si="114"/>
        <v>13.676033057851241</v>
      </c>
      <c r="E1917" s="78"/>
      <c r="F1917" s="78"/>
      <c r="G1917" s="78"/>
      <c r="H1917" s="78"/>
      <c r="I1917" s="78"/>
    </row>
    <row r="1918" spans="1:9" x14ac:dyDescent="0.2">
      <c r="A1918" s="77">
        <v>34050</v>
      </c>
      <c r="B1918" s="61">
        <v>6320</v>
      </c>
      <c r="C1918" s="78">
        <f t="shared" si="113"/>
        <v>1993.03</v>
      </c>
      <c r="D1918" s="78">
        <f t="shared" si="114"/>
        <v>12.535537190082644</v>
      </c>
      <c r="E1918" s="78"/>
      <c r="F1918" s="78"/>
      <c r="G1918" s="78"/>
      <c r="H1918" s="78"/>
      <c r="I1918" s="78"/>
    </row>
    <row r="1919" spans="1:9" x14ac:dyDescent="0.2">
      <c r="A1919" s="77">
        <v>34051</v>
      </c>
      <c r="B1919" s="61">
        <v>11243</v>
      </c>
      <c r="C1919" s="78">
        <f t="shared" si="113"/>
        <v>1993.03</v>
      </c>
      <c r="D1919" s="78">
        <f t="shared" si="114"/>
        <v>22.300165289256199</v>
      </c>
      <c r="E1919" s="78"/>
      <c r="F1919" s="78"/>
      <c r="G1919" s="78"/>
      <c r="H1919" s="78"/>
      <c r="I1919" s="78"/>
    </row>
    <row r="1920" spans="1:9" x14ac:dyDescent="0.2">
      <c r="A1920" s="77">
        <v>34052</v>
      </c>
      <c r="B1920" s="61">
        <v>10848</v>
      </c>
      <c r="C1920" s="78">
        <f t="shared" si="113"/>
        <v>1993.03</v>
      </c>
      <c r="D1920" s="78">
        <f t="shared" si="114"/>
        <v>21.516694214876033</v>
      </c>
      <c r="E1920" s="78"/>
      <c r="F1920" s="78"/>
      <c r="G1920" s="78"/>
      <c r="H1920" s="78"/>
      <c r="I1920" s="78"/>
    </row>
    <row r="1921" spans="1:9" x14ac:dyDescent="0.2">
      <c r="A1921" s="77">
        <v>34053</v>
      </c>
      <c r="B1921" s="61">
        <v>7244</v>
      </c>
      <c r="C1921" s="78">
        <f t="shared" si="113"/>
        <v>1993.03</v>
      </c>
      <c r="D1921" s="78">
        <f t="shared" si="114"/>
        <v>14.368264462809917</v>
      </c>
      <c r="E1921" s="78"/>
      <c r="F1921" s="78"/>
      <c r="G1921" s="78"/>
      <c r="H1921" s="78"/>
      <c r="I1921" s="78"/>
    </row>
    <row r="1922" spans="1:9" x14ac:dyDescent="0.2">
      <c r="A1922" s="77">
        <v>34054</v>
      </c>
      <c r="B1922" s="61">
        <v>5592</v>
      </c>
      <c r="C1922" s="78">
        <f t="shared" si="113"/>
        <v>1993.03</v>
      </c>
      <c r="D1922" s="78">
        <f t="shared" si="114"/>
        <v>11.091570247933886</v>
      </c>
      <c r="E1922" s="78"/>
      <c r="F1922" s="78"/>
      <c r="G1922" s="78"/>
      <c r="H1922" s="78"/>
      <c r="I1922" s="78"/>
    </row>
    <row r="1923" spans="1:9" x14ac:dyDescent="0.2">
      <c r="A1923" s="77">
        <v>34055</v>
      </c>
      <c r="B1923" s="61">
        <v>5138</v>
      </c>
      <c r="C1923" s="78">
        <f t="shared" si="113"/>
        <v>1993.03</v>
      </c>
      <c r="D1923" s="78">
        <f t="shared" si="114"/>
        <v>10.19107438016529</v>
      </c>
      <c r="E1923" s="78"/>
      <c r="F1923" s="78"/>
      <c r="G1923" s="78"/>
      <c r="H1923" s="78"/>
      <c r="I1923" s="78"/>
    </row>
    <row r="1924" spans="1:9" x14ac:dyDescent="0.2">
      <c r="A1924" s="77">
        <v>34056</v>
      </c>
      <c r="B1924" s="61">
        <v>4380</v>
      </c>
      <c r="C1924" s="78">
        <f t="shared" si="113"/>
        <v>1993.03</v>
      </c>
      <c r="D1924" s="78">
        <f t="shared" si="114"/>
        <v>8.6876033057851245</v>
      </c>
      <c r="E1924" s="78"/>
      <c r="F1924" s="78"/>
      <c r="G1924" s="78"/>
      <c r="H1924" s="78"/>
      <c r="I1924" s="78"/>
    </row>
    <row r="1925" spans="1:9" x14ac:dyDescent="0.2">
      <c r="A1925" s="77">
        <v>34057</v>
      </c>
      <c r="B1925" s="61">
        <v>4333</v>
      </c>
      <c r="C1925" s="78">
        <f t="shared" si="113"/>
        <v>1993.03</v>
      </c>
      <c r="D1925" s="78">
        <f t="shared" si="114"/>
        <v>8.5943801652892553</v>
      </c>
      <c r="E1925" s="78"/>
      <c r="F1925" s="78"/>
      <c r="G1925" s="78"/>
      <c r="H1925" s="78"/>
      <c r="I1925" s="78"/>
    </row>
    <row r="1926" spans="1:9" x14ac:dyDescent="0.2">
      <c r="A1926" s="77">
        <v>34058</v>
      </c>
      <c r="B1926" s="61">
        <v>4211</v>
      </c>
      <c r="C1926" s="78">
        <f t="shared" si="113"/>
        <v>1993.03</v>
      </c>
      <c r="D1926" s="78">
        <f t="shared" si="114"/>
        <v>8.3523966942148764</v>
      </c>
      <c r="E1926" s="78"/>
      <c r="F1926" s="78"/>
      <c r="G1926" s="78"/>
      <c r="H1926" s="78"/>
      <c r="I1926" s="78"/>
    </row>
    <row r="1927" spans="1:9" x14ac:dyDescent="0.2">
      <c r="A1927" s="77">
        <v>34059</v>
      </c>
      <c r="B1927" s="61">
        <v>4234</v>
      </c>
      <c r="C1927" s="78">
        <f t="shared" si="113"/>
        <v>1993.03</v>
      </c>
      <c r="D1927" s="78">
        <f t="shared" si="114"/>
        <v>8.3980165289256199</v>
      </c>
      <c r="E1927" s="78"/>
      <c r="F1927" s="78"/>
      <c r="G1927" s="78"/>
      <c r="H1927" s="78"/>
      <c r="I1927" s="78"/>
    </row>
    <row r="1928" spans="1:9" x14ac:dyDescent="0.2">
      <c r="A1928" s="77">
        <v>34060</v>
      </c>
      <c r="B1928" s="61">
        <v>5609</v>
      </c>
      <c r="C1928" s="78">
        <f t="shared" si="113"/>
        <v>1993.04</v>
      </c>
      <c r="D1928" s="78">
        <f t="shared" si="114"/>
        <v>11.125289256198347</v>
      </c>
      <c r="E1928" s="78"/>
      <c r="F1928" s="78"/>
      <c r="G1928" s="78"/>
      <c r="H1928" s="78"/>
      <c r="I1928" s="78"/>
    </row>
    <row r="1929" spans="1:9" x14ac:dyDescent="0.2">
      <c r="A1929" s="77">
        <v>34061</v>
      </c>
      <c r="B1929" s="61">
        <v>4352</v>
      </c>
      <c r="C1929" s="78">
        <f t="shared" si="113"/>
        <v>1993.04</v>
      </c>
      <c r="D1929" s="78">
        <f t="shared" si="114"/>
        <v>8.6320661157024787</v>
      </c>
      <c r="E1929" s="78"/>
      <c r="F1929" s="78"/>
      <c r="G1929" s="78"/>
      <c r="H1929" s="78"/>
      <c r="I1929" s="78"/>
    </row>
    <row r="1930" spans="1:9" x14ac:dyDescent="0.2">
      <c r="A1930" s="77">
        <v>34062</v>
      </c>
      <c r="B1930" s="61">
        <v>4329</v>
      </c>
      <c r="C1930" s="78">
        <f t="shared" si="113"/>
        <v>1993.04</v>
      </c>
      <c r="D1930" s="78">
        <f t="shared" si="114"/>
        <v>8.5864462809917352</v>
      </c>
      <c r="E1930" s="78"/>
      <c r="F1930" s="78"/>
      <c r="G1930" s="78"/>
      <c r="H1930" s="78"/>
      <c r="I1930" s="78"/>
    </row>
    <row r="1931" spans="1:9" x14ac:dyDescent="0.2">
      <c r="A1931" s="77">
        <v>34063</v>
      </c>
      <c r="B1931" s="61">
        <v>5285</v>
      </c>
      <c r="C1931" s="78">
        <f t="shared" ref="C1931:C1994" si="115">YEAR(A1931) + MONTH(A1931) / 100</f>
        <v>1993.04</v>
      </c>
      <c r="D1931" s="78">
        <f t="shared" si="114"/>
        <v>10.482644628099173</v>
      </c>
      <c r="E1931" s="78"/>
      <c r="F1931" s="78"/>
      <c r="G1931" s="78"/>
      <c r="H1931" s="78"/>
      <c r="I1931" s="78"/>
    </row>
    <row r="1932" spans="1:9" x14ac:dyDescent="0.2">
      <c r="A1932" s="77">
        <v>34064</v>
      </c>
      <c r="B1932" s="61">
        <v>4864</v>
      </c>
      <c r="C1932" s="78">
        <f t="shared" si="115"/>
        <v>1993.04</v>
      </c>
      <c r="D1932" s="78">
        <f t="shared" ref="D1932:D1995" si="116">B1932 * 60 * 60 * 24 / 43560 / 1000</f>
        <v>9.6476033057851236</v>
      </c>
      <c r="E1932" s="78"/>
      <c r="F1932" s="78"/>
      <c r="G1932" s="78"/>
      <c r="H1932" s="78"/>
      <c r="I1932" s="78"/>
    </row>
    <row r="1933" spans="1:9" x14ac:dyDescent="0.2">
      <c r="A1933" s="77">
        <v>34065</v>
      </c>
      <c r="B1933" s="61">
        <v>3548</v>
      </c>
      <c r="C1933" s="78">
        <f t="shared" si="115"/>
        <v>1993.04</v>
      </c>
      <c r="D1933" s="78">
        <f t="shared" si="116"/>
        <v>7.0373553719008273</v>
      </c>
      <c r="E1933" s="78"/>
      <c r="F1933" s="78"/>
      <c r="G1933" s="78"/>
      <c r="H1933" s="78"/>
      <c r="I1933" s="78"/>
    </row>
    <row r="1934" spans="1:9" x14ac:dyDescent="0.2">
      <c r="A1934" s="77">
        <v>34066</v>
      </c>
      <c r="B1934" s="61">
        <v>3419</v>
      </c>
      <c r="C1934" s="78">
        <f t="shared" si="115"/>
        <v>1993.04</v>
      </c>
      <c r="D1934" s="78">
        <f t="shared" si="116"/>
        <v>6.7814876033057852</v>
      </c>
      <c r="E1934" s="78"/>
      <c r="F1934" s="78"/>
      <c r="G1934" s="78"/>
      <c r="H1934" s="78"/>
      <c r="I1934" s="78"/>
    </row>
    <row r="1935" spans="1:9" x14ac:dyDescent="0.2">
      <c r="A1935" s="77">
        <v>34067</v>
      </c>
      <c r="B1935" s="61">
        <v>4414</v>
      </c>
      <c r="C1935" s="78">
        <f t="shared" si="115"/>
        <v>1993.04</v>
      </c>
      <c r="D1935" s="78">
        <f t="shared" si="116"/>
        <v>8.7550413223140495</v>
      </c>
      <c r="E1935" s="78"/>
      <c r="F1935" s="78"/>
      <c r="G1935" s="78"/>
      <c r="H1935" s="78"/>
      <c r="I1935" s="78"/>
    </row>
    <row r="1936" spans="1:9" x14ac:dyDescent="0.2">
      <c r="A1936" s="77">
        <v>34068</v>
      </c>
      <c r="B1936" s="61">
        <v>4120</v>
      </c>
      <c r="C1936" s="78">
        <f t="shared" si="115"/>
        <v>1993.04</v>
      </c>
      <c r="D1936" s="78">
        <f t="shared" si="116"/>
        <v>8.1719008264462811</v>
      </c>
      <c r="E1936" s="78"/>
      <c r="F1936" s="78"/>
      <c r="G1936" s="78"/>
      <c r="H1936" s="78"/>
      <c r="I1936" s="78"/>
    </row>
    <row r="1937" spans="1:9" x14ac:dyDescent="0.2">
      <c r="A1937" s="77">
        <v>34069</v>
      </c>
      <c r="B1937" s="61">
        <v>3701</v>
      </c>
      <c r="C1937" s="78">
        <f t="shared" si="115"/>
        <v>1993.04</v>
      </c>
      <c r="D1937" s="78">
        <f t="shared" si="116"/>
        <v>7.3408264462809925</v>
      </c>
      <c r="E1937" s="78"/>
      <c r="F1937" s="78"/>
      <c r="G1937" s="78"/>
      <c r="H1937" s="78"/>
      <c r="I1937" s="78"/>
    </row>
    <row r="1938" spans="1:9" x14ac:dyDescent="0.2">
      <c r="A1938" s="77">
        <v>34070</v>
      </c>
      <c r="B1938" s="61">
        <v>3435</v>
      </c>
      <c r="C1938" s="78">
        <f t="shared" si="115"/>
        <v>1993.04</v>
      </c>
      <c r="D1938" s="78">
        <f t="shared" si="116"/>
        <v>6.8132231404958672</v>
      </c>
      <c r="E1938" s="78"/>
      <c r="F1938" s="78"/>
      <c r="G1938" s="78"/>
      <c r="H1938" s="78"/>
      <c r="I1938" s="78"/>
    </row>
    <row r="1939" spans="1:9" x14ac:dyDescent="0.2">
      <c r="A1939" s="77">
        <v>34071</v>
      </c>
      <c r="B1939" s="61">
        <v>2778</v>
      </c>
      <c r="C1939" s="78">
        <f t="shared" si="115"/>
        <v>1993.04</v>
      </c>
      <c r="D1939" s="78">
        <f t="shared" si="116"/>
        <v>5.510082644628099</v>
      </c>
      <c r="E1939" s="78"/>
      <c r="F1939" s="78"/>
      <c r="G1939" s="78"/>
      <c r="H1939" s="78"/>
      <c r="I1939" s="78"/>
    </row>
    <row r="1940" spans="1:9" x14ac:dyDescent="0.2">
      <c r="A1940" s="77">
        <v>34072</v>
      </c>
      <c r="B1940" s="61">
        <v>3103</v>
      </c>
      <c r="C1940" s="78">
        <f t="shared" si="115"/>
        <v>1993.04</v>
      </c>
      <c r="D1940" s="78">
        <f t="shared" si="116"/>
        <v>6.1547107438016528</v>
      </c>
      <c r="E1940" s="78"/>
      <c r="F1940" s="78"/>
      <c r="G1940" s="78"/>
      <c r="H1940" s="78"/>
      <c r="I1940" s="78"/>
    </row>
    <row r="1941" spans="1:9" x14ac:dyDescent="0.2">
      <c r="A1941" s="77">
        <v>34073</v>
      </c>
      <c r="B1941" s="61">
        <v>3073</v>
      </c>
      <c r="C1941" s="78">
        <f t="shared" si="115"/>
        <v>1993.04</v>
      </c>
      <c r="D1941" s="78">
        <f t="shared" si="116"/>
        <v>6.0952066115702479</v>
      </c>
      <c r="E1941" s="78"/>
      <c r="F1941" s="78"/>
      <c r="G1941" s="78"/>
      <c r="H1941" s="78"/>
      <c r="I1941" s="78"/>
    </row>
    <row r="1942" spans="1:9" x14ac:dyDescent="0.2">
      <c r="A1942" s="77">
        <v>34074</v>
      </c>
      <c r="B1942" s="61">
        <v>3116</v>
      </c>
      <c r="C1942" s="78">
        <f t="shared" si="115"/>
        <v>1993.04</v>
      </c>
      <c r="D1942" s="78">
        <f t="shared" si="116"/>
        <v>6.1804958677685953</v>
      </c>
      <c r="E1942" s="78"/>
      <c r="F1942" s="78"/>
      <c r="G1942" s="78"/>
      <c r="H1942" s="78"/>
      <c r="I1942" s="78"/>
    </row>
    <row r="1943" spans="1:9" x14ac:dyDescent="0.2">
      <c r="A1943" s="77">
        <v>34075</v>
      </c>
      <c r="B1943" s="61">
        <v>3363</v>
      </c>
      <c r="C1943" s="78">
        <f t="shared" si="115"/>
        <v>1993.04</v>
      </c>
      <c r="D1943" s="78">
        <f t="shared" si="116"/>
        <v>6.6704132231404953</v>
      </c>
      <c r="E1943" s="78"/>
      <c r="F1943" s="78"/>
      <c r="G1943" s="78"/>
      <c r="H1943" s="78"/>
      <c r="I1943" s="78"/>
    </row>
    <row r="1944" spans="1:9" x14ac:dyDescent="0.2">
      <c r="A1944" s="77">
        <v>34076</v>
      </c>
      <c r="B1944" s="61">
        <v>4623</v>
      </c>
      <c r="C1944" s="78">
        <f t="shared" si="115"/>
        <v>1993.04</v>
      </c>
      <c r="D1944" s="78">
        <f t="shared" si="116"/>
        <v>9.1695867768595036</v>
      </c>
      <c r="E1944" s="78"/>
      <c r="F1944" s="78"/>
      <c r="G1944" s="78"/>
      <c r="H1944" s="78"/>
      <c r="I1944" s="78"/>
    </row>
    <row r="1945" spans="1:9" x14ac:dyDescent="0.2">
      <c r="A1945" s="77">
        <v>34077</v>
      </c>
      <c r="B1945" s="61">
        <v>3338</v>
      </c>
      <c r="C1945" s="78">
        <f t="shared" si="115"/>
        <v>1993.04</v>
      </c>
      <c r="D1945" s="78">
        <f t="shared" si="116"/>
        <v>6.6208264462809918</v>
      </c>
      <c r="E1945" s="78"/>
      <c r="F1945" s="78"/>
      <c r="G1945" s="78"/>
      <c r="H1945" s="78"/>
      <c r="I1945" s="78"/>
    </row>
    <row r="1946" spans="1:9" x14ac:dyDescent="0.2">
      <c r="A1946" s="77">
        <v>34078</v>
      </c>
      <c r="B1946" s="61">
        <v>2241</v>
      </c>
      <c r="C1946" s="78">
        <f t="shared" si="115"/>
        <v>1993.04</v>
      </c>
      <c r="D1946" s="78">
        <f t="shared" si="116"/>
        <v>4.4449586776859507</v>
      </c>
      <c r="E1946" s="78"/>
      <c r="F1946" s="78"/>
      <c r="G1946" s="78"/>
      <c r="H1946" s="78"/>
      <c r="I1946" s="78"/>
    </row>
    <row r="1947" spans="1:9" x14ac:dyDescent="0.2">
      <c r="A1947" s="77">
        <v>34079</v>
      </c>
      <c r="B1947" s="61">
        <v>3676</v>
      </c>
      <c r="C1947" s="78">
        <f t="shared" si="115"/>
        <v>1993.04</v>
      </c>
      <c r="D1947" s="78">
        <f t="shared" si="116"/>
        <v>7.291239669421488</v>
      </c>
      <c r="E1947" s="78"/>
      <c r="F1947" s="78"/>
      <c r="G1947" s="78"/>
      <c r="H1947" s="78"/>
      <c r="I1947" s="78"/>
    </row>
    <row r="1948" spans="1:9" x14ac:dyDescent="0.2">
      <c r="A1948" s="77">
        <v>34080</v>
      </c>
      <c r="B1948" s="61">
        <v>3032</v>
      </c>
      <c r="C1948" s="78">
        <f t="shared" si="115"/>
        <v>1993.04</v>
      </c>
      <c r="D1948" s="78">
        <f t="shared" si="116"/>
        <v>6.0138842975206606</v>
      </c>
      <c r="E1948" s="78"/>
      <c r="F1948" s="78"/>
      <c r="G1948" s="78"/>
      <c r="H1948" s="78"/>
      <c r="I1948" s="78"/>
    </row>
    <row r="1949" spans="1:9" x14ac:dyDescent="0.2">
      <c r="A1949" s="77">
        <v>34081</v>
      </c>
      <c r="B1949" s="61">
        <v>3343</v>
      </c>
      <c r="C1949" s="78">
        <f t="shared" si="115"/>
        <v>1993.04</v>
      </c>
      <c r="D1949" s="78">
        <f t="shared" si="116"/>
        <v>6.6307438016528923</v>
      </c>
      <c r="E1949" s="78"/>
      <c r="F1949" s="78"/>
      <c r="G1949" s="78"/>
      <c r="H1949" s="78"/>
      <c r="I1949" s="78"/>
    </row>
    <row r="1950" spans="1:9" x14ac:dyDescent="0.2">
      <c r="A1950" s="77">
        <v>34082</v>
      </c>
      <c r="B1950" s="61">
        <v>3538</v>
      </c>
      <c r="C1950" s="78">
        <f t="shared" si="115"/>
        <v>1993.04</v>
      </c>
      <c r="D1950" s="78">
        <f t="shared" si="116"/>
        <v>7.0175206611570244</v>
      </c>
      <c r="E1950" s="78"/>
      <c r="F1950" s="78"/>
      <c r="G1950" s="78"/>
      <c r="H1950" s="78"/>
      <c r="I1950" s="78"/>
    </row>
    <row r="1951" spans="1:9" x14ac:dyDescent="0.2">
      <c r="A1951" s="77">
        <v>34083</v>
      </c>
      <c r="B1951" s="61">
        <v>3098</v>
      </c>
      <c r="C1951" s="78">
        <f t="shared" si="115"/>
        <v>1993.04</v>
      </c>
      <c r="D1951" s="78">
        <f t="shared" si="116"/>
        <v>6.1447933884297514</v>
      </c>
      <c r="E1951" s="78"/>
      <c r="F1951" s="78"/>
      <c r="G1951" s="78"/>
      <c r="H1951" s="78"/>
      <c r="I1951" s="78"/>
    </row>
    <row r="1952" spans="1:9" x14ac:dyDescent="0.2">
      <c r="A1952" s="77">
        <v>34084</v>
      </c>
      <c r="B1952" s="61">
        <v>2934</v>
      </c>
      <c r="C1952" s="78">
        <f t="shared" si="115"/>
        <v>1993.04</v>
      </c>
      <c r="D1952" s="78">
        <f t="shared" si="116"/>
        <v>5.8195041322314047</v>
      </c>
      <c r="E1952" s="78"/>
      <c r="F1952" s="78"/>
      <c r="G1952" s="78"/>
      <c r="H1952" s="78"/>
      <c r="I1952" s="78"/>
    </row>
    <row r="1953" spans="1:9" x14ac:dyDescent="0.2">
      <c r="A1953" s="77">
        <v>34085</v>
      </c>
      <c r="B1953" s="61">
        <v>3200</v>
      </c>
      <c r="C1953" s="78">
        <f t="shared" si="115"/>
        <v>1993.04</v>
      </c>
      <c r="D1953" s="78">
        <f t="shared" si="116"/>
        <v>6.3471074380165291</v>
      </c>
      <c r="E1953" s="78"/>
      <c r="F1953" s="78"/>
      <c r="G1953" s="78"/>
      <c r="H1953" s="78"/>
      <c r="I1953" s="78"/>
    </row>
    <row r="1954" spans="1:9" x14ac:dyDescent="0.2">
      <c r="A1954" s="77">
        <v>34086</v>
      </c>
      <c r="B1954" s="61">
        <v>2498</v>
      </c>
      <c r="C1954" s="78">
        <f t="shared" si="115"/>
        <v>1993.04</v>
      </c>
      <c r="D1954" s="78">
        <f t="shared" si="116"/>
        <v>4.9547107438016527</v>
      </c>
      <c r="E1954" s="78"/>
      <c r="F1954" s="78"/>
      <c r="G1954" s="78"/>
      <c r="H1954" s="78"/>
      <c r="I1954" s="78"/>
    </row>
    <row r="1955" spans="1:9" x14ac:dyDescent="0.2">
      <c r="A1955" s="77">
        <v>34087</v>
      </c>
      <c r="B1955" s="61">
        <v>3316</v>
      </c>
      <c r="C1955" s="78">
        <f t="shared" si="115"/>
        <v>1993.04</v>
      </c>
      <c r="D1955" s="78">
        <f t="shared" si="116"/>
        <v>6.5771900826446279</v>
      </c>
      <c r="E1955" s="78"/>
      <c r="F1955" s="78"/>
      <c r="G1955" s="78"/>
      <c r="H1955" s="78"/>
      <c r="I1955" s="78"/>
    </row>
    <row r="1956" spans="1:9" x14ac:dyDescent="0.2">
      <c r="A1956" s="77">
        <v>34088</v>
      </c>
      <c r="B1956" s="61">
        <v>2815</v>
      </c>
      <c r="C1956" s="78">
        <f t="shared" si="115"/>
        <v>1993.04</v>
      </c>
      <c r="D1956" s="78">
        <f t="shared" si="116"/>
        <v>5.5834710743801654</v>
      </c>
      <c r="E1956" s="78"/>
      <c r="F1956" s="78"/>
      <c r="G1956" s="78"/>
      <c r="H1956" s="78"/>
      <c r="I1956" s="78"/>
    </row>
    <row r="1957" spans="1:9" x14ac:dyDescent="0.2">
      <c r="A1957" s="77">
        <v>34089</v>
      </c>
      <c r="B1957" s="61">
        <v>6191</v>
      </c>
      <c r="C1957" s="78">
        <f t="shared" si="115"/>
        <v>1993.04</v>
      </c>
      <c r="D1957" s="78">
        <f t="shared" si="116"/>
        <v>12.279669421487602</v>
      </c>
      <c r="E1957" s="78"/>
      <c r="F1957" s="78"/>
      <c r="G1957" s="78"/>
      <c r="H1957" s="78"/>
      <c r="I1957" s="78"/>
    </row>
    <row r="1958" spans="1:9" x14ac:dyDescent="0.2">
      <c r="A1958" s="77">
        <v>34090</v>
      </c>
      <c r="B1958" s="61">
        <v>1522</v>
      </c>
      <c r="C1958" s="78">
        <f t="shared" si="115"/>
        <v>1993.05</v>
      </c>
      <c r="D1958" s="78">
        <f t="shared" si="116"/>
        <v>3.0188429752066117</v>
      </c>
      <c r="E1958" s="78"/>
      <c r="F1958" s="78"/>
      <c r="G1958" s="78"/>
      <c r="H1958" s="78"/>
      <c r="I1958" s="78"/>
    </row>
    <row r="1959" spans="1:9" x14ac:dyDescent="0.2">
      <c r="A1959" s="77">
        <v>34091</v>
      </c>
      <c r="B1959" s="61">
        <v>1529</v>
      </c>
      <c r="C1959" s="78">
        <f t="shared" si="115"/>
        <v>1993.05</v>
      </c>
      <c r="D1959" s="78">
        <f t="shared" si="116"/>
        <v>3.0327272727272727</v>
      </c>
      <c r="E1959" s="78"/>
      <c r="F1959" s="78"/>
      <c r="G1959" s="78"/>
      <c r="H1959" s="78"/>
      <c r="I1959" s="78"/>
    </row>
    <row r="1960" spans="1:9" x14ac:dyDescent="0.2">
      <c r="A1960" s="77">
        <v>34092</v>
      </c>
      <c r="B1960" s="61">
        <v>8297</v>
      </c>
      <c r="C1960" s="78">
        <f t="shared" si="115"/>
        <v>1993.05</v>
      </c>
      <c r="D1960" s="78">
        <f t="shared" si="116"/>
        <v>16.456859504132229</v>
      </c>
      <c r="E1960" s="78"/>
      <c r="F1960" s="78"/>
      <c r="G1960" s="78"/>
      <c r="H1960" s="78"/>
      <c r="I1960" s="78"/>
    </row>
    <row r="1961" spans="1:9" x14ac:dyDescent="0.2">
      <c r="A1961" s="77">
        <v>34093</v>
      </c>
      <c r="B1961" s="61">
        <v>6419</v>
      </c>
      <c r="C1961" s="78">
        <f t="shared" si="115"/>
        <v>1993.05</v>
      </c>
      <c r="D1961" s="78">
        <f t="shared" si="116"/>
        <v>12.731900826446282</v>
      </c>
      <c r="E1961" s="78"/>
      <c r="F1961" s="78"/>
      <c r="G1961" s="78"/>
      <c r="H1961" s="78"/>
      <c r="I1961" s="78"/>
    </row>
    <row r="1962" spans="1:9" x14ac:dyDescent="0.2">
      <c r="A1962" s="77">
        <v>34094</v>
      </c>
      <c r="B1962" s="61">
        <v>5227</v>
      </c>
      <c r="C1962" s="78">
        <f t="shared" si="115"/>
        <v>1993.05</v>
      </c>
      <c r="D1962" s="78">
        <f t="shared" si="116"/>
        <v>10.367603305785124</v>
      </c>
      <c r="E1962" s="78"/>
      <c r="F1962" s="78"/>
      <c r="G1962" s="78"/>
      <c r="H1962" s="78"/>
      <c r="I1962" s="78"/>
    </row>
    <row r="1963" spans="1:9" x14ac:dyDescent="0.2">
      <c r="A1963" s="77">
        <v>34095</v>
      </c>
      <c r="B1963" s="61">
        <v>5893</v>
      </c>
      <c r="C1963" s="78">
        <f t="shared" si="115"/>
        <v>1993.05</v>
      </c>
      <c r="D1963" s="78">
        <f t="shared" si="116"/>
        <v>11.688595041322314</v>
      </c>
      <c r="E1963" s="78"/>
      <c r="F1963" s="78"/>
      <c r="G1963" s="78"/>
      <c r="H1963" s="78"/>
      <c r="I1963" s="78"/>
    </row>
    <row r="1964" spans="1:9" x14ac:dyDescent="0.2">
      <c r="A1964" s="77">
        <v>34096</v>
      </c>
      <c r="B1964" s="61">
        <v>5573</v>
      </c>
      <c r="C1964" s="78">
        <f t="shared" si="115"/>
        <v>1993.05</v>
      </c>
      <c r="D1964" s="78">
        <f t="shared" si="116"/>
        <v>11.053884297520661</v>
      </c>
      <c r="E1964" s="78"/>
      <c r="F1964" s="78"/>
      <c r="G1964" s="78"/>
      <c r="H1964" s="78"/>
      <c r="I1964" s="78"/>
    </row>
    <row r="1965" spans="1:9" x14ac:dyDescent="0.2">
      <c r="A1965" s="77">
        <v>34097</v>
      </c>
      <c r="B1965" s="61">
        <v>5087</v>
      </c>
      <c r="C1965" s="78">
        <f t="shared" si="115"/>
        <v>1993.05</v>
      </c>
      <c r="D1965" s="78">
        <f t="shared" si="116"/>
        <v>10.089917355371901</v>
      </c>
      <c r="E1965" s="78"/>
      <c r="F1965" s="78"/>
      <c r="G1965" s="78"/>
      <c r="H1965" s="78"/>
      <c r="I1965" s="78"/>
    </row>
    <row r="1966" spans="1:9" x14ac:dyDescent="0.2">
      <c r="A1966" s="77">
        <v>34098</v>
      </c>
      <c r="B1966" s="61">
        <v>4704</v>
      </c>
      <c r="C1966" s="78">
        <f t="shared" si="115"/>
        <v>1993.05</v>
      </c>
      <c r="D1966" s="78">
        <f t="shared" si="116"/>
        <v>9.3302479338842961</v>
      </c>
      <c r="E1966" s="78"/>
      <c r="F1966" s="78"/>
      <c r="G1966" s="78"/>
      <c r="H1966" s="78"/>
      <c r="I1966" s="78"/>
    </row>
    <row r="1967" spans="1:9" x14ac:dyDescent="0.2">
      <c r="A1967" s="77">
        <v>34099</v>
      </c>
      <c r="B1967" s="61">
        <v>6919</v>
      </c>
      <c r="C1967" s="78">
        <f t="shared" si="115"/>
        <v>1993.05</v>
      </c>
      <c r="D1967" s="78">
        <f t="shared" si="116"/>
        <v>13.723636363636365</v>
      </c>
      <c r="E1967" s="78"/>
      <c r="F1967" s="78"/>
      <c r="G1967" s="78"/>
      <c r="H1967" s="78"/>
      <c r="I1967" s="78"/>
    </row>
    <row r="1968" spans="1:9" x14ac:dyDescent="0.2">
      <c r="A1968" s="77">
        <v>34100</v>
      </c>
      <c r="B1968" s="61">
        <v>7614</v>
      </c>
      <c r="C1968" s="78">
        <f t="shared" si="115"/>
        <v>1993.05</v>
      </c>
      <c r="D1968" s="78">
        <f t="shared" si="116"/>
        <v>15.102148760330577</v>
      </c>
      <c r="E1968" s="78"/>
      <c r="F1968" s="78"/>
      <c r="G1968" s="78"/>
      <c r="H1968" s="78"/>
      <c r="I1968" s="78"/>
    </row>
    <row r="1969" spans="1:9" x14ac:dyDescent="0.2">
      <c r="A1969" s="77">
        <v>34101</v>
      </c>
      <c r="B1969" s="61">
        <v>6756</v>
      </c>
      <c r="C1969" s="78">
        <f t="shared" si="115"/>
        <v>1993.05</v>
      </c>
      <c r="D1969" s="78">
        <f t="shared" si="116"/>
        <v>13.400330578512397</v>
      </c>
      <c r="E1969" s="78"/>
      <c r="F1969" s="78"/>
      <c r="G1969" s="78"/>
      <c r="H1969" s="78"/>
      <c r="I1969" s="78"/>
    </row>
    <row r="1970" spans="1:9" x14ac:dyDescent="0.2">
      <c r="A1970" s="77">
        <v>34102</v>
      </c>
      <c r="B1970" s="61">
        <v>4946</v>
      </c>
      <c r="C1970" s="78">
        <f t="shared" si="115"/>
        <v>1993.05</v>
      </c>
      <c r="D1970" s="78">
        <f t="shared" si="116"/>
        <v>9.8102479338842965</v>
      </c>
      <c r="E1970" s="78"/>
      <c r="F1970" s="78"/>
      <c r="G1970" s="78"/>
      <c r="H1970" s="78"/>
      <c r="I1970" s="78"/>
    </row>
    <row r="1971" spans="1:9" x14ac:dyDescent="0.2">
      <c r="A1971" s="77">
        <v>34103</v>
      </c>
      <c r="B1971" s="61">
        <v>4045</v>
      </c>
      <c r="C1971" s="78">
        <f t="shared" si="115"/>
        <v>1993.05</v>
      </c>
      <c r="D1971" s="78">
        <f t="shared" si="116"/>
        <v>8.0231404958677679</v>
      </c>
      <c r="E1971" s="78"/>
      <c r="F1971" s="78"/>
      <c r="G1971" s="78"/>
      <c r="H1971" s="78"/>
      <c r="I1971" s="78"/>
    </row>
    <row r="1972" spans="1:9" x14ac:dyDescent="0.2">
      <c r="A1972" s="77">
        <v>34104</v>
      </c>
      <c r="B1972" s="61">
        <v>4391</v>
      </c>
      <c r="C1972" s="78">
        <f t="shared" si="115"/>
        <v>1993.05</v>
      </c>
      <c r="D1972" s="78">
        <f t="shared" si="116"/>
        <v>8.709421487603306</v>
      </c>
      <c r="E1972" s="78"/>
      <c r="F1972" s="78"/>
      <c r="G1972" s="78"/>
      <c r="H1972" s="78"/>
      <c r="I1972" s="78"/>
    </row>
    <row r="1973" spans="1:9" x14ac:dyDescent="0.2">
      <c r="A1973" s="77">
        <v>34105</v>
      </c>
      <c r="B1973" s="61">
        <v>5565</v>
      </c>
      <c r="C1973" s="78">
        <f t="shared" si="115"/>
        <v>1993.05</v>
      </c>
      <c r="D1973" s="78">
        <f t="shared" si="116"/>
        <v>11.03801652892562</v>
      </c>
      <c r="E1973" s="78"/>
      <c r="F1973" s="78"/>
      <c r="G1973" s="78"/>
      <c r="H1973" s="78"/>
      <c r="I1973" s="78"/>
    </row>
    <row r="1974" spans="1:9" x14ac:dyDescent="0.2">
      <c r="A1974" s="77">
        <v>34106</v>
      </c>
      <c r="B1974" s="61">
        <v>2558</v>
      </c>
      <c r="C1974" s="78">
        <f t="shared" si="115"/>
        <v>1993.05</v>
      </c>
      <c r="D1974" s="78">
        <f t="shared" si="116"/>
        <v>5.0737190082644625</v>
      </c>
      <c r="E1974" s="78"/>
      <c r="F1974" s="78"/>
      <c r="G1974" s="78"/>
      <c r="H1974" s="78"/>
      <c r="I1974" s="78"/>
    </row>
    <row r="1975" spans="1:9" x14ac:dyDescent="0.2">
      <c r="A1975" s="77">
        <v>34107</v>
      </c>
      <c r="B1975" s="61">
        <v>9087</v>
      </c>
      <c r="C1975" s="78">
        <f t="shared" si="115"/>
        <v>1993.05</v>
      </c>
      <c r="D1975" s="78">
        <f t="shared" si="116"/>
        <v>18.023801652892562</v>
      </c>
      <c r="E1975" s="78"/>
      <c r="F1975" s="78"/>
      <c r="G1975" s="78"/>
      <c r="H1975" s="78"/>
      <c r="I1975" s="78"/>
    </row>
    <row r="1976" spans="1:9" x14ac:dyDescent="0.2">
      <c r="A1976" s="77">
        <v>34108</v>
      </c>
      <c r="B1976" s="61">
        <v>5189</v>
      </c>
      <c r="C1976" s="78">
        <f t="shared" si="115"/>
        <v>1993.05</v>
      </c>
      <c r="D1976" s="78">
        <f t="shared" si="116"/>
        <v>10.292231404958679</v>
      </c>
      <c r="E1976" s="78"/>
      <c r="F1976" s="78"/>
      <c r="G1976" s="78"/>
      <c r="H1976" s="78"/>
      <c r="I1976" s="78"/>
    </row>
    <row r="1977" spans="1:9" x14ac:dyDescent="0.2">
      <c r="A1977" s="77">
        <v>34109</v>
      </c>
      <c r="B1977" s="61">
        <v>5077</v>
      </c>
      <c r="C1977" s="78">
        <f t="shared" si="115"/>
        <v>1993.05</v>
      </c>
      <c r="D1977" s="78">
        <f t="shared" si="116"/>
        <v>10.0700826446281</v>
      </c>
      <c r="E1977" s="78"/>
      <c r="F1977" s="78"/>
      <c r="G1977" s="78"/>
      <c r="H1977" s="78"/>
      <c r="I1977" s="78"/>
    </row>
    <row r="1978" spans="1:9" x14ac:dyDescent="0.2">
      <c r="A1978" s="77">
        <v>34110</v>
      </c>
      <c r="B1978" s="61">
        <v>9482</v>
      </c>
      <c r="C1978" s="78">
        <f t="shared" si="115"/>
        <v>1993.05</v>
      </c>
      <c r="D1978" s="78">
        <f t="shared" si="116"/>
        <v>18.807272727272728</v>
      </c>
      <c r="E1978" s="78"/>
      <c r="F1978" s="78"/>
      <c r="G1978" s="78"/>
      <c r="H1978" s="78"/>
      <c r="I1978" s="78"/>
    </row>
    <row r="1979" spans="1:9" x14ac:dyDescent="0.2">
      <c r="A1979" s="77">
        <v>34111</v>
      </c>
      <c r="B1979" s="61">
        <v>9349</v>
      </c>
      <c r="C1979" s="78">
        <f t="shared" si="115"/>
        <v>1993.05</v>
      </c>
      <c r="D1979" s="78">
        <f t="shared" si="116"/>
        <v>18.543471074380165</v>
      </c>
      <c r="E1979" s="78"/>
      <c r="F1979" s="78"/>
      <c r="G1979" s="78"/>
      <c r="H1979" s="78"/>
      <c r="I1979" s="78"/>
    </row>
    <row r="1980" spans="1:9" x14ac:dyDescent="0.2">
      <c r="A1980" s="77">
        <v>34112</v>
      </c>
      <c r="B1980" s="61">
        <v>3933</v>
      </c>
      <c r="C1980" s="78">
        <f t="shared" si="115"/>
        <v>1993.05</v>
      </c>
      <c r="D1980" s="78">
        <f t="shared" si="116"/>
        <v>7.8009917355371901</v>
      </c>
      <c r="E1980" s="78"/>
      <c r="F1980" s="78"/>
      <c r="G1980" s="78"/>
      <c r="H1980" s="78"/>
      <c r="I1980" s="78"/>
    </row>
    <row r="1981" spans="1:9" x14ac:dyDescent="0.2">
      <c r="A1981" s="77">
        <v>34113</v>
      </c>
      <c r="B1981" s="61">
        <v>5319</v>
      </c>
      <c r="C1981" s="78">
        <f t="shared" si="115"/>
        <v>1993.05</v>
      </c>
      <c r="D1981" s="78">
        <f t="shared" si="116"/>
        <v>10.550082644628098</v>
      </c>
      <c r="E1981" s="78"/>
      <c r="F1981" s="78"/>
      <c r="G1981" s="78"/>
      <c r="H1981" s="78"/>
      <c r="I1981" s="78"/>
    </row>
    <row r="1982" spans="1:9" x14ac:dyDescent="0.2">
      <c r="A1982" s="77">
        <v>34114</v>
      </c>
      <c r="B1982" s="61">
        <v>7812</v>
      </c>
      <c r="C1982" s="78">
        <f t="shared" si="115"/>
        <v>1993.05</v>
      </c>
      <c r="D1982" s="78">
        <f t="shared" si="116"/>
        <v>15.494876033057851</v>
      </c>
      <c r="E1982" s="78"/>
      <c r="F1982" s="78"/>
      <c r="G1982" s="78"/>
      <c r="H1982" s="78"/>
      <c r="I1982" s="78"/>
    </row>
    <row r="1983" spans="1:9" x14ac:dyDescent="0.2">
      <c r="A1983" s="77">
        <v>34115</v>
      </c>
      <c r="B1983" s="61">
        <v>7745</v>
      </c>
      <c r="C1983" s="78">
        <f t="shared" si="115"/>
        <v>1993.05</v>
      </c>
      <c r="D1983" s="78">
        <f t="shared" si="116"/>
        <v>15.36198347107438</v>
      </c>
      <c r="E1983" s="78"/>
      <c r="F1983" s="78"/>
      <c r="G1983" s="78"/>
      <c r="H1983" s="78"/>
      <c r="I1983" s="78"/>
    </row>
    <row r="1984" spans="1:9" x14ac:dyDescent="0.2">
      <c r="A1984" s="77">
        <v>34116</v>
      </c>
      <c r="B1984" s="61">
        <v>10952</v>
      </c>
      <c r="C1984" s="78">
        <f t="shared" si="115"/>
        <v>1993.05</v>
      </c>
      <c r="D1984" s="78">
        <f t="shared" si="116"/>
        <v>21.722975206611569</v>
      </c>
      <c r="E1984" s="78"/>
      <c r="F1984" s="78"/>
      <c r="G1984" s="78"/>
      <c r="H1984" s="78"/>
      <c r="I1984" s="78"/>
    </row>
    <row r="1985" spans="1:9" x14ac:dyDescent="0.2">
      <c r="A1985" s="77">
        <v>34117</v>
      </c>
      <c r="B1985" s="61">
        <v>9083</v>
      </c>
      <c r="C1985" s="78">
        <f t="shared" si="115"/>
        <v>1993.05</v>
      </c>
      <c r="D1985" s="78">
        <f t="shared" si="116"/>
        <v>18.015867768595044</v>
      </c>
      <c r="E1985" s="78"/>
      <c r="F1985" s="78"/>
      <c r="G1985" s="78"/>
      <c r="H1985" s="78"/>
      <c r="I1985" s="78"/>
    </row>
    <row r="1986" spans="1:9" x14ac:dyDescent="0.2">
      <c r="A1986" s="77">
        <v>34118</v>
      </c>
      <c r="B1986" s="61">
        <v>8911</v>
      </c>
      <c r="C1986" s="78">
        <f t="shared" si="115"/>
        <v>1993.05</v>
      </c>
      <c r="D1986" s="78">
        <f t="shared" si="116"/>
        <v>17.674710743801654</v>
      </c>
      <c r="E1986" s="78"/>
      <c r="F1986" s="78"/>
      <c r="G1986" s="78"/>
      <c r="H1986" s="78"/>
      <c r="I1986" s="78"/>
    </row>
    <row r="1987" spans="1:9" x14ac:dyDescent="0.2">
      <c r="A1987" s="77">
        <v>34119</v>
      </c>
      <c r="B1987" s="61">
        <v>17111</v>
      </c>
      <c r="C1987" s="78">
        <f t="shared" si="115"/>
        <v>1993.05</v>
      </c>
      <c r="D1987" s="78">
        <f t="shared" si="116"/>
        <v>33.939173553719009</v>
      </c>
      <c r="E1987" s="78"/>
      <c r="F1987" s="78"/>
      <c r="G1987" s="78"/>
      <c r="H1987" s="78"/>
      <c r="I1987" s="78"/>
    </row>
    <row r="1988" spans="1:9" x14ac:dyDescent="0.2">
      <c r="A1988" s="77">
        <v>34120</v>
      </c>
      <c r="B1988" s="61">
        <v>31080</v>
      </c>
      <c r="C1988" s="78">
        <f t="shared" si="115"/>
        <v>1993.05</v>
      </c>
      <c r="D1988" s="78">
        <f t="shared" si="116"/>
        <v>61.646280991735537</v>
      </c>
      <c r="E1988" s="78"/>
      <c r="F1988" s="78"/>
      <c r="G1988" s="78"/>
      <c r="H1988" s="78"/>
      <c r="I1988" s="78"/>
    </row>
    <row r="1989" spans="1:9" x14ac:dyDescent="0.2">
      <c r="A1989" s="77">
        <v>34121</v>
      </c>
      <c r="B1989" s="61">
        <v>11861</v>
      </c>
      <c r="C1989" s="78">
        <f t="shared" si="115"/>
        <v>1993.06</v>
      </c>
      <c r="D1989" s="78">
        <f t="shared" si="116"/>
        <v>23.525950413223143</v>
      </c>
      <c r="E1989" s="78"/>
      <c r="F1989" s="78"/>
      <c r="G1989" s="78"/>
      <c r="H1989" s="78"/>
      <c r="I1989" s="78"/>
    </row>
    <row r="1990" spans="1:9" x14ac:dyDescent="0.2">
      <c r="A1990" s="77">
        <v>34122</v>
      </c>
      <c r="B1990" s="61">
        <v>8659</v>
      </c>
      <c r="C1990" s="78">
        <f t="shared" si="115"/>
        <v>1993.06</v>
      </c>
      <c r="D1990" s="78">
        <f t="shared" si="116"/>
        <v>17.174876033057853</v>
      </c>
      <c r="E1990" s="78"/>
      <c r="F1990" s="78"/>
      <c r="G1990" s="78"/>
      <c r="H1990" s="78"/>
      <c r="I1990" s="78"/>
    </row>
    <row r="1991" spans="1:9" x14ac:dyDescent="0.2">
      <c r="A1991" s="77">
        <v>34123</v>
      </c>
      <c r="B1991" s="61">
        <v>6036</v>
      </c>
      <c r="C1991" s="78">
        <f t="shared" si="115"/>
        <v>1993.06</v>
      </c>
      <c r="D1991" s="78">
        <f t="shared" si="116"/>
        <v>11.972231404958679</v>
      </c>
      <c r="E1991" s="78"/>
      <c r="F1991" s="78"/>
      <c r="G1991" s="78"/>
      <c r="H1991" s="78"/>
      <c r="I1991" s="78"/>
    </row>
    <row r="1992" spans="1:9" x14ac:dyDescent="0.2">
      <c r="A1992" s="77">
        <v>34124</v>
      </c>
      <c r="B1992" s="61">
        <v>6842</v>
      </c>
      <c r="C1992" s="78">
        <f t="shared" si="115"/>
        <v>1993.06</v>
      </c>
      <c r="D1992" s="78">
        <f t="shared" si="116"/>
        <v>13.57090909090909</v>
      </c>
      <c r="E1992" s="78"/>
      <c r="F1992" s="78"/>
      <c r="G1992" s="78"/>
      <c r="H1992" s="78"/>
      <c r="I1992" s="78"/>
    </row>
    <row r="1993" spans="1:9" x14ac:dyDescent="0.2">
      <c r="A1993" s="77">
        <v>34125</v>
      </c>
      <c r="B1993" s="61">
        <v>5918</v>
      </c>
      <c r="C1993" s="78">
        <f t="shared" si="115"/>
        <v>1993.06</v>
      </c>
      <c r="D1993" s="78">
        <f t="shared" si="116"/>
        <v>11.738181818181818</v>
      </c>
      <c r="E1993" s="78"/>
      <c r="F1993" s="78"/>
      <c r="G1993" s="78"/>
      <c r="H1993" s="78"/>
      <c r="I1993" s="78"/>
    </row>
    <row r="1994" spans="1:9" x14ac:dyDescent="0.2">
      <c r="A1994" s="77">
        <v>34126</v>
      </c>
      <c r="B1994" s="61">
        <v>5932</v>
      </c>
      <c r="C1994" s="78">
        <f t="shared" si="115"/>
        <v>1993.06</v>
      </c>
      <c r="D1994" s="78">
        <f t="shared" si="116"/>
        <v>11.765950413223141</v>
      </c>
      <c r="E1994" s="78"/>
      <c r="F1994" s="78"/>
      <c r="G1994" s="78"/>
      <c r="H1994" s="78"/>
      <c r="I1994" s="78"/>
    </row>
    <row r="1995" spans="1:9" x14ac:dyDescent="0.2">
      <c r="A1995" s="77">
        <v>34127</v>
      </c>
      <c r="B1995" s="61">
        <v>4468</v>
      </c>
      <c r="C1995" s="78">
        <f t="shared" ref="C1995:C2058" si="117">YEAR(A1995) + MONTH(A1995) / 100</f>
        <v>1993.06</v>
      </c>
      <c r="D1995" s="78">
        <f t="shared" si="116"/>
        <v>8.8621487603305784</v>
      </c>
      <c r="E1995" s="78"/>
      <c r="F1995" s="78"/>
      <c r="G1995" s="78"/>
      <c r="H1995" s="78"/>
      <c r="I1995" s="78"/>
    </row>
    <row r="1996" spans="1:9" x14ac:dyDescent="0.2">
      <c r="A1996" s="77">
        <v>34128</v>
      </c>
      <c r="B1996" s="61">
        <v>4601</v>
      </c>
      <c r="C1996" s="78">
        <f t="shared" si="117"/>
        <v>1993.06</v>
      </c>
      <c r="D1996" s="78">
        <f t="shared" ref="D1996:D2059" si="118">B1996 * 60 * 60 * 24 / 43560 / 1000</f>
        <v>9.1259504132231406</v>
      </c>
      <c r="E1996" s="78"/>
      <c r="F1996" s="78"/>
      <c r="G1996" s="78"/>
      <c r="H1996" s="78"/>
      <c r="I1996" s="78"/>
    </row>
    <row r="1997" spans="1:9" x14ac:dyDescent="0.2">
      <c r="A1997" s="77">
        <v>34129</v>
      </c>
      <c r="B1997" s="61">
        <v>5508</v>
      </c>
      <c r="C1997" s="78">
        <f t="shared" si="117"/>
        <v>1993.06</v>
      </c>
      <c r="D1997" s="78">
        <f t="shared" si="118"/>
        <v>10.92495867768595</v>
      </c>
      <c r="E1997" s="78"/>
      <c r="F1997" s="78"/>
      <c r="G1997" s="78"/>
      <c r="H1997" s="78"/>
      <c r="I1997" s="78"/>
    </row>
    <row r="1998" spans="1:9" x14ac:dyDescent="0.2">
      <c r="A1998" s="77">
        <v>34130</v>
      </c>
      <c r="B1998" s="61">
        <v>4978</v>
      </c>
      <c r="C1998" s="78">
        <f t="shared" si="117"/>
        <v>1993.06</v>
      </c>
      <c r="D1998" s="78">
        <f t="shared" si="118"/>
        <v>9.8737190082644624</v>
      </c>
      <c r="E1998" s="78"/>
      <c r="F1998" s="78"/>
      <c r="G1998" s="78"/>
      <c r="H1998" s="78"/>
      <c r="I1998" s="78"/>
    </row>
    <row r="1999" spans="1:9" x14ac:dyDescent="0.2">
      <c r="A1999" s="77">
        <v>34131</v>
      </c>
      <c r="B1999" s="61">
        <v>5137</v>
      </c>
      <c r="C1999" s="78">
        <f t="shared" si="117"/>
        <v>1993.06</v>
      </c>
      <c r="D1999" s="78">
        <f t="shared" si="118"/>
        <v>10.189090909090909</v>
      </c>
      <c r="E1999" s="78"/>
      <c r="F1999" s="78"/>
      <c r="G1999" s="78"/>
      <c r="H1999" s="78"/>
      <c r="I1999" s="78"/>
    </row>
    <row r="2000" spans="1:9" x14ac:dyDescent="0.2">
      <c r="A2000" s="77">
        <v>34132</v>
      </c>
      <c r="B2000" s="61">
        <v>5169</v>
      </c>
      <c r="C2000" s="78">
        <f t="shared" si="117"/>
        <v>1993.06</v>
      </c>
      <c r="D2000" s="78">
        <f t="shared" si="118"/>
        <v>10.252561983471074</v>
      </c>
      <c r="E2000" s="78"/>
      <c r="F2000" s="78"/>
      <c r="G2000" s="78"/>
      <c r="H2000" s="78"/>
      <c r="I2000" s="78"/>
    </row>
    <row r="2001" spans="1:9" x14ac:dyDescent="0.2">
      <c r="A2001" s="77">
        <v>34133</v>
      </c>
      <c r="B2001" s="61">
        <v>5295</v>
      </c>
      <c r="C2001" s="78">
        <f t="shared" si="117"/>
        <v>1993.06</v>
      </c>
      <c r="D2001" s="78">
        <f t="shared" si="118"/>
        <v>10.502479338842976</v>
      </c>
      <c r="E2001" s="78"/>
      <c r="F2001" s="78"/>
      <c r="G2001" s="78"/>
      <c r="H2001" s="78"/>
      <c r="I2001" s="78"/>
    </row>
    <row r="2002" spans="1:9" x14ac:dyDescent="0.2">
      <c r="A2002" s="77">
        <v>34134</v>
      </c>
      <c r="B2002" s="61">
        <v>943</v>
      </c>
      <c r="C2002" s="78">
        <f t="shared" si="117"/>
        <v>1993.06</v>
      </c>
      <c r="D2002" s="78">
        <f t="shared" si="118"/>
        <v>1.8704132231404957</v>
      </c>
      <c r="E2002" s="78"/>
      <c r="F2002" s="78"/>
      <c r="G2002" s="78"/>
      <c r="H2002" s="78"/>
      <c r="I2002" s="78"/>
    </row>
    <row r="2003" spans="1:9" x14ac:dyDescent="0.2">
      <c r="A2003" s="77">
        <v>34135</v>
      </c>
      <c r="B2003" s="61">
        <v>4129</v>
      </c>
      <c r="C2003" s="78">
        <f t="shared" si="117"/>
        <v>1993.06</v>
      </c>
      <c r="D2003" s="78">
        <f t="shared" si="118"/>
        <v>8.1897520661157017</v>
      </c>
      <c r="E2003" s="78"/>
      <c r="F2003" s="78"/>
      <c r="G2003" s="78"/>
      <c r="H2003" s="78"/>
      <c r="I2003" s="78"/>
    </row>
    <row r="2004" spans="1:9" x14ac:dyDescent="0.2">
      <c r="A2004" s="77">
        <v>34136</v>
      </c>
      <c r="B2004" s="61">
        <v>3735</v>
      </c>
      <c r="C2004" s="78">
        <f t="shared" si="117"/>
        <v>1993.06</v>
      </c>
      <c r="D2004" s="78">
        <f t="shared" si="118"/>
        <v>7.4082644628099166</v>
      </c>
      <c r="E2004" s="78"/>
      <c r="F2004" s="78"/>
      <c r="G2004" s="78"/>
      <c r="H2004" s="78"/>
      <c r="I2004" s="78"/>
    </row>
    <row r="2005" spans="1:9" x14ac:dyDescent="0.2">
      <c r="A2005" s="77">
        <v>34137</v>
      </c>
      <c r="B2005" s="61">
        <v>5820</v>
      </c>
      <c r="C2005" s="78">
        <f t="shared" si="117"/>
        <v>1993.06</v>
      </c>
      <c r="D2005" s="78">
        <f t="shared" si="118"/>
        <v>11.543801652892562</v>
      </c>
      <c r="E2005" s="78"/>
      <c r="F2005" s="78"/>
      <c r="G2005" s="78"/>
      <c r="H2005" s="78"/>
      <c r="I2005" s="78"/>
    </row>
    <row r="2006" spans="1:9" x14ac:dyDescent="0.2">
      <c r="A2006" s="77">
        <v>34138</v>
      </c>
      <c r="B2006" s="61">
        <v>3966</v>
      </c>
      <c r="C2006" s="78">
        <f t="shared" si="117"/>
        <v>1993.06</v>
      </c>
      <c r="D2006" s="78">
        <f t="shared" si="118"/>
        <v>7.8664462809917355</v>
      </c>
      <c r="E2006" s="78"/>
      <c r="F2006" s="78"/>
      <c r="G2006" s="78"/>
      <c r="H2006" s="78"/>
      <c r="I2006" s="78"/>
    </row>
    <row r="2007" spans="1:9" x14ac:dyDescent="0.2">
      <c r="A2007" s="77">
        <v>34139</v>
      </c>
      <c r="B2007" s="61">
        <v>4298</v>
      </c>
      <c r="C2007" s="78">
        <f t="shared" si="117"/>
        <v>1993.06</v>
      </c>
      <c r="D2007" s="78">
        <f t="shared" si="118"/>
        <v>8.5249586776859498</v>
      </c>
      <c r="E2007" s="78"/>
      <c r="F2007" s="78"/>
      <c r="G2007" s="78"/>
      <c r="H2007" s="78"/>
      <c r="I2007" s="78"/>
    </row>
    <row r="2008" spans="1:9" x14ac:dyDescent="0.2">
      <c r="A2008" s="77">
        <v>34140</v>
      </c>
      <c r="B2008" s="61">
        <v>3802</v>
      </c>
      <c r="C2008" s="78">
        <f t="shared" si="117"/>
        <v>1993.06</v>
      </c>
      <c r="D2008" s="78">
        <f t="shared" si="118"/>
        <v>7.5411570247933888</v>
      </c>
      <c r="E2008" s="78"/>
      <c r="F2008" s="78"/>
      <c r="G2008" s="78"/>
      <c r="H2008" s="78"/>
      <c r="I2008" s="78"/>
    </row>
    <row r="2009" spans="1:9" x14ac:dyDescent="0.2">
      <c r="A2009" s="77">
        <v>34141</v>
      </c>
      <c r="B2009" s="61">
        <v>2737</v>
      </c>
      <c r="C2009" s="78">
        <f t="shared" si="117"/>
        <v>1993.06</v>
      </c>
      <c r="D2009" s="78">
        <f t="shared" si="118"/>
        <v>5.4287603305785126</v>
      </c>
      <c r="E2009" s="78"/>
      <c r="F2009" s="78"/>
      <c r="G2009" s="78"/>
      <c r="H2009" s="78"/>
      <c r="I2009" s="78"/>
    </row>
    <row r="2010" spans="1:9" x14ac:dyDescent="0.2">
      <c r="A2010" s="77">
        <v>34142</v>
      </c>
      <c r="B2010" s="61">
        <v>2328</v>
      </c>
      <c r="C2010" s="78">
        <f t="shared" si="117"/>
        <v>1993.06</v>
      </c>
      <c r="D2010" s="78">
        <f t="shared" si="118"/>
        <v>4.617520661157025</v>
      </c>
      <c r="E2010" s="78"/>
      <c r="F2010" s="78"/>
      <c r="G2010" s="78"/>
      <c r="H2010" s="78"/>
      <c r="I2010" s="78"/>
    </row>
    <row r="2011" spans="1:9" x14ac:dyDescent="0.2">
      <c r="A2011" s="77">
        <v>34143</v>
      </c>
      <c r="B2011" s="61">
        <v>2462</v>
      </c>
      <c r="C2011" s="78">
        <f t="shared" si="117"/>
        <v>1993.06</v>
      </c>
      <c r="D2011" s="78">
        <f t="shared" si="118"/>
        <v>4.8833057851239676</v>
      </c>
      <c r="E2011" s="78"/>
      <c r="F2011" s="78"/>
      <c r="G2011" s="78"/>
      <c r="H2011" s="78"/>
      <c r="I2011" s="78"/>
    </row>
    <row r="2012" spans="1:9" x14ac:dyDescent="0.2">
      <c r="A2012" s="77">
        <v>34144</v>
      </c>
      <c r="B2012" s="61">
        <v>2523</v>
      </c>
      <c r="C2012" s="78">
        <f t="shared" si="117"/>
        <v>1993.06</v>
      </c>
      <c r="D2012" s="78">
        <f t="shared" si="118"/>
        <v>5.0042975206611571</v>
      </c>
      <c r="E2012" s="78"/>
      <c r="F2012" s="78"/>
      <c r="G2012" s="78"/>
      <c r="H2012" s="78"/>
      <c r="I2012" s="78"/>
    </row>
    <row r="2013" spans="1:9" x14ac:dyDescent="0.2">
      <c r="A2013" s="77">
        <v>34145</v>
      </c>
      <c r="B2013" s="61">
        <v>2637</v>
      </c>
      <c r="C2013" s="78">
        <f t="shared" si="117"/>
        <v>1993.06</v>
      </c>
      <c r="D2013" s="78">
        <f t="shared" si="118"/>
        <v>5.2304132231404958</v>
      </c>
      <c r="E2013" s="78"/>
      <c r="F2013" s="78"/>
      <c r="G2013" s="78"/>
      <c r="H2013" s="78"/>
      <c r="I2013" s="78"/>
    </row>
    <row r="2014" spans="1:9" x14ac:dyDescent="0.2">
      <c r="A2014" s="77">
        <v>34146</v>
      </c>
      <c r="B2014" s="61">
        <v>2323</v>
      </c>
      <c r="C2014" s="78">
        <f t="shared" si="117"/>
        <v>1993.06</v>
      </c>
      <c r="D2014" s="78">
        <f t="shared" si="118"/>
        <v>4.6076033057851236</v>
      </c>
      <c r="E2014" s="78"/>
      <c r="F2014" s="78"/>
      <c r="G2014" s="78"/>
      <c r="H2014" s="78"/>
      <c r="I2014" s="78"/>
    </row>
    <row r="2015" spans="1:9" x14ac:dyDescent="0.2">
      <c r="A2015" s="77">
        <v>34147</v>
      </c>
      <c r="B2015" s="61">
        <v>1999</v>
      </c>
      <c r="C2015" s="78">
        <f t="shared" si="117"/>
        <v>1993.06</v>
      </c>
      <c r="D2015" s="78">
        <f t="shared" si="118"/>
        <v>3.9649586776859507</v>
      </c>
      <c r="E2015" s="78"/>
      <c r="F2015" s="78"/>
      <c r="G2015" s="78"/>
      <c r="H2015" s="78"/>
      <c r="I2015" s="78"/>
    </row>
    <row r="2016" spans="1:9" x14ac:dyDescent="0.2">
      <c r="A2016" s="77">
        <v>34148</v>
      </c>
      <c r="B2016" s="61">
        <v>1858</v>
      </c>
      <c r="C2016" s="78">
        <f t="shared" si="117"/>
        <v>1993.06</v>
      </c>
      <c r="D2016" s="78">
        <f t="shared" si="118"/>
        <v>3.685289256198347</v>
      </c>
      <c r="E2016" s="78"/>
      <c r="F2016" s="78"/>
      <c r="G2016" s="78"/>
      <c r="H2016" s="78"/>
      <c r="I2016" s="78"/>
    </row>
    <row r="2017" spans="1:9" x14ac:dyDescent="0.2">
      <c r="A2017" s="77">
        <v>34149</v>
      </c>
      <c r="B2017" s="61">
        <v>1888</v>
      </c>
      <c r="C2017" s="78">
        <f t="shared" si="117"/>
        <v>1993.06</v>
      </c>
      <c r="D2017" s="78">
        <f t="shared" si="118"/>
        <v>3.7447933884297524</v>
      </c>
      <c r="E2017" s="78"/>
      <c r="F2017" s="78"/>
      <c r="G2017" s="78"/>
      <c r="H2017" s="78"/>
      <c r="I2017" s="78"/>
    </row>
    <row r="2018" spans="1:9" x14ac:dyDescent="0.2">
      <c r="A2018" s="77">
        <v>34150</v>
      </c>
      <c r="B2018" s="61">
        <v>1844</v>
      </c>
      <c r="C2018" s="78">
        <f t="shared" si="117"/>
        <v>1993.06</v>
      </c>
      <c r="D2018" s="78">
        <f t="shared" si="118"/>
        <v>3.6575206611570246</v>
      </c>
      <c r="E2018" s="78"/>
      <c r="F2018" s="78"/>
      <c r="G2018" s="78"/>
      <c r="H2018" s="78"/>
      <c r="I2018" s="78"/>
    </row>
    <row r="2019" spans="1:9" x14ac:dyDescent="0.2">
      <c r="A2019" s="77">
        <v>34151</v>
      </c>
      <c r="B2019" s="61">
        <v>1528</v>
      </c>
      <c r="C2019" s="78">
        <f t="shared" si="117"/>
        <v>1993.07</v>
      </c>
      <c r="D2019" s="78">
        <f t="shared" si="118"/>
        <v>3.0307438016528927</v>
      </c>
      <c r="E2019" s="78"/>
      <c r="F2019" s="78"/>
      <c r="G2019" s="78"/>
      <c r="H2019" s="78"/>
      <c r="I2019" s="78"/>
    </row>
    <row r="2020" spans="1:9" x14ac:dyDescent="0.2">
      <c r="A2020" s="77">
        <v>34152</v>
      </c>
      <c r="B2020" s="61">
        <v>1637</v>
      </c>
      <c r="C2020" s="78">
        <f t="shared" si="117"/>
        <v>1993.07</v>
      </c>
      <c r="D2020" s="78">
        <f t="shared" si="118"/>
        <v>3.2469421487603305</v>
      </c>
      <c r="E2020" s="78"/>
      <c r="F2020" s="78"/>
      <c r="G2020" s="78"/>
      <c r="H2020" s="78"/>
      <c r="I2020" s="78"/>
    </row>
    <row r="2021" spans="1:9" x14ac:dyDescent="0.2">
      <c r="A2021" s="77">
        <v>34153</v>
      </c>
      <c r="B2021" s="61">
        <v>1348</v>
      </c>
      <c r="C2021" s="78">
        <f t="shared" si="117"/>
        <v>1993.07</v>
      </c>
      <c r="D2021" s="78">
        <f t="shared" si="118"/>
        <v>2.6737190082644631</v>
      </c>
      <c r="E2021" s="78"/>
      <c r="F2021" s="78"/>
      <c r="G2021" s="78"/>
      <c r="H2021" s="78"/>
      <c r="I2021" s="78"/>
    </row>
    <row r="2022" spans="1:9" x14ac:dyDescent="0.2">
      <c r="A2022" s="77">
        <v>34154</v>
      </c>
      <c r="B2022" s="61">
        <v>1603</v>
      </c>
      <c r="C2022" s="78">
        <f t="shared" si="117"/>
        <v>1993.07</v>
      </c>
      <c r="D2022" s="78">
        <f t="shared" si="118"/>
        <v>3.179504132231405</v>
      </c>
      <c r="E2022" s="78"/>
      <c r="F2022" s="78"/>
      <c r="G2022" s="78"/>
      <c r="H2022" s="78"/>
      <c r="I2022" s="78"/>
    </row>
    <row r="2023" spans="1:9" x14ac:dyDescent="0.2">
      <c r="A2023" s="77">
        <v>34155</v>
      </c>
      <c r="B2023" s="61">
        <v>1746</v>
      </c>
      <c r="C2023" s="78">
        <f t="shared" si="117"/>
        <v>1993.07</v>
      </c>
      <c r="D2023" s="78">
        <f t="shared" si="118"/>
        <v>3.4631404958677687</v>
      </c>
      <c r="E2023" s="78"/>
      <c r="F2023" s="78"/>
      <c r="G2023" s="78"/>
      <c r="H2023" s="78"/>
      <c r="I2023" s="78"/>
    </row>
    <row r="2024" spans="1:9" x14ac:dyDescent="0.2">
      <c r="A2024" s="77">
        <v>34156</v>
      </c>
      <c r="B2024" s="61">
        <v>1468</v>
      </c>
      <c r="C2024" s="78">
        <f t="shared" si="117"/>
        <v>1993.07</v>
      </c>
      <c r="D2024" s="78">
        <f t="shared" si="118"/>
        <v>2.9117355371900824</v>
      </c>
      <c r="E2024" s="78"/>
      <c r="F2024" s="78"/>
      <c r="G2024" s="78"/>
      <c r="H2024" s="78"/>
      <c r="I2024" s="78"/>
    </row>
    <row r="2025" spans="1:9" x14ac:dyDescent="0.2">
      <c r="A2025" s="77">
        <v>34157</v>
      </c>
      <c r="B2025" s="61">
        <v>1485</v>
      </c>
      <c r="C2025" s="78">
        <f t="shared" si="117"/>
        <v>1993.07</v>
      </c>
      <c r="D2025" s="78">
        <f t="shared" si="118"/>
        <v>2.9454545454545453</v>
      </c>
      <c r="E2025" s="78"/>
      <c r="F2025" s="78"/>
      <c r="G2025" s="78"/>
      <c r="H2025" s="78"/>
      <c r="I2025" s="78"/>
    </row>
    <row r="2026" spans="1:9" x14ac:dyDescent="0.2">
      <c r="A2026" s="77">
        <v>34158</v>
      </c>
      <c r="B2026" s="61">
        <v>1425</v>
      </c>
      <c r="C2026" s="78">
        <f t="shared" si="117"/>
        <v>1993.07</v>
      </c>
      <c r="D2026" s="78">
        <f t="shared" si="118"/>
        <v>2.8264462809917354</v>
      </c>
      <c r="E2026" s="78"/>
      <c r="F2026" s="78"/>
      <c r="G2026" s="78"/>
      <c r="H2026" s="78"/>
      <c r="I2026" s="78"/>
    </row>
    <row r="2027" spans="1:9" x14ac:dyDescent="0.2">
      <c r="A2027" s="77">
        <v>34159</v>
      </c>
      <c r="B2027" s="61">
        <v>1333</v>
      </c>
      <c r="C2027" s="78">
        <f t="shared" si="117"/>
        <v>1993.07</v>
      </c>
      <c r="D2027" s="78">
        <f t="shared" si="118"/>
        <v>2.6439669421487602</v>
      </c>
      <c r="E2027" s="78"/>
      <c r="F2027" s="78"/>
      <c r="G2027" s="78"/>
      <c r="H2027" s="78"/>
      <c r="I2027" s="78"/>
    </row>
    <row r="2028" spans="1:9" x14ac:dyDescent="0.2">
      <c r="A2028" s="77">
        <v>34160</v>
      </c>
      <c r="B2028" s="61">
        <v>1283</v>
      </c>
      <c r="C2028" s="78">
        <f t="shared" si="117"/>
        <v>1993.07</v>
      </c>
      <c r="D2028" s="78">
        <f t="shared" si="118"/>
        <v>2.5447933884297522</v>
      </c>
      <c r="E2028" s="78"/>
      <c r="F2028" s="78"/>
      <c r="G2028" s="78"/>
      <c r="H2028" s="78"/>
      <c r="I2028" s="78"/>
    </row>
    <row r="2029" spans="1:9" x14ac:dyDescent="0.2">
      <c r="A2029" s="77">
        <v>34161</v>
      </c>
      <c r="B2029" s="61">
        <v>956</v>
      </c>
      <c r="C2029" s="78">
        <f t="shared" si="117"/>
        <v>1993.07</v>
      </c>
      <c r="D2029" s="78">
        <f t="shared" si="118"/>
        <v>1.896198347107438</v>
      </c>
      <c r="E2029" s="78"/>
      <c r="F2029" s="78"/>
      <c r="G2029" s="78"/>
      <c r="H2029" s="78"/>
      <c r="I2029" s="78"/>
    </row>
    <row r="2030" spans="1:9" x14ac:dyDescent="0.2">
      <c r="A2030" s="77">
        <v>34162</v>
      </c>
      <c r="B2030" s="61">
        <v>827</v>
      </c>
      <c r="C2030" s="78">
        <f t="shared" si="117"/>
        <v>1993.07</v>
      </c>
      <c r="D2030" s="78">
        <f t="shared" si="118"/>
        <v>1.6403305785123967</v>
      </c>
      <c r="E2030" s="78"/>
      <c r="F2030" s="78"/>
      <c r="G2030" s="78"/>
      <c r="H2030" s="78"/>
      <c r="I2030" s="78"/>
    </row>
    <row r="2031" spans="1:9" x14ac:dyDescent="0.2">
      <c r="A2031" s="77">
        <v>34163</v>
      </c>
      <c r="B2031" s="61">
        <v>672</v>
      </c>
      <c r="C2031" s="78">
        <f t="shared" si="117"/>
        <v>1993.07</v>
      </c>
      <c r="D2031" s="78">
        <f t="shared" si="118"/>
        <v>1.3328925619834711</v>
      </c>
      <c r="E2031" s="78"/>
      <c r="F2031" s="78"/>
      <c r="G2031" s="78"/>
      <c r="H2031" s="78"/>
      <c r="I2031" s="78"/>
    </row>
    <row r="2032" spans="1:9" x14ac:dyDescent="0.2">
      <c r="A2032" s="77">
        <v>34164</v>
      </c>
      <c r="B2032" s="61">
        <v>823</v>
      </c>
      <c r="C2032" s="78">
        <f t="shared" si="117"/>
        <v>1993.07</v>
      </c>
      <c r="D2032" s="78">
        <f t="shared" si="118"/>
        <v>1.6323966942148762</v>
      </c>
      <c r="E2032" s="78"/>
      <c r="F2032" s="78"/>
      <c r="G2032" s="78"/>
      <c r="H2032" s="78"/>
      <c r="I2032" s="78"/>
    </row>
    <row r="2033" spans="1:9" x14ac:dyDescent="0.2">
      <c r="A2033" s="77">
        <v>34165</v>
      </c>
      <c r="B2033" s="61">
        <v>816</v>
      </c>
      <c r="C2033" s="78">
        <f t="shared" si="117"/>
        <v>1993.07</v>
      </c>
      <c r="D2033" s="78">
        <f t="shared" si="118"/>
        <v>1.618512396694215</v>
      </c>
      <c r="E2033" s="78"/>
      <c r="F2033" s="78"/>
      <c r="G2033" s="78"/>
      <c r="H2033" s="78"/>
      <c r="I2033" s="78"/>
    </row>
    <row r="2034" spans="1:9" x14ac:dyDescent="0.2">
      <c r="A2034" s="77">
        <v>34166</v>
      </c>
      <c r="B2034" s="61">
        <v>821</v>
      </c>
      <c r="C2034" s="78">
        <f t="shared" si="117"/>
        <v>1993.07</v>
      </c>
      <c r="D2034" s="78">
        <f t="shared" si="118"/>
        <v>1.6284297520661157</v>
      </c>
      <c r="E2034" s="78"/>
      <c r="F2034" s="78"/>
      <c r="G2034" s="78"/>
      <c r="H2034" s="78"/>
      <c r="I2034" s="78"/>
    </row>
    <row r="2035" spans="1:9" x14ac:dyDescent="0.2">
      <c r="A2035" s="77">
        <v>34167</v>
      </c>
      <c r="B2035" s="61">
        <v>882</v>
      </c>
      <c r="C2035" s="78">
        <f t="shared" si="117"/>
        <v>1993.07</v>
      </c>
      <c r="D2035" s="78">
        <f t="shared" si="118"/>
        <v>1.7494214876033058</v>
      </c>
      <c r="E2035" s="78"/>
      <c r="F2035" s="78"/>
      <c r="G2035" s="78"/>
      <c r="H2035" s="78"/>
      <c r="I2035" s="78"/>
    </row>
    <row r="2036" spans="1:9" x14ac:dyDescent="0.2">
      <c r="A2036" s="77">
        <v>34168</v>
      </c>
      <c r="B2036" s="61">
        <v>935</v>
      </c>
      <c r="C2036" s="78">
        <f t="shared" si="117"/>
        <v>1993.07</v>
      </c>
      <c r="D2036" s="78">
        <f t="shared" si="118"/>
        <v>1.8545454545454545</v>
      </c>
      <c r="E2036" s="78"/>
      <c r="F2036" s="78"/>
      <c r="G2036" s="78"/>
      <c r="H2036" s="78"/>
      <c r="I2036" s="78"/>
    </row>
    <row r="2037" spans="1:9" x14ac:dyDescent="0.2">
      <c r="A2037" s="77">
        <v>34169</v>
      </c>
      <c r="B2037" s="61">
        <v>620</v>
      </c>
      <c r="C2037" s="78">
        <f t="shared" si="117"/>
        <v>1993.07</v>
      </c>
      <c r="D2037" s="78">
        <f t="shared" si="118"/>
        <v>1.2297520661157024</v>
      </c>
      <c r="E2037" s="78"/>
      <c r="F2037" s="78"/>
      <c r="G2037" s="78"/>
      <c r="H2037" s="78"/>
      <c r="I2037" s="78"/>
    </row>
    <row r="2038" spans="1:9" x14ac:dyDescent="0.2">
      <c r="A2038" s="77">
        <v>34170</v>
      </c>
      <c r="B2038" s="61">
        <v>527</v>
      </c>
      <c r="C2038" s="78">
        <f t="shared" si="117"/>
        <v>1993.07</v>
      </c>
      <c r="D2038" s="78">
        <f t="shared" si="118"/>
        <v>1.0452892561983471</v>
      </c>
      <c r="E2038" s="78"/>
      <c r="F2038" s="78"/>
      <c r="G2038" s="78"/>
      <c r="H2038" s="78"/>
      <c r="I2038" s="78"/>
    </row>
    <row r="2039" spans="1:9" x14ac:dyDescent="0.2">
      <c r="A2039" s="77">
        <v>34171</v>
      </c>
      <c r="B2039" s="61">
        <v>684</v>
      </c>
      <c r="C2039" s="78">
        <f t="shared" si="117"/>
        <v>1993.07</v>
      </c>
      <c r="D2039" s="78">
        <f t="shared" si="118"/>
        <v>1.356694214876033</v>
      </c>
      <c r="E2039" s="78"/>
      <c r="F2039" s="78"/>
      <c r="G2039" s="78"/>
      <c r="H2039" s="78"/>
      <c r="I2039" s="78"/>
    </row>
    <row r="2040" spans="1:9" x14ac:dyDescent="0.2">
      <c r="A2040" s="77">
        <v>34172</v>
      </c>
      <c r="B2040" s="61">
        <v>698</v>
      </c>
      <c r="C2040" s="78">
        <f t="shared" si="117"/>
        <v>1993.07</v>
      </c>
      <c r="D2040" s="78">
        <f t="shared" si="118"/>
        <v>1.3844628099173553</v>
      </c>
      <c r="E2040" s="78"/>
      <c r="F2040" s="78"/>
      <c r="G2040" s="78"/>
      <c r="H2040" s="78"/>
      <c r="I2040" s="78"/>
    </row>
    <row r="2041" spans="1:9" x14ac:dyDescent="0.2">
      <c r="A2041" s="77">
        <v>34173</v>
      </c>
      <c r="B2041" s="61">
        <v>1135</v>
      </c>
      <c r="C2041" s="78">
        <f t="shared" si="117"/>
        <v>1993.07</v>
      </c>
      <c r="D2041" s="78">
        <f t="shared" si="118"/>
        <v>2.2512396694214876</v>
      </c>
      <c r="E2041" s="78"/>
      <c r="F2041" s="78"/>
      <c r="G2041" s="78"/>
      <c r="H2041" s="78"/>
      <c r="I2041" s="78"/>
    </row>
    <row r="2042" spans="1:9" x14ac:dyDescent="0.2">
      <c r="A2042" s="77">
        <v>34174</v>
      </c>
      <c r="B2042" s="61">
        <v>858</v>
      </c>
      <c r="C2042" s="78">
        <f t="shared" si="117"/>
        <v>1993.07</v>
      </c>
      <c r="D2042" s="78">
        <f t="shared" si="118"/>
        <v>1.7018181818181817</v>
      </c>
      <c r="E2042" s="78"/>
      <c r="F2042" s="78"/>
      <c r="G2042" s="78"/>
      <c r="H2042" s="78"/>
      <c r="I2042" s="78"/>
    </row>
    <row r="2043" spans="1:9" x14ac:dyDescent="0.2">
      <c r="A2043" s="77">
        <v>34175</v>
      </c>
      <c r="B2043" s="61">
        <v>868</v>
      </c>
      <c r="C2043" s="78">
        <f t="shared" si="117"/>
        <v>1993.07</v>
      </c>
      <c r="D2043" s="78">
        <f t="shared" si="118"/>
        <v>1.7216528925619834</v>
      </c>
      <c r="E2043" s="78"/>
      <c r="F2043" s="78"/>
      <c r="G2043" s="78"/>
      <c r="H2043" s="78"/>
      <c r="I2043" s="78"/>
    </row>
    <row r="2044" spans="1:9" x14ac:dyDescent="0.2">
      <c r="A2044" s="77">
        <v>34176</v>
      </c>
      <c r="B2044" s="61">
        <v>745</v>
      </c>
      <c r="C2044" s="78">
        <f t="shared" si="117"/>
        <v>1993.07</v>
      </c>
      <c r="D2044" s="78">
        <f t="shared" si="118"/>
        <v>1.4776859504132231</v>
      </c>
      <c r="E2044" s="78"/>
      <c r="F2044" s="78"/>
      <c r="G2044" s="78"/>
      <c r="H2044" s="78"/>
      <c r="I2044" s="78"/>
    </row>
    <row r="2045" spans="1:9" x14ac:dyDescent="0.2">
      <c r="A2045" s="77">
        <v>34177</v>
      </c>
      <c r="B2045" s="61">
        <v>698</v>
      </c>
      <c r="C2045" s="78">
        <f t="shared" si="117"/>
        <v>1993.07</v>
      </c>
      <c r="D2045" s="78">
        <f t="shared" si="118"/>
        <v>1.3844628099173553</v>
      </c>
      <c r="E2045" s="78"/>
      <c r="F2045" s="78"/>
      <c r="G2045" s="78"/>
      <c r="H2045" s="78"/>
      <c r="I2045" s="78"/>
    </row>
    <row r="2046" spans="1:9" x14ac:dyDescent="0.2">
      <c r="A2046" s="77">
        <v>34178</v>
      </c>
      <c r="B2046" s="61">
        <v>661</v>
      </c>
      <c r="C2046" s="78">
        <f t="shared" si="117"/>
        <v>1993.07</v>
      </c>
      <c r="D2046" s="78">
        <f t="shared" si="118"/>
        <v>1.3110743801652893</v>
      </c>
      <c r="E2046" s="78"/>
      <c r="F2046" s="78"/>
      <c r="G2046" s="78"/>
      <c r="H2046" s="78"/>
      <c r="I2046" s="78"/>
    </row>
    <row r="2047" spans="1:9" x14ac:dyDescent="0.2">
      <c r="A2047" s="77">
        <v>34179</v>
      </c>
      <c r="B2047" s="61">
        <v>517</v>
      </c>
      <c r="C2047" s="78">
        <f t="shared" si="117"/>
        <v>1993.07</v>
      </c>
      <c r="D2047" s="78">
        <f t="shared" si="118"/>
        <v>1.0254545454545454</v>
      </c>
      <c r="E2047" s="78"/>
      <c r="F2047" s="78"/>
      <c r="G2047" s="78"/>
      <c r="H2047" s="78"/>
      <c r="I2047" s="78"/>
    </row>
    <row r="2048" spans="1:9" x14ac:dyDescent="0.2">
      <c r="A2048" s="77">
        <v>34180</v>
      </c>
      <c r="B2048" s="61">
        <v>705</v>
      </c>
      <c r="C2048" s="78">
        <f t="shared" si="117"/>
        <v>1993.07</v>
      </c>
      <c r="D2048" s="78">
        <f t="shared" si="118"/>
        <v>1.3983471074380165</v>
      </c>
      <c r="E2048" s="78"/>
      <c r="F2048" s="78"/>
      <c r="G2048" s="78"/>
      <c r="H2048" s="78"/>
      <c r="I2048" s="78"/>
    </row>
    <row r="2049" spans="1:9" x14ac:dyDescent="0.2">
      <c r="A2049" s="77">
        <v>34181</v>
      </c>
      <c r="B2049" s="61">
        <v>788</v>
      </c>
      <c r="C2049" s="78">
        <f t="shared" si="117"/>
        <v>1993.07</v>
      </c>
      <c r="D2049" s="78">
        <f t="shared" si="118"/>
        <v>1.5629752066115703</v>
      </c>
      <c r="E2049" s="78"/>
      <c r="F2049" s="78"/>
      <c r="G2049" s="78"/>
      <c r="H2049" s="78"/>
      <c r="I2049" s="78"/>
    </row>
    <row r="2050" spans="1:9" x14ac:dyDescent="0.2">
      <c r="A2050" s="77">
        <v>34182</v>
      </c>
      <c r="B2050" s="61">
        <v>930</v>
      </c>
      <c r="C2050" s="78">
        <f t="shared" si="117"/>
        <v>1993.08</v>
      </c>
      <c r="D2050" s="78">
        <f t="shared" si="118"/>
        <v>1.8446280991735537</v>
      </c>
      <c r="E2050" s="78"/>
      <c r="F2050" s="78"/>
      <c r="G2050" s="78"/>
      <c r="H2050" s="78"/>
      <c r="I2050" s="78"/>
    </row>
    <row r="2051" spans="1:9" x14ac:dyDescent="0.2">
      <c r="A2051" s="77">
        <v>34183</v>
      </c>
      <c r="B2051" s="61">
        <v>888</v>
      </c>
      <c r="C2051" s="78">
        <f t="shared" si="117"/>
        <v>1993.08</v>
      </c>
      <c r="D2051" s="78">
        <f t="shared" si="118"/>
        <v>1.7613223140495868</v>
      </c>
      <c r="E2051" s="78"/>
      <c r="F2051" s="78"/>
      <c r="G2051" s="78"/>
      <c r="H2051" s="78"/>
      <c r="I2051" s="78"/>
    </row>
    <row r="2052" spans="1:9" x14ac:dyDescent="0.2">
      <c r="A2052" s="77">
        <v>34184</v>
      </c>
      <c r="B2052" s="61">
        <v>761</v>
      </c>
      <c r="C2052" s="78">
        <f t="shared" si="117"/>
        <v>1993.08</v>
      </c>
      <c r="D2052" s="78">
        <f t="shared" si="118"/>
        <v>1.5094214876033059</v>
      </c>
      <c r="E2052" s="78"/>
      <c r="F2052" s="78"/>
      <c r="G2052" s="78"/>
      <c r="H2052" s="78"/>
      <c r="I2052" s="78"/>
    </row>
    <row r="2053" spans="1:9" x14ac:dyDescent="0.2">
      <c r="A2053" s="77">
        <v>34185</v>
      </c>
      <c r="B2053" s="61">
        <v>476</v>
      </c>
      <c r="C2053" s="78">
        <f t="shared" si="117"/>
        <v>1993.08</v>
      </c>
      <c r="D2053" s="78">
        <f t="shared" si="118"/>
        <v>0.94413223140495872</v>
      </c>
      <c r="E2053" s="78"/>
      <c r="F2053" s="78"/>
      <c r="G2053" s="78"/>
      <c r="H2053" s="78"/>
      <c r="I2053" s="78"/>
    </row>
    <row r="2054" spans="1:9" x14ac:dyDescent="0.2">
      <c r="A2054" s="77">
        <v>34186</v>
      </c>
      <c r="B2054" s="61">
        <v>400</v>
      </c>
      <c r="C2054" s="78">
        <f t="shared" si="117"/>
        <v>1993.08</v>
      </c>
      <c r="D2054" s="78">
        <f t="shared" si="118"/>
        <v>0.79338842975206614</v>
      </c>
      <c r="E2054" s="78"/>
      <c r="F2054" s="78"/>
      <c r="G2054" s="78"/>
      <c r="H2054" s="78"/>
      <c r="I2054" s="78"/>
    </row>
    <row r="2055" spans="1:9" x14ac:dyDescent="0.2">
      <c r="A2055" s="77">
        <v>34187</v>
      </c>
      <c r="B2055" s="61">
        <v>322</v>
      </c>
      <c r="C2055" s="78">
        <f t="shared" si="117"/>
        <v>1993.08</v>
      </c>
      <c r="D2055" s="78">
        <f t="shared" si="118"/>
        <v>0.63867768595041319</v>
      </c>
      <c r="E2055" s="78"/>
      <c r="F2055" s="78"/>
      <c r="G2055" s="78"/>
      <c r="H2055" s="78"/>
      <c r="I2055" s="78"/>
    </row>
    <row r="2056" spans="1:9" x14ac:dyDescent="0.2">
      <c r="A2056" s="77">
        <v>34188</v>
      </c>
      <c r="B2056" s="61">
        <v>350</v>
      </c>
      <c r="C2056" s="78">
        <f t="shared" si="117"/>
        <v>1993.08</v>
      </c>
      <c r="D2056" s="78">
        <f t="shared" si="118"/>
        <v>0.69421487603305787</v>
      </c>
      <c r="E2056" s="78"/>
      <c r="F2056" s="78"/>
      <c r="G2056" s="78"/>
      <c r="H2056" s="78"/>
      <c r="I2056" s="78"/>
    </row>
    <row r="2057" spans="1:9" x14ac:dyDescent="0.2">
      <c r="A2057" s="77">
        <v>34189</v>
      </c>
      <c r="B2057" s="61">
        <v>396</v>
      </c>
      <c r="C2057" s="78">
        <f t="shared" si="117"/>
        <v>1993.08</v>
      </c>
      <c r="D2057" s="78">
        <f t="shared" si="118"/>
        <v>0.78545454545454552</v>
      </c>
      <c r="E2057" s="78"/>
      <c r="F2057" s="78"/>
      <c r="G2057" s="78"/>
      <c r="H2057" s="78"/>
      <c r="I2057" s="78"/>
    </row>
    <row r="2058" spans="1:9" x14ac:dyDescent="0.2">
      <c r="A2058" s="77">
        <v>34190</v>
      </c>
      <c r="B2058" s="61">
        <v>318</v>
      </c>
      <c r="C2058" s="78">
        <f t="shared" si="117"/>
        <v>1993.08</v>
      </c>
      <c r="D2058" s="78">
        <f t="shared" si="118"/>
        <v>0.63074380165289257</v>
      </c>
      <c r="E2058" s="78"/>
      <c r="F2058" s="78"/>
      <c r="G2058" s="78"/>
      <c r="H2058" s="78"/>
      <c r="I2058" s="78"/>
    </row>
    <row r="2059" spans="1:9" x14ac:dyDescent="0.2">
      <c r="A2059" s="77">
        <v>34191</v>
      </c>
      <c r="B2059" s="61">
        <v>260</v>
      </c>
      <c r="C2059" s="78">
        <f t="shared" ref="C2059:C2122" si="119">YEAR(A2059) + MONTH(A2059) / 100</f>
        <v>1993.08</v>
      </c>
      <c r="D2059" s="78">
        <f t="shared" si="118"/>
        <v>0.51570247933884295</v>
      </c>
      <c r="E2059" s="78"/>
      <c r="F2059" s="78"/>
      <c r="G2059" s="78"/>
      <c r="H2059" s="78"/>
      <c r="I2059" s="78"/>
    </row>
    <row r="2060" spans="1:9" x14ac:dyDescent="0.2">
      <c r="A2060" s="77">
        <v>34192</v>
      </c>
      <c r="B2060" s="61">
        <v>241</v>
      </c>
      <c r="C2060" s="78">
        <f t="shared" si="119"/>
        <v>1993.08</v>
      </c>
      <c r="D2060" s="78">
        <f t="shared" ref="D2060:D2123" si="120">B2060 * 60 * 60 * 24 / 43560 / 1000</f>
        <v>0.4780165289256198</v>
      </c>
      <c r="E2060" s="78"/>
      <c r="F2060" s="78"/>
      <c r="G2060" s="78"/>
      <c r="H2060" s="78"/>
      <c r="I2060" s="78"/>
    </row>
    <row r="2061" spans="1:9" x14ac:dyDescent="0.2">
      <c r="A2061" s="77">
        <v>34193</v>
      </c>
      <c r="B2061" s="61">
        <v>249</v>
      </c>
      <c r="C2061" s="78">
        <f t="shared" si="119"/>
        <v>1993.08</v>
      </c>
      <c r="D2061" s="78">
        <f t="shared" si="120"/>
        <v>0.49388429752066115</v>
      </c>
      <c r="E2061" s="78"/>
      <c r="F2061" s="78"/>
      <c r="G2061" s="78"/>
      <c r="H2061" s="78"/>
      <c r="I2061" s="78"/>
    </row>
    <row r="2062" spans="1:9" x14ac:dyDescent="0.2">
      <c r="A2062" s="77">
        <v>34194</v>
      </c>
      <c r="B2062" s="61">
        <v>572</v>
      </c>
      <c r="C2062" s="78">
        <f t="shared" si="119"/>
        <v>1993.08</v>
      </c>
      <c r="D2062" s="78">
        <f t="shared" si="120"/>
        <v>1.1345454545454545</v>
      </c>
      <c r="E2062" s="78"/>
      <c r="F2062" s="78"/>
      <c r="G2062" s="78"/>
      <c r="H2062" s="78"/>
      <c r="I2062" s="78"/>
    </row>
    <row r="2063" spans="1:9" x14ac:dyDescent="0.2">
      <c r="A2063" s="77">
        <v>34195</v>
      </c>
      <c r="B2063" s="61">
        <v>254</v>
      </c>
      <c r="C2063" s="78">
        <f t="shared" si="119"/>
        <v>1993.08</v>
      </c>
      <c r="D2063" s="78">
        <f t="shared" si="120"/>
        <v>0.50380165289256196</v>
      </c>
      <c r="E2063" s="78"/>
      <c r="F2063" s="78"/>
      <c r="G2063" s="78"/>
      <c r="H2063" s="78"/>
      <c r="I2063" s="78"/>
    </row>
    <row r="2064" spans="1:9" x14ac:dyDescent="0.2">
      <c r="A2064" s="77">
        <v>34196</v>
      </c>
      <c r="B2064" s="61">
        <v>67</v>
      </c>
      <c r="C2064" s="78">
        <f t="shared" si="119"/>
        <v>1993.08</v>
      </c>
      <c r="D2064" s="78">
        <f t="shared" si="120"/>
        <v>0.13289256198347107</v>
      </c>
      <c r="E2064" s="78"/>
      <c r="F2064" s="78"/>
      <c r="G2064" s="78"/>
      <c r="H2064" s="78"/>
      <c r="I2064" s="78"/>
    </row>
    <row r="2065" spans="1:9" x14ac:dyDescent="0.2">
      <c r="A2065" s="77">
        <v>34197</v>
      </c>
      <c r="B2065" s="61">
        <v>359</v>
      </c>
      <c r="C2065" s="78">
        <f t="shared" si="119"/>
        <v>1993.08</v>
      </c>
      <c r="D2065" s="78">
        <f t="shared" si="120"/>
        <v>0.71206611570247935</v>
      </c>
      <c r="E2065" s="78"/>
      <c r="F2065" s="78"/>
      <c r="G2065" s="78"/>
      <c r="H2065" s="78"/>
      <c r="I2065" s="78"/>
    </row>
    <row r="2066" spans="1:9" x14ac:dyDescent="0.2">
      <c r="A2066" s="77">
        <v>34198</v>
      </c>
      <c r="B2066" s="61">
        <v>526</v>
      </c>
      <c r="C2066" s="78">
        <f t="shared" si="119"/>
        <v>1993.08</v>
      </c>
      <c r="D2066" s="78">
        <f t="shared" si="120"/>
        <v>1.0433057851239669</v>
      </c>
      <c r="E2066" s="78"/>
      <c r="F2066" s="78"/>
      <c r="G2066" s="78"/>
      <c r="H2066" s="78"/>
      <c r="I2066" s="78"/>
    </row>
    <row r="2067" spans="1:9" x14ac:dyDescent="0.2">
      <c r="A2067" s="77">
        <v>34199</v>
      </c>
      <c r="B2067" s="61">
        <v>533</v>
      </c>
      <c r="C2067" s="78">
        <f t="shared" si="119"/>
        <v>1993.08</v>
      </c>
      <c r="D2067" s="78">
        <f t="shared" si="120"/>
        <v>1.0571900826446281</v>
      </c>
      <c r="E2067" s="78"/>
      <c r="F2067" s="78"/>
      <c r="G2067" s="78"/>
      <c r="H2067" s="78"/>
      <c r="I2067" s="78"/>
    </row>
    <row r="2068" spans="1:9" x14ac:dyDescent="0.2">
      <c r="A2068" s="77">
        <v>34200</v>
      </c>
      <c r="B2068" s="61">
        <v>104</v>
      </c>
      <c r="C2068" s="78">
        <f t="shared" si="119"/>
        <v>1993.08</v>
      </c>
      <c r="D2068" s="78">
        <f t="shared" si="120"/>
        <v>0.20628099173553718</v>
      </c>
      <c r="E2068" s="78"/>
      <c r="F2068" s="78"/>
      <c r="G2068" s="78"/>
      <c r="H2068" s="78"/>
      <c r="I2068" s="78"/>
    </row>
    <row r="2069" spans="1:9" x14ac:dyDescent="0.2">
      <c r="A2069" s="77">
        <v>34201</v>
      </c>
      <c r="B2069" s="61">
        <v>400</v>
      </c>
      <c r="C2069" s="78">
        <f t="shared" si="119"/>
        <v>1993.08</v>
      </c>
      <c r="D2069" s="78">
        <f t="shared" si="120"/>
        <v>0.79338842975206614</v>
      </c>
      <c r="E2069" s="78"/>
      <c r="F2069" s="78"/>
      <c r="G2069" s="78"/>
      <c r="H2069" s="78"/>
      <c r="I2069" s="78"/>
    </row>
    <row r="2070" spans="1:9" x14ac:dyDescent="0.2">
      <c r="A2070" s="77">
        <v>34202</v>
      </c>
      <c r="B2070" s="61">
        <v>443</v>
      </c>
      <c r="C2070" s="78">
        <f t="shared" si="119"/>
        <v>1993.08</v>
      </c>
      <c r="D2070" s="78">
        <f t="shared" si="120"/>
        <v>0.87867768595041318</v>
      </c>
      <c r="E2070" s="78"/>
      <c r="F2070" s="78"/>
      <c r="G2070" s="78"/>
      <c r="H2070" s="78"/>
      <c r="I2070" s="78"/>
    </row>
    <row r="2071" spans="1:9" x14ac:dyDescent="0.2">
      <c r="A2071" s="77">
        <v>34203</v>
      </c>
      <c r="B2071" s="61">
        <v>481</v>
      </c>
      <c r="C2071" s="78">
        <f t="shared" si="119"/>
        <v>1993.08</v>
      </c>
      <c r="D2071" s="78">
        <f t="shared" si="120"/>
        <v>0.95404958677685958</v>
      </c>
      <c r="E2071" s="78"/>
      <c r="F2071" s="78"/>
      <c r="G2071" s="78"/>
      <c r="H2071" s="78"/>
      <c r="I2071" s="78"/>
    </row>
    <row r="2072" spans="1:9" x14ac:dyDescent="0.2">
      <c r="A2072" s="77">
        <v>34204</v>
      </c>
      <c r="B2072" s="61">
        <v>318</v>
      </c>
      <c r="C2072" s="78">
        <f t="shared" si="119"/>
        <v>1993.08</v>
      </c>
      <c r="D2072" s="78">
        <f t="shared" si="120"/>
        <v>0.63074380165289257</v>
      </c>
      <c r="E2072" s="78"/>
      <c r="F2072" s="78"/>
      <c r="G2072" s="78"/>
      <c r="H2072" s="78"/>
      <c r="I2072" s="78"/>
    </row>
    <row r="2073" spans="1:9" x14ac:dyDescent="0.2">
      <c r="A2073" s="77">
        <v>34205</v>
      </c>
      <c r="B2073" s="61">
        <v>78</v>
      </c>
      <c r="C2073" s="78">
        <f t="shared" si="119"/>
        <v>1993.08</v>
      </c>
      <c r="D2073" s="78">
        <f t="shared" si="120"/>
        <v>0.15471074380165289</v>
      </c>
      <c r="E2073" s="78"/>
      <c r="F2073" s="78"/>
      <c r="G2073" s="78"/>
      <c r="H2073" s="78"/>
      <c r="I2073" s="78"/>
    </row>
    <row r="2074" spans="1:9" x14ac:dyDescent="0.2">
      <c r="A2074" s="77">
        <v>34206</v>
      </c>
      <c r="B2074" s="61">
        <v>255</v>
      </c>
      <c r="C2074" s="78">
        <f t="shared" si="119"/>
        <v>1993.08</v>
      </c>
      <c r="D2074" s="78">
        <f t="shared" si="120"/>
        <v>0.50578512396694209</v>
      </c>
      <c r="E2074" s="78"/>
      <c r="F2074" s="78"/>
      <c r="G2074" s="78"/>
      <c r="H2074" s="78"/>
      <c r="I2074" s="78"/>
    </row>
    <row r="2075" spans="1:9" x14ac:dyDescent="0.2">
      <c r="A2075" s="77">
        <v>34207</v>
      </c>
      <c r="B2075" s="61">
        <v>316</v>
      </c>
      <c r="C2075" s="78">
        <f t="shared" si="119"/>
        <v>1993.08</v>
      </c>
      <c r="D2075" s="78">
        <f t="shared" si="120"/>
        <v>0.6267768595041322</v>
      </c>
      <c r="E2075" s="78"/>
      <c r="F2075" s="78"/>
      <c r="G2075" s="78"/>
      <c r="H2075" s="78"/>
      <c r="I2075" s="78"/>
    </row>
    <row r="2076" spans="1:9" x14ac:dyDescent="0.2">
      <c r="A2076" s="77">
        <v>34208</v>
      </c>
      <c r="B2076" s="61">
        <v>412</v>
      </c>
      <c r="C2076" s="78">
        <f t="shared" si="119"/>
        <v>1993.08</v>
      </c>
      <c r="D2076" s="78">
        <f t="shared" si="120"/>
        <v>0.81719008264462811</v>
      </c>
      <c r="E2076" s="78"/>
      <c r="F2076" s="78"/>
      <c r="G2076" s="78"/>
      <c r="H2076" s="78"/>
      <c r="I2076" s="78"/>
    </row>
    <row r="2077" spans="1:9" x14ac:dyDescent="0.2">
      <c r="A2077" s="77">
        <v>34209</v>
      </c>
      <c r="B2077" s="61">
        <v>584</v>
      </c>
      <c r="C2077" s="78">
        <f t="shared" si="119"/>
        <v>1993.08</v>
      </c>
      <c r="D2077" s="78">
        <f t="shared" si="120"/>
        <v>1.1583471074380165</v>
      </c>
      <c r="E2077" s="78"/>
      <c r="F2077" s="78"/>
      <c r="G2077" s="78"/>
      <c r="H2077" s="78"/>
      <c r="I2077" s="78"/>
    </row>
    <row r="2078" spans="1:9" x14ac:dyDescent="0.2">
      <c r="A2078" s="77">
        <v>34210</v>
      </c>
      <c r="B2078" s="61">
        <v>324</v>
      </c>
      <c r="C2078" s="78">
        <f t="shared" si="119"/>
        <v>1993.08</v>
      </c>
      <c r="D2078" s="78">
        <f t="shared" si="120"/>
        <v>0.64264462809917355</v>
      </c>
      <c r="E2078" s="78"/>
      <c r="F2078" s="78"/>
      <c r="G2078" s="78"/>
      <c r="H2078" s="78"/>
      <c r="I2078" s="78"/>
    </row>
    <row r="2079" spans="1:9" x14ac:dyDescent="0.2">
      <c r="A2079" s="77">
        <v>34211</v>
      </c>
      <c r="B2079" s="61">
        <v>77</v>
      </c>
      <c r="C2079" s="78">
        <f t="shared" si="119"/>
        <v>1993.08</v>
      </c>
      <c r="D2079" s="78">
        <f t="shared" si="120"/>
        <v>0.15272727272727271</v>
      </c>
      <c r="E2079" s="78"/>
      <c r="F2079" s="78"/>
      <c r="G2079" s="78"/>
      <c r="H2079" s="78"/>
      <c r="I2079" s="78"/>
    </row>
    <row r="2080" spans="1:9" x14ac:dyDescent="0.2">
      <c r="A2080" s="77">
        <v>34212</v>
      </c>
      <c r="B2080" s="61">
        <v>381</v>
      </c>
      <c r="C2080" s="78">
        <f t="shared" si="119"/>
        <v>1993.08</v>
      </c>
      <c r="D2080" s="78">
        <f t="shared" si="120"/>
        <v>0.75570247933884294</v>
      </c>
      <c r="E2080" s="78"/>
      <c r="F2080" s="78"/>
      <c r="G2080" s="78"/>
      <c r="H2080" s="78"/>
      <c r="I2080" s="78"/>
    </row>
    <row r="2081" spans="1:9" x14ac:dyDescent="0.2">
      <c r="A2081" s="77">
        <v>34213</v>
      </c>
      <c r="B2081" s="61">
        <v>221</v>
      </c>
      <c r="C2081" s="78">
        <f t="shared" si="119"/>
        <v>1993.09</v>
      </c>
      <c r="D2081" s="78">
        <f t="shared" si="120"/>
        <v>0.43834710743801653</v>
      </c>
      <c r="E2081" s="78"/>
      <c r="F2081" s="78"/>
      <c r="G2081" s="78"/>
      <c r="H2081" s="78"/>
      <c r="I2081" s="78"/>
    </row>
    <row r="2082" spans="1:9" x14ac:dyDescent="0.2">
      <c r="A2082" s="77">
        <v>34214</v>
      </c>
      <c r="B2082" s="61">
        <v>375</v>
      </c>
      <c r="C2082" s="78">
        <f t="shared" si="119"/>
        <v>1993.09</v>
      </c>
      <c r="D2082" s="78">
        <f t="shared" si="120"/>
        <v>0.74380165289256195</v>
      </c>
      <c r="E2082" s="78"/>
      <c r="F2082" s="78"/>
      <c r="G2082" s="78"/>
      <c r="H2082" s="78"/>
      <c r="I2082" s="78"/>
    </row>
    <row r="2083" spans="1:9" x14ac:dyDescent="0.2">
      <c r="A2083" s="77">
        <v>34215</v>
      </c>
      <c r="B2083" s="61">
        <v>432</v>
      </c>
      <c r="C2083" s="78">
        <f t="shared" si="119"/>
        <v>1993.09</v>
      </c>
      <c r="D2083" s="78">
        <f t="shared" si="120"/>
        <v>0.85685950413223144</v>
      </c>
      <c r="E2083" s="78"/>
      <c r="F2083" s="78"/>
      <c r="G2083" s="78"/>
      <c r="H2083" s="78"/>
      <c r="I2083" s="78"/>
    </row>
    <row r="2084" spans="1:9" x14ac:dyDescent="0.2">
      <c r="A2084" s="77">
        <v>34216</v>
      </c>
      <c r="B2084" s="61">
        <v>377</v>
      </c>
      <c r="C2084" s="78">
        <f t="shared" si="119"/>
        <v>1993.09</v>
      </c>
      <c r="D2084" s="78">
        <f t="shared" si="120"/>
        <v>0.74776859504132231</v>
      </c>
      <c r="E2084" s="78"/>
      <c r="F2084" s="78"/>
      <c r="G2084" s="78"/>
      <c r="H2084" s="78"/>
      <c r="I2084" s="78"/>
    </row>
    <row r="2085" spans="1:9" x14ac:dyDescent="0.2">
      <c r="A2085" s="77">
        <v>34217</v>
      </c>
      <c r="B2085" s="61">
        <v>278</v>
      </c>
      <c r="C2085" s="78">
        <f t="shared" si="119"/>
        <v>1993.09</v>
      </c>
      <c r="D2085" s="78">
        <f t="shared" si="120"/>
        <v>0.55140495867768591</v>
      </c>
      <c r="E2085" s="78"/>
      <c r="F2085" s="78"/>
      <c r="G2085" s="78"/>
      <c r="H2085" s="78"/>
      <c r="I2085" s="78"/>
    </row>
    <row r="2086" spans="1:9" x14ac:dyDescent="0.2">
      <c r="A2086" s="77">
        <v>34218</v>
      </c>
      <c r="B2086" s="61">
        <v>121</v>
      </c>
      <c r="C2086" s="78">
        <f t="shared" si="119"/>
        <v>1993.09</v>
      </c>
      <c r="D2086" s="78">
        <f t="shared" si="120"/>
        <v>0.24</v>
      </c>
      <c r="E2086" s="78"/>
      <c r="F2086" s="78"/>
      <c r="G2086" s="78"/>
      <c r="H2086" s="78"/>
      <c r="I2086" s="78"/>
    </row>
    <row r="2087" spans="1:9" x14ac:dyDescent="0.2">
      <c r="A2087" s="77">
        <v>34219</v>
      </c>
      <c r="B2087" s="61">
        <v>235</v>
      </c>
      <c r="C2087" s="78">
        <f t="shared" si="119"/>
        <v>1993.09</v>
      </c>
      <c r="D2087" s="78">
        <f t="shared" si="120"/>
        <v>0.46611570247933881</v>
      </c>
      <c r="E2087" s="78"/>
      <c r="F2087" s="78"/>
      <c r="G2087" s="78"/>
      <c r="H2087" s="78"/>
      <c r="I2087" s="78"/>
    </row>
    <row r="2088" spans="1:9" x14ac:dyDescent="0.2">
      <c r="A2088" s="77">
        <v>34220</v>
      </c>
      <c r="B2088" s="61">
        <v>378</v>
      </c>
      <c r="C2088" s="78">
        <f t="shared" si="119"/>
        <v>1993.09</v>
      </c>
      <c r="D2088" s="78">
        <f t="shared" si="120"/>
        <v>0.74975206611570255</v>
      </c>
      <c r="E2088" s="78"/>
      <c r="F2088" s="78"/>
      <c r="G2088" s="78"/>
      <c r="H2088" s="78"/>
      <c r="I2088" s="78"/>
    </row>
    <row r="2089" spans="1:9" x14ac:dyDescent="0.2">
      <c r="A2089" s="77">
        <v>34221</v>
      </c>
      <c r="B2089" s="61">
        <v>368</v>
      </c>
      <c r="C2089" s="78">
        <f t="shared" si="119"/>
        <v>1993.09</v>
      </c>
      <c r="D2089" s="78">
        <f t="shared" si="120"/>
        <v>0.72991735537190083</v>
      </c>
      <c r="E2089" s="78"/>
      <c r="F2089" s="78"/>
      <c r="G2089" s="78"/>
      <c r="H2089" s="78"/>
      <c r="I2089" s="78"/>
    </row>
    <row r="2090" spans="1:9" x14ac:dyDescent="0.2">
      <c r="A2090" s="77">
        <v>34222</v>
      </c>
      <c r="B2090" s="61">
        <v>250</v>
      </c>
      <c r="C2090" s="78">
        <f t="shared" si="119"/>
        <v>1993.09</v>
      </c>
      <c r="D2090" s="78">
        <f t="shared" si="120"/>
        <v>0.49586776859504128</v>
      </c>
      <c r="E2090" s="78"/>
      <c r="F2090" s="78"/>
      <c r="G2090" s="78"/>
      <c r="H2090" s="78"/>
      <c r="I2090" s="78"/>
    </row>
    <row r="2091" spans="1:9" x14ac:dyDescent="0.2">
      <c r="A2091" s="77">
        <v>34223</v>
      </c>
      <c r="B2091" s="61">
        <v>-1</v>
      </c>
      <c r="C2091" s="78">
        <f t="shared" si="119"/>
        <v>1993.09</v>
      </c>
      <c r="D2091" s="78">
        <f t="shared" si="120"/>
        <v>-1.9834710743801653E-3</v>
      </c>
      <c r="E2091" s="78"/>
      <c r="F2091" s="78"/>
      <c r="G2091" s="78"/>
      <c r="H2091" s="78"/>
      <c r="I2091" s="78"/>
    </row>
    <row r="2092" spans="1:9" x14ac:dyDescent="0.2">
      <c r="A2092" s="77">
        <v>34224</v>
      </c>
      <c r="B2092" s="61">
        <v>85</v>
      </c>
      <c r="C2092" s="78">
        <f t="shared" si="119"/>
        <v>1993.09</v>
      </c>
      <c r="D2092" s="78">
        <f t="shared" si="120"/>
        <v>0.16859504132231404</v>
      </c>
      <c r="E2092" s="78"/>
      <c r="F2092" s="78"/>
      <c r="G2092" s="78"/>
      <c r="H2092" s="78"/>
      <c r="I2092" s="78"/>
    </row>
    <row r="2093" spans="1:9" x14ac:dyDescent="0.2">
      <c r="A2093" s="77">
        <v>34225</v>
      </c>
      <c r="B2093" s="61">
        <v>-135</v>
      </c>
      <c r="C2093" s="78">
        <f t="shared" si="119"/>
        <v>1993.09</v>
      </c>
      <c r="D2093" s="78">
        <f t="shared" si="120"/>
        <v>-0.26776859504132233</v>
      </c>
      <c r="E2093" s="78"/>
      <c r="F2093" s="78"/>
      <c r="G2093" s="78"/>
      <c r="H2093" s="78"/>
      <c r="I2093" s="78"/>
    </row>
    <row r="2094" spans="1:9" x14ac:dyDescent="0.2">
      <c r="A2094" s="77">
        <v>34226</v>
      </c>
      <c r="B2094" s="61">
        <v>4</v>
      </c>
      <c r="C2094" s="78">
        <f t="shared" si="119"/>
        <v>1993.09</v>
      </c>
      <c r="D2094" s="78">
        <f t="shared" si="120"/>
        <v>7.9338842975206613E-3</v>
      </c>
      <c r="E2094" s="78"/>
      <c r="F2094" s="78"/>
      <c r="G2094" s="78"/>
      <c r="H2094" s="78"/>
      <c r="I2094" s="78"/>
    </row>
    <row r="2095" spans="1:9" x14ac:dyDescent="0.2">
      <c r="A2095" s="77">
        <v>34227</v>
      </c>
      <c r="B2095" s="61">
        <v>205</v>
      </c>
      <c r="C2095" s="78">
        <f t="shared" si="119"/>
        <v>1993.09</v>
      </c>
      <c r="D2095" s="78">
        <f t="shared" si="120"/>
        <v>0.40661157024793393</v>
      </c>
      <c r="E2095" s="78"/>
      <c r="F2095" s="78"/>
      <c r="G2095" s="78"/>
      <c r="H2095" s="78"/>
      <c r="I2095" s="78"/>
    </row>
    <row r="2096" spans="1:9" x14ac:dyDescent="0.2">
      <c r="A2096" s="77">
        <v>34228</v>
      </c>
      <c r="B2096" s="61">
        <v>-58</v>
      </c>
      <c r="C2096" s="78">
        <f t="shared" si="119"/>
        <v>1993.09</v>
      </c>
      <c r="D2096" s="78">
        <f t="shared" si="120"/>
        <v>-0.11504132231404958</v>
      </c>
      <c r="E2096" s="78"/>
      <c r="F2096" s="78"/>
      <c r="G2096" s="78"/>
      <c r="H2096" s="78"/>
      <c r="I2096" s="78"/>
    </row>
    <row r="2097" spans="1:9" x14ac:dyDescent="0.2">
      <c r="A2097" s="77">
        <v>34229</v>
      </c>
      <c r="B2097" s="61">
        <v>211</v>
      </c>
      <c r="C2097" s="78">
        <f t="shared" si="119"/>
        <v>1993.09</v>
      </c>
      <c r="D2097" s="78">
        <f t="shared" si="120"/>
        <v>0.41851239669421486</v>
      </c>
      <c r="E2097" s="78"/>
      <c r="F2097" s="78"/>
      <c r="G2097" s="78"/>
      <c r="H2097" s="78"/>
      <c r="I2097" s="78"/>
    </row>
    <row r="2098" spans="1:9" x14ac:dyDescent="0.2">
      <c r="A2098" s="77">
        <v>34230</v>
      </c>
      <c r="B2098" s="61">
        <v>-14</v>
      </c>
      <c r="C2098" s="78">
        <f t="shared" si="119"/>
        <v>1993.09</v>
      </c>
      <c r="D2098" s="78">
        <f t="shared" si="120"/>
        <v>-2.7768595041322314E-2</v>
      </c>
      <c r="E2098" s="78"/>
      <c r="F2098" s="78"/>
      <c r="G2098" s="78"/>
      <c r="H2098" s="78"/>
      <c r="I2098" s="78"/>
    </row>
    <row r="2099" spans="1:9" x14ac:dyDescent="0.2">
      <c r="A2099" s="77">
        <v>34231</v>
      </c>
      <c r="B2099" s="61">
        <v>268</v>
      </c>
      <c r="C2099" s="78">
        <f t="shared" si="119"/>
        <v>1993.09</v>
      </c>
      <c r="D2099" s="78">
        <f t="shared" si="120"/>
        <v>0.5315702479338843</v>
      </c>
      <c r="E2099" s="78"/>
      <c r="F2099" s="78"/>
      <c r="G2099" s="78"/>
      <c r="H2099" s="78"/>
      <c r="I2099" s="78"/>
    </row>
    <row r="2100" spans="1:9" x14ac:dyDescent="0.2">
      <c r="A2100" s="77">
        <v>34232</v>
      </c>
      <c r="B2100" s="61">
        <v>90</v>
      </c>
      <c r="C2100" s="78">
        <f t="shared" si="119"/>
        <v>1993.09</v>
      </c>
      <c r="D2100" s="78">
        <f t="shared" si="120"/>
        <v>0.1785123966942149</v>
      </c>
      <c r="E2100" s="78"/>
      <c r="F2100" s="78"/>
      <c r="G2100" s="78"/>
      <c r="H2100" s="78"/>
      <c r="I2100" s="78"/>
    </row>
    <row r="2101" spans="1:9" x14ac:dyDescent="0.2">
      <c r="A2101" s="77">
        <v>34233</v>
      </c>
      <c r="B2101" s="61">
        <v>194</v>
      </c>
      <c r="C2101" s="78">
        <f t="shared" si="119"/>
        <v>1993.09</v>
      </c>
      <c r="D2101" s="78">
        <f t="shared" si="120"/>
        <v>0.38479338842975203</v>
      </c>
      <c r="E2101" s="78"/>
      <c r="F2101" s="78"/>
      <c r="G2101" s="78"/>
      <c r="H2101" s="78"/>
      <c r="I2101" s="78"/>
    </row>
    <row r="2102" spans="1:9" x14ac:dyDescent="0.2">
      <c r="A2102" s="77">
        <v>34234</v>
      </c>
      <c r="B2102" s="61">
        <v>81</v>
      </c>
      <c r="C2102" s="78">
        <f t="shared" si="119"/>
        <v>1993.09</v>
      </c>
      <c r="D2102" s="78">
        <f t="shared" si="120"/>
        <v>0.16066115702479339</v>
      </c>
      <c r="E2102" s="78"/>
      <c r="F2102" s="78"/>
      <c r="G2102" s="78"/>
      <c r="H2102" s="78"/>
      <c r="I2102" s="78"/>
    </row>
    <row r="2103" spans="1:9" x14ac:dyDescent="0.2">
      <c r="A2103" s="77">
        <v>34235</v>
      </c>
      <c r="B2103" s="61">
        <v>14</v>
      </c>
      <c r="C2103" s="78">
        <f t="shared" si="119"/>
        <v>1993.09</v>
      </c>
      <c r="D2103" s="78">
        <f t="shared" si="120"/>
        <v>2.7768595041322314E-2</v>
      </c>
      <c r="E2103" s="78"/>
      <c r="F2103" s="78"/>
      <c r="G2103" s="78"/>
      <c r="H2103" s="78"/>
      <c r="I2103" s="78"/>
    </row>
    <row r="2104" spans="1:9" x14ac:dyDescent="0.2">
      <c r="A2104" s="77">
        <v>34236</v>
      </c>
      <c r="B2104" s="61">
        <v>191</v>
      </c>
      <c r="C2104" s="78">
        <f t="shared" si="119"/>
        <v>1993.09</v>
      </c>
      <c r="D2104" s="78">
        <f t="shared" si="120"/>
        <v>0.37884297520661159</v>
      </c>
      <c r="E2104" s="78"/>
      <c r="F2104" s="78"/>
      <c r="G2104" s="78"/>
      <c r="H2104" s="78"/>
      <c r="I2104" s="78"/>
    </row>
    <row r="2105" spans="1:9" x14ac:dyDescent="0.2">
      <c r="A2105" s="77">
        <v>34237</v>
      </c>
      <c r="B2105" s="61">
        <v>301</v>
      </c>
      <c r="C2105" s="78">
        <f t="shared" si="119"/>
        <v>1993.09</v>
      </c>
      <c r="D2105" s="78">
        <f t="shared" si="120"/>
        <v>0.59702479338842973</v>
      </c>
      <c r="E2105" s="78"/>
      <c r="F2105" s="78"/>
      <c r="G2105" s="78"/>
      <c r="H2105" s="78"/>
      <c r="I2105" s="78"/>
    </row>
    <row r="2106" spans="1:9" x14ac:dyDescent="0.2">
      <c r="A2106" s="77">
        <v>34238</v>
      </c>
      <c r="B2106" s="61">
        <v>226</v>
      </c>
      <c r="C2106" s="78">
        <f t="shared" si="119"/>
        <v>1993.09</v>
      </c>
      <c r="D2106" s="78">
        <f t="shared" si="120"/>
        <v>0.44826446280991733</v>
      </c>
      <c r="E2106" s="78"/>
      <c r="F2106" s="78"/>
      <c r="G2106" s="78"/>
      <c r="H2106" s="78"/>
      <c r="I2106" s="78"/>
    </row>
    <row r="2107" spans="1:9" x14ac:dyDescent="0.2">
      <c r="A2107" s="77">
        <v>34239</v>
      </c>
      <c r="B2107" s="61">
        <v>182</v>
      </c>
      <c r="C2107" s="78">
        <f t="shared" si="119"/>
        <v>1993.09</v>
      </c>
      <c r="D2107" s="78">
        <f t="shared" si="120"/>
        <v>0.36099173553719011</v>
      </c>
      <c r="E2107" s="78"/>
      <c r="F2107" s="78"/>
      <c r="G2107" s="78"/>
      <c r="H2107" s="78"/>
      <c r="I2107" s="78"/>
    </row>
    <row r="2108" spans="1:9" x14ac:dyDescent="0.2">
      <c r="A2108" s="77">
        <v>34240</v>
      </c>
      <c r="B2108" s="61">
        <v>187</v>
      </c>
      <c r="C2108" s="78">
        <f t="shared" si="119"/>
        <v>1993.09</v>
      </c>
      <c r="D2108" s="78">
        <f t="shared" si="120"/>
        <v>0.37090909090909091</v>
      </c>
      <c r="E2108" s="78"/>
      <c r="F2108" s="78"/>
      <c r="G2108" s="78"/>
      <c r="H2108" s="78"/>
      <c r="I2108" s="78"/>
    </row>
    <row r="2109" spans="1:9" x14ac:dyDescent="0.2">
      <c r="A2109" s="77">
        <v>34241</v>
      </c>
      <c r="B2109" s="61">
        <v>329</v>
      </c>
      <c r="C2109" s="78">
        <f t="shared" si="119"/>
        <v>1993.09</v>
      </c>
      <c r="D2109" s="78">
        <f t="shared" si="120"/>
        <v>0.65256198347107441</v>
      </c>
      <c r="E2109" s="78"/>
      <c r="F2109" s="78"/>
      <c r="G2109" s="78"/>
      <c r="H2109" s="78"/>
      <c r="I2109" s="78"/>
    </row>
    <row r="2110" spans="1:9" x14ac:dyDescent="0.2">
      <c r="A2110" s="77">
        <v>34242</v>
      </c>
      <c r="B2110" s="61">
        <v>132</v>
      </c>
      <c r="C2110" s="78">
        <f t="shared" si="119"/>
        <v>1993.09</v>
      </c>
      <c r="D2110" s="78">
        <f t="shared" si="120"/>
        <v>0.26181818181818184</v>
      </c>
      <c r="E2110" s="78"/>
      <c r="F2110" s="78"/>
      <c r="G2110" s="78"/>
      <c r="H2110" s="78"/>
      <c r="I2110" s="78"/>
    </row>
    <row r="2111" spans="1:9" x14ac:dyDescent="0.2">
      <c r="A2111" s="77">
        <v>34243</v>
      </c>
      <c r="B2111" s="61">
        <v>144</v>
      </c>
      <c r="C2111" s="78">
        <f t="shared" si="119"/>
        <v>1993.1</v>
      </c>
      <c r="D2111" s="78">
        <f t="shared" si="120"/>
        <v>0.28561983471074381</v>
      </c>
      <c r="E2111" s="78"/>
      <c r="F2111" s="78"/>
      <c r="G2111" s="78"/>
      <c r="H2111" s="78"/>
      <c r="I2111" s="78"/>
    </row>
    <row r="2112" spans="1:9" x14ac:dyDescent="0.2">
      <c r="A2112" s="77">
        <v>34244</v>
      </c>
      <c r="B2112" s="61">
        <v>-134</v>
      </c>
      <c r="C2112" s="78">
        <f t="shared" si="119"/>
        <v>1993.1</v>
      </c>
      <c r="D2112" s="78">
        <f t="shared" si="120"/>
        <v>-0.26578512396694215</v>
      </c>
      <c r="E2112" s="78"/>
      <c r="F2112" s="78"/>
      <c r="G2112" s="78"/>
      <c r="H2112" s="78"/>
      <c r="I2112" s="78"/>
    </row>
    <row r="2113" spans="1:9" x14ac:dyDescent="0.2">
      <c r="A2113" s="77">
        <v>34245</v>
      </c>
      <c r="B2113" s="61">
        <v>316</v>
      </c>
      <c r="C2113" s="78">
        <f t="shared" si="119"/>
        <v>1993.1</v>
      </c>
      <c r="D2113" s="78">
        <f t="shared" si="120"/>
        <v>0.6267768595041322</v>
      </c>
      <c r="E2113" s="78"/>
      <c r="F2113" s="78"/>
      <c r="G2113" s="78"/>
      <c r="H2113" s="78"/>
      <c r="I2113" s="78"/>
    </row>
    <row r="2114" spans="1:9" x14ac:dyDescent="0.2">
      <c r="A2114" s="77">
        <v>34246</v>
      </c>
      <c r="B2114" s="61">
        <v>-102</v>
      </c>
      <c r="C2114" s="78">
        <f t="shared" si="119"/>
        <v>1993.1</v>
      </c>
      <c r="D2114" s="78">
        <f t="shared" si="120"/>
        <v>-0.20231404958677687</v>
      </c>
      <c r="E2114" s="78"/>
      <c r="F2114" s="78"/>
      <c r="G2114" s="78"/>
      <c r="H2114" s="78"/>
      <c r="I2114" s="78"/>
    </row>
    <row r="2115" spans="1:9" x14ac:dyDescent="0.2">
      <c r="A2115" s="77">
        <v>34247</v>
      </c>
      <c r="B2115" s="61">
        <v>158</v>
      </c>
      <c r="C2115" s="78">
        <f t="shared" si="119"/>
        <v>1993.1</v>
      </c>
      <c r="D2115" s="78">
        <f t="shared" si="120"/>
        <v>0.3133884297520661</v>
      </c>
      <c r="E2115" s="78"/>
      <c r="F2115" s="78"/>
      <c r="G2115" s="78"/>
      <c r="H2115" s="78"/>
      <c r="I2115" s="78"/>
    </row>
    <row r="2116" spans="1:9" x14ac:dyDescent="0.2">
      <c r="A2116" s="77">
        <v>34248</v>
      </c>
      <c r="B2116" s="61">
        <v>265</v>
      </c>
      <c r="C2116" s="78">
        <f t="shared" si="119"/>
        <v>1993.1</v>
      </c>
      <c r="D2116" s="78">
        <f t="shared" si="120"/>
        <v>0.52561983471074381</v>
      </c>
      <c r="E2116" s="78"/>
      <c r="F2116" s="78"/>
      <c r="G2116" s="78"/>
      <c r="H2116" s="78"/>
      <c r="I2116" s="78"/>
    </row>
    <row r="2117" spans="1:9" x14ac:dyDescent="0.2">
      <c r="A2117" s="77">
        <v>34249</v>
      </c>
      <c r="B2117" s="61">
        <v>-69</v>
      </c>
      <c r="C2117" s="78">
        <f t="shared" si="119"/>
        <v>1993.1</v>
      </c>
      <c r="D2117" s="78">
        <f t="shared" si="120"/>
        <v>-0.13685950413223139</v>
      </c>
      <c r="E2117" s="78"/>
      <c r="F2117" s="78"/>
      <c r="G2117" s="78"/>
      <c r="H2117" s="78"/>
      <c r="I2117" s="78"/>
    </row>
    <row r="2118" spans="1:9" x14ac:dyDescent="0.2">
      <c r="A2118" s="77">
        <v>34250</v>
      </c>
      <c r="B2118" s="61">
        <v>143</v>
      </c>
      <c r="C2118" s="78">
        <f t="shared" si="119"/>
        <v>1993.1</v>
      </c>
      <c r="D2118" s="78">
        <f t="shared" si="120"/>
        <v>0.28363636363636363</v>
      </c>
      <c r="E2118" s="78"/>
      <c r="F2118" s="78"/>
      <c r="G2118" s="78"/>
      <c r="H2118" s="78"/>
      <c r="I2118" s="78"/>
    </row>
    <row r="2119" spans="1:9" x14ac:dyDescent="0.2">
      <c r="A2119" s="77">
        <v>34251</v>
      </c>
      <c r="B2119" s="61">
        <v>56</v>
      </c>
      <c r="C2119" s="78">
        <f t="shared" si="119"/>
        <v>1993.1</v>
      </c>
      <c r="D2119" s="78">
        <f t="shared" si="120"/>
        <v>0.11107438016528925</v>
      </c>
      <c r="E2119" s="78"/>
      <c r="F2119" s="78"/>
      <c r="G2119" s="78"/>
      <c r="H2119" s="78"/>
      <c r="I2119" s="78"/>
    </row>
    <row r="2120" spans="1:9" x14ac:dyDescent="0.2">
      <c r="A2120" s="77">
        <v>34252</v>
      </c>
      <c r="B2120" s="61">
        <v>386</v>
      </c>
      <c r="C2120" s="78">
        <f t="shared" si="119"/>
        <v>1993.1</v>
      </c>
      <c r="D2120" s="78">
        <f t="shared" si="120"/>
        <v>0.7656198347107438</v>
      </c>
      <c r="E2120" s="78"/>
      <c r="F2120" s="78"/>
      <c r="G2120" s="78"/>
      <c r="H2120" s="78"/>
      <c r="I2120" s="78"/>
    </row>
    <row r="2121" spans="1:9" x14ac:dyDescent="0.2">
      <c r="A2121" s="77">
        <v>34253</v>
      </c>
      <c r="B2121" s="61">
        <v>502</v>
      </c>
      <c r="C2121" s="78">
        <f t="shared" si="119"/>
        <v>1993.1</v>
      </c>
      <c r="D2121" s="78">
        <f t="shared" si="120"/>
        <v>0.99570247933884293</v>
      </c>
      <c r="E2121" s="78"/>
      <c r="F2121" s="78"/>
      <c r="G2121" s="78"/>
      <c r="H2121" s="78"/>
      <c r="I2121" s="78"/>
    </row>
    <row r="2122" spans="1:9" x14ac:dyDescent="0.2">
      <c r="A2122" s="77">
        <v>34254</v>
      </c>
      <c r="B2122" s="61">
        <v>318</v>
      </c>
      <c r="C2122" s="78">
        <f t="shared" si="119"/>
        <v>1993.1</v>
      </c>
      <c r="D2122" s="78">
        <f t="shared" si="120"/>
        <v>0.63074380165289257</v>
      </c>
      <c r="E2122" s="78"/>
      <c r="F2122" s="78"/>
      <c r="G2122" s="78"/>
      <c r="H2122" s="78"/>
      <c r="I2122" s="78"/>
    </row>
    <row r="2123" spans="1:9" x14ac:dyDescent="0.2">
      <c r="A2123" s="77">
        <v>34255</v>
      </c>
      <c r="B2123" s="61">
        <v>181</v>
      </c>
      <c r="C2123" s="78">
        <f t="shared" ref="C2123:C2186" si="121">YEAR(A2123) + MONTH(A2123) / 100</f>
        <v>1993.1</v>
      </c>
      <c r="D2123" s="78">
        <f t="shared" si="120"/>
        <v>0.35900826446280992</v>
      </c>
      <c r="E2123" s="78"/>
      <c r="F2123" s="78"/>
      <c r="G2123" s="78"/>
      <c r="H2123" s="78"/>
      <c r="I2123" s="78"/>
    </row>
    <row r="2124" spans="1:9" x14ac:dyDescent="0.2">
      <c r="A2124" s="77">
        <v>34256</v>
      </c>
      <c r="B2124" s="61">
        <v>273</v>
      </c>
      <c r="C2124" s="78">
        <f t="shared" si="121"/>
        <v>1993.1</v>
      </c>
      <c r="D2124" s="78">
        <f t="shared" ref="D2124:D2187" si="122">B2124 * 60 * 60 * 24 / 43560 / 1000</f>
        <v>0.54148760330578516</v>
      </c>
      <c r="E2124" s="78"/>
      <c r="F2124" s="78"/>
      <c r="G2124" s="78"/>
      <c r="H2124" s="78"/>
      <c r="I2124" s="78"/>
    </row>
    <row r="2125" spans="1:9" x14ac:dyDescent="0.2">
      <c r="A2125" s="77">
        <v>34257</v>
      </c>
      <c r="B2125" s="61">
        <v>496</v>
      </c>
      <c r="C2125" s="78">
        <f t="shared" si="121"/>
        <v>1993.1</v>
      </c>
      <c r="D2125" s="78">
        <f t="shared" si="122"/>
        <v>0.98380165289256194</v>
      </c>
      <c r="E2125" s="78"/>
      <c r="F2125" s="78"/>
      <c r="G2125" s="78"/>
      <c r="H2125" s="78"/>
      <c r="I2125" s="78"/>
    </row>
    <row r="2126" spans="1:9" x14ac:dyDescent="0.2">
      <c r="A2126" s="77">
        <v>34258</v>
      </c>
      <c r="B2126" s="61">
        <v>285</v>
      </c>
      <c r="C2126" s="78">
        <f t="shared" si="121"/>
        <v>1993.1</v>
      </c>
      <c r="D2126" s="78">
        <f t="shared" si="122"/>
        <v>0.56528925619834702</v>
      </c>
      <c r="E2126" s="78"/>
      <c r="F2126" s="78"/>
      <c r="G2126" s="78"/>
      <c r="H2126" s="78"/>
      <c r="I2126" s="78"/>
    </row>
    <row r="2127" spans="1:9" x14ac:dyDescent="0.2">
      <c r="A2127" s="77">
        <v>34259</v>
      </c>
      <c r="B2127" s="61">
        <v>88</v>
      </c>
      <c r="C2127" s="78">
        <f t="shared" si="121"/>
        <v>1993.1</v>
      </c>
      <c r="D2127" s="78">
        <f t="shared" si="122"/>
        <v>0.17454545454545453</v>
      </c>
      <c r="E2127" s="78"/>
      <c r="F2127" s="78"/>
      <c r="G2127" s="78"/>
      <c r="H2127" s="78"/>
      <c r="I2127" s="78"/>
    </row>
    <row r="2128" spans="1:9" x14ac:dyDescent="0.2">
      <c r="A2128" s="77">
        <v>34260</v>
      </c>
      <c r="B2128" s="61">
        <v>234</v>
      </c>
      <c r="C2128" s="78">
        <f t="shared" si="121"/>
        <v>1993.1</v>
      </c>
      <c r="D2128" s="78">
        <f t="shared" si="122"/>
        <v>0.46413223140495868</v>
      </c>
      <c r="E2128" s="78"/>
      <c r="F2128" s="78"/>
      <c r="G2128" s="78"/>
      <c r="H2128" s="78"/>
      <c r="I2128" s="78"/>
    </row>
    <row r="2129" spans="1:9" x14ac:dyDescent="0.2">
      <c r="A2129" s="77">
        <v>34261</v>
      </c>
      <c r="B2129" s="61">
        <v>191</v>
      </c>
      <c r="C2129" s="78">
        <f t="shared" si="121"/>
        <v>1993.1</v>
      </c>
      <c r="D2129" s="78">
        <f t="shared" si="122"/>
        <v>0.37884297520661159</v>
      </c>
      <c r="E2129" s="78"/>
      <c r="F2129" s="78"/>
      <c r="G2129" s="78"/>
      <c r="H2129" s="78"/>
      <c r="I2129" s="78"/>
    </row>
    <row r="2130" spans="1:9" x14ac:dyDescent="0.2">
      <c r="A2130" s="77">
        <v>34262</v>
      </c>
      <c r="B2130" s="61">
        <v>374</v>
      </c>
      <c r="C2130" s="78">
        <f t="shared" si="121"/>
        <v>1993.1</v>
      </c>
      <c r="D2130" s="78">
        <f t="shared" si="122"/>
        <v>0.74181818181818182</v>
      </c>
      <c r="E2130" s="78"/>
      <c r="F2130" s="78"/>
      <c r="G2130" s="78"/>
      <c r="H2130" s="78"/>
      <c r="I2130" s="78"/>
    </row>
    <row r="2131" spans="1:9" x14ac:dyDescent="0.2">
      <c r="A2131" s="77">
        <v>34263</v>
      </c>
      <c r="B2131" s="61">
        <v>112</v>
      </c>
      <c r="C2131" s="78">
        <f t="shared" si="121"/>
        <v>1993.1</v>
      </c>
      <c r="D2131" s="78">
        <f t="shared" si="122"/>
        <v>0.22214876033057851</v>
      </c>
      <c r="E2131" s="78"/>
      <c r="F2131" s="78"/>
      <c r="G2131" s="78"/>
      <c r="H2131" s="78"/>
      <c r="I2131" s="78"/>
    </row>
    <row r="2132" spans="1:9" x14ac:dyDescent="0.2">
      <c r="A2132" s="77">
        <v>34264</v>
      </c>
      <c r="B2132" s="61">
        <v>253</v>
      </c>
      <c r="C2132" s="78">
        <f t="shared" si="121"/>
        <v>1993.1</v>
      </c>
      <c r="D2132" s="78">
        <f t="shared" si="122"/>
        <v>0.50181818181818183</v>
      </c>
      <c r="E2132" s="78"/>
      <c r="F2132" s="78"/>
      <c r="G2132" s="78"/>
      <c r="H2132" s="78"/>
      <c r="I2132" s="78"/>
    </row>
    <row r="2133" spans="1:9" x14ac:dyDescent="0.2">
      <c r="A2133" s="77">
        <v>34265</v>
      </c>
      <c r="B2133" s="61">
        <v>140</v>
      </c>
      <c r="C2133" s="78">
        <f t="shared" si="121"/>
        <v>1993.1</v>
      </c>
      <c r="D2133" s="78">
        <f t="shared" si="122"/>
        <v>0.27768595041322319</v>
      </c>
      <c r="E2133" s="78"/>
      <c r="F2133" s="78"/>
      <c r="G2133" s="78"/>
      <c r="H2133" s="78"/>
      <c r="I2133" s="78"/>
    </row>
    <row r="2134" spans="1:9" x14ac:dyDescent="0.2">
      <c r="A2134" s="77">
        <v>34266</v>
      </c>
      <c r="B2134" s="61">
        <v>245</v>
      </c>
      <c r="C2134" s="78">
        <f t="shared" si="121"/>
        <v>1993.1</v>
      </c>
      <c r="D2134" s="78">
        <f t="shared" si="122"/>
        <v>0.48595041322314053</v>
      </c>
      <c r="E2134" s="78"/>
      <c r="F2134" s="78"/>
      <c r="G2134" s="78"/>
      <c r="H2134" s="78"/>
      <c r="I2134" s="78"/>
    </row>
    <row r="2135" spans="1:9" x14ac:dyDescent="0.2">
      <c r="A2135" s="77">
        <v>34267</v>
      </c>
      <c r="B2135" s="61">
        <v>290</v>
      </c>
      <c r="C2135" s="78">
        <f t="shared" si="121"/>
        <v>1993.1</v>
      </c>
      <c r="D2135" s="78">
        <f t="shared" si="122"/>
        <v>0.57520661157024788</v>
      </c>
      <c r="E2135" s="78"/>
      <c r="F2135" s="78"/>
      <c r="G2135" s="78"/>
      <c r="H2135" s="78"/>
      <c r="I2135" s="78"/>
    </row>
    <row r="2136" spans="1:9" x14ac:dyDescent="0.2">
      <c r="A2136" s="77">
        <v>34268</v>
      </c>
      <c r="B2136" s="61">
        <v>222</v>
      </c>
      <c r="C2136" s="78">
        <f t="shared" si="121"/>
        <v>1993.1</v>
      </c>
      <c r="D2136" s="78">
        <f t="shared" si="122"/>
        <v>0.44033057851239671</v>
      </c>
      <c r="E2136" s="78"/>
      <c r="F2136" s="78"/>
      <c r="G2136" s="78"/>
      <c r="H2136" s="78"/>
      <c r="I2136" s="78"/>
    </row>
    <row r="2137" spans="1:9" x14ac:dyDescent="0.2">
      <c r="A2137" s="77">
        <v>34269</v>
      </c>
      <c r="B2137" s="61">
        <v>-1</v>
      </c>
      <c r="C2137" s="78">
        <f t="shared" si="121"/>
        <v>1993.1</v>
      </c>
      <c r="D2137" s="78">
        <f t="shared" si="122"/>
        <v>-1.9834710743801653E-3</v>
      </c>
      <c r="E2137" s="78"/>
      <c r="F2137" s="78"/>
      <c r="G2137" s="78"/>
      <c r="H2137" s="78"/>
      <c r="I2137" s="78"/>
    </row>
    <row r="2138" spans="1:9" x14ac:dyDescent="0.2">
      <c r="A2138" s="77">
        <v>34270</v>
      </c>
      <c r="B2138" s="61">
        <v>144</v>
      </c>
      <c r="C2138" s="78">
        <f t="shared" si="121"/>
        <v>1993.1</v>
      </c>
      <c r="D2138" s="78">
        <f t="shared" si="122"/>
        <v>0.28561983471074381</v>
      </c>
      <c r="E2138" s="78"/>
      <c r="F2138" s="78"/>
      <c r="G2138" s="78"/>
      <c r="H2138" s="78"/>
      <c r="I2138" s="78"/>
    </row>
    <row r="2139" spans="1:9" x14ac:dyDescent="0.2">
      <c r="A2139" s="77">
        <v>34271</v>
      </c>
      <c r="B2139" s="61">
        <v>263</v>
      </c>
      <c r="C2139" s="78">
        <f t="shared" si="121"/>
        <v>1993.1</v>
      </c>
      <c r="D2139" s="78">
        <f t="shared" si="122"/>
        <v>0.52165289256198344</v>
      </c>
      <c r="E2139" s="78"/>
      <c r="F2139" s="78"/>
      <c r="G2139" s="78"/>
      <c r="H2139" s="78"/>
      <c r="I2139" s="78"/>
    </row>
    <row r="2140" spans="1:9" x14ac:dyDescent="0.2">
      <c r="A2140" s="77">
        <v>34272</v>
      </c>
      <c r="B2140" s="61">
        <v>21</v>
      </c>
      <c r="C2140" s="78">
        <f t="shared" si="121"/>
        <v>1993.1</v>
      </c>
      <c r="D2140" s="78">
        <f t="shared" si="122"/>
        <v>4.1652892561983471E-2</v>
      </c>
      <c r="E2140" s="78"/>
      <c r="F2140" s="78"/>
      <c r="G2140" s="78"/>
      <c r="H2140" s="78"/>
      <c r="I2140" s="78"/>
    </row>
    <row r="2141" spans="1:9" x14ac:dyDescent="0.2">
      <c r="A2141" s="77">
        <v>34273</v>
      </c>
      <c r="B2141" s="61">
        <v>241</v>
      </c>
      <c r="C2141" s="78">
        <f t="shared" si="121"/>
        <v>1993.1</v>
      </c>
      <c r="D2141" s="78">
        <f t="shared" si="122"/>
        <v>0.4780165289256198</v>
      </c>
      <c r="E2141" s="78"/>
      <c r="F2141" s="78"/>
      <c r="G2141" s="78"/>
      <c r="H2141" s="78"/>
      <c r="I2141" s="78"/>
    </row>
    <row r="2142" spans="1:9" x14ac:dyDescent="0.2">
      <c r="A2142" s="77">
        <v>34274</v>
      </c>
      <c r="B2142" s="61">
        <v>45</v>
      </c>
      <c r="C2142" s="78">
        <f t="shared" si="121"/>
        <v>1993.11</v>
      </c>
      <c r="D2142" s="78">
        <f t="shared" si="122"/>
        <v>8.9256198347107449E-2</v>
      </c>
      <c r="E2142" s="78"/>
      <c r="F2142" s="78"/>
      <c r="G2142" s="78"/>
      <c r="H2142" s="78"/>
      <c r="I2142" s="78"/>
    </row>
    <row r="2143" spans="1:9" x14ac:dyDescent="0.2">
      <c r="A2143" s="77">
        <v>34275</v>
      </c>
      <c r="B2143" s="61">
        <v>47</v>
      </c>
      <c r="C2143" s="78">
        <f t="shared" si="121"/>
        <v>1993.11</v>
      </c>
      <c r="D2143" s="78">
        <f t="shared" si="122"/>
        <v>9.3223140495867773E-2</v>
      </c>
      <c r="E2143" s="78"/>
      <c r="F2143" s="78"/>
      <c r="G2143" s="78"/>
      <c r="H2143" s="78"/>
      <c r="I2143" s="78"/>
    </row>
    <row r="2144" spans="1:9" x14ac:dyDescent="0.2">
      <c r="A2144" s="77">
        <v>34276</v>
      </c>
      <c r="B2144" s="61">
        <v>103</v>
      </c>
      <c r="C2144" s="78">
        <f t="shared" si="121"/>
        <v>1993.11</v>
      </c>
      <c r="D2144" s="78">
        <f t="shared" si="122"/>
        <v>0.20429752066115703</v>
      </c>
      <c r="E2144" s="78"/>
      <c r="F2144" s="78"/>
      <c r="G2144" s="78"/>
      <c r="H2144" s="78"/>
      <c r="I2144" s="78"/>
    </row>
    <row r="2145" spans="1:9" x14ac:dyDescent="0.2">
      <c r="A2145" s="77">
        <v>34277</v>
      </c>
      <c r="B2145" s="61">
        <v>-6</v>
      </c>
      <c r="C2145" s="78">
        <f t="shared" si="121"/>
        <v>1993.11</v>
      </c>
      <c r="D2145" s="78">
        <f t="shared" si="122"/>
        <v>-1.1900826446280991E-2</v>
      </c>
      <c r="E2145" s="78"/>
      <c r="F2145" s="78"/>
      <c r="G2145" s="78"/>
      <c r="H2145" s="78"/>
      <c r="I2145" s="78"/>
    </row>
    <row r="2146" spans="1:9" x14ac:dyDescent="0.2">
      <c r="A2146" s="77">
        <v>34278</v>
      </c>
      <c r="B2146" s="61">
        <v>121</v>
      </c>
      <c r="C2146" s="78">
        <f t="shared" si="121"/>
        <v>1993.11</v>
      </c>
      <c r="D2146" s="78">
        <f t="shared" si="122"/>
        <v>0.24</v>
      </c>
      <c r="E2146" s="78"/>
      <c r="F2146" s="78"/>
      <c r="G2146" s="78"/>
      <c r="H2146" s="78"/>
      <c r="I2146" s="78"/>
    </row>
    <row r="2147" spans="1:9" x14ac:dyDescent="0.2">
      <c r="A2147" s="77">
        <v>34279</v>
      </c>
      <c r="B2147" s="61">
        <v>92</v>
      </c>
      <c r="C2147" s="78">
        <f t="shared" si="121"/>
        <v>1993.11</v>
      </c>
      <c r="D2147" s="78">
        <f t="shared" si="122"/>
        <v>0.18247933884297521</v>
      </c>
      <c r="E2147" s="78"/>
      <c r="F2147" s="78"/>
      <c r="G2147" s="78"/>
      <c r="H2147" s="78"/>
      <c r="I2147" s="78"/>
    </row>
    <row r="2148" spans="1:9" x14ac:dyDescent="0.2">
      <c r="A2148" s="77">
        <v>34280</v>
      </c>
      <c r="B2148" s="61">
        <v>118</v>
      </c>
      <c r="C2148" s="78">
        <f t="shared" si="121"/>
        <v>1993.11</v>
      </c>
      <c r="D2148" s="78">
        <f t="shared" si="122"/>
        <v>0.23404958677685953</v>
      </c>
      <c r="E2148" s="78"/>
      <c r="F2148" s="78"/>
      <c r="G2148" s="78"/>
      <c r="H2148" s="78"/>
      <c r="I2148" s="78"/>
    </row>
    <row r="2149" spans="1:9" x14ac:dyDescent="0.2">
      <c r="A2149" s="77">
        <v>34281</v>
      </c>
      <c r="B2149" s="61">
        <v>190</v>
      </c>
      <c r="C2149" s="78">
        <f t="shared" si="121"/>
        <v>1993.11</v>
      </c>
      <c r="D2149" s="78">
        <f t="shared" si="122"/>
        <v>0.3768595041322314</v>
      </c>
      <c r="E2149" s="78"/>
      <c r="F2149" s="78"/>
      <c r="G2149" s="78"/>
      <c r="H2149" s="78"/>
      <c r="I2149" s="78"/>
    </row>
    <row r="2150" spans="1:9" x14ac:dyDescent="0.2">
      <c r="A2150" s="77">
        <v>34282</v>
      </c>
      <c r="B2150" s="61">
        <v>101</v>
      </c>
      <c r="C2150" s="78">
        <f t="shared" si="121"/>
        <v>1993.11</v>
      </c>
      <c r="D2150" s="78">
        <f t="shared" si="122"/>
        <v>0.20033057851239669</v>
      </c>
      <c r="E2150" s="78"/>
      <c r="F2150" s="78"/>
      <c r="G2150" s="78"/>
      <c r="H2150" s="78"/>
      <c r="I2150" s="78"/>
    </row>
    <row r="2151" spans="1:9" x14ac:dyDescent="0.2">
      <c r="A2151" s="77">
        <v>34283</v>
      </c>
      <c r="B2151" s="61">
        <v>103</v>
      </c>
      <c r="C2151" s="78">
        <f t="shared" si="121"/>
        <v>1993.11</v>
      </c>
      <c r="D2151" s="78">
        <f t="shared" si="122"/>
        <v>0.20429752066115703</v>
      </c>
      <c r="E2151" s="78"/>
      <c r="F2151" s="78"/>
      <c r="G2151" s="78"/>
      <c r="H2151" s="78"/>
      <c r="I2151" s="78"/>
    </row>
    <row r="2152" spans="1:9" x14ac:dyDescent="0.2">
      <c r="A2152" s="77">
        <v>34284</v>
      </c>
      <c r="B2152" s="61">
        <v>-27</v>
      </c>
      <c r="C2152" s="78">
        <f t="shared" si="121"/>
        <v>1993.11</v>
      </c>
      <c r="D2152" s="78">
        <f t="shared" si="122"/>
        <v>-5.3553719008264465E-2</v>
      </c>
      <c r="E2152" s="78"/>
      <c r="F2152" s="78"/>
      <c r="G2152" s="78"/>
      <c r="H2152" s="78"/>
      <c r="I2152" s="78"/>
    </row>
    <row r="2153" spans="1:9" x14ac:dyDescent="0.2">
      <c r="A2153" s="77">
        <v>34285</v>
      </c>
      <c r="B2153" s="61">
        <v>210</v>
      </c>
      <c r="C2153" s="78">
        <f t="shared" si="121"/>
        <v>1993.11</v>
      </c>
      <c r="D2153" s="78">
        <f t="shared" si="122"/>
        <v>0.41652892561983468</v>
      </c>
      <c r="E2153" s="78"/>
      <c r="F2153" s="78"/>
      <c r="G2153" s="78"/>
      <c r="H2153" s="78"/>
      <c r="I2153" s="78"/>
    </row>
    <row r="2154" spans="1:9" x14ac:dyDescent="0.2">
      <c r="A2154" s="77">
        <v>34286</v>
      </c>
      <c r="B2154" s="61">
        <v>-6</v>
      </c>
      <c r="C2154" s="78">
        <f t="shared" si="121"/>
        <v>1993.11</v>
      </c>
      <c r="D2154" s="78">
        <f t="shared" si="122"/>
        <v>-1.1900826446280991E-2</v>
      </c>
      <c r="E2154" s="78"/>
      <c r="F2154" s="78"/>
      <c r="G2154" s="78"/>
      <c r="H2154" s="78"/>
      <c r="I2154" s="78"/>
    </row>
    <row r="2155" spans="1:9" x14ac:dyDescent="0.2">
      <c r="A2155" s="77">
        <v>34287</v>
      </c>
      <c r="B2155" s="61">
        <v>184</v>
      </c>
      <c r="C2155" s="78">
        <f t="shared" si="121"/>
        <v>1993.11</v>
      </c>
      <c r="D2155" s="78">
        <f t="shared" si="122"/>
        <v>0.36495867768595042</v>
      </c>
      <c r="E2155" s="78"/>
      <c r="F2155" s="78"/>
      <c r="G2155" s="78"/>
      <c r="H2155" s="78"/>
      <c r="I2155" s="78"/>
    </row>
    <row r="2156" spans="1:9" x14ac:dyDescent="0.2">
      <c r="A2156" s="77">
        <v>34288</v>
      </c>
      <c r="B2156" s="61">
        <v>5</v>
      </c>
      <c r="C2156" s="78">
        <f t="shared" si="121"/>
        <v>1993.11</v>
      </c>
      <c r="D2156" s="78">
        <f t="shared" si="122"/>
        <v>9.9173553719008271E-3</v>
      </c>
      <c r="E2156" s="78"/>
      <c r="F2156" s="78"/>
      <c r="G2156" s="78"/>
      <c r="H2156" s="78"/>
      <c r="I2156" s="78"/>
    </row>
    <row r="2157" spans="1:9" x14ac:dyDescent="0.2">
      <c r="A2157" s="77">
        <v>34289</v>
      </c>
      <c r="B2157" s="61">
        <v>314</v>
      </c>
      <c r="C2157" s="78">
        <f t="shared" si="121"/>
        <v>1993.11</v>
      </c>
      <c r="D2157" s="78">
        <f t="shared" si="122"/>
        <v>0.62280991735537194</v>
      </c>
      <c r="E2157" s="78"/>
      <c r="F2157" s="78"/>
      <c r="G2157" s="78"/>
      <c r="H2157" s="78"/>
      <c r="I2157" s="78"/>
    </row>
    <row r="2158" spans="1:9" x14ac:dyDescent="0.2">
      <c r="A2158" s="77">
        <v>34290</v>
      </c>
      <c r="B2158" s="61">
        <v>-79</v>
      </c>
      <c r="C2158" s="78">
        <f t="shared" si="121"/>
        <v>1993.11</v>
      </c>
      <c r="D2158" s="78">
        <f t="shared" si="122"/>
        <v>-0.15669421487603305</v>
      </c>
      <c r="E2158" s="78"/>
      <c r="F2158" s="78"/>
      <c r="G2158" s="78"/>
      <c r="H2158" s="78"/>
      <c r="I2158" s="78"/>
    </row>
    <row r="2159" spans="1:9" x14ac:dyDescent="0.2">
      <c r="A2159" s="77">
        <v>34291</v>
      </c>
      <c r="B2159" s="61">
        <v>281</v>
      </c>
      <c r="C2159" s="78">
        <f t="shared" si="121"/>
        <v>1993.11</v>
      </c>
      <c r="D2159" s="78">
        <f t="shared" si="122"/>
        <v>0.5573553719008264</v>
      </c>
      <c r="E2159" s="78"/>
      <c r="F2159" s="78"/>
      <c r="G2159" s="78"/>
      <c r="H2159" s="78"/>
      <c r="I2159" s="78"/>
    </row>
    <row r="2160" spans="1:9" x14ac:dyDescent="0.2">
      <c r="A2160" s="77">
        <v>34292</v>
      </c>
      <c r="B2160" s="61">
        <v>-11</v>
      </c>
      <c r="C2160" s="78">
        <f t="shared" si="121"/>
        <v>1993.11</v>
      </c>
      <c r="D2160" s="78">
        <f t="shared" si="122"/>
        <v>-2.1818181818181816E-2</v>
      </c>
      <c r="E2160" s="78"/>
      <c r="F2160" s="78"/>
      <c r="G2160" s="78"/>
      <c r="H2160" s="78"/>
      <c r="I2160" s="78"/>
    </row>
    <row r="2161" spans="1:9" x14ac:dyDescent="0.2">
      <c r="A2161" s="77">
        <v>34293</v>
      </c>
      <c r="B2161" s="61">
        <v>134</v>
      </c>
      <c r="C2161" s="78">
        <f t="shared" si="121"/>
        <v>1993.11</v>
      </c>
      <c r="D2161" s="78">
        <f t="shared" si="122"/>
        <v>0.26578512396694215</v>
      </c>
      <c r="E2161" s="78"/>
      <c r="F2161" s="78"/>
      <c r="G2161" s="78"/>
      <c r="H2161" s="78"/>
      <c r="I2161" s="78"/>
    </row>
    <row r="2162" spans="1:9" x14ac:dyDescent="0.2">
      <c r="A2162" s="77">
        <v>34294</v>
      </c>
      <c r="B2162" s="61">
        <v>80</v>
      </c>
      <c r="C2162" s="78">
        <f t="shared" si="121"/>
        <v>1993.11</v>
      </c>
      <c r="D2162" s="78">
        <f t="shared" si="122"/>
        <v>0.15867768595041323</v>
      </c>
      <c r="E2162" s="78"/>
      <c r="F2162" s="78"/>
      <c r="G2162" s="78"/>
      <c r="H2162" s="78"/>
      <c r="I2162" s="78"/>
    </row>
    <row r="2163" spans="1:9" x14ac:dyDescent="0.2">
      <c r="A2163" s="77">
        <v>34295</v>
      </c>
      <c r="B2163" s="61">
        <v>43</v>
      </c>
      <c r="C2163" s="78">
        <f t="shared" si="121"/>
        <v>1993.11</v>
      </c>
      <c r="D2163" s="78">
        <f t="shared" si="122"/>
        <v>8.528925619834711E-2</v>
      </c>
      <c r="E2163" s="78"/>
      <c r="F2163" s="78"/>
      <c r="G2163" s="78"/>
      <c r="H2163" s="78"/>
      <c r="I2163" s="78"/>
    </row>
    <row r="2164" spans="1:9" x14ac:dyDescent="0.2">
      <c r="A2164" s="77">
        <v>34296</v>
      </c>
      <c r="B2164" s="61">
        <v>76</v>
      </c>
      <c r="C2164" s="78">
        <f t="shared" si="121"/>
        <v>1993.11</v>
      </c>
      <c r="D2164" s="78">
        <f t="shared" si="122"/>
        <v>0.15074380165289256</v>
      </c>
      <c r="E2164" s="78"/>
      <c r="F2164" s="78"/>
      <c r="G2164" s="78"/>
      <c r="H2164" s="78"/>
      <c r="I2164" s="78"/>
    </row>
    <row r="2165" spans="1:9" x14ac:dyDescent="0.2">
      <c r="A2165" s="77">
        <v>34297</v>
      </c>
      <c r="B2165" s="61">
        <v>123</v>
      </c>
      <c r="C2165" s="78">
        <f t="shared" si="121"/>
        <v>1993.11</v>
      </c>
      <c r="D2165" s="78">
        <f t="shared" si="122"/>
        <v>0.24396694214876033</v>
      </c>
      <c r="E2165" s="78"/>
      <c r="F2165" s="78"/>
      <c r="G2165" s="78"/>
      <c r="H2165" s="78"/>
      <c r="I2165" s="78"/>
    </row>
    <row r="2166" spans="1:9" x14ac:dyDescent="0.2">
      <c r="A2166" s="77">
        <v>34298</v>
      </c>
      <c r="B2166" s="61">
        <v>115</v>
      </c>
      <c r="C2166" s="78">
        <f t="shared" si="121"/>
        <v>1993.11</v>
      </c>
      <c r="D2166" s="78">
        <f t="shared" si="122"/>
        <v>0.228099173553719</v>
      </c>
      <c r="E2166" s="78"/>
      <c r="F2166" s="78"/>
      <c r="G2166" s="78"/>
      <c r="H2166" s="78"/>
      <c r="I2166" s="78"/>
    </row>
    <row r="2167" spans="1:9" x14ac:dyDescent="0.2">
      <c r="A2167" s="77">
        <v>34299</v>
      </c>
      <c r="B2167" s="61">
        <v>223</v>
      </c>
      <c r="C2167" s="78">
        <f t="shared" si="121"/>
        <v>1993.11</v>
      </c>
      <c r="D2167" s="78">
        <f t="shared" si="122"/>
        <v>0.44231404958677684</v>
      </c>
      <c r="E2167" s="78"/>
      <c r="F2167" s="78"/>
      <c r="G2167" s="78"/>
      <c r="H2167" s="78"/>
      <c r="I2167" s="78"/>
    </row>
    <row r="2168" spans="1:9" x14ac:dyDescent="0.2">
      <c r="A2168" s="77">
        <v>34300</v>
      </c>
      <c r="B2168" s="61">
        <v>174</v>
      </c>
      <c r="C2168" s="78">
        <f t="shared" si="121"/>
        <v>1993.11</v>
      </c>
      <c r="D2168" s="78">
        <f t="shared" si="122"/>
        <v>0.34512396694214875</v>
      </c>
      <c r="E2168" s="78"/>
      <c r="F2168" s="78"/>
      <c r="G2168" s="78"/>
      <c r="H2168" s="78"/>
      <c r="I2168" s="78"/>
    </row>
    <row r="2169" spans="1:9" x14ac:dyDescent="0.2">
      <c r="A2169" s="77">
        <v>34301</v>
      </c>
      <c r="B2169" s="61">
        <v>466</v>
      </c>
      <c r="C2169" s="78">
        <f t="shared" si="121"/>
        <v>1993.11</v>
      </c>
      <c r="D2169" s="78">
        <f t="shared" si="122"/>
        <v>0.924297520661157</v>
      </c>
      <c r="E2169" s="78"/>
      <c r="F2169" s="78"/>
      <c r="G2169" s="78"/>
      <c r="H2169" s="78"/>
      <c r="I2169" s="78"/>
    </row>
    <row r="2170" spans="1:9" x14ac:dyDescent="0.2">
      <c r="A2170" s="77">
        <v>34302</v>
      </c>
      <c r="B2170" s="61">
        <v>688</v>
      </c>
      <c r="C2170" s="78">
        <f t="shared" si="121"/>
        <v>1993.11</v>
      </c>
      <c r="D2170" s="78">
        <f t="shared" si="122"/>
        <v>1.3646280991735538</v>
      </c>
      <c r="E2170" s="78"/>
      <c r="F2170" s="78"/>
      <c r="G2170" s="78"/>
      <c r="H2170" s="78"/>
      <c r="I2170" s="78"/>
    </row>
    <row r="2171" spans="1:9" x14ac:dyDescent="0.2">
      <c r="A2171" s="77">
        <v>34303</v>
      </c>
      <c r="B2171" s="61">
        <v>344</v>
      </c>
      <c r="C2171" s="78">
        <f t="shared" si="121"/>
        <v>1993.11</v>
      </c>
      <c r="D2171" s="78">
        <f t="shared" si="122"/>
        <v>0.68231404958677688</v>
      </c>
      <c r="E2171" s="78"/>
      <c r="F2171" s="78"/>
      <c r="G2171" s="78"/>
      <c r="H2171" s="78"/>
      <c r="I2171" s="78"/>
    </row>
    <row r="2172" spans="1:9" x14ac:dyDescent="0.2">
      <c r="A2172" s="77">
        <v>34304</v>
      </c>
      <c r="B2172" s="61">
        <v>324</v>
      </c>
      <c r="C2172" s="78">
        <f t="shared" si="121"/>
        <v>1993.12</v>
      </c>
      <c r="D2172" s="78">
        <f t="shared" si="122"/>
        <v>0.64264462809917355</v>
      </c>
      <c r="E2172" s="78"/>
      <c r="F2172" s="78"/>
      <c r="G2172" s="78"/>
      <c r="H2172" s="78"/>
      <c r="I2172" s="78"/>
    </row>
    <row r="2173" spans="1:9" x14ac:dyDescent="0.2">
      <c r="A2173" s="77">
        <v>34305</v>
      </c>
      <c r="B2173" s="61">
        <v>253</v>
      </c>
      <c r="C2173" s="78">
        <f t="shared" si="121"/>
        <v>1993.12</v>
      </c>
      <c r="D2173" s="78">
        <f t="shared" si="122"/>
        <v>0.50181818181818183</v>
      </c>
      <c r="E2173" s="78"/>
      <c r="F2173" s="78"/>
      <c r="G2173" s="78"/>
      <c r="H2173" s="78"/>
      <c r="I2173" s="78"/>
    </row>
    <row r="2174" spans="1:9" x14ac:dyDescent="0.2">
      <c r="A2174" s="77">
        <v>34306</v>
      </c>
      <c r="B2174" s="61">
        <v>99</v>
      </c>
      <c r="C2174" s="78">
        <f t="shared" si="121"/>
        <v>1993.12</v>
      </c>
      <c r="D2174" s="78">
        <f t="shared" si="122"/>
        <v>0.19636363636363638</v>
      </c>
      <c r="E2174" s="78"/>
      <c r="F2174" s="78"/>
      <c r="G2174" s="78"/>
      <c r="H2174" s="78"/>
      <c r="I2174" s="78"/>
    </row>
    <row r="2175" spans="1:9" x14ac:dyDescent="0.2">
      <c r="A2175" s="77">
        <v>34307</v>
      </c>
      <c r="B2175" s="61">
        <v>318</v>
      </c>
      <c r="C2175" s="78">
        <f t="shared" si="121"/>
        <v>1993.12</v>
      </c>
      <c r="D2175" s="78">
        <f t="shared" si="122"/>
        <v>0.63074380165289257</v>
      </c>
      <c r="E2175" s="78"/>
      <c r="F2175" s="78"/>
      <c r="G2175" s="78"/>
      <c r="H2175" s="78"/>
      <c r="I2175" s="78"/>
    </row>
    <row r="2176" spans="1:9" x14ac:dyDescent="0.2">
      <c r="A2176" s="77">
        <v>34308</v>
      </c>
      <c r="B2176" s="61">
        <v>130</v>
      </c>
      <c r="C2176" s="78">
        <f t="shared" si="121"/>
        <v>1993.12</v>
      </c>
      <c r="D2176" s="78">
        <f t="shared" si="122"/>
        <v>0.25785123966942147</v>
      </c>
      <c r="E2176" s="78"/>
      <c r="F2176" s="78"/>
      <c r="G2176" s="78"/>
      <c r="H2176" s="78"/>
      <c r="I2176" s="78"/>
    </row>
    <row r="2177" spans="1:9" x14ac:dyDescent="0.2">
      <c r="A2177" s="77">
        <v>34309</v>
      </c>
      <c r="B2177" s="61">
        <v>450</v>
      </c>
      <c r="C2177" s="78">
        <f t="shared" si="121"/>
        <v>1993.12</v>
      </c>
      <c r="D2177" s="78">
        <f t="shared" si="122"/>
        <v>0.8925619834710744</v>
      </c>
      <c r="E2177" s="78"/>
      <c r="F2177" s="78"/>
      <c r="G2177" s="78"/>
      <c r="H2177" s="78"/>
      <c r="I2177" s="78"/>
    </row>
    <row r="2178" spans="1:9" x14ac:dyDescent="0.2">
      <c r="A2178" s="77">
        <v>34310</v>
      </c>
      <c r="B2178" s="61">
        <v>1710</v>
      </c>
      <c r="C2178" s="78">
        <f t="shared" si="121"/>
        <v>1993.12</v>
      </c>
      <c r="D2178" s="78">
        <f t="shared" si="122"/>
        <v>3.3917355371900828</v>
      </c>
      <c r="E2178" s="78"/>
      <c r="F2178" s="78"/>
      <c r="G2178" s="78"/>
      <c r="H2178" s="78"/>
      <c r="I2178" s="78"/>
    </row>
    <row r="2179" spans="1:9" x14ac:dyDescent="0.2">
      <c r="A2179" s="77">
        <v>34311</v>
      </c>
      <c r="B2179" s="61">
        <v>2469</v>
      </c>
      <c r="C2179" s="78">
        <f t="shared" si="121"/>
        <v>1993.12</v>
      </c>
      <c r="D2179" s="78">
        <f t="shared" si="122"/>
        <v>4.8971900826446282</v>
      </c>
      <c r="E2179" s="78"/>
      <c r="F2179" s="78"/>
      <c r="G2179" s="78"/>
      <c r="H2179" s="78"/>
      <c r="I2179" s="78"/>
    </row>
    <row r="2180" spans="1:9" x14ac:dyDescent="0.2">
      <c r="A2180" s="77">
        <v>34312</v>
      </c>
      <c r="B2180" s="61">
        <v>858</v>
      </c>
      <c r="C2180" s="78">
        <f t="shared" si="121"/>
        <v>1993.12</v>
      </c>
      <c r="D2180" s="78">
        <f t="shared" si="122"/>
        <v>1.7018181818181817</v>
      </c>
      <c r="E2180" s="78"/>
      <c r="F2180" s="78"/>
      <c r="G2180" s="78"/>
      <c r="H2180" s="78"/>
      <c r="I2180" s="78"/>
    </row>
    <row r="2181" spans="1:9" x14ac:dyDescent="0.2">
      <c r="A2181" s="77">
        <v>34313</v>
      </c>
      <c r="B2181" s="61">
        <v>2476</v>
      </c>
      <c r="C2181" s="78">
        <f t="shared" si="121"/>
        <v>1993.12</v>
      </c>
      <c r="D2181" s="78">
        <f t="shared" si="122"/>
        <v>4.9110743801652887</v>
      </c>
      <c r="E2181" s="78"/>
      <c r="F2181" s="78"/>
      <c r="G2181" s="78"/>
      <c r="H2181" s="78"/>
      <c r="I2181" s="78"/>
    </row>
    <row r="2182" spans="1:9" x14ac:dyDescent="0.2">
      <c r="A2182" s="77">
        <v>34314</v>
      </c>
      <c r="B2182" s="61">
        <v>2581</v>
      </c>
      <c r="C2182" s="78">
        <f t="shared" si="121"/>
        <v>1993.12</v>
      </c>
      <c r="D2182" s="78">
        <f t="shared" si="122"/>
        <v>5.1193388429752069</v>
      </c>
      <c r="E2182" s="78"/>
      <c r="F2182" s="78"/>
      <c r="G2182" s="78"/>
      <c r="H2182" s="78"/>
      <c r="I2182" s="78"/>
    </row>
    <row r="2183" spans="1:9" x14ac:dyDescent="0.2">
      <c r="A2183" s="77">
        <v>34315</v>
      </c>
      <c r="B2183" s="61">
        <v>1230</v>
      </c>
      <c r="C2183" s="78">
        <f t="shared" si="121"/>
        <v>1993.12</v>
      </c>
      <c r="D2183" s="78">
        <f t="shared" si="122"/>
        <v>2.4396694214876034</v>
      </c>
      <c r="E2183" s="78"/>
      <c r="F2183" s="78"/>
      <c r="G2183" s="78"/>
      <c r="H2183" s="78"/>
      <c r="I2183" s="78"/>
    </row>
    <row r="2184" spans="1:9" x14ac:dyDescent="0.2">
      <c r="A2184" s="77">
        <v>34316</v>
      </c>
      <c r="B2184" s="61">
        <v>1310</v>
      </c>
      <c r="C2184" s="78">
        <f t="shared" si="121"/>
        <v>1993.12</v>
      </c>
      <c r="D2184" s="78">
        <f t="shared" si="122"/>
        <v>2.5983471074380162</v>
      </c>
      <c r="E2184" s="78"/>
      <c r="F2184" s="78"/>
      <c r="G2184" s="78"/>
      <c r="H2184" s="78"/>
      <c r="I2184" s="78"/>
    </row>
    <row r="2185" spans="1:9" x14ac:dyDescent="0.2">
      <c r="A2185" s="77">
        <v>34317</v>
      </c>
      <c r="B2185" s="61">
        <v>907</v>
      </c>
      <c r="C2185" s="78">
        <f t="shared" si="121"/>
        <v>1993.12</v>
      </c>
      <c r="D2185" s="78">
        <f t="shared" si="122"/>
        <v>1.7990082644628098</v>
      </c>
      <c r="E2185" s="78"/>
      <c r="F2185" s="78"/>
      <c r="G2185" s="78"/>
      <c r="H2185" s="78"/>
      <c r="I2185" s="78"/>
    </row>
    <row r="2186" spans="1:9" x14ac:dyDescent="0.2">
      <c r="A2186" s="77">
        <v>34318</v>
      </c>
      <c r="B2186" s="61">
        <v>704</v>
      </c>
      <c r="C2186" s="78">
        <f t="shared" si="121"/>
        <v>1993.12</v>
      </c>
      <c r="D2186" s="78">
        <f t="shared" si="122"/>
        <v>1.3963636363636363</v>
      </c>
      <c r="E2186" s="78"/>
      <c r="F2186" s="78"/>
      <c r="G2186" s="78"/>
      <c r="H2186" s="78"/>
      <c r="I2186" s="78"/>
    </row>
    <row r="2187" spans="1:9" x14ac:dyDescent="0.2">
      <c r="A2187" s="77">
        <v>34319</v>
      </c>
      <c r="B2187" s="61">
        <v>532</v>
      </c>
      <c r="C2187" s="78">
        <f t="shared" ref="C2187:C2250" si="123">YEAR(A2187) + MONTH(A2187) / 100</f>
        <v>1993.12</v>
      </c>
      <c r="D2187" s="78">
        <f t="shared" si="122"/>
        <v>1.0552066115702481</v>
      </c>
      <c r="E2187" s="78"/>
      <c r="F2187" s="78"/>
      <c r="G2187" s="78"/>
      <c r="H2187" s="78"/>
      <c r="I2187" s="78"/>
    </row>
    <row r="2188" spans="1:9" x14ac:dyDescent="0.2">
      <c r="A2188" s="77">
        <v>34320</v>
      </c>
      <c r="B2188" s="61">
        <v>435</v>
      </c>
      <c r="C2188" s="78">
        <f t="shared" si="123"/>
        <v>1993.12</v>
      </c>
      <c r="D2188" s="78">
        <f t="shared" ref="D2188:D2251" si="124">B2188 * 60 * 60 * 24 / 43560 / 1000</f>
        <v>0.86280991735537194</v>
      </c>
      <c r="E2188" s="78"/>
      <c r="F2188" s="78"/>
      <c r="G2188" s="78"/>
      <c r="H2188" s="78"/>
      <c r="I2188" s="78"/>
    </row>
    <row r="2189" spans="1:9" x14ac:dyDescent="0.2">
      <c r="A2189" s="77">
        <v>34321</v>
      </c>
      <c r="B2189" s="61">
        <v>219</v>
      </c>
      <c r="C2189" s="78">
        <f t="shared" si="123"/>
        <v>1993.12</v>
      </c>
      <c r="D2189" s="78">
        <f t="shared" si="124"/>
        <v>0.43438016528925616</v>
      </c>
      <c r="E2189" s="78"/>
      <c r="F2189" s="78"/>
      <c r="G2189" s="78"/>
      <c r="H2189" s="78"/>
      <c r="I2189" s="78"/>
    </row>
    <row r="2190" spans="1:9" x14ac:dyDescent="0.2">
      <c r="A2190" s="77">
        <v>34322</v>
      </c>
      <c r="B2190" s="61">
        <v>427</v>
      </c>
      <c r="C2190" s="78">
        <f t="shared" si="123"/>
        <v>1993.12</v>
      </c>
      <c r="D2190" s="78">
        <f t="shared" si="124"/>
        <v>0.84694214876033058</v>
      </c>
      <c r="E2190" s="78"/>
      <c r="F2190" s="78"/>
      <c r="G2190" s="78"/>
      <c r="H2190" s="78"/>
      <c r="I2190" s="78"/>
    </row>
    <row r="2191" spans="1:9" x14ac:dyDescent="0.2">
      <c r="A2191" s="77">
        <v>34323</v>
      </c>
      <c r="B2191" s="61">
        <v>352</v>
      </c>
      <c r="C2191" s="78">
        <f t="shared" si="123"/>
        <v>1993.12</v>
      </c>
      <c r="D2191" s="78">
        <f t="shared" si="124"/>
        <v>0.69818181818181813</v>
      </c>
      <c r="E2191" s="78"/>
      <c r="F2191" s="78"/>
      <c r="G2191" s="78"/>
      <c r="H2191" s="78"/>
      <c r="I2191" s="78"/>
    </row>
    <row r="2192" spans="1:9" x14ac:dyDescent="0.2">
      <c r="A2192" s="77">
        <v>34324</v>
      </c>
      <c r="B2192" s="61">
        <v>499</v>
      </c>
      <c r="C2192" s="78">
        <f t="shared" si="123"/>
        <v>1993.12</v>
      </c>
      <c r="D2192" s="78">
        <f t="shared" si="124"/>
        <v>0.98975206611570254</v>
      </c>
      <c r="E2192" s="78"/>
      <c r="F2192" s="78"/>
      <c r="G2192" s="78"/>
      <c r="H2192" s="78"/>
      <c r="I2192" s="78"/>
    </row>
    <row r="2193" spans="1:9" x14ac:dyDescent="0.2">
      <c r="A2193" s="77">
        <v>34325</v>
      </c>
      <c r="B2193" s="61">
        <v>237</v>
      </c>
      <c r="C2193" s="78">
        <f t="shared" si="123"/>
        <v>1993.12</v>
      </c>
      <c r="D2193" s="78">
        <f t="shared" si="124"/>
        <v>0.47008264462809918</v>
      </c>
      <c r="E2193" s="78"/>
      <c r="F2193" s="78"/>
      <c r="G2193" s="78"/>
      <c r="H2193" s="78"/>
      <c r="I2193" s="78"/>
    </row>
    <row r="2194" spans="1:9" x14ac:dyDescent="0.2">
      <c r="A2194" s="77">
        <v>34326</v>
      </c>
      <c r="B2194" s="61">
        <v>461</v>
      </c>
      <c r="C2194" s="78">
        <f t="shared" si="123"/>
        <v>1993.12</v>
      </c>
      <c r="D2194" s="78">
        <f t="shared" si="124"/>
        <v>0.91438016528925614</v>
      </c>
      <c r="E2194" s="78"/>
      <c r="F2194" s="78"/>
      <c r="G2194" s="78"/>
      <c r="H2194" s="78"/>
      <c r="I2194" s="78"/>
    </row>
    <row r="2195" spans="1:9" x14ac:dyDescent="0.2">
      <c r="A2195" s="77">
        <v>34327</v>
      </c>
      <c r="B2195" s="61">
        <v>242</v>
      </c>
      <c r="C2195" s="78">
        <f t="shared" si="123"/>
        <v>1993.12</v>
      </c>
      <c r="D2195" s="78">
        <f t="shared" si="124"/>
        <v>0.48</v>
      </c>
      <c r="E2195" s="78"/>
      <c r="F2195" s="78"/>
      <c r="G2195" s="78"/>
      <c r="H2195" s="78"/>
      <c r="I2195" s="78"/>
    </row>
    <row r="2196" spans="1:9" x14ac:dyDescent="0.2">
      <c r="A2196" s="77">
        <v>34328</v>
      </c>
      <c r="B2196" s="61">
        <v>314</v>
      </c>
      <c r="C2196" s="78">
        <f t="shared" si="123"/>
        <v>1993.12</v>
      </c>
      <c r="D2196" s="78">
        <f t="shared" si="124"/>
        <v>0.62280991735537194</v>
      </c>
      <c r="E2196" s="78"/>
      <c r="F2196" s="78"/>
      <c r="G2196" s="78"/>
      <c r="H2196" s="78"/>
      <c r="I2196" s="78"/>
    </row>
    <row r="2197" spans="1:9" x14ac:dyDescent="0.2">
      <c r="A2197" s="77">
        <v>34329</v>
      </c>
      <c r="B2197" s="61">
        <v>423</v>
      </c>
      <c r="C2197" s="78">
        <f t="shared" si="123"/>
        <v>1993.12</v>
      </c>
      <c r="D2197" s="78">
        <f t="shared" si="124"/>
        <v>0.83900826446280996</v>
      </c>
      <c r="E2197" s="78"/>
      <c r="F2197" s="78"/>
      <c r="G2197" s="78"/>
      <c r="H2197" s="78"/>
      <c r="I2197" s="78"/>
    </row>
    <row r="2198" spans="1:9" x14ac:dyDescent="0.2">
      <c r="A2198" s="77">
        <v>34330</v>
      </c>
      <c r="B2198" s="61">
        <v>274</v>
      </c>
      <c r="C2198" s="78">
        <f t="shared" si="123"/>
        <v>1993.12</v>
      </c>
      <c r="D2198" s="78">
        <f t="shared" si="124"/>
        <v>0.54347107438016529</v>
      </c>
      <c r="E2198" s="78"/>
      <c r="F2198" s="78"/>
      <c r="G2198" s="78"/>
      <c r="H2198" s="78"/>
      <c r="I2198" s="78"/>
    </row>
    <row r="2199" spans="1:9" x14ac:dyDescent="0.2">
      <c r="A2199" s="77">
        <v>34331</v>
      </c>
      <c r="B2199" s="61">
        <v>217</v>
      </c>
      <c r="C2199" s="78">
        <f t="shared" si="123"/>
        <v>1993.12</v>
      </c>
      <c r="D2199" s="78">
        <f t="shared" si="124"/>
        <v>0.43041322314049585</v>
      </c>
      <c r="E2199" s="78"/>
      <c r="F2199" s="78"/>
      <c r="G2199" s="78"/>
      <c r="H2199" s="78"/>
      <c r="I2199" s="78"/>
    </row>
    <row r="2200" spans="1:9" x14ac:dyDescent="0.2">
      <c r="A2200" s="77">
        <v>34332</v>
      </c>
      <c r="B2200" s="61">
        <v>353</v>
      </c>
      <c r="C2200" s="78">
        <f t="shared" si="123"/>
        <v>1993.12</v>
      </c>
      <c r="D2200" s="78">
        <f t="shared" si="124"/>
        <v>0.70016528925619836</v>
      </c>
      <c r="E2200" s="78"/>
      <c r="F2200" s="78"/>
      <c r="G2200" s="78"/>
      <c r="H2200" s="78"/>
      <c r="I2200" s="78"/>
    </row>
    <row r="2201" spans="1:9" x14ac:dyDescent="0.2">
      <c r="A2201" s="77">
        <v>34333</v>
      </c>
      <c r="B2201" s="61">
        <v>410</v>
      </c>
      <c r="C2201" s="78">
        <f t="shared" si="123"/>
        <v>1993.12</v>
      </c>
      <c r="D2201" s="78">
        <f t="shared" si="124"/>
        <v>0.81322314049586786</v>
      </c>
      <c r="E2201" s="78"/>
      <c r="F2201" s="78"/>
      <c r="G2201" s="78"/>
      <c r="H2201" s="78"/>
      <c r="I2201" s="78"/>
    </row>
    <row r="2202" spans="1:9" x14ac:dyDescent="0.2">
      <c r="A2202" s="77">
        <v>34334</v>
      </c>
      <c r="B2202" s="61">
        <v>399</v>
      </c>
      <c r="C2202" s="78">
        <f t="shared" si="123"/>
        <v>1993.12</v>
      </c>
      <c r="D2202" s="78">
        <f t="shared" si="124"/>
        <v>0.7914049586776859</v>
      </c>
      <c r="E2202" s="78"/>
      <c r="F2202" s="78"/>
      <c r="G2202" s="78"/>
      <c r="H2202" s="78"/>
      <c r="I2202" s="78"/>
    </row>
    <row r="2203" spans="1:9" x14ac:dyDescent="0.2">
      <c r="A2203" s="77">
        <v>34335</v>
      </c>
      <c r="B2203" s="61">
        <v>820</v>
      </c>
      <c r="C2203" s="78">
        <f t="shared" si="123"/>
        <v>1994.01</v>
      </c>
      <c r="D2203" s="78">
        <f t="shared" si="124"/>
        <v>1.6264462809917357</v>
      </c>
      <c r="E2203" s="78"/>
      <c r="F2203" s="78"/>
      <c r="G2203" s="78"/>
      <c r="H2203" s="78"/>
      <c r="I2203" s="78"/>
    </row>
    <row r="2204" spans="1:9" x14ac:dyDescent="0.2">
      <c r="A2204" s="77">
        <v>34336</v>
      </c>
      <c r="B2204" s="61">
        <v>566</v>
      </c>
      <c r="C2204" s="78">
        <f t="shared" si="123"/>
        <v>1994.01</v>
      </c>
      <c r="D2204" s="78">
        <f t="shared" si="124"/>
        <v>1.1226446280991735</v>
      </c>
      <c r="E2204" s="78"/>
      <c r="F2204" s="78"/>
      <c r="G2204" s="78"/>
      <c r="H2204" s="78"/>
      <c r="I2204" s="78"/>
    </row>
    <row r="2205" spans="1:9" x14ac:dyDescent="0.2">
      <c r="A2205" s="77">
        <v>34337</v>
      </c>
      <c r="B2205" s="61">
        <v>406</v>
      </c>
      <c r="C2205" s="78">
        <f t="shared" si="123"/>
        <v>1994.01</v>
      </c>
      <c r="D2205" s="78">
        <f t="shared" si="124"/>
        <v>0.80528925619834701</v>
      </c>
      <c r="E2205" s="78"/>
      <c r="F2205" s="78"/>
      <c r="G2205" s="78"/>
      <c r="H2205" s="78"/>
      <c r="I2205" s="78"/>
    </row>
    <row r="2206" spans="1:9" x14ac:dyDescent="0.2">
      <c r="A2206" s="77">
        <v>34338</v>
      </c>
      <c r="B2206" s="61">
        <v>711</v>
      </c>
      <c r="C2206" s="78">
        <f t="shared" si="123"/>
        <v>1994.01</v>
      </c>
      <c r="D2206" s="78">
        <f t="shared" si="124"/>
        <v>1.4102479338842975</v>
      </c>
      <c r="E2206" s="78"/>
      <c r="F2206" s="78"/>
      <c r="G2206" s="78"/>
      <c r="H2206" s="78"/>
      <c r="I2206" s="78"/>
    </row>
    <row r="2207" spans="1:9" x14ac:dyDescent="0.2">
      <c r="A2207" s="77">
        <v>34339</v>
      </c>
      <c r="B2207" s="61">
        <v>773</v>
      </c>
      <c r="C2207" s="78">
        <f t="shared" si="123"/>
        <v>1994.01</v>
      </c>
      <c r="D2207" s="78">
        <f t="shared" si="124"/>
        <v>1.5332231404958676</v>
      </c>
      <c r="E2207" s="78"/>
      <c r="F2207" s="78"/>
      <c r="G2207" s="78"/>
      <c r="H2207" s="78"/>
      <c r="I2207" s="78"/>
    </row>
    <row r="2208" spans="1:9" x14ac:dyDescent="0.2">
      <c r="A2208" s="77">
        <v>34340</v>
      </c>
      <c r="B2208" s="61">
        <v>553</v>
      </c>
      <c r="C2208" s="78">
        <f t="shared" si="123"/>
        <v>1994.01</v>
      </c>
      <c r="D2208" s="78">
        <f t="shared" si="124"/>
        <v>1.0968595041322315</v>
      </c>
      <c r="E2208" s="78"/>
      <c r="F2208" s="78"/>
      <c r="G2208" s="78"/>
      <c r="H2208" s="78"/>
      <c r="I2208" s="78"/>
    </row>
    <row r="2209" spans="1:9" x14ac:dyDescent="0.2">
      <c r="A2209" s="77">
        <v>34341</v>
      </c>
      <c r="B2209" s="61">
        <v>535</v>
      </c>
      <c r="C2209" s="78">
        <f t="shared" si="123"/>
        <v>1994.01</v>
      </c>
      <c r="D2209" s="78">
        <f t="shared" si="124"/>
        <v>1.0611570247933886</v>
      </c>
      <c r="E2209" s="78"/>
      <c r="F2209" s="78"/>
      <c r="G2209" s="78"/>
      <c r="H2209" s="78"/>
      <c r="I2209" s="78"/>
    </row>
    <row r="2210" spans="1:9" x14ac:dyDescent="0.2">
      <c r="A2210" s="77">
        <v>34342</v>
      </c>
      <c r="B2210" s="61">
        <v>936</v>
      </c>
      <c r="C2210" s="78">
        <f t="shared" si="123"/>
        <v>1994.01</v>
      </c>
      <c r="D2210" s="78">
        <f t="shared" si="124"/>
        <v>1.8565289256198347</v>
      </c>
      <c r="E2210" s="78"/>
      <c r="F2210" s="78"/>
      <c r="G2210" s="78"/>
      <c r="H2210" s="78"/>
      <c r="I2210" s="78"/>
    </row>
    <row r="2211" spans="1:9" x14ac:dyDescent="0.2">
      <c r="A2211" s="77">
        <v>34343</v>
      </c>
      <c r="B2211" s="61">
        <v>520</v>
      </c>
      <c r="C2211" s="78">
        <f t="shared" si="123"/>
        <v>1994.01</v>
      </c>
      <c r="D2211" s="78">
        <f t="shared" si="124"/>
        <v>1.0314049586776859</v>
      </c>
      <c r="E2211" s="78"/>
      <c r="F2211" s="78"/>
      <c r="G2211" s="78"/>
      <c r="H2211" s="78"/>
      <c r="I2211" s="78"/>
    </row>
    <row r="2212" spans="1:9" x14ac:dyDescent="0.2">
      <c r="A2212" s="77">
        <v>34344</v>
      </c>
      <c r="B2212" s="61">
        <v>526</v>
      </c>
      <c r="C2212" s="78">
        <f t="shared" si="123"/>
        <v>1994.01</v>
      </c>
      <c r="D2212" s="78">
        <f t="shared" si="124"/>
        <v>1.0433057851239669</v>
      </c>
      <c r="E2212" s="78"/>
      <c r="F2212" s="78"/>
      <c r="G2212" s="78"/>
      <c r="H2212" s="78"/>
      <c r="I2212" s="78"/>
    </row>
    <row r="2213" spans="1:9" x14ac:dyDescent="0.2">
      <c r="A2213" s="77">
        <v>34345</v>
      </c>
      <c r="B2213" s="61">
        <v>358</v>
      </c>
      <c r="C2213" s="78">
        <f t="shared" si="123"/>
        <v>1994.01</v>
      </c>
      <c r="D2213" s="78">
        <f t="shared" si="124"/>
        <v>0.71008264462809911</v>
      </c>
      <c r="E2213" s="78"/>
      <c r="F2213" s="78"/>
      <c r="G2213" s="78"/>
      <c r="H2213" s="78"/>
      <c r="I2213" s="78"/>
    </row>
    <row r="2214" spans="1:9" x14ac:dyDescent="0.2">
      <c r="A2214" s="77">
        <v>34346</v>
      </c>
      <c r="B2214" s="61">
        <v>362</v>
      </c>
      <c r="C2214" s="78">
        <f t="shared" si="123"/>
        <v>1994.01</v>
      </c>
      <c r="D2214" s="78">
        <f t="shared" si="124"/>
        <v>0.71801652892561985</v>
      </c>
      <c r="E2214" s="78"/>
      <c r="F2214" s="78"/>
      <c r="G2214" s="78"/>
      <c r="H2214" s="78"/>
      <c r="I2214" s="78"/>
    </row>
    <row r="2215" spans="1:9" x14ac:dyDescent="0.2">
      <c r="A2215" s="77">
        <v>34347</v>
      </c>
      <c r="B2215" s="61">
        <v>480</v>
      </c>
      <c r="C2215" s="78">
        <f t="shared" si="123"/>
        <v>1994.01</v>
      </c>
      <c r="D2215" s="78">
        <f t="shared" si="124"/>
        <v>0.95206611570247934</v>
      </c>
      <c r="E2215" s="78"/>
      <c r="F2215" s="78"/>
      <c r="G2215" s="78"/>
      <c r="H2215" s="78"/>
      <c r="I2215" s="78"/>
    </row>
    <row r="2216" spans="1:9" x14ac:dyDescent="0.2">
      <c r="A2216" s="77">
        <v>34348</v>
      </c>
      <c r="B2216" s="61">
        <v>493</v>
      </c>
      <c r="C2216" s="78">
        <f t="shared" si="123"/>
        <v>1994.01</v>
      </c>
      <c r="D2216" s="78">
        <f t="shared" si="124"/>
        <v>0.97785123966942145</v>
      </c>
      <c r="E2216" s="78"/>
      <c r="F2216" s="78"/>
      <c r="G2216" s="78"/>
      <c r="H2216" s="78"/>
      <c r="I2216" s="78"/>
    </row>
    <row r="2217" spans="1:9" x14ac:dyDescent="0.2">
      <c r="A2217" s="77">
        <v>34349</v>
      </c>
      <c r="B2217" s="61">
        <v>392</v>
      </c>
      <c r="C2217" s="78">
        <f t="shared" si="123"/>
        <v>1994.01</v>
      </c>
      <c r="D2217" s="78">
        <f t="shared" si="124"/>
        <v>0.77752066115702489</v>
      </c>
      <c r="E2217" s="78"/>
      <c r="F2217" s="78"/>
      <c r="G2217" s="78"/>
      <c r="H2217" s="78"/>
      <c r="I2217" s="78"/>
    </row>
    <row r="2218" spans="1:9" x14ac:dyDescent="0.2">
      <c r="A2218" s="77">
        <v>34350</v>
      </c>
      <c r="B2218" s="61">
        <v>416</v>
      </c>
      <c r="C2218" s="78">
        <f t="shared" si="123"/>
        <v>1994.01</v>
      </c>
      <c r="D2218" s="78">
        <f t="shared" si="124"/>
        <v>0.82512396694214873</v>
      </c>
      <c r="E2218" s="78"/>
      <c r="F2218" s="78"/>
      <c r="G2218" s="78"/>
      <c r="H2218" s="78"/>
      <c r="I2218" s="78"/>
    </row>
    <row r="2219" spans="1:9" x14ac:dyDescent="0.2">
      <c r="A2219" s="77">
        <v>34351</v>
      </c>
      <c r="B2219" s="61">
        <v>517</v>
      </c>
      <c r="C2219" s="78">
        <f t="shared" si="123"/>
        <v>1994.01</v>
      </c>
      <c r="D2219" s="78">
        <f t="shared" si="124"/>
        <v>1.0254545454545454</v>
      </c>
      <c r="E2219" s="78"/>
      <c r="F2219" s="78"/>
      <c r="G2219" s="78"/>
      <c r="H2219" s="78"/>
      <c r="I2219" s="78"/>
    </row>
    <row r="2220" spans="1:9" x14ac:dyDescent="0.2">
      <c r="A2220" s="77">
        <v>34352</v>
      </c>
      <c r="B2220" s="61">
        <v>393</v>
      </c>
      <c r="C2220" s="78">
        <f t="shared" si="123"/>
        <v>1994.01</v>
      </c>
      <c r="D2220" s="78">
        <f t="shared" si="124"/>
        <v>0.77950413223140491</v>
      </c>
      <c r="E2220" s="78"/>
      <c r="F2220" s="78"/>
      <c r="G2220" s="78"/>
      <c r="H2220" s="78"/>
      <c r="I2220" s="78"/>
    </row>
    <row r="2221" spans="1:9" x14ac:dyDescent="0.2">
      <c r="A2221" s="77">
        <v>34353</v>
      </c>
      <c r="B2221" s="61">
        <v>543</v>
      </c>
      <c r="C2221" s="78">
        <f t="shared" si="123"/>
        <v>1994.01</v>
      </c>
      <c r="D2221" s="78">
        <f t="shared" si="124"/>
        <v>1.0770247933884298</v>
      </c>
      <c r="E2221" s="78"/>
      <c r="F2221" s="78"/>
      <c r="G2221" s="78"/>
      <c r="H2221" s="78"/>
      <c r="I2221" s="78"/>
    </row>
    <row r="2222" spans="1:9" x14ac:dyDescent="0.2">
      <c r="A2222" s="77">
        <v>34354</v>
      </c>
      <c r="B2222" s="61">
        <v>519</v>
      </c>
      <c r="C2222" s="78">
        <f t="shared" si="123"/>
        <v>1994.01</v>
      </c>
      <c r="D2222" s="78">
        <f t="shared" si="124"/>
        <v>1.0294214876033059</v>
      </c>
      <c r="E2222" s="78"/>
      <c r="F2222" s="78"/>
      <c r="G2222" s="78"/>
      <c r="H2222" s="78"/>
      <c r="I2222" s="78"/>
    </row>
    <row r="2223" spans="1:9" x14ac:dyDescent="0.2">
      <c r="A2223" s="77">
        <v>34355</v>
      </c>
      <c r="B2223" s="61">
        <v>1192</v>
      </c>
      <c r="C2223" s="78">
        <f t="shared" si="123"/>
        <v>1994.01</v>
      </c>
      <c r="D2223" s="78">
        <f t="shared" si="124"/>
        <v>2.3642975206611574</v>
      </c>
      <c r="E2223" s="78"/>
      <c r="F2223" s="78"/>
      <c r="G2223" s="78"/>
      <c r="H2223" s="78"/>
      <c r="I2223" s="78"/>
    </row>
    <row r="2224" spans="1:9" x14ac:dyDescent="0.2">
      <c r="A2224" s="77">
        <v>34356</v>
      </c>
      <c r="B2224" s="61">
        <v>2421</v>
      </c>
      <c r="C2224" s="78">
        <f t="shared" si="123"/>
        <v>1994.01</v>
      </c>
      <c r="D2224" s="78">
        <f t="shared" si="124"/>
        <v>4.8019834710743803</v>
      </c>
      <c r="E2224" s="78"/>
      <c r="F2224" s="78"/>
      <c r="G2224" s="78"/>
      <c r="H2224" s="78"/>
      <c r="I2224" s="78"/>
    </row>
    <row r="2225" spans="1:9" x14ac:dyDescent="0.2">
      <c r="A2225" s="77">
        <v>34357</v>
      </c>
      <c r="B2225" s="61">
        <v>4606</v>
      </c>
      <c r="C2225" s="78">
        <f t="shared" si="123"/>
        <v>1994.01</v>
      </c>
      <c r="D2225" s="78">
        <f t="shared" si="124"/>
        <v>9.1358677685950411</v>
      </c>
      <c r="E2225" s="78"/>
      <c r="F2225" s="78"/>
      <c r="G2225" s="78"/>
      <c r="H2225" s="78"/>
      <c r="I2225" s="78"/>
    </row>
    <row r="2226" spans="1:9" x14ac:dyDescent="0.2">
      <c r="A2226" s="77">
        <v>34358</v>
      </c>
      <c r="B2226" s="61">
        <v>3896</v>
      </c>
      <c r="C2226" s="78">
        <f t="shared" si="123"/>
        <v>1994.01</v>
      </c>
      <c r="D2226" s="78">
        <f t="shared" si="124"/>
        <v>7.7276033057851237</v>
      </c>
      <c r="E2226" s="78"/>
      <c r="F2226" s="78"/>
      <c r="G2226" s="78"/>
      <c r="H2226" s="78"/>
      <c r="I2226" s="78"/>
    </row>
    <row r="2227" spans="1:9" x14ac:dyDescent="0.2">
      <c r="A2227" s="77">
        <v>34359</v>
      </c>
      <c r="B2227" s="61">
        <v>2465</v>
      </c>
      <c r="C2227" s="78">
        <f t="shared" si="123"/>
        <v>1994.01</v>
      </c>
      <c r="D2227" s="78">
        <f t="shared" si="124"/>
        <v>4.8892561983471081</v>
      </c>
      <c r="E2227" s="78"/>
      <c r="F2227" s="78"/>
      <c r="G2227" s="78"/>
      <c r="H2227" s="78"/>
      <c r="I2227" s="78"/>
    </row>
    <row r="2228" spans="1:9" x14ac:dyDescent="0.2">
      <c r="A2228" s="77">
        <v>34360</v>
      </c>
      <c r="B2228" s="61">
        <v>1769</v>
      </c>
      <c r="C2228" s="78">
        <f t="shared" si="123"/>
        <v>1994.01</v>
      </c>
      <c r="D2228" s="78">
        <f t="shared" si="124"/>
        <v>3.5087603305785122</v>
      </c>
      <c r="E2228" s="78"/>
      <c r="F2228" s="78"/>
      <c r="G2228" s="78"/>
      <c r="H2228" s="78"/>
      <c r="I2228" s="78"/>
    </row>
    <row r="2229" spans="1:9" x14ac:dyDescent="0.2">
      <c r="A2229" s="77">
        <v>34361</v>
      </c>
      <c r="B2229" s="61">
        <v>1286</v>
      </c>
      <c r="C2229" s="78">
        <f t="shared" si="123"/>
        <v>1994.01</v>
      </c>
      <c r="D2229" s="78">
        <f t="shared" si="124"/>
        <v>2.5507438016528927</v>
      </c>
      <c r="E2229" s="78"/>
      <c r="F2229" s="78"/>
      <c r="G2229" s="78"/>
      <c r="H2229" s="78"/>
      <c r="I2229" s="78"/>
    </row>
    <row r="2230" spans="1:9" x14ac:dyDescent="0.2">
      <c r="A2230" s="77">
        <v>34362</v>
      </c>
      <c r="B2230" s="61">
        <v>1203</v>
      </c>
      <c r="C2230" s="78">
        <f t="shared" si="123"/>
        <v>1994.01</v>
      </c>
      <c r="D2230" s="78">
        <f t="shared" si="124"/>
        <v>2.3861157024793389</v>
      </c>
      <c r="E2230" s="78"/>
      <c r="F2230" s="78"/>
      <c r="G2230" s="78"/>
      <c r="H2230" s="78"/>
      <c r="I2230" s="78"/>
    </row>
    <row r="2231" spans="1:9" x14ac:dyDescent="0.2">
      <c r="A2231" s="77">
        <v>34363</v>
      </c>
      <c r="B2231" s="61">
        <v>980</v>
      </c>
      <c r="C2231" s="78">
        <f t="shared" si="123"/>
        <v>1994.01</v>
      </c>
      <c r="D2231" s="78">
        <f t="shared" si="124"/>
        <v>1.9438016528925621</v>
      </c>
      <c r="E2231" s="78"/>
      <c r="F2231" s="78"/>
      <c r="G2231" s="78"/>
      <c r="H2231" s="78"/>
      <c r="I2231" s="78"/>
    </row>
    <row r="2232" spans="1:9" x14ac:dyDescent="0.2">
      <c r="A2232" s="77">
        <v>34364</v>
      </c>
      <c r="B2232" s="61">
        <v>1016</v>
      </c>
      <c r="C2232" s="78">
        <f t="shared" si="123"/>
        <v>1994.01</v>
      </c>
      <c r="D2232" s="78">
        <f t="shared" si="124"/>
        <v>2.0152066115702478</v>
      </c>
      <c r="E2232" s="78"/>
      <c r="F2232" s="78"/>
      <c r="G2232" s="78"/>
      <c r="H2232" s="78"/>
      <c r="I2232" s="78"/>
    </row>
    <row r="2233" spans="1:9" x14ac:dyDescent="0.2">
      <c r="A2233" s="77">
        <v>34365</v>
      </c>
      <c r="B2233" s="61">
        <v>892</v>
      </c>
      <c r="C2233" s="78">
        <f t="shared" si="123"/>
        <v>1994.01</v>
      </c>
      <c r="D2233" s="78">
        <f t="shared" si="124"/>
        <v>1.7692561983471073</v>
      </c>
      <c r="E2233" s="78"/>
      <c r="F2233" s="78"/>
      <c r="G2233" s="78"/>
      <c r="H2233" s="78"/>
      <c r="I2233" s="78"/>
    </row>
    <row r="2234" spans="1:9" x14ac:dyDescent="0.2">
      <c r="A2234" s="77">
        <v>34366</v>
      </c>
      <c r="B2234" s="61">
        <v>616</v>
      </c>
      <c r="C2234" s="78">
        <f t="shared" si="123"/>
        <v>1994.02</v>
      </c>
      <c r="D2234" s="78">
        <f t="shared" si="124"/>
        <v>1.2218181818181817</v>
      </c>
      <c r="E2234" s="78"/>
      <c r="F2234" s="78"/>
      <c r="G2234" s="78"/>
      <c r="H2234" s="78"/>
      <c r="I2234" s="78"/>
    </row>
    <row r="2235" spans="1:9" x14ac:dyDescent="0.2">
      <c r="A2235" s="77">
        <v>34367</v>
      </c>
      <c r="B2235" s="61">
        <v>769</v>
      </c>
      <c r="C2235" s="78">
        <f t="shared" si="123"/>
        <v>1994.02</v>
      </c>
      <c r="D2235" s="78">
        <f t="shared" si="124"/>
        <v>1.5252892561983471</v>
      </c>
      <c r="E2235" s="78"/>
      <c r="F2235" s="78"/>
      <c r="G2235" s="78"/>
      <c r="H2235" s="78"/>
      <c r="I2235" s="78"/>
    </row>
    <row r="2236" spans="1:9" x14ac:dyDescent="0.2">
      <c r="A2236" s="77">
        <v>34368</v>
      </c>
      <c r="B2236" s="61">
        <v>627</v>
      </c>
      <c r="C2236" s="78">
        <f t="shared" si="123"/>
        <v>1994.02</v>
      </c>
      <c r="D2236" s="78">
        <f t="shared" si="124"/>
        <v>1.2436363636363637</v>
      </c>
      <c r="E2236" s="78"/>
      <c r="F2236" s="78"/>
      <c r="G2236" s="78"/>
      <c r="H2236" s="78"/>
      <c r="I2236" s="78"/>
    </row>
    <row r="2237" spans="1:9" x14ac:dyDescent="0.2">
      <c r="A2237" s="77">
        <v>34369</v>
      </c>
      <c r="B2237" s="61">
        <v>677</v>
      </c>
      <c r="C2237" s="78">
        <f t="shared" si="123"/>
        <v>1994.02</v>
      </c>
      <c r="D2237" s="78">
        <f t="shared" si="124"/>
        <v>1.3428099173553718</v>
      </c>
      <c r="E2237" s="78"/>
      <c r="F2237" s="78"/>
      <c r="G2237" s="78"/>
      <c r="H2237" s="78"/>
      <c r="I2237" s="78"/>
    </row>
    <row r="2238" spans="1:9" x14ac:dyDescent="0.2">
      <c r="A2238" s="77">
        <v>34370</v>
      </c>
      <c r="B2238" s="61">
        <v>671</v>
      </c>
      <c r="C2238" s="78">
        <f t="shared" si="123"/>
        <v>1994.02</v>
      </c>
      <c r="D2238" s="78">
        <f t="shared" si="124"/>
        <v>1.330909090909091</v>
      </c>
      <c r="E2238" s="78"/>
      <c r="F2238" s="78"/>
      <c r="G2238" s="78"/>
      <c r="H2238" s="78"/>
      <c r="I2238" s="78"/>
    </row>
    <row r="2239" spans="1:9" x14ac:dyDescent="0.2">
      <c r="A2239" s="77">
        <v>34371</v>
      </c>
      <c r="B2239" s="61">
        <v>1176</v>
      </c>
      <c r="C2239" s="78">
        <f t="shared" si="123"/>
        <v>1994.02</v>
      </c>
      <c r="D2239" s="78">
        <f t="shared" si="124"/>
        <v>2.332561983471074</v>
      </c>
      <c r="E2239" s="78"/>
      <c r="F2239" s="78"/>
      <c r="G2239" s="78"/>
      <c r="H2239" s="78"/>
      <c r="I2239" s="78"/>
    </row>
    <row r="2240" spans="1:9" x14ac:dyDescent="0.2">
      <c r="A2240" s="77">
        <v>34372</v>
      </c>
      <c r="B2240" s="61">
        <v>947</v>
      </c>
      <c r="C2240" s="78">
        <f t="shared" si="123"/>
        <v>1994.02</v>
      </c>
      <c r="D2240" s="78">
        <f t="shared" si="124"/>
        <v>1.8783471074380165</v>
      </c>
      <c r="E2240" s="78"/>
      <c r="F2240" s="78"/>
      <c r="G2240" s="78"/>
      <c r="H2240" s="78"/>
      <c r="I2240" s="78"/>
    </row>
    <row r="2241" spans="1:9" x14ac:dyDescent="0.2">
      <c r="A2241" s="77">
        <v>34373</v>
      </c>
      <c r="B2241" s="61">
        <v>813</v>
      </c>
      <c r="C2241" s="78">
        <f t="shared" si="123"/>
        <v>1994.02</v>
      </c>
      <c r="D2241" s="78">
        <f t="shared" si="124"/>
        <v>1.6125619834710745</v>
      </c>
      <c r="E2241" s="78"/>
      <c r="F2241" s="78"/>
      <c r="G2241" s="78"/>
      <c r="H2241" s="78"/>
      <c r="I2241" s="78"/>
    </row>
    <row r="2242" spans="1:9" x14ac:dyDescent="0.2">
      <c r="A2242" s="77">
        <v>34374</v>
      </c>
      <c r="B2242" s="61">
        <v>778</v>
      </c>
      <c r="C2242" s="78">
        <f t="shared" si="123"/>
        <v>1994.02</v>
      </c>
      <c r="D2242" s="78">
        <f t="shared" si="124"/>
        <v>1.5431404958677686</v>
      </c>
      <c r="E2242" s="78"/>
      <c r="F2242" s="78"/>
      <c r="G2242" s="78"/>
      <c r="H2242" s="78"/>
      <c r="I2242" s="78"/>
    </row>
    <row r="2243" spans="1:9" x14ac:dyDescent="0.2">
      <c r="A2243" s="77">
        <v>34375</v>
      </c>
      <c r="B2243" s="61">
        <v>1165</v>
      </c>
      <c r="C2243" s="78">
        <f t="shared" si="123"/>
        <v>1994.02</v>
      </c>
      <c r="D2243" s="78">
        <f t="shared" si="124"/>
        <v>2.3107438016528925</v>
      </c>
      <c r="E2243" s="78"/>
      <c r="F2243" s="78"/>
      <c r="G2243" s="78"/>
      <c r="H2243" s="78"/>
      <c r="I2243" s="78"/>
    </row>
    <row r="2244" spans="1:9" x14ac:dyDescent="0.2">
      <c r="A2244" s="77">
        <v>34376</v>
      </c>
      <c r="B2244" s="61">
        <v>787</v>
      </c>
      <c r="C2244" s="78">
        <f t="shared" si="123"/>
        <v>1994.02</v>
      </c>
      <c r="D2244" s="78">
        <f t="shared" si="124"/>
        <v>1.5609917355371901</v>
      </c>
      <c r="E2244" s="78"/>
      <c r="F2244" s="78"/>
      <c r="G2244" s="78"/>
      <c r="H2244" s="78"/>
      <c r="I2244" s="78"/>
    </row>
    <row r="2245" spans="1:9" x14ac:dyDescent="0.2">
      <c r="A2245" s="77">
        <v>34377</v>
      </c>
      <c r="B2245" s="61">
        <v>577</v>
      </c>
      <c r="C2245" s="78">
        <f t="shared" si="123"/>
        <v>1994.02</v>
      </c>
      <c r="D2245" s="78">
        <f t="shared" si="124"/>
        <v>1.1444628099173553</v>
      </c>
      <c r="E2245" s="78"/>
      <c r="F2245" s="78"/>
      <c r="G2245" s="78"/>
      <c r="H2245" s="78"/>
      <c r="I2245" s="78"/>
    </row>
    <row r="2246" spans="1:9" x14ac:dyDescent="0.2">
      <c r="A2246" s="77">
        <v>34378</v>
      </c>
      <c r="B2246" s="61">
        <v>702</v>
      </c>
      <c r="C2246" s="78">
        <f t="shared" si="123"/>
        <v>1994.02</v>
      </c>
      <c r="D2246" s="78">
        <f t="shared" si="124"/>
        <v>1.392396694214876</v>
      </c>
      <c r="E2246" s="78"/>
      <c r="F2246" s="78"/>
      <c r="G2246" s="78"/>
      <c r="H2246" s="78"/>
      <c r="I2246" s="78"/>
    </row>
    <row r="2247" spans="1:9" x14ac:dyDescent="0.2">
      <c r="A2247" s="77">
        <v>34379</v>
      </c>
      <c r="B2247" s="61">
        <v>629</v>
      </c>
      <c r="C2247" s="78">
        <f t="shared" si="123"/>
        <v>1994.02</v>
      </c>
      <c r="D2247" s="78">
        <f t="shared" si="124"/>
        <v>1.2476033057851239</v>
      </c>
      <c r="E2247" s="78"/>
      <c r="F2247" s="78"/>
      <c r="G2247" s="78"/>
      <c r="H2247" s="78"/>
      <c r="I2247" s="78"/>
    </row>
    <row r="2248" spans="1:9" x14ac:dyDescent="0.2">
      <c r="A2248" s="77">
        <v>34380</v>
      </c>
      <c r="B2248" s="61">
        <v>823</v>
      </c>
      <c r="C2248" s="78">
        <f t="shared" si="123"/>
        <v>1994.02</v>
      </c>
      <c r="D2248" s="78">
        <f t="shared" si="124"/>
        <v>1.6323966942148762</v>
      </c>
      <c r="E2248" s="78"/>
      <c r="F2248" s="78"/>
      <c r="G2248" s="78"/>
      <c r="H2248" s="78"/>
      <c r="I2248" s="78"/>
    </row>
    <row r="2249" spans="1:9" x14ac:dyDescent="0.2">
      <c r="A2249" s="77">
        <v>34381</v>
      </c>
      <c r="B2249" s="61">
        <v>936</v>
      </c>
      <c r="C2249" s="78">
        <f t="shared" si="123"/>
        <v>1994.02</v>
      </c>
      <c r="D2249" s="78">
        <f t="shared" si="124"/>
        <v>1.8565289256198347</v>
      </c>
      <c r="E2249" s="78"/>
      <c r="F2249" s="78"/>
      <c r="G2249" s="78"/>
      <c r="H2249" s="78"/>
      <c r="I2249" s="78"/>
    </row>
    <row r="2250" spans="1:9" x14ac:dyDescent="0.2">
      <c r="A2250" s="77">
        <v>34382</v>
      </c>
      <c r="B2250" s="61">
        <v>2500</v>
      </c>
      <c r="C2250" s="78">
        <f t="shared" si="123"/>
        <v>1994.02</v>
      </c>
      <c r="D2250" s="78">
        <f t="shared" si="124"/>
        <v>4.9586776859504136</v>
      </c>
      <c r="E2250" s="78"/>
      <c r="F2250" s="78"/>
      <c r="G2250" s="78"/>
      <c r="H2250" s="78"/>
      <c r="I2250" s="78"/>
    </row>
    <row r="2251" spans="1:9" x14ac:dyDescent="0.2">
      <c r="A2251" s="77">
        <v>34383</v>
      </c>
      <c r="B2251" s="61">
        <v>1542</v>
      </c>
      <c r="C2251" s="78">
        <f t="shared" ref="C2251:C2314" si="125">YEAR(A2251) + MONTH(A2251) / 100</f>
        <v>1994.02</v>
      </c>
      <c r="D2251" s="78">
        <f t="shared" si="124"/>
        <v>3.0585123966942147</v>
      </c>
      <c r="E2251" s="78"/>
      <c r="F2251" s="78"/>
      <c r="G2251" s="78"/>
      <c r="H2251" s="78"/>
      <c r="I2251" s="78"/>
    </row>
    <row r="2252" spans="1:9" x14ac:dyDescent="0.2">
      <c r="A2252" s="77">
        <v>34384</v>
      </c>
      <c r="B2252" s="61">
        <v>1643</v>
      </c>
      <c r="C2252" s="78">
        <f t="shared" si="125"/>
        <v>1994.02</v>
      </c>
      <c r="D2252" s="78">
        <f t="shared" ref="D2252:D2315" si="126">B2252 * 60 * 60 * 24 / 43560 / 1000</f>
        <v>3.2588429752066119</v>
      </c>
      <c r="E2252" s="78"/>
      <c r="F2252" s="78"/>
      <c r="G2252" s="78"/>
      <c r="H2252" s="78"/>
      <c r="I2252" s="78"/>
    </row>
    <row r="2253" spans="1:9" x14ac:dyDescent="0.2">
      <c r="A2253" s="77">
        <v>34385</v>
      </c>
      <c r="B2253" s="61">
        <v>1104</v>
      </c>
      <c r="C2253" s="78">
        <f t="shared" si="125"/>
        <v>1994.02</v>
      </c>
      <c r="D2253" s="78">
        <f t="shared" si="126"/>
        <v>2.1897520661157022</v>
      </c>
      <c r="E2253" s="78"/>
      <c r="F2253" s="78"/>
      <c r="G2253" s="78"/>
      <c r="H2253" s="78"/>
      <c r="I2253" s="78"/>
    </row>
    <row r="2254" spans="1:9" x14ac:dyDescent="0.2">
      <c r="A2254" s="77">
        <v>34386</v>
      </c>
      <c r="B2254" s="61" t="s">
        <v>113</v>
      </c>
      <c r="C2254" s="78">
        <f t="shared" si="125"/>
        <v>1994.02</v>
      </c>
      <c r="D2254" s="78" t="e">
        <f t="shared" si="126"/>
        <v>#VALUE!</v>
      </c>
      <c r="E2254" s="78"/>
      <c r="F2254" s="78"/>
      <c r="G2254" s="78"/>
      <c r="H2254" s="78"/>
      <c r="I2254" s="78"/>
    </row>
    <row r="2255" spans="1:9" x14ac:dyDescent="0.2">
      <c r="A2255" s="77">
        <v>34387</v>
      </c>
      <c r="B2255" s="61">
        <v>983</v>
      </c>
      <c r="C2255" s="78">
        <f t="shared" si="125"/>
        <v>1994.02</v>
      </c>
      <c r="D2255" s="78">
        <f t="shared" si="126"/>
        <v>1.9497520661157026</v>
      </c>
      <c r="E2255" s="78"/>
      <c r="F2255" s="78"/>
      <c r="G2255" s="78"/>
      <c r="H2255" s="78"/>
      <c r="I2255" s="78"/>
    </row>
    <row r="2256" spans="1:9" x14ac:dyDescent="0.2">
      <c r="A2256" s="77">
        <v>34388</v>
      </c>
      <c r="B2256" s="61">
        <v>946</v>
      </c>
      <c r="C2256" s="78">
        <f t="shared" si="125"/>
        <v>1994.02</v>
      </c>
      <c r="D2256" s="78">
        <f t="shared" si="126"/>
        <v>1.8763636363636362</v>
      </c>
      <c r="E2256" s="78"/>
      <c r="F2256" s="78"/>
      <c r="G2256" s="78"/>
      <c r="H2256" s="78"/>
      <c r="I2256" s="78"/>
    </row>
    <row r="2257" spans="1:9" x14ac:dyDescent="0.2">
      <c r="A2257" s="77">
        <v>34389</v>
      </c>
      <c r="B2257" s="61">
        <v>1001</v>
      </c>
      <c r="C2257" s="78">
        <f t="shared" si="125"/>
        <v>1994.02</v>
      </c>
      <c r="D2257" s="78">
        <f t="shared" si="126"/>
        <v>1.9854545454545456</v>
      </c>
      <c r="E2257" s="78"/>
      <c r="F2257" s="78"/>
      <c r="G2257" s="78"/>
      <c r="H2257" s="78"/>
      <c r="I2257" s="78"/>
    </row>
    <row r="2258" spans="1:9" x14ac:dyDescent="0.2">
      <c r="A2258" s="77">
        <v>34390</v>
      </c>
      <c r="B2258" s="61">
        <v>960</v>
      </c>
      <c r="C2258" s="78">
        <f t="shared" si="125"/>
        <v>1994.02</v>
      </c>
      <c r="D2258" s="78">
        <f t="shared" si="126"/>
        <v>1.9041322314049587</v>
      </c>
      <c r="E2258" s="78"/>
      <c r="F2258" s="78"/>
      <c r="G2258" s="78"/>
      <c r="H2258" s="78"/>
      <c r="I2258" s="78"/>
    </row>
    <row r="2259" spans="1:9" x14ac:dyDescent="0.2">
      <c r="A2259" s="77">
        <v>34391</v>
      </c>
      <c r="B2259" s="61">
        <v>948</v>
      </c>
      <c r="C2259" s="78">
        <f t="shared" si="125"/>
        <v>1994.02</v>
      </c>
      <c r="D2259" s="78">
        <f t="shared" si="126"/>
        <v>1.8803305785123967</v>
      </c>
      <c r="E2259" s="78"/>
      <c r="F2259" s="78"/>
      <c r="G2259" s="78"/>
      <c r="H2259" s="78"/>
      <c r="I2259" s="78"/>
    </row>
    <row r="2260" spans="1:9" x14ac:dyDescent="0.2">
      <c r="A2260" s="77">
        <v>34392</v>
      </c>
      <c r="B2260" s="61">
        <v>1287</v>
      </c>
      <c r="C2260" s="78">
        <f t="shared" si="125"/>
        <v>1994.02</v>
      </c>
      <c r="D2260" s="78">
        <f t="shared" si="126"/>
        <v>2.5527272727272727</v>
      </c>
      <c r="E2260" s="78"/>
      <c r="F2260" s="78"/>
      <c r="G2260" s="78"/>
      <c r="H2260" s="78"/>
      <c r="I2260" s="78"/>
    </row>
    <row r="2261" spans="1:9" x14ac:dyDescent="0.2">
      <c r="A2261" s="77">
        <v>34393</v>
      </c>
      <c r="B2261" s="61">
        <v>1484</v>
      </c>
      <c r="C2261" s="78">
        <f t="shared" si="125"/>
        <v>1994.02</v>
      </c>
      <c r="D2261" s="78">
        <f t="shared" si="126"/>
        <v>2.9434710743801653</v>
      </c>
      <c r="E2261" s="78"/>
      <c r="F2261" s="78"/>
      <c r="G2261" s="78"/>
      <c r="H2261" s="78"/>
      <c r="I2261" s="78"/>
    </row>
    <row r="2262" spans="1:9" x14ac:dyDescent="0.2">
      <c r="A2262" s="77">
        <v>34394</v>
      </c>
      <c r="B2262" s="61">
        <v>1763</v>
      </c>
      <c r="C2262" s="78">
        <f t="shared" si="125"/>
        <v>1994.03</v>
      </c>
      <c r="D2262" s="78">
        <f t="shared" si="126"/>
        <v>3.4968595041322312</v>
      </c>
      <c r="E2262" s="78"/>
      <c r="F2262" s="78"/>
      <c r="G2262" s="78"/>
      <c r="H2262" s="78"/>
      <c r="I2262" s="78"/>
    </row>
    <row r="2263" spans="1:9" x14ac:dyDescent="0.2">
      <c r="A2263" s="77">
        <v>34395</v>
      </c>
      <c r="B2263" s="61">
        <v>1878</v>
      </c>
      <c r="C2263" s="78">
        <f t="shared" si="125"/>
        <v>1994.03</v>
      </c>
      <c r="D2263" s="78">
        <f t="shared" si="126"/>
        <v>3.7249586776859505</v>
      </c>
      <c r="E2263" s="78"/>
      <c r="F2263" s="78"/>
      <c r="G2263" s="78"/>
      <c r="H2263" s="78"/>
      <c r="I2263" s="78"/>
    </row>
    <row r="2264" spans="1:9" x14ac:dyDescent="0.2">
      <c r="A2264" s="77">
        <v>34396</v>
      </c>
      <c r="B2264" s="61">
        <v>2035</v>
      </c>
      <c r="C2264" s="78">
        <f t="shared" si="125"/>
        <v>1994.03</v>
      </c>
      <c r="D2264" s="78">
        <f t="shared" si="126"/>
        <v>4.0363636363636362</v>
      </c>
      <c r="E2264" s="78"/>
      <c r="F2264" s="78"/>
      <c r="G2264" s="78"/>
      <c r="H2264" s="78"/>
      <c r="I2264" s="78"/>
    </row>
    <row r="2265" spans="1:9" x14ac:dyDescent="0.2">
      <c r="A2265" s="77">
        <v>34397</v>
      </c>
      <c r="B2265" s="61">
        <v>2177</v>
      </c>
      <c r="C2265" s="78">
        <f t="shared" si="125"/>
        <v>1994.03</v>
      </c>
      <c r="D2265" s="78">
        <f t="shared" si="126"/>
        <v>4.3180165289256198</v>
      </c>
      <c r="E2265" s="78"/>
      <c r="F2265" s="78"/>
      <c r="G2265" s="78"/>
      <c r="H2265" s="78"/>
      <c r="I2265" s="78"/>
    </row>
    <row r="2266" spans="1:9" x14ac:dyDescent="0.2">
      <c r="A2266" s="77">
        <v>34398</v>
      </c>
      <c r="B2266" s="61">
        <v>2052</v>
      </c>
      <c r="C2266" s="78">
        <f t="shared" si="125"/>
        <v>1994.03</v>
      </c>
      <c r="D2266" s="78">
        <f t="shared" si="126"/>
        <v>4.0700826446280995</v>
      </c>
      <c r="E2266" s="78"/>
      <c r="F2266" s="78"/>
      <c r="G2266" s="78"/>
      <c r="H2266" s="78"/>
      <c r="I2266" s="78"/>
    </row>
    <row r="2267" spans="1:9" x14ac:dyDescent="0.2">
      <c r="A2267" s="77">
        <v>34399</v>
      </c>
      <c r="B2267" s="61">
        <v>1922</v>
      </c>
      <c r="C2267" s="78">
        <f t="shared" si="125"/>
        <v>1994.03</v>
      </c>
      <c r="D2267" s="78">
        <f t="shared" si="126"/>
        <v>3.8122314049586774</v>
      </c>
      <c r="E2267" s="78"/>
      <c r="F2267" s="78"/>
      <c r="G2267" s="78"/>
      <c r="H2267" s="78"/>
      <c r="I2267" s="78"/>
    </row>
    <row r="2268" spans="1:9" x14ac:dyDescent="0.2">
      <c r="A2268" s="77">
        <v>34400</v>
      </c>
      <c r="B2268" s="61">
        <v>1640</v>
      </c>
      <c r="C2268" s="78">
        <f t="shared" si="125"/>
        <v>1994.03</v>
      </c>
      <c r="D2268" s="78">
        <f t="shared" si="126"/>
        <v>3.2528925619834714</v>
      </c>
      <c r="E2268" s="78"/>
      <c r="F2268" s="78"/>
      <c r="G2268" s="78"/>
      <c r="H2268" s="78"/>
      <c r="I2268" s="78"/>
    </row>
    <row r="2269" spans="1:9" x14ac:dyDescent="0.2">
      <c r="A2269" s="77">
        <v>34401</v>
      </c>
      <c r="B2269" s="61">
        <v>1631</v>
      </c>
      <c r="C2269" s="78">
        <f t="shared" si="125"/>
        <v>1994.03</v>
      </c>
      <c r="D2269" s="78">
        <f t="shared" si="126"/>
        <v>3.2350413223140495</v>
      </c>
      <c r="E2269" s="78"/>
      <c r="F2269" s="78"/>
      <c r="G2269" s="78"/>
      <c r="H2269" s="78"/>
      <c r="I2269" s="78"/>
    </row>
    <row r="2270" spans="1:9" x14ac:dyDescent="0.2">
      <c r="A2270" s="77">
        <v>34402</v>
      </c>
      <c r="B2270" s="61">
        <v>1550</v>
      </c>
      <c r="C2270" s="78">
        <f t="shared" si="125"/>
        <v>1994.03</v>
      </c>
      <c r="D2270" s="78">
        <f t="shared" si="126"/>
        <v>3.0743801652892562</v>
      </c>
      <c r="E2270" s="78"/>
      <c r="F2270" s="78"/>
      <c r="G2270" s="78"/>
      <c r="H2270" s="78"/>
      <c r="I2270" s="78"/>
    </row>
    <row r="2271" spans="1:9" x14ac:dyDescent="0.2">
      <c r="A2271" s="77">
        <v>34403</v>
      </c>
      <c r="B2271" s="61">
        <v>1916</v>
      </c>
      <c r="C2271" s="78">
        <f t="shared" si="125"/>
        <v>1994.03</v>
      </c>
      <c r="D2271" s="78">
        <f t="shared" si="126"/>
        <v>3.8003305785123969</v>
      </c>
      <c r="E2271" s="78"/>
      <c r="F2271" s="78"/>
      <c r="G2271" s="78"/>
      <c r="H2271" s="78"/>
      <c r="I2271" s="78"/>
    </row>
    <row r="2272" spans="1:9" x14ac:dyDescent="0.2">
      <c r="A2272" s="77">
        <v>34404</v>
      </c>
      <c r="B2272" s="61">
        <v>1731</v>
      </c>
      <c r="C2272" s="78">
        <f t="shared" si="125"/>
        <v>1994.03</v>
      </c>
      <c r="D2272" s="78">
        <f t="shared" si="126"/>
        <v>3.4333884297520663</v>
      </c>
      <c r="E2272" s="78"/>
      <c r="F2272" s="78"/>
      <c r="G2272" s="78"/>
      <c r="H2272" s="78"/>
      <c r="I2272" s="78"/>
    </row>
    <row r="2273" spans="1:9" x14ac:dyDescent="0.2">
      <c r="A2273" s="77">
        <v>34405</v>
      </c>
      <c r="B2273" s="61">
        <v>1548</v>
      </c>
      <c r="C2273" s="78">
        <f t="shared" si="125"/>
        <v>1994.03</v>
      </c>
      <c r="D2273" s="78">
        <f t="shared" si="126"/>
        <v>3.0704132231404961</v>
      </c>
      <c r="E2273" s="78"/>
      <c r="F2273" s="78"/>
      <c r="G2273" s="78"/>
      <c r="H2273" s="78"/>
      <c r="I2273" s="78"/>
    </row>
    <row r="2274" spans="1:9" x14ac:dyDescent="0.2">
      <c r="A2274" s="77">
        <v>34406</v>
      </c>
      <c r="B2274" s="61">
        <v>1615</v>
      </c>
      <c r="C2274" s="78">
        <f t="shared" si="125"/>
        <v>1994.03</v>
      </c>
      <c r="D2274" s="78">
        <f t="shared" si="126"/>
        <v>3.203305785123967</v>
      </c>
      <c r="E2274" s="78"/>
      <c r="F2274" s="78"/>
      <c r="G2274" s="78"/>
      <c r="H2274" s="78"/>
      <c r="I2274" s="78"/>
    </row>
    <row r="2275" spans="1:9" x14ac:dyDescent="0.2">
      <c r="A2275" s="77">
        <v>34407</v>
      </c>
      <c r="B2275" s="61">
        <v>1722</v>
      </c>
      <c r="C2275" s="78">
        <f t="shared" si="125"/>
        <v>1994.03</v>
      </c>
      <c r="D2275" s="78">
        <f t="shared" si="126"/>
        <v>3.4155371900826443</v>
      </c>
      <c r="E2275" s="78"/>
      <c r="F2275" s="78"/>
      <c r="G2275" s="78"/>
      <c r="H2275" s="78"/>
      <c r="I2275" s="78"/>
    </row>
    <row r="2276" spans="1:9" x14ac:dyDescent="0.2">
      <c r="A2276" s="77">
        <v>34408</v>
      </c>
      <c r="B2276" s="61">
        <v>1885</v>
      </c>
      <c r="C2276" s="78">
        <f t="shared" si="125"/>
        <v>1994.03</v>
      </c>
      <c r="D2276" s="78">
        <f t="shared" si="126"/>
        <v>3.7388429752066119</v>
      </c>
      <c r="E2276" s="78"/>
      <c r="F2276" s="78"/>
      <c r="G2276" s="78"/>
      <c r="H2276" s="78"/>
      <c r="I2276" s="78"/>
    </row>
    <row r="2277" spans="1:9" x14ac:dyDescent="0.2">
      <c r="A2277" s="77">
        <v>34409</v>
      </c>
      <c r="B2277" s="61">
        <v>1899</v>
      </c>
      <c r="C2277" s="78">
        <f t="shared" si="125"/>
        <v>1994.03</v>
      </c>
      <c r="D2277" s="78">
        <f t="shared" si="126"/>
        <v>3.7666115702479339</v>
      </c>
      <c r="E2277" s="78"/>
      <c r="F2277" s="78"/>
      <c r="G2277" s="78"/>
      <c r="H2277" s="78"/>
      <c r="I2277" s="78"/>
    </row>
    <row r="2278" spans="1:9" x14ac:dyDescent="0.2">
      <c r="A2278" s="77">
        <v>34410</v>
      </c>
      <c r="B2278" s="61">
        <v>1778</v>
      </c>
      <c r="C2278" s="78">
        <f t="shared" si="125"/>
        <v>1994.03</v>
      </c>
      <c r="D2278" s="78">
        <f t="shared" si="126"/>
        <v>3.5266115702479337</v>
      </c>
      <c r="E2278" s="78"/>
      <c r="F2278" s="78"/>
      <c r="G2278" s="78"/>
      <c r="H2278" s="78"/>
      <c r="I2278" s="78"/>
    </row>
    <row r="2279" spans="1:9" x14ac:dyDescent="0.2">
      <c r="A2279" s="77">
        <v>34411</v>
      </c>
      <c r="B2279" s="61">
        <v>1498</v>
      </c>
      <c r="C2279" s="78">
        <f t="shared" si="125"/>
        <v>1994.03</v>
      </c>
      <c r="D2279" s="78">
        <f t="shared" si="126"/>
        <v>2.9712396694214878</v>
      </c>
      <c r="E2279" s="78"/>
      <c r="F2279" s="78"/>
      <c r="G2279" s="78"/>
      <c r="H2279" s="78"/>
      <c r="I2279" s="78"/>
    </row>
    <row r="2280" spans="1:9" x14ac:dyDescent="0.2">
      <c r="A2280" s="77">
        <v>34412</v>
      </c>
      <c r="B2280" s="61">
        <v>1360</v>
      </c>
      <c r="C2280" s="78">
        <f t="shared" si="125"/>
        <v>1994.03</v>
      </c>
      <c r="D2280" s="78">
        <f t="shared" si="126"/>
        <v>2.6975206611570246</v>
      </c>
      <c r="E2280" s="78"/>
      <c r="F2280" s="78"/>
      <c r="G2280" s="78"/>
      <c r="H2280" s="78"/>
      <c r="I2280" s="78"/>
    </row>
    <row r="2281" spans="1:9" x14ac:dyDescent="0.2">
      <c r="A2281" s="77">
        <v>34413</v>
      </c>
      <c r="B2281" s="61">
        <v>1213</v>
      </c>
      <c r="C2281" s="78">
        <f t="shared" si="125"/>
        <v>1994.03</v>
      </c>
      <c r="D2281" s="78">
        <f t="shared" si="126"/>
        <v>2.4059504132231404</v>
      </c>
      <c r="E2281" s="78"/>
      <c r="F2281" s="78"/>
      <c r="G2281" s="78"/>
      <c r="H2281" s="78"/>
      <c r="I2281" s="78"/>
    </row>
    <row r="2282" spans="1:9" x14ac:dyDescent="0.2">
      <c r="A2282" s="77">
        <v>34414</v>
      </c>
      <c r="B2282" s="61">
        <v>1131</v>
      </c>
      <c r="C2282" s="78">
        <f t="shared" si="125"/>
        <v>1994.03</v>
      </c>
      <c r="D2282" s="78">
        <f t="shared" si="126"/>
        <v>2.2433057851239671</v>
      </c>
      <c r="E2282" s="78"/>
      <c r="F2282" s="78"/>
      <c r="G2282" s="78"/>
      <c r="H2282" s="78"/>
      <c r="I2282" s="78"/>
    </row>
    <row r="2283" spans="1:9" x14ac:dyDescent="0.2">
      <c r="A2283" s="77">
        <v>34415</v>
      </c>
      <c r="B2283" s="61">
        <v>1150</v>
      </c>
      <c r="C2283" s="78">
        <f t="shared" si="125"/>
        <v>1994.03</v>
      </c>
      <c r="D2283" s="78">
        <f t="shared" si="126"/>
        <v>2.28099173553719</v>
      </c>
      <c r="E2283" s="78"/>
      <c r="F2283" s="78"/>
      <c r="G2283" s="78"/>
      <c r="H2283" s="78"/>
      <c r="I2283" s="78"/>
    </row>
    <row r="2284" spans="1:9" x14ac:dyDescent="0.2">
      <c r="A2284" s="77">
        <v>34416</v>
      </c>
      <c r="B2284" s="61">
        <v>1330</v>
      </c>
      <c r="C2284" s="78">
        <f t="shared" si="125"/>
        <v>1994.03</v>
      </c>
      <c r="D2284" s="78">
        <f t="shared" si="126"/>
        <v>2.6380165289256197</v>
      </c>
      <c r="E2284" s="78"/>
      <c r="F2284" s="78"/>
      <c r="G2284" s="78"/>
      <c r="H2284" s="78"/>
      <c r="I2284" s="78"/>
    </row>
    <row r="2285" spans="1:9" x14ac:dyDescent="0.2">
      <c r="A2285" s="77">
        <v>34417</v>
      </c>
      <c r="B2285" s="61">
        <v>1034</v>
      </c>
      <c r="C2285" s="78">
        <f t="shared" si="125"/>
        <v>1994.03</v>
      </c>
      <c r="D2285" s="78">
        <f t="shared" si="126"/>
        <v>2.0509090909090908</v>
      </c>
      <c r="E2285" s="78"/>
      <c r="F2285" s="78"/>
      <c r="G2285" s="78"/>
      <c r="H2285" s="78"/>
      <c r="I2285" s="78"/>
    </row>
    <row r="2286" spans="1:9" x14ac:dyDescent="0.2">
      <c r="A2286" s="77">
        <v>34418</v>
      </c>
      <c r="B2286" s="61">
        <v>987</v>
      </c>
      <c r="C2286" s="78">
        <f t="shared" si="125"/>
        <v>1994.03</v>
      </c>
      <c r="D2286" s="78">
        <f t="shared" si="126"/>
        <v>1.9576859504132231</v>
      </c>
      <c r="E2286" s="78"/>
      <c r="F2286" s="78"/>
      <c r="G2286" s="78"/>
      <c r="H2286" s="78"/>
      <c r="I2286" s="78"/>
    </row>
    <row r="2287" spans="1:9" x14ac:dyDescent="0.2">
      <c r="A2287" s="77">
        <v>34419</v>
      </c>
      <c r="B2287" s="61">
        <v>1058</v>
      </c>
      <c r="C2287" s="78">
        <f t="shared" si="125"/>
        <v>1994.03</v>
      </c>
      <c r="D2287" s="78">
        <f t="shared" si="126"/>
        <v>2.0985123966942147</v>
      </c>
      <c r="E2287" s="78"/>
      <c r="F2287" s="78"/>
      <c r="G2287" s="78"/>
      <c r="H2287" s="78"/>
      <c r="I2287" s="78"/>
    </row>
    <row r="2288" spans="1:9" x14ac:dyDescent="0.2">
      <c r="A2288" s="77">
        <v>34420</v>
      </c>
      <c r="B2288" s="61">
        <v>1122</v>
      </c>
      <c r="C2288" s="78">
        <f t="shared" si="125"/>
        <v>1994.03</v>
      </c>
      <c r="D2288" s="78">
        <f t="shared" si="126"/>
        <v>2.2254545454545456</v>
      </c>
      <c r="E2288" s="78"/>
      <c r="F2288" s="78"/>
      <c r="G2288" s="78"/>
      <c r="H2288" s="78"/>
      <c r="I2288" s="78"/>
    </row>
    <row r="2289" spans="1:9" x14ac:dyDescent="0.2">
      <c r="A2289" s="77">
        <v>34421</v>
      </c>
      <c r="B2289" s="61">
        <v>1269</v>
      </c>
      <c r="C2289" s="78">
        <f t="shared" si="125"/>
        <v>1994.03</v>
      </c>
      <c r="D2289" s="78">
        <f t="shared" si="126"/>
        <v>2.5170247933884298</v>
      </c>
      <c r="E2289" s="78"/>
      <c r="F2289" s="78"/>
      <c r="G2289" s="78"/>
      <c r="H2289" s="78"/>
      <c r="I2289" s="78"/>
    </row>
    <row r="2290" spans="1:9" x14ac:dyDescent="0.2">
      <c r="A2290" s="77">
        <v>34422</v>
      </c>
      <c r="B2290" s="61">
        <v>1250</v>
      </c>
      <c r="C2290" s="78">
        <f t="shared" si="125"/>
        <v>1994.03</v>
      </c>
      <c r="D2290" s="78">
        <f t="shared" si="126"/>
        <v>2.4793388429752068</v>
      </c>
      <c r="E2290" s="78"/>
      <c r="F2290" s="78"/>
      <c r="G2290" s="78"/>
      <c r="H2290" s="78"/>
      <c r="I2290" s="78"/>
    </row>
    <row r="2291" spans="1:9" x14ac:dyDescent="0.2">
      <c r="A2291" s="77">
        <v>34423</v>
      </c>
      <c r="B2291" s="61">
        <v>1416</v>
      </c>
      <c r="C2291" s="78">
        <f t="shared" si="125"/>
        <v>1994.03</v>
      </c>
      <c r="D2291" s="78">
        <f t="shared" si="126"/>
        <v>2.808595041322314</v>
      </c>
      <c r="E2291" s="78"/>
      <c r="F2291" s="78"/>
      <c r="G2291" s="78"/>
      <c r="H2291" s="78"/>
      <c r="I2291" s="78"/>
    </row>
    <row r="2292" spans="1:9" x14ac:dyDescent="0.2">
      <c r="A2292" s="77">
        <v>34424</v>
      </c>
      <c r="B2292" s="61">
        <v>1643</v>
      </c>
      <c r="C2292" s="78">
        <f t="shared" si="125"/>
        <v>1994.03</v>
      </c>
      <c r="D2292" s="78">
        <f t="shared" si="126"/>
        <v>3.2588429752066119</v>
      </c>
      <c r="E2292" s="78"/>
      <c r="F2292" s="78"/>
      <c r="G2292" s="78"/>
      <c r="H2292" s="78"/>
      <c r="I2292" s="78"/>
    </row>
    <row r="2293" spans="1:9" x14ac:dyDescent="0.2">
      <c r="A2293" s="77">
        <v>34425</v>
      </c>
      <c r="B2293" s="61">
        <v>1360</v>
      </c>
      <c r="C2293" s="78">
        <f t="shared" si="125"/>
        <v>1994.04</v>
      </c>
      <c r="D2293" s="78">
        <f t="shared" si="126"/>
        <v>2.6975206611570246</v>
      </c>
      <c r="E2293" s="78"/>
      <c r="F2293" s="78"/>
      <c r="G2293" s="78"/>
      <c r="H2293" s="78"/>
      <c r="I2293" s="78"/>
    </row>
    <row r="2294" spans="1:9" x14ac:dyDescent="0.2">
      <c r="A2294" s="77">
        <v>34426</v>
      </c>
      <c r="B2294" s="61">
        <v>1689</v>
      </c>
      <c r="C2294" s="78">
        <f t="shared" si="125"/>
        <v>1994.04</v>
      </c>
      <c r="D2294" s="78">
        <f t="shared" si="126"/>
        <v>3.3500826446280993</v>
      </c>
      <c r="E2294" s="78"/>
      <c r="F2294" s="78"/>
      <c r="G2294" s="78"/>
      <c r="H2294" s="78"/>
      <c r="I2294" s="78"/>
    </row>
    <row r="2295" spans="1:9" x14ac:dyDescent="0.2">
      <c r="A2295" s="77">
        <v>34427</v>
      </c>
      <c r="B2295" s="61">
        <v>1730</v>
      </c>
      <c r="C2295" s="78">
        <f t="shared" si="125"/>
        <v>1994.04</v>
      </c>
      <c r="D2295" s="78">
        <f t="shared" si="126"/>
        <v>3.4314049586776858</v>
      </c>
      <c r="E2295" s="78"/>
      <c r="F2295" s="78"/>
      <c r="G2295" s="78"/>
      <c r="H2295" s="78"/>
      <c r="I2295" s="78"/>
    </row>
    <row r="2296" spans="1:9" x14ac:dyDescent="0.2">
      <c r="A2296" s="77">
        <v>34428</v>
      </c>
      <c r="B2296" s="61">
        <v>1592</v>
      </c>
      <c r="C2296" s="78">
        <f t="shared" si="125"/>
        <v>1994.04</v>
      </c>
      <c r="D2296" s="78">
        <f t="shared" si="126"/>
        <v>3.1576859504132231</v>
      </c>
      <c r="E2296" s="78"/>
      <c r="F2296" s="78"/>
      <c r="G2296" s="78"/>
      <c r="H2296" s="78"/>
      <c r="I2296" s="78"/>
    </row>
    <row r="2297" spans="1:9" x14ac:dyDescent="0.2">
      <c r="A2297" s="77">
        <v>34429</v>
      </c>
      <c r="B2297" s="61">
        <v>1517</v>
      </c>
      <c r="C2297" s="78">
        <f t="shared" si="125"/>
        <v>1994.04</v>
      </c>
      <c r="D2297" s="78">
        <f t="shared" si="126"/>
        <v>3.0089256198347107</v>
      </c>
      <c r="E2297" s="78"/>
      <c r="F2297" s="78"/>
      <c r="G2297" s="78"/>
      <c r="H2297" s="78"/>
      <c r="I2297" s="78"/>
    </row>
    <row r="2298" spans="1:9" x14ac:dyDescent="0.2">
      <c r="A2298" s="77">
        <v>34430</v>
      </c>
      <c r="B2298" s="61">
        <v>1419</v>
      </c>
      <c r="C2298" s="78">
        <f t="shared" si="125"/>
        <v>1994.04</v>
      </c>
      <c r="D2298" s="78">
        <f t="shared" si="126"/>
        <v>2.8145454545454545</v>
      </c>
      <c r="E2298" s="78"/>
      <c r="F2298" s="78"/>
      <c r="G2298" s="78"/>
      <c r="H2298" s="78"/>
      <c r="I2298" s="78"/>
    </row>
    <row r="2299" spans="1:9" x14ac:dyDescent="0.2">
      <c r="A2299" s="77">
        <v>34431</v>
      </c>
      <c r="B2299" s="61">
        <v>1583</v>
      </c>
      <c r="C2299" s="78">
        <f t="shared" si="125"/>
        <v>1994.04</v>
      </c>
      <c r="D2299" s="78">
        <f t="shared" si="126"/>
        <v>3.1398347107438016</v>
      </c>
      <c r="E2299" s="78"/>
      <c r="F2299" s="78"/>
      <c r="G2299" s="78"/>
      <c r="H2299" s="78"/>
      <c r="I2299" s="78"/>
    </row>
    <row r="2300" spans="1:9" x14ac:dyDescent="0.2">
      <c r="A2300" s="77">
        <v>34432</v>
      </c>
      <c r="B2300" s="61">
        <v>1542</v>
      </c>
      <c r="C2300" s="78">
        <f t="shared" si="125"/>
        <v>1994.04</v>
      </c>
      <c r="D2300" s="78">
        <f t="shared" si="126"/>
        <v>3.0585123966942147</v>
      </c>
      <c r="E2300" s="78"/>
      <c r="F2300" s="78"/>
      <c r="G2300" s="78"/>
      <c r="H2300" s="78"/>
      <c r="I2300" s="78"/>
    </row>
    <row r="2301" spans="1:9" x14ac:dyDescent="0.2">
      <c r="A2301" s="77">
        <v>34433</v>
      </c>
      <c r="B2301" s="61">
        <v>1344</v>
      </c>
      <c r="C2301" s="78">
        <f t="shared" si="125"/>
        <v>1994.04</v>
      </c>
      <c r="D2301" s="78">
        <f t="shared" si="126"/>
        <v>2.6657851239669421</v>
      </c>
      <c r="E2301" s="78"/>
      <c r="F2301" s="78"/>
      <c r="G2301" s="78"/>
      <c r="H2301" s="78"/>
      <c r="I2301" s="78"/>
    </row>
    <row r="2302" spans="1:9" x14ac:dyDescent="0.2">
      <c r="A2302" s="77">
        <v>34434</v>
      </c>
      <c r="B2302" s="61">
        <v>1454</v>
      </c>
      <c r="C2302" s="78">
        <f t="shared" si="125"/>
        <v>1994.04</v>
      </c>
      <c r="D2302" s="78">
        <f t="shared" si="126"/>
        <v>2.8839669421487604</v>
      </c>
      <c r="E2302" s="78"/>
      <c r="F2302" s="78"/>
      <c r="G2302" s="78"/>
      <c r="H2302" s="78"/>
      <c r="I2302" s="78"/>
    </row>
    <row r="2303" spans="1:9" x14ac:dyDescent="0.2">
      <c r="A2303" s="77">
        <v>34435</v>
      </c>
      <c r="B2303" s="61">
        <v>1317</v>
      </c>
      <c r="C2303" s="78">
        <f t="shared" si="125"/>
        <v>1994.04</v>
      </c>
      <c r="D2303" s="78">
        <f t="shared" si="126"/>
        <v>2.6122314049586777</v>
      </c>
      <c r="E2303" s="78"/>
      <c r="F2303" s="78"/>
      <c r="G2303" s="78"/>
      <c r="H2303" s="78"/>
      <c r="I2303" s="78"/>
    </row>
    <row r="2304" spans="1:9" x14ac:dyDescent="0.2">
      <c r="A2304" s="77">
        <v>34436</v>
      </c>
      <c r="B2304" s="61">
        <v>1348</v>
      </c>
      <c r="C2304" s="78">
        <f t="shared" si="125"/>
        <v>1994.04</v>
      </c>
      <c r="D2304" s="78">
        <f t="shared" si="126"/>
        <v>2.6737190082644631</v>
      </c>
      <c r="E2304" s="78"/>
      <c r="F2304" s="78"/>
      <c r="G2304" s="78"/>
      <c r="H2304" s="78"/>
      <c r="I2304" s="78"/>
    </row>
    <row r="2305" spans="1:9" x14ac:dyDescent="0.2">
      <c r="A2305" s="77">
        <v>34437</v>
      </c>
      <c r="B2305" s="61">
        <v>1474</v>
      </c>
      <c r="C2305" s="78">
        <f t="shared" si="125"/>
        <v>1994.04</v>
      </c>
      <c r="D2305" s="78">
        <f t="shared" si="126"/>
        <v>2.9236363636363634</v>
      </c>
      <c r="E2305" s="78"/>
      <c r="F2305" s="78"/>
      <c r="G2305" s="78"/>
      <c r="H2305" s="78"/>
      <c r="I2305" s="78"/>
    </row>
    <row r="2306" spans="1:9" x14ac:dyDescent="0.2">
      <c r="A2306" s="77">
        <v>34438</v>
      </c>
      <c r="B2306" s="61">
        <v>1671</v>
      </c>
      <c r="C2306" s="78">
        <f t="shared" si="125"/>
        <v>1994.04</v>
      </c>
      <c r="D2306" s="78">
        <f t="shared" si="126"/>
        <v>3.3143801652892564</v>
      </c>
      <c r="E2306" s="78"/>
      <c r="F2306" s="78"/>
      <c r="G2306" s="78"/>
      <c r="H2306" s="78"/>
      <c r="I2306" s="78"/>
    </row>
    <row r="2307" spans="1:9" x14ac:dyDescent="0.2">
      <c r="A2307" s="77">
        <v>34439</v>
      </c>
      <c r="B2307" s="61">
        <v>1991</v>
      </c>
      <c r="C2307" s="78">
        <f t="shared" si="125"/>
        <v>1994.04</v>
      </c>
      <c r="D2307" s="78">
        <f t="shared" si="126"/>
        <v>3.9490909090909092</v>
      </c>
      <c r="E2307" s="78"/>
      <c r="F2307" s="78"/>
      <c r="G2307" s="78"/>
      <c r="H2307" s="78"/>
      <c r="I2307" s="78"/>
    </row>
    <row r="2308" spans="1:9" x14ac:dyDescent="0.2">
      <c r="A2308" s="77">
        <v>34440</v>
      </c>
      <c r="B2308" s="61">
        <v>2142</v>
      </c>
      <c r="C2308" s="78">
        <f t="shared" si="125"/>
        <v>1994.04</v>
      </c>
      <c r="D2308" s="78">
        <f t="shared" si="126"/>
        <v>4.2485950413223144</v>
      </c>
      <c r="E2308" s="78"/>
      <c r="F2308" s="78"/>
      <c r="G2308" s="78"/>
      <c r="H2308" s="78"/>
      <c r="I2308" s="78"/>
    </row>
    <row r="2309" spans="1:9" x14ac:dyDescent="0.2">
      <c r="A2309" s="77">
        <v>34441</v>
      </c>
      <c r="B2309" s="61">
        <v>2740</v>
      </c>
      <c r="C2309" s="78">
        <f t="shared" si="125"/>
        <v>1994.04</v>
      </c>
      <c r="D2309" s="78">
        <f t="shared" si="126"/>
        <v>5.4347107438016531</v>
      </c>
      <c r="E2309" s="78"/>
      <c r="F2309" s="78"/>
      <c r="G2309" s="78"/>
      <c r="H2309" s="78"/>
      <c r="I2309" s="78"/>
    </row>
    <row r="2310" spans="1:9" x14ac:dyDescent="0.2">
      <c r="A2310" s="77">
        <v>34442</v>
      </c>
      <c r="B2310" s="61">
        <v>2601</v>
      </c>
      <c r="C2310" s="78">
        <f t="shared" si="125"/>
        <v>1994.04</v>
      </c>
      <c r="D2310" s="78">
        <f t="shared" si="126"/>
        <v>5.1590082644628099</v>
      </c>
      <c r="E2310" s="78"/>
      <c r="F2310" s="78"/>
      <c r="G2310" s="78"/>
      <c r="H2310" s="78"/>
      <c r="I2310" s="78"/>
    </row>
    <row r="2311" spans="1:9" x14ac:dyDescent="0.2">
      <c r="A2311" s="77">
        <v>34443</v>
      </c>
      <c r="B2311" s="61">
        <v>3246</v>
      </c>
      <c r="C2311" s="78">
        <f t="shared" si="125"/>
        <v>1994.04</v>
      </c>
      <c r="D2311" s="78">
        <f t="shared" si="126"/>
        <v>6.438347107438017</v>
      </c>
      <c r="E2311" s="78"/>
      <c r="F2311" s="78"/>
      <c r="G2311" s="78"/>
      <c r="H2311" s="78"/>
      <c r="I2311" s="78"/>
    </row>
    <row r="2312" spans="1:9" x14ac:dyDescent="0.2">
      <c r="A2312" s="77">
        <v>34444</v>
      </c>
      <c r="B2312" s="61">
        <v>3035</v>
      </c>
      <c r="C2312" s="78">
        <f t="shared" si="125"/>
        <v>1994.04</v>
      </c>
      <c r="D2312" s="78">
        <f t="shared" si="126"/>
        <v>6.0198347107438011</v>
      </c>
      <c r="E2312" s="78"/>
      <c r="F2312" s="78"/>
      <c r="G2312" s="78"/>
      <c r="H2312" s="78"/>
      <c r="I2312" s="78"/>
    </row>
    <row r="2313" spans="1:9" x14ac:dyDescent="0.2">
      <c r="A2313" s="77">
        <v>34445</v>
      </c>
      <c r="B2313" s="61">
        <v>2705</v>
      </c>
      <c r="C2313" s="78">
        <f t="shared" si="125"/>
        <v>1994.04</v>
      </c>
      <c r="D2313" s="78">
        <f t="shared" si="126"/>
        <v>5.3652892561983467</v>
      </c>
      <c r="E2313" s="78"/>
      <c r="F2313" s="78"/>
      <c r="G2313" s="78"/>
      <c r="H2313" s="78"/>
      <c r="I2313" s="78"/>
    </row>
    <row r="2314" spans="1:9" x14ac:dyDescent="0.2">
      <c r="A2314" s="77">
        <v>34446</v>
      </c>
      <c r="B2314" s="61">
        <v>2326</v>
      </c>
      <c r="C2314" s="78">
        <f t="shared" si="125"/>
        <v>1994.04</v>
      </c>
      <c r="D2314" s="78">
        <f t="shared" si="126"/>
        <v>4.6135537190082641</v>
      </c>
      <c r="E2314" s="78"/>
      <c r="F2314" s="78"/>
      <c r="G2314" s="78"/>
      <c r="H2314" s="78"/>
      <c r="I2314" s="78"/>
    </row>
    <row r="2315" spans="1:9" x14ac:dyDescent="0.2">
      <c r="A2315" s="77">
        <v>34447</v>
      </c>
      <c r="B2315" s="61">
        <v>2132</v>
      </c>
      <c r="C2315" s="78">
        <f t="shared" ref="C2315:C2378" si="127">YEAR(A2315) + MONTH(A2315) / 100</f>
        <v>1994.04</v>
      </c>
      <c r="D2315" s="78">
        <f t="shared" si="126"/>
        <v>4.2287603305785124</v>
      </c>
      <c r="E2315" s="78"/>
      <c r="F2315" s="78"/>
      <c r="G2315" s="78"/>
      <c r="H2315" s="78"/>
      <c r="I2315" s="78"/>
    </row>
    <row r="2316" spans="1:9" x14ac:dyDescent="0.2">
      <c r="A2316" s="77">
        <v>34448</v>
      </c>
      <c r="B2316" s="61">
        <v>1781</v>
      </c>
      <c r="C2316" s="78">
        <f t="shared" si="127"/>
        <v>1994.04</v>
      </c>
      <c r="D2316" s="78">
        <f t="shared" ref="D2316:D2379" si="128">B2316 * 60 * 60 * 24 / 43560 / 1000</f>
        <v>3.5325619834710742</v>
      </c>
      <c r="E2316" s="78"/>
      <c r="F2316" s="78"/>
      <c r="G2316" s="78"/>
      <c r="H2316" s="78"/>
      <c r="I2316" s="78"/>
    </row>
    <row r="2317" spans="1:9" x14ac:dyDescent="0.2">
      <c r="A2317" s="77">
        <v>34449</v>
      </c>
      <c r="B2317" s="61">
        <v>1957</v>
      </c>
      <c r="C2317" s="78">
        <f t="shared" si="127"/>
        <v>1994.04</v>
      </c>
      <c r="D2317" s="78">
        <f t="shared" si="128"/>
        <v>3.8816528925619838</v>
      </c>
      <c r="E2317" s="78"/>
      <c r="F2317" s="78"/>
      <c r="G2317" s="78"/>
      <c r="H2317" s="78"/>
      <c r="I2317" s="78"/>
    </row>
    <row r="2318" spans="1:9" x14ac:dyDescent="0.2">
      <c r="A2318" s="77">
        <v>34450</v>
      </c>
      <c r="B2318" s="61">
        <v>1560</v>
      </c>
      <c r="C2318" s="78">
        <f t="shared" si="127"/>
        <v>1994.04</v>
      </c>
      <c r="D2318" s="78">
        <f t="shared" si="128"/>
        <v>3.0942148760330577</v>
      </c>
      <c r="E2318" s="78"/>
      <c r="F2318" s="78"/>
      <c r="G2318" s="78"/>
      <c r="H2318" s="78"/>
      <c r="I2318" s="78"/>
    </row>
    <row r="2319" spans="1:9" x14ac:dyDescent="0.2">
      <c r="A2319" s="77">
        <v>34451</v>
      </c>
      <c r="B2319" s="61">
        <v>1590</v>
      </c>
      <c r="C2319" s="78">
        <f t="shared" si="127"/>
        <v>1994.04</v>
      </c>
      <c r="D2319" s="78">
        <f t="shared" si="128"/>
        <v>3.1537190082644631</v>
      </c>
      <c r="E2319" s="78"/>
      <c r="F2319" s="78"/>
      <c r="G2319" s="78"/>
      <c r="H2319" s="78"/>
      <c r="I2319" s="78"/>
    </row>
    <row r="2320" spans="1:9" x14ac:dyDescent="0.2">
      <c r="A2320" s="77">
        <v>34452</v>
      </c>
      <c r="B2320" s="61">
        <v>1619</v>
      </c>
      <c r="C2320" s="78">
        <f t="shared" si="127"/>
        <v>1994.04</v>
      </c>
      <c r="D2320" s="78">
        <f t="shared" si="128"/>
        <v>3.2112396694214875</v>
      </c>
      <c r="E2320" s="78"/>
      <c r="F2320" s="78"/>
      <c r="G2320" s="78"/>
      <c r="H2320" s="78"/>
      <c r="I2320" s="78"/>
    </row>
    <row r="2321" spans="1:9" x14ac:dyDescent="0.2">
      <c r="A2321" s="77">
        <v>34453</v>
      </c>
      <c r="B2321" s="61">
        <v>459</v>
      </c>
      <c r="C2321" s="78">
        <f t="shared" si="127"/>
        <v>1994.04</v>
      </c>
      <c r="D2321" s="78">
        <f t="shared" si="128"/>
        <v>0.91041322314049589</v>
      </c>
      <c r="E2321" s="78"/>
      <c r="F2321" s="78"/>
      <c r="G2321" s="78"/>
      <c r="H2321" s="78"/>
      <c r="I2321" s="78"/>
    </row>
    <row r="2322" spans="1:9" x14ac:dyDescent="0.2">
      <c r="A2322" s="77">
        <v>34454</v>
      </c>
      <c r="B2322" s="61">
        <v>1116</v>
      </c>
      <c r="C2322" s="78">
        <f t="shared" si="127"/>
        <v>1994.04</v>
      </c>
      <c r="D2322" s="78">
        <f t="shared" si="128"/>
        <v>2.2135537190082646</v>
      </c>
      <c r="E2322" s="78"/>
      <c r="F2322" s="78"/>
      <c r="G2322" s="78"/>
      <c r="H2322" s="78"/>
      <c r="I2322" s="78"/>
    </row>
    <row r="2323" spans="1:9" x14ac:dyDescent="0.2">
      <c r="A2323" s="77">
        <v>34455</v>
      </c>
      <c r="B2323" s="61">
        <v>1394</v>
      </c>
      <c r="C2323" s="78">
        <f t="shared" si="127"/>
        <v>1994.05</v>
      </c>
      <c r="D2323" s="78">
        <f t="shared" si="128"/>
        <v>2.7649586776859505</v>
      </c>
      <c r="E2323" s="78"/>
      <c r="F2323" s="78"/>
      <c r="G2323" s="78"/>
      <c r="H2323" s="78"/>
      <c r="I2323" s="78"/>
    </row>
    <row r="2324" spans="1:9" x14ac:dyDescent="0.2">
      <c r="A2324" s="77">
        <v>34456</v>
      </c>
      <c r="B2324" s="61">
        <v>852</v>
      </c>
      <c r="C2324" s="78">
        <f t="shared" si="127"/>
        <v>1994.05</v>
      </c>
      <c r="D2324" s="78">
        <f t="shared" si="128"/>
        <v>1.6899173553719009</v>
      </c>
      <c r="E2324" s="78"/>
      <c r="F2324" s="78"/>
      <c r="G2324" s="78"/>
      <c r="H2324" s="78"/>
      <c r="I2324" s="78"/>
    </row>
    <row r="2325" spans="1:9" x14ac:dyDescent="0.2">
      <c r="A2325" s="77">
        <v>34457</v>
      </c>
      <c r="B2325" s="61">
        <v>1496</v>
      </c>
      <c r="C2325" s="78">
        <f t="shared" si="127"/>
        <v>1994.05</v>
      </c>
      <c r="D2325" s="78">
        <f t="shared" si="128"/>
        <v>2.9672727272727273</v>
      </c>
      <c r="E2325" s="78"/>
      <c r="F2325" s="78"/>
      <c r="G2325" s="78"/>
      <c r="H2325" s="78"/>
      <c r="I2325" s="78"/>
    </row>
    <row r="2326" spans="1:9" x14ac:dyDescent="0.2">
      <c r="A2326" s="77">
        <v>34458</v>
      </c>
      <c r="B2326" s="61">
        <v>1731</v>
      </c>
      <c r="C2326" s="78">
        <f t="shared" si="127"/>
        <v>1994.05</v>
      </c>
      <c r="D2326" s="78">
        <f t="shared" si="128"/>
        <v>3.4333884297520663</v>
      </c>
      <c r="E2326" s="78"/>
      <c r="F2326" s="78"/>
      <c r="G2326" s="78"/>
      <c r="H2326" s="78"/>
      <c r="I2326" s="78"/>
    </row>
    <row r="2327" spans="1:9" x14ac:dyDescent="0.2">
      <c r="A2327" s="77">
        <v>34459</v>
      </c>
      <c r="B2327" s="61">
        <v>2078</v>
      </c>
      <c r="C2327" s="78">
        <f t="shared" si="127"/>
        <v>1994.05</v>
      </c>
      <c r="D2327" s="78">
        <f t="shared" si="128"/>
        <v>4.1216528925619835</v>
      </c>
      <c r="E2327" s="78"/>
      <c r="F2327" s="78"/>
      <c r="G2327" s="78"/>
      <c r="H2327" s="78"/>
      <c r="I2327" s="78"/>
    </row>
    <row r="2328" spans="1:9" x14ac:dyDescent="0.2">
      <c r="A2328" s="77">
        <v>34460</v>
      </c>
      <c r="B2328" s="61">
        <v>2458</v>
      </c>
      <c r="C2328" s="78">
        <f t="shared" si="127"/>
        <v>1994.05</v>
      </c>
      <c r="D2328" s="78">
        <f t="shared" si="128"/>
        <v>4.8753719008264458</v>
      </c>
      <c r="E2328" s="78"/>
      <c r="F2328" s="78"/>
      <c r="G2328" s="78"/>
      <c r="H2328" s="78"/>
      <c r="I2328" s="78"/>
    </row>
    <row r="2329" spans="1:9" x14ac:dyDescent="0.2">
      <c r="A2329" s="77">
        <v>34461</v>
      </c>
      <c r="B2329" s="61">
        <v>3648</v>
      </c>
      <c r="C2329" s="78">
        <f t="shared" si="127"/>
        <v>1994.05</v>
      </c>
      <c r="D2329" s="78">
        <f t="shared" si="128"/>
        <v>7.2357024793388431</v>
      </c>
      <c r="E2329" s="78"/>
      <c r="F2329" s="78"/>
      <c r="G2329" s="78"/>
      <c r="H2329" s="78"/>
      <c r="I2329" s="78"/>
    </row>
    <row r="2330" spans="1:9" x14ac:dyDescent="0.2">
      <c r="A2330" s="77">
        <v>34462</v>
      </c>
      <c r="B2330" s="61">
        <v>3686</v>
      </c>
      <c r="C2330" s="78">
        <f t="shared" si="127"/>
        <v>1994.05</v>
      </c>
      <c r="D2330" s="78">
        <f t="shared" si="128"/>
        <v>7.3110743801652891</v>
      </c>
      <c r="E2330" s="78"/>
      <c r="F2330" s="78"/>
      <c r="G2330" s="78"/>
      <c r="H2330" s="78"/>
      <c r="I2330" s="78"/>
    </row>
    <row r="2331" spans="1:9" x14ac:dyDescent="0.2">
      <c r="A2331" s="77">
        <v>34463</v>
      </c>
      <c r="B2331" s="61">
        <v>3604</v>
      </c>
      <c r="C2331" s="78">
        <f t="shared" si="127"/>
        <v>1994.05</v>
      </c>
      <c r="D2331" s="78">
        <f t="shared" si="128"/>
        <v>7.1484297520661153</v>
      </c>
      <c r="E2331" s="78"/>
      <c r="F2331" s="78"/>
      <c r="G2331" s="78"/>
      <c r="H2331" s="78"/>
      <c r="I2331" s="78"/>
    </row>
    <row r="2332" spans="1:9" x14ac:dyDescent="0.2">
      <c r="A2332" s="77">
        <v>34464</v>
      </c>
      <c r="B2332" s="61">
        <v>3573</v>
      </c>
      <c r="C2332" s="78">
        <f t="shared" si="127"/>
        <v>1994.05</v>
      </c>
      <c r="D2332" s="78">
        <f t="shared" si="128"/>
        <v>7.0869421487603308</v>
      </c>
      <c r="E2332" s="78"/>
      <c r="F2332" s="78"/>
      <c r="G2332" s="78"/>
      <c r="H2332" s="78"/>
      <c r="I2332" s="78"/>
    </row>
    <row r="2333" spans="1:9" x14ac:dyDescent="0.2">
      <c r="A2333" s="77">
        <v>34465</v>
      </c>
      <c r="B2333" s="61">
        <v>3058</v>
      </c>
      <c r="C2333" s="78">
        <f t="shared" si="127"/>
        <v>1994.05</v>
      </c>
      <c r="D2333" s="78">
        <f t="shared" si="128"/>
        <v>6.0654545454545454</v>
      </c>
      <c r="E2333" s="78"/>
      <c r="F2333" s="78"/>
      <c r="G2333" s="78"/>
      <c r="H2333" s="78"/>
      <c r="I2333" s="78"/>
    </row>
    <row r="2334" spans="1:9" x14ac:dyDescent="0.2">
      <c r="A2334" s="77">
        <v>34466</v>
      </c>
      <c r="B2334" s="61">
        <v>2512</v>
      </c>
      <c r="C2334" s="78">
        <f t="shared" si="127"/>
        <v>1994.05</v>
      </c>
      <c r="D2334" s="78">
        <f t="shared" si="128"/>
        <v>4.9824793388429756</v>
      </c>
      <c r="E2334" s="78"/>
      <c r="F2334" s="78"/>
      <c r="G2334" s="78"/>
      <c r="H2334" s="78"/>
      <c r="I2334" s="78"/>
    </row>
    <row r="2335" spans="1:9" x14ac:dyDescent="0.2">
      <c r="A2335" s="77">
        <v>34467</v>
      </c>
      <c r="B2335" s="61">
        <v>2275</v>
      </c>
      <c r="C2335" s="78">
        <f t="shared" si="127"/>
        <v>1994.05</v>
      </c>
      <c r="D2335" s="78">
        <f t="shared" si="128"/>
        <v>4.5123966942148765</v>
      </c>
      <c r="E2335" s="78"/>
      <c r="F2335" s="78"/>
      <c r="G2335" s="78"/>
      <c r="H2335" s="78"/>
      <c r="I2335" s="78"/>
    </row>
    <row r="2336" spans="1:9" x14ac:dyDescent="0.2">
      <c r="A2336" s="77">
        <v>34468</v>
      </c>
      <c r="B2336" s="61">
        <v>1813</v>
      </c>
      <c r="C2336" s="78">
        <f t="shared" si="127"/>
        <v>1994.05</v>
      </c>
      <c r="D2336" s="78">
        <f t="shared" si="128"/>
        <v>3.5960330578512401</v>
      </c>
      <c r="E2336" s="78"/>
      <c r="F2336" s="78"/>
      <c r="G2336" s="78"/>
      <c r="H2336" s="78"/>
      <c r="I2336" s="78"/>
    </row>
    <row r="2337" spans="1:9" x14ac:dyDescent="0.2">
      <c r="A2337" s="77">
        <v>34469</v>
      </c>
      <c r="B2337" s="61">
        <v>1502</v>
      </c>
      <c r="C2337" s="78">
        <f t="shared" si="127"/>
        <v>1994.05</v>
      </c>
      <c r="D2337" s="78">
        <f t="shared" si="128"/>
        <v>2.9791735537190083</v>
      </c>
      <c r="E2337" s="78"/>
      <c r="F2337" s="78"/>
      <c r="G2337" s="78"/>
      <c r="H2337" s="78"/>
      <c r="I2337" s="78"/>
    </row>
    <row r="2338" spans="1:9" x14ac:dyDescent="0.2">
      <c r="A2338" s="77">
        <v>34470</v>
      </c>
      <c r="B2338" s="61">
        <v>1794</v>
      </c>
      <c r="C2338" s="78">
        <f t="shared" si="127"/>
        <v>1994.05</v>
      </c>
      <c r="D2338" s="78">
        <f t="shared" si="128"/>
        <v>3.5583471074380162</v>
      </c>
      <c r="E2338" s="78"/>
      <c r="F2338" s="78"/>
      <c r="G2338" s="78"/>
      <c r="H2338" s="78"/>
      <c r="I2338" s="78"/>
    </row>
    <row r="2339" spans="1:9" x14ac:dyDescent="0.2">
      <c r="A2339" s="77">
        <v>34471</v>
      </c>
      <c r="B2339" s="61">
        <v>1490</v>
      </c>
      <c r="C2339" s="78">
        <f t="shared" si="127"/>
        <v>1994.05</v>
      </c>
      <c r="D2339" s="78">
        <f t="shared" si="128"/>
        <v>2.9553719008264463</v>
      </c>
      <c r="E2339" s="78"/>
      <c r="F2339" s="78"/>
      <c r="G2339" s="78"/>
      <c r="H2339" s="78"/>
      <c r="I2339" s="78"/>
    </row>
    <row r="2340" spans="1:9" x14ac:dyDescent="0.2">
      <c r="A2340" s="77">
        <v>34472</v>
      </c>
      <c r="B2340" s="61">
        <v>1298</v>
      </c>
      <c r="C2340" s="78">
        <f t="shared" si="127"/>
        <v>1994.05</v>
      </c>
      <c r="D2340" s="78">
        <f t="shared" si="128"/>
        <v>2.5745454545454547</v>
      </c>
      <c r="E2340" s="78"/>
      <c r="F2340" s="78"/>
      <c r="G2340" s="78"/>
      <c r="H2340" s="78"/>
      <c r="I2340" s="78"/>
    </row>
    <row r="2341" spans="1:9" x14ac:dyDescent="0.2">
      <c r="A2341" s="77">
        <v>34473</v>
      </c>
      <c r="B2341" s="61">
        <v>1250</v>
      </c>
      <c r="C2341" s="78">
        <f t="shared" si="127"/>
        <v>1994.05</v>
      </c>
      <c r="D2341" s="78">
        <f t="shared" si="128"/>
        <v>2.4793388429752068</v>
      </c>
      <c r="E2341" s="78"/>
      <c r="F2341" s="78"/>
      <c r="G2341" s="78"/>
      <c r="H2341" s="78"/>
      <c r="I2341" s="78"/>
    </row>
    <row r="2342" spans="1:9" x14ac:dyDescent="0.2">
      <c r="A2342" s="77">
        <v>34474</v>
      </c>
      <c r="B2342" s="61">
        <v>1526</v>
      </c>
      <c r="C2342" s="78">
        <f t="shared" si="127"/>
        <v>1994.05</v>
      </c>
      <c r="D2342" s="78">
        <f t="shared" si="128"/>
        <v>3.0267768595041322</v>
      </c>
      <c r="E2342" s="78"/>
      <c r="F2342" s="78"/>
      <c r="G2342" s="78"/>
      <c r="H2342" s="78"/>
      <c r="I2342" s="78"/>
    </row>
    <row r="2343" spans="1:9" x14ac:dyDescent="0.2">
      <c r="A2343" s="77">
        <v>34475</v>
      </c>
      <c r="B2343" s="61">
        <v>1478</v>
      </c>
      <c r="C2343" s="78">
        <f t="shared" si="127"/>
        <v>1994.05</v>
      </c>
      <c r="D2343" s="78">
        <f t="shared" si="128"/>
        <v>2.9315702479338843</v>
      </c>
      <c r="E2343" s="78"/>
      <c r="F2343" s="78"/>
      <c r="G2343" s="78"/>
      <c r="H2343" s="78"/>
      <c r="I2343" s="78"/>
    </row>
    <row r="2344" spans="1:9" x14ac:dyDescent="0.2">
      <c r="A2344" s="77">
        <v>34476</v>
      </c>
      <c r="B2344" s="61">
        <v>1497</v>
      </c>
      <c r="C2344" s="78">
        <f t="shared" si="127"/>
        <v>1994.05</v>
      </c>
      <c r="D2344" s="78">
        <f t="shared" si="128"/>
        <v>2.9692561983471073</v>
      </c>
      <c r="E2344" s="78"/>
      <c r="F2344" s="78"/>
      <c r="G2344" s="78"/>
      <c r="H2344" s="78"/>
      <c r="I2344" s="78"/>
    </row>
    <row r="2345" spans="1:9" x14ac:dyDescent="0.2">
      <c r="A2345" s="77">
        <v>34477</v>
      </c>
      <c r="B2345" s="61">
        <v>1507</v>
      </c>
      <c r="C2345" s="78">
        <f t="shared" si="127"/>
        <v>1994.05</v>
      </c>
      <c r="D2345" s="78">
        <f t="shared" si="128"/>
        <v>2.9890909090909088</v>
      </c>
      <c r="E2345" s="78"/>
      <c r="F2345" s="78"/>
      <c r="G2345" s="78"/>
      <c r="H2345" s="78"/>
      <c r="I2345" s="78"/>
    </row>
    <row r="2346" spans="1:9" x14ac:dyDescent="0.2">
      <c r="A2346" s="77">
        <v>34478</v>
      </c>
      <c r="B2346" s="61">
        <v>1733</v>
      </c>
      <c r="C2346" s="78">
        <f t="shared" si="127"/>
        <v>1994.05</v>
      </c>
      <c r="D2346" s="78">
        <f t="shared" si="128"/>
        <v>3.4373553719008263</v>
      </c>
      <c r="E2346" s="78"/>
      <c r="F2346" s="78"/>
      <c r="G2346" s="78"/>
      <c r="H2346" s="78"/>
      <c r="I2346" s="78"/>
    </row>
    <row r="2347" spans="1:9" x14ac:dyDescent="0.2">
      <c r="A2347" s="77">
        <v>34479</v>
      </c>
      <c r="B2347" s="61">
        <v>1477</v>
      </c>
      <c r="C2347" s="78">
        <f t="shared" si="127"/>
        <v>1994.05</v>
      </c>
      <c r="D2347" s="78">
        <f t="shared" si="128"/>
        <v>2.9295867768595039</v>
      </c>
      <c r="E2347" s="78"/>
      <c r="F2347" s="78"/>
      <c r="G2347" s="78"/>
      <c r="H2347" s="78"/>
      <c r="I2347" s="78"/>
    </row>
    <row r="2348" spans="1:9" x14ac:dyDescent="0.2">
      <c r="A2348" s="77">
        <v>34480</v>
      </c>
      <c r="B2348" s="61">
        <v>1584</v>
      </c>
      <c r="C2348" s="78">
        <f t="shared" si="127"/>
        <v>1994.05</v>
      </c>
      <c r="D2348" s="78">
        <f t="shared" si="128"/>
        <v>3.1418181818181821</v>
      </c>
      <c r="E2348" s="78"/>
      <c r="F2348" s="78"/>
      <c r="G2348" s="78"/>
      <c r="H2348" s="78"/>
      <c r="I2348" s="78"/>
    </row>
    <row r="2349" spans="1:9" x14ac:dyDescent="0.2">
      <c r="A2349" s="77">
        <v>34481</v>
      </c>
      <c r="B2349" s="61">
        <v>1527</v>
      </c>
      <c r="C2349" s="78">
        <f t="shared" si="127"/>
        <v>1994.05</v>
      </c>
      <c r="D2349" s="78">
        <f t="shared" si="128"/>
        <v>3.0287603305785122</v>
      </c>
      <c r="E2349" s="78"/>
      <c r="F2349" s="78"/>
      <c r="G2349" s="78"/>
      <c r="H2349" s="78"/>
      <c r="I2349" s="78"/>
    </row>
    <row r="2350" spans="1:9" x14ac:dyDescent="0.2">
      <c r="A2350" s="77">
        <v>34482</v>
      </c>
      <c r="B2350" s="61">
        <v>869</v>
      </c>
      <c r="C2350" s="78">
        <f t="shared" si="127"/>
        <v>1994.05</v>
      </c>
      <c r="D2350" s="78">
        <f t="shared" si="128"/>
        <v>1.7236363636363636</v>
      </c>
      <c r="E2350" s="78"/>
      <c r="F2350" s="78"/>
      <c r="G2350" s="78"/>
      <c r="H2350" s="78"/>
      <c r="I2350" s="78"/>
    </row>
    <row r="2351" spans="1:9" x14ac:dyDescent="0.2">
      <c r="A2351" s="77">
        <v>34483</v>
      </c>
      <c r="B2351" s="61">
        <v>1247</v>
      </c>
      <c r="C2351" s="78">
        <f t="shared" si="127"/>
        <v>1994.05</v>
      </c>
      <c r="D2351" s="78">
        <f t="shared" si="128"/>
        <v>2.4733884297520663</v>
      </c>
      <c r="E2351" s="78"/>
      <c r="F2351" s="78"/>
      <c r="G2351" s="78"/>
      <c r="H2351" s="78"/>
      <c r="I2351" s="78"/>
    </row>
    <row r="2352" spans="1:9" x14ac:dyDescent="0.2">
      <c r="A2352" s="77">
        <v>34484</v>
      </c>
      <c r="B2352" s="61">
        <v>1397</v>
      </c>
      <c r="C2352" s="78">
        <f t="shared" si="127"/>
        <v>1994.05</v>
      </c>
      <c r="D2352" s="78">
        <f t="shared" si="128"/>
        <v>2.770909090909091</v>
      </c>
      <c r="E2352" s="78"/>
      <c r="F2352" s="78"/>
      <c r="G2352" s="78"/>
      <c r="H2352" s="78"/>
      <c r="I2352" s="78"/>
    </row>
    <row r="2353" spans="1:9" x14ac:dyDescent="0.2">
      <c r="A2353" s="77">
        <v>34485</v>
      </c>
      <c r="B2353" s="61">
        <v>1216</v>
      </c>
      <c r="C2353" s="78">
        <f t="shared" si="127"/>
        <v>1994.05</v>
      </c>
      <c r="D2353" s="78">
        <f t="shared" si="128"/>
        <v>2.4119008264462809</v>
      </c>
      <c r="E2353" s="78"/>
      <c r="F2353" s="78"/>
      <c r="G2353" s="78"/>
      <c r="H2353" s="78"/>
      <c r="I2353" s="78"/>
    </row>
    <row r="2354" spans="1:9" x14ac:dyDescent="0.2">
      <c r="A2354" s="77">
        <v>34486</v>
      </c>
      <c r="B2354" s="61">
        <v>1071</v>
      </c>
      <c r="C2354" s="78">
        <f t="shared" si="127"/>
        <v>1994.06</v>
      </c>
      <c r="D2354" s="78">
        <f t="shared" si="128"/>
        <v>2.1242975206611572</v>
      </c>
      <c r="E2354" s="78"/>
      <c r="F2354" s="78"/>
      <c r="G2354" s="78"/>
      <c r="H2354" s="78"/>
      <c r="I2354" s="78"/>
    </row>
    <row r="2355" spans="1:9" x14ac:dyDescent="0.2">
      <c r="A2355" s="77">
        <v>34487</v>
      </c>
      <c r="B2355" s="61">
        <v>638</v>
      </c>
      <c r="C2355" s="78">
        <f t="shared" si="127"/>
        <v>1994.06</v>
      </c>
      <c r="D2355" s="78">
        <f t="shared" si="128"/>
        <v>1.2654545454545454</v>
      </c>
      <c r="E2355" s="78"/>
      <c r="F2355" s="78"/>
      <c r="G2355" s="78"/>
      <c r="H2355" s="78"/>
      <c r="I2355" s="78"/>
    </row>
    <row r="2356" spans="1:9" x14ac:dyDescent="0.2">
      <c r="A2356" s="77">
        <v>34488</v>
      </c>
      <c r="B2356" s="61">
        <v>908</v>
      </c>
      <c r="C2356" s="78">
        <f t="shared" si="127"/>
        <v>1994.06</v>
      </c>
      <c r="D2356" s="78">
        <f t="shared" si="128"/>
        <v>1.8009917355371901</v>
      </c>
      <c r="E2356" s="78"/>
      <c r="F2356" s="78"/>
      <c r="G2356" s="78"/>
      <c r="H2356" s="78"/>
      <c r="I2356" s="78"/>
    </row>
    <row r="2357" spans="1:9" x14ac:dyDescent="0.2">
      <c r="A2357" s="77">
        <v>34489</v>
      </c>
      <c r="B2357" s="61">
        <v>862</v>
      </c>
      <c r="C2357" s="78">
        <f t="shared" si="127"/>
        <v>1994.06</v>
      </c>
      <c r="D2357" s="78">
        <f t="shared" si="128"/>
        <v>1.7097520661157026</v>
      </c>
      <c r="E2357" s="78"/>
      <c r="F2357" s="78"/>
      <c r="G2357" s="78"/>
      <c r="H2357" s="78"/>
      <c r="I2357" s="78"/>
    </row>
    <row r="2358" spans="1:9" x14ac:dyDescent="0.2">
      <c r="A2358" s="77">
        <v>34490</v>
      </c>
      <c r="B2358" s="61">
        <v>622</v>
      </c>
      <c r="C2358" s="78">
        <f t="shared" si="127"/>
        <v>1994.06</v>
      </c>
      <c r="D2358" s="78">
        <f t="shared" si="128"/>
        <v>1.2337190082644629</v>
      </c>
      <c r="E2358" s="78"/>
      <c r="F2358" s="78"/>
      <c r="G2358" s="78"/>
      <c r="H2358" s="78"/>
      <c r="I2358" s="78"/>
    </row>
    <row r="2359" spans="1:9" x14ac:dyDescent="0.2">
      <c r="A2359" s="77">
        <v>34491</v>
      </c>
      <c r="B2359" s="61">
        <v>538</v>
      </c>
      <c r="C2359" s="78">
        <f t="shared" si="127"/>
        <v>1994.06</v>
      </c>
      <c r="D2359" s="78">
        <f t="shared" si="128"/>
        <v>1.0671074380165289</v>
      </c>
      <c r="E2359" s="78"/>
      <c r="F2359" s="78"/>
      <c r="G2359" s="78"/>
      <c r="H2359" s="78"/>
      <c r="I2359" s="78"/>
    </row>
    <row r="2360" spans="1:9" x14ac:dyDescent="0.2">
      <c r="A2360" s="77">
        <v>34492</v>
      </c>
      <c r="B2360" s="61">
        <v>776</v>
      </c>
      <c r="C2360" s="78">
        <f t="shared" si="127"/>
        <v>1994.06</v>
      </c>
      <c r="D2360" s="78">
        <f t="shared" si="128"/>
        <v>1.5391735537190081</v>
      </c>
      <c r="E2360" s="78"/>
      <c r="F2360" s="78"/>
      <c r="G2360" s="78"/>
      <c r="H2360" s="78"/>
      <c r="I2360" s="78"/>
    </row>
    <row r="2361" spans="1:9" x14ac:dyDescent="0.2">
      <c r="A2361" s="77">
        <v>34493</v>
      </c>
      <c r="B2361" s="61">
        <v>692</v>
      </c>
      <c r="C2361" s="78">
        <f t="shared" si="127"/>
        <v>1994.06</v>
      </c>
      <c r="D2361" s="78">
        <f t="shared" si="128"/>
        <v>1.3725619834710745</v>
      </c>
      <c r="E2361" s="78"/>
      <c r="F2361" s="78"/>
      <c r="G2361" s="78"/>
      <c r="H2361" s="78"/>
      <c r="I2361" s="78"/>
    </row>
    <row r="2362" spans="1:9" x14ac:dyDescent="0.2">
      <c r="A2362" s="77">
        <v>34494</v>
      </c>
      <c r="B2362" s="61">
        <v>914</v>
      </c>
      <c r="C2362" s="78">
        <f t="shared" si="127"/>
        <v>1994.06</v>
      </c>
      <c r="D2362" s="78">
        <f t="shared" si="128"/>
        <v>1.812892561983471</v>
      </c>
      <c r="E2362" s="78"/>
      <c r="F2362" s="78"/>
      <c r="G2362" s="78"/>
      <c r="H2362" s="78"/>
      <c r="I2362" s="78"/>
    </row>
    <row r="2363" spans="1:9" x14ac:dyDescent="0.2">
      <c r="A2363" s="77">
        <v>34495</v>
      </c>
      <c r="B2363" s="61">
        <v>919</v>
      </c>
      <c r="C2363" s="78">
        <f t="shared" si="127"/>
        <v>1994.06</v>
      </c>
      <c r="D2363" s="78">
        <f t="shared" si="128"/>
        <v>1.822809917355372</v>
      </c>
      <c r="E2363" s="78"/>
      <c r="F2363" s="78"/>
      <c r="G2363" s="78"/>
      <c r="H2363" s="78"/>
      <c r="I2363" s="78"/>
    </row>
    <row r="2364" spans="1:9" x14ac:dyDescent="0.2">
      <c r="A2364" s="77">
        <v>34496</v>
      </c>
      <c r="B2364" s="61">
        <v>671</v>
      </c>
      <c r="C2364" s="78">
        <f t="shared" si="127"/>
        <v>1994.06</v>
      </c>
      <c r="D2364" s="78">
        <f t="shared" si="128"/>
        <v>1.330909090909091</v>
      </c>
      <c r="E2364" s="78"/>
      <c r="F2364" s="78"/>
      <c r="G2364" s="78"/>
      <c r="H2364" s="78"/>
      <c r="I2364" s="78"/>
    </row>
    <row r="2365" spans="1:9" x14ac:dyDescent="0.2">
      <c r="A2365" s="77">
        <v>34497</v>
      </c>
      <c r="B2365" s="61">
        <v>324</v>
      </c>
      <c r="C2365" s="78">
        <f t="shared" si="127"/>
        <v>1994.06</v>
      </c>
      <c r="D2365" s="78">
        <f t="shared" si="128"/>
        <v>0.64264462809917355</v>
      </c>
      <c r="E2365" s="78"/>
      <c r="F2365" s="78"/>
      <c r="G2365" s="78"/>
      <c r="H2365" s="78"/>
      <c r="I2365" s="78"/>
    </row>
    <row r="2366" spans="1:9" x14ac:dyDescent="0.2">
      <c r="A2366" s="77">
        <v>34498</v>
      </c>
      <c r="B2366" s="61">
        <v>77</v>
      </c>
      <c r="C2366" s="78">
        <f t="shared" si="127"/>
        <v>1994.06</v>
      </c>
      <c r="D2366" s="78">
        <f t="shared" si="128"/>
        <v>0.15272727272727271</v>
      </c>
      <c r="E2366" s="78"/>
      <c r="F2366" s="78"/>
      <c r="G2366" s="78"/>
      <c r="H2366" s="78"/>
      <c r="I2366" s="78"/>
    </row>
    <row r="2367" spans="1:9" x14ac:dyDescent="0.2">
      <c r="A2367" s="77">
        <v>34499</v>
      </c>
      <c r="B2367" s="61">
        <v>252</v>
      </c>
      <c r="C2367" s="78">
        <f t="shared" si="127"/>
        <v>1994.06</v>
      </c>
      <c r="D2367" s="78">
        <f t="shared" si="128"/>
        <v>0.4998347107438017</v>
      </c>
      <c r="E2367" s="78"/>
      <c r="F2367" s="78"/>
      <c r="G2367" s="78"/>
      <c r="H2367" s="78"/>
      <c r="I2367" s="78"/>
    </row>
    <row r="2368" spans="1:9" x14ac:dyDescent="0.2">
      <c r="A2368" s="77">
        <v>34500</v>
      </c>
      <c r="B2368" s="61">
        <v>250</v>
      </c>
      <c r="C2368" s="78">
        <f t="shared" si="127"/>
        <v>1994.06</v>
      </c>
      <c r="D2368" s="78">
        <f t="shared" si="128"/>
        <v>0.49586776859504128</v>
      </c>
      <c r="E2368" s="78"/>
      <c r="F2368" s="78"/>
      <c r="G2368" s="78"/>
      <c r="H2368" s="78"/>
      <c r="I2368" s="78"/>
    </row>
    <row r="2369" spans="1:9" x14ac:dyDescent="0.2">
      <c r="A2369" s="77">
        <v>34501</v>
      </c>
      <c r="B2369" s="61">
        <v>550</v>
      </c>
      <c r="C2369" s="78">
        <f t="shared" si="127"/>
        <v>1994.06</v>
      </c>
      <c r="D2369" s="78">
        <f t="shared" si="128"/>
        <v>1.0909090909090911</v>
      </c>
      <c r="E2369" s="78"/>
      <c r="F2369" s="78"/>
      <c r="G2369" s="78"/>
      <c r="H2369" s="78"/>
      <c r="I2369" s="78"/>
    </row>
    <row r="2370" spans="1:9" x14ac:dyDescent="0.2">
      <c r="A2370" s="77">
        <v>34502</v>
      </c>
      <c r="B2370" s="61">
        <v>341</v>
      </c>
      <c r="C2370" s="78">
        <f t="shared" si="127"/>
        <v>1994.06</v>
      </c>
      <c r="D2370" s="78">
        <f t="shared" si="128"/>
        <v>0.67636363636363639</v>
      </c>
      <c r="E2370" s="78"/>
      <c r="F2370" s="78"/>
      <c r="G2370" s="78"/>
      <c r="H2370" s="78"/>
      <c r="I2370" s="78"/>
    </row>
    <row r="2371" spans="1:9" x14ac:dyDescent="0.2">
      <c r="A2371" s="77">
        <v>34503</v>
      </c>
      <c r="B2371" s="61">
        <v>529</v>
      </c>
      <c r="C2371" s="78">
        <f t="shared" si="127"/>
        <v>1994.06</v>
      </c>
      <c r="D2371" s="78">
        <f t="shared" si="128"/>
        <v>1.0492561983471074</v>
      </c>
      <c r="E2371" s="78"/>
      <c r="F2371" s="78"/>
      <c r="G2371" s="78"/>
      <c r="H2371" s="78"/>
      <c r="I2371" s="78"/>
    </row>
    <row r="2372" spans="1:9" x14ac:dyDescent="0.2">
      <c r="A2372" s="77">
        <v>34504</v>
      </c>
      <c r="B2372" s="61">
        <v>476</v>
      </c>
      <c r="C2372" s="78">
        <f t="shared" si="127"/>
        <v>1994.06</v>
      </c>
      <c r="D2372" s="78">
        <f t="shared" si="128"/>
        <v>0.94413223140495872</v>
      </c>
      <c r="E2372" s="78"/>
      <c r="F2372" s="78"/>
      <c r="G2372" s="78"/>
      <c r="H2372" s="78"/>
      <c r="I2372" s="78"/>
    </row>
    <row r="2373" spans="1:9" x14ac:dyDescent="0.2">
      <c r="A2373" s="77">
        <v>34505</v>
      </c>
      <c r="B2373" s="61">
        <v>613</v>
      </c>
      <c r="C2373" s="78">
        <f t="shared" si="127"/>
        <v>1994.06</v>
      </c>
      <c r="D2373" s="78">
        <f t="shared" si="128"/>
        <v>1.2158677685950412</v>
      </c>
      <c r="E2373" s="78"/>
      <c r="F2373" s="78"/>
      <c r="G2373" s="78"/>
      <c r="H2373" s="78"/>
      <c r="I2373" s="78"/>
    </row>
    <row r="2374" spans="1:9" x14ac:dyDescent="0.2">
      <c r="A2374" s="77">
        <v>34506</v>
      </c>
      <c r="B2374" s="61">
        <v>439</v>
      </c>
      <c r="C2374" s="78">
        <f t="shared" si="127"/>
        <v>1994.06</v>
      </c>
      <c r="D2374" s="78">
        <f t="shared" si="128"/>
        <v>0.87074380165289256</v>
      </c>
      <c r="E2374" s="78"/>
      <c r="F2374" s="78"/>
      <c r="G2374" s="78"/>
      <c r="H2374" s="78"/>
      <c r="I2374" s="78"/>
    </row>
    <row r="2375" spans="1:9" x14ac:dyDescent="0.2">
      <c r="A2375" s="77">
        <v>34507</v>
      </c>
      <c r="B2375" s="61">
        <v>306</v>
      </c>
      <c r="C2375" s="78">
        <f t="shared" si="127"/>
        <v>1994.06</v>
      </c>
      <c r="D2375" s="78">
        <f t="shared" si="128"/>
        <v>0.60694214876033059</v>
      </c>
      <c r="E2375" s="78"/>
      <c r="F2375" s="78"/>
      <c r="G2375" s="78"/>
      <c r="H2375" s="78"/>
      <c r="I2375" s="78"/>
    </row>
    <row r="2376" spans="1:9" x14ac:dyDescent="0.2">
      <c r="A2376" s="77">
        <v>34508</v>
      </c>
      <c r="B2376" s="61">
        <v>354</v>
      </c>
      <c r="C2376" s="78">
        <f t="shared" si="127"/>
        <v>1994.06</v>
      </c>
      <c r="D2376" s="78">
        <f t="shared" si="128"/>
        <v>0.70214876033057849</v>
      </c>
      <c r="E2376" s="78"/>
      <c r="F2376" s="78"/>
      <c r="G2376" s="78"/>
      <c r="H2376" s="78"/>
      <c r="I2376" s="78"/>
    </row>
    <row r="2377" spans="1:9" x14ac:dyDescent="0.2">
      <c r="A2377" s="77">
        <v>34509</v>
      </c>
      <c r="B2377" s="61">
        <v>-1754</v>
      </c>
      <c r="C2377" s="78">
        <f t="shared" si="127"/>
        <v>1994.06</v>
      </c>
      <c r="D2377" s="78">
        <f t="shared" si="128"/>
        <v>-3.4790082644628102</v>
      </c>
      <c r="E2377" s="78"/>
      <c r="F2377" s="78"/>
      <c r="G2377" s="78"/>
      <c r="H2377" s="78"/>
      <c r="I2377" s="78"/>
    </row>
    <row r="2378" spans="1:9" x14ac:dyDescent="0.2">
      <c r="A2378" s="77">
        <v>34510</v>
      </c>
      <c r="B2378" s="61">
        <v>18</v>
      </c>
      <c r="C2378" s="78">
        <f t="shared" si="127"/>
        <v>1994.06</v>
      </c>
      <c r="D2378" s="78">
        <f t="shared" si="128"/>
        <v>3.5702479338842977E-2</v>
      </c>
      <c r="E2378" s="78"/>
      <c r="F2378" s="78"/>
      <c r="G2378" s="78"/>
      <c r="H2378" s="78"/>
      <c r="I2378" s="78"/>
    </row>
    <row r="2379" spans="1:9" x14ac:dyDescent="0.2">
      <c r="A2379" s="77">
        <v>34511</v>
      </c>
      <c r="B2379" s="61">
        <v>448</v>
      </c>
      <c r="C2379" s="78">
        <f t="shared" ref="C2379:C2442" si="129">YEAR(A2379) + MONTH(A2379) / 100</f>
        <v>1994.06</v>
      </c>
      <c r="D2379" s="78">
        <f t="shared" si="128"/>
        <v>0.88859504132231404</v>
      </c>
      <c r="E2379" s="78"/>
      <c r="F2379" s="78"/>
      <c r="G2379" s="78"/>
      <c r="H2379" s="78"/>
      <c r="I2379" s="78"/>
    </row>
    <row r="2380" spans="1:9" x14ac:dyDescent="0.2">
      <c r="A2380" s="77">
        <v>34512</v>
      </c>
      <c r="B2380" s="61">
        <v>19</v>
      </c>
      <c r="C2380" s="78">
        <f t="shared" si="129"/>
        <v>1994.06</v>
      </c>
      <c r="D2380" s="78">
        <f t="shared" ref="D2380:D2443" si="130">B2380 * 60 * 60 * 24 / 43560 / 1000</f>
        <v>3.7685950413223139E-2</v>
      </c>
      <c r="E2380" s="78"/>
      <c r="F2380" s="78"/>
      <c r="G2380" s="78"/>
      <c r="H2380" s="78"/>
      <c r="I2380" s="78"/>
    </row>
    <row r="2381" spans="1:9" x14ac:dyDescent="0.2">
      <c r="A2381" s="77">
        <v>34513</v>
      </c>
      <c r="B2381" s="61">
        <v>434</v>
      </c>
      <c r="C2381" s="78">
        <f t="shared" si="129"/>
        <v>1994.06</v>
      </c>
      <c r="D2381" s="78">
        <f t="shared" si="130"/>
        <v>0.8608264462809917</v>
      </c>
      <c r="E2381" s="78"/>
      <c r="F2381" s="78"/>
      <c r="G2381" s="78"/>
      <c r="H2381" s="78"/>
      <c r="I2381" s="78"/>
    </row>
    <row r="2382" spans="1:9" x14ac:dyDescent="0.2">
      <c r="A2382" s="77">
        <v>34514</v>
      </c>
      <c r="B2382" s="61">
        <v>328</v>
      </c>
      <c r="C2382" s="78">
        <f t="shared" si="129"/>
        <v>1994.06</v>
      </c>
      <c r="D2382" s="78">
        <f t="shared" si="130"/>
        <v>0.65057851239669429</v>
      </c>
      <c r="E2382" s="78"/>
      <c r="F2382" s="78"/>
      <c r="G2382" s="78"/>
      <c r="H2382" s="78"/>
      <c r="I2382" s="78"/>
    </row>
    <row r="2383" spans="1:9" x14ac:dyDescent="0.2">
      <c r="A2383" s="77">
        <v>34515</v>
      </c>
      <c r="B2383" s="61">
        <v>236</v>
      </c>
      <c r="C2383" s="78">
        <f t="shared" si="129"/>
        <v>1994.06</v>
      </c>
      <c r="D2383" s="78">
        <f t="shared" si="130"/>
        <v>0.46809917355371905</v>
      </c>
      <c r="E2383" s="78"/>
      <c r="F2383" s="78"/>
      <c r="G2383" s="78"/>
      <c r="H2383" s="78"/>
      <c r="I2383" s="78"/>
    </row>
    <row r="2384" spans="1:9" x14ac:dyDescent="0.2">
      <c r="A2384" s="77">
        <v>34516</v>
      </c>
      <c r="B2384" s="61">
        <v>189</v>
      </c>
      <c r="C2384" s="78">
        <f t="shared" si="129"/>
        <v>1994.07</v>
      </c>
      <c r="D2384" s="78">
        <f t="shared" si="130"/>
        <v>0.37487603305785128</v>
      </c>
      <c r="E2384" s="78"/>
      <c r="F2384" s="78"/>
      <c r="G2384" s="78"/>
      <c r="H2384" s="78"/>
      <c r="I2384" s="78"/>
    </row>
    <row r="2385" spans="1:9" x14ac:dyDescent="0.2">
      <c r="A2385" s="77">
        <v>34517</v>
      </c>
      <c r="B2385" s="61">
        <v>370</v>
      </c>
      <c r="C2385" s="78">
        <f t="shared" si="129"/>
        <v>1994.07</v>
      </c>
      <c r="D2385" s="78">
        <f t="shared" si="130"/>
        <v>0.73388429752066109</v>
      </c>
      <c r="E2385" s="78"/>
      <c r="F2385" s="78"/>
      <c r="G2385" s="78"/>
      <c r="H2385" s="78"/>
      <c r="I2385" s="78"/>
    </row>
    <row r="2386" spans="1:9" x14ac:dyDescent="0.2">
      <c r="A2386" s="77">
        <v>34518</v>
      </c>
      <c r="B2386" s="61">
        <v>128</v>
      </c>
      <c r="C2386" s="78">
        <f t="shared" si="129"/>
        <v>1994.07</v>
      </c>
      <c r="D2386" s="78">
        <f t="shared" si="130"/>
        <v>0.25388429752066116</v>
      </c>
      <c r="E2386" s="78"/>
      <c r="F2386" s="78"/>
      <c r="G2386" s="78"/>
      <c r="H2386" s="78"/>
      <c r="I2386" s="78"/>
    </row>
    <row r="2387" spans="1:9" x14ac:dyDescent="0.2">
      <c r="A2387" s="77">
        <v>34519</v>
      </c>
      <c r="B2387" s="61">
        <v>2508</v>
      </c>
      <c r="C2387" s="78">
        <f t="shared" si="129"/>
        <v>1994.07</v>
      </c>
      <c r="D2387" s="78">
        <f t="shared" si="130"/>
        <v>4.9745454545454546</v>
      </c>
      <c r="E2387" s="78"/>
      <c r="F2387" s="78"/>
      <c r="G2387" s="78"/>
      <c r="H2387" s="78"/>
      <c r="I2387" s="78"/>
    </row>
    <row r="2388" spans="1:9" x14ac:dyDescent="0.2">
      <c r="A2388" s="77">
        <v>34520</v>
      </c>
      <c r="B2388" s="61">
        <v>57</v>
      </c>
      <c r="C2388" s="78">
        <f t="shared" si="129"/>
        <v>1994.07</v>
      </c>
      <c r="D2388" s="78">
        <f t="shared" si="130"/>
        <v>0.11305785123966942</v>
      </c>
      <c r="E2388" s="78"/>
      <c r="F2388" s="78"/>
      <c r="G2388" s="78"/>
      <c r="H2388" s="78"/>
      <c r="I2388" s="78"/>
    </row>
    <row r="2389" spans="1:9" x14ac:dyDescent="0.2">
      <c r="A2389" s="77">
        <v>34521</v>
      </c>
      <c r="B2389" s="61">
        <v>334</v>
      </c>
      <c r="C2389" s="78">
        <f t="shared" si="129"/>
        <v>1994.07</v>
      </c>
      <c r="D2389" s="78">
        <f t="shared" si="130"/>
        <v>0.66247933884297516</v>
      </c>
      <c r="E2389" s="78"/>
      <c r="F2389" s="78"/>
      <c r="G2389" s="78"/>
      <c r="H2389" s="78"/>
      <c r="I2389" s="78"/>
    </row>
    <row r="2390" spans="1:9" x14ac:dyDescent="0.2">
      <c r="A2390" s="77">
        <v>34522</v>
      </c>
      <c r="B2390" s="61">
        <v>454</v>
      </c>
      <c r="C2390" s="78">
        <f t="shared" si="129"/>
        <v>1994.07</v>
      </c>
      <c r="D2390" s="78">
        <f t="shared" si="130"/>
        <v>0.90049586776859503</v>
      </c>
      <c r="E2390" s="78"/>
      <c r="F2390" s="78"/>
      <c r="G2390" s="78"/>
      <c r="H2390" s="78"/>
      <c r="I2390" s="78"/>
    </row>
    <row r="2391" spans="1:9" x14ac:dyDescent="0.2">
      <c r="A2391" s="77">
        <v>34523</v>
      </c>
      <c r="B2391" s="61">
        <v>271</v>
      </c>
      <c r="C2391" s="78">
        <f t="shared" si="129"/>
        <v>1994.07</v>
      </c>
      <c r="D2391" s="78">
        <f t="shared" si="130"/>
        <v>0.53752066115702479</v>
      </c>
      <c r="E2391" s="78"/>
      <c r="F2391" s="78"/>
      <c r="G2391" s="78"/>
      <c r="H2391" s="78"/>
      <c r="I2391" s="78"/>
    </row>
    <row r="2392" spans="1:9" x14ac:dyDescent="0.2">
      <c r="A2392" s="77">
        <v>34524</v>
      </c>
      <c r="B2392" s="61">
        <v>287</v>
      </c>
      <c r="C2392" s="78">
        <f t="shared" si="129"/>
        <v>1994.07</v>
      </c>
      <c r="D2392" s="78">
        <f t="shared" si="130"/>
        <v>0.56925619834710739</v>
      </c>
      <c r="E2392" s="78"/>
      <c r="F2392" s="78"/>
      <c r="G2392" s="78"/>
      <c r="H2392" s="78"/>
      <c r="I2392" s="78"/>
    </row>
    <row r="2393" spans="1:9" x14ac:dyDescent="0.2">
      <c r="A2393" s="77">
        <v>34525</v>
      </c>
      <c r="B2393" s="61">
        <v>233</v>
      </c>
      <c r="C2393" s="78">
        <f t="shared" si="129"/>
        <v>1994.07</v>
      </c>
      <c r="D2393" s="78">
        <f t="shared" si="130"/>
        <v>0.4621487603305785</v>
      </c>
      <c r="E2393" s="78"/>
      <c r="F2393" s="78"/>
      <c r="G2393" s="78"/>
      <c r="H2393" s="78"/>
      <c r="I2393" s="78"/>
    </row>
    <row r="2394" spans="1:9" x14ac:dyDescent="0.2">
      <c r="A2394" s="77">
        <v>34526</v>
      </c>
      <c r="B2394" s="61">
        <v>169</v>
      </c>
      <c r="C2394" s="78">
        <f t="shared" si="129"/>
        <v>1994.07</v>
      </c>
      <c r="D2394" s="78">
        <f t="shared" si="130"/>
        <v>0.33520661157024795</v>
      </c>
      <c r="E2394" s="78"/>
      <c r="F2394" s="78"/>
      <c r="G2394" s="78"/>
      <c r="H2394" s="78"/>
      <c r="I2394" s="78"/>
    </row>
    <row r="2395" spans="1:9" x14ac:dyDescent="0.2">
      <c r="A2395" s="77">
        <v>34527</v>
      </c>
      <c r="B2395" s="61">
        <v>13</v>
      </c>
      <c r="C2395" s="78">
        <f t="shared" si="129"/>
        <v>1994.07</v>
      </c>
      <c r="D2395" s="78">
        <f t="shared" si="130"/>
        <v>2.5785123966942148E-2</v>
      </c>
      <c r="E2395" s="78"/>
      <c r="F2395" s="78"/>
      <c r="G2395" s="78"/>
      <c r="H2395" s="78"/>
      <c r="I2395" s="78"/>
    </row>
    <row r="2396" spans="1:9" x14ac:dyDescent="0.2">
      <c r="A2396" s="77">
        <v>34528</v>
      </c>
      <c r="B2396" s="61">
        <v>345</v>
      </c>
      <c r="C2396" s="78">
        <f t="shared" si="129"/>
        <v>1994.07</v>
      </c>
      <c r="D2396" s="78">
        <f t="shared" si="130"/>
        <v>0.68429752066115701</v>
      </c>
      <c r="E2396" s="78"/>
      <c r="F2396" s="78"/>
      <c r="G2396" s="78"/>
      <c r="H2396" s="78"/>
      <c r="I2396" s="78"/>
    </row>
    <row r="2397" spans="1:9" x14ac:dyDescent="0.2">
      <c r="A2397" s="77">
        <v>34529</v>
      </c>
      <c r="B2397" s="61">
        <v>143</v>
      </c>
      <c r="C2397" s="78">
        <f t="shared" si="129"/>
        <v>1994.07</v>
      </c>
      <c r="D2397" s="78">
        <f t="shared" si="130"/>
        <v>0.28363636363636363</v>
      </c>
      <c r="E2397" s="78"/>
      <c r="F2397" s="78"/>
      <c r="G2397" s="78"/>
      <c r="H2397" s="78"/>
      <c r="I2397" s="78"/>
    </row>
    <row r="2398" spans="1:9" x14ac:dyDescent="0.2">
      <c r="A2398" s="77">
        <v>34530</v>
      </c>
      <c r="B2398" s="61">
        <v>202</v>
      </c>
      <c r="C2398" s="78">
        <f t="shared" si="129"/>
        <v>1994.07</v>
      </c>
      <c r="D2398" s="78">
        <f t="shared" si="130"/>
        <v>0.40066115702479338</v>
      </c>
      <c r="E2398" s="78"/>
      <c r="F2398" s="78"/>
      <c r="G2398" s="78"/>
      <c r="H2398" s="78"/>
      <c r="I2398" s="78"/>
    </row>
    <row r="2399" spans="1:9" x14ac:dyDescent="0.2">
      <c r="A2399" s="77">
        <v>34531</v>
      </c>
      <c r="B2399" s="61">
        <v>205</v>
      </c>
      <c r="C2399" s="78">
        <f t="shared" si="129"/>
        <v>1994.07</v>
      </c>
      <c r="D2399" s="78">
        <f t="shared" si="130"/>
        <v>0.40661157024793393</v>
      </c>
      <c r="E2399" s="78"/>
      <c r="F2399" s="78"/>
      <c r="G2399" s="78"/>
      <c r="H2399" s="78"/>
      <c r="I2399" s="78"/>
    </row>
    <row r="2400" spans="1:9" x14ac:dyDescent="0.2">
      <c r="A2400" s="77">
        <v>34532</v>
      </c>
      <c r="B2400" s="61">
        <v>266</v>
      </c>
      <c r="C2400" s="78">
        <f t="shared" si="129"/>
        <v>1994.07</v>
      </c>
      <c r="D2400" s="78">
        <f t="shared" si="130"/>
        <v>0.52760330578512404</v>
      </c>
      <c r="E2400" s="78"/>
      <c r="F2400" s="78"/>
      <c r="G2400" s="78"/>
      <c r="H2400" s="78"/>
      <c r="I2400" s="78"/>
    </row>
    <row r="2401" spans="1:9" x14ac:dyDescent="0.2">
      <c r="A2401" s="77">
        <v>34533</v>
      </c>
      <c r="B2401" s="61">
        <v>91</v>
      </c>
      <c r="C2401" s="78">
        <f t="shared" si="129"/>
        <v>1994.07</v>
      </c>
      <c r="D2401" s="78">
        <f t="shared" si="130"/>
        <v>0.18049586776859505</v>
      </c>
      <c r="E2401" s="78"/>
      <c r="F2401" s="78"/>
      <c r="G2401" s="78"/>
      <c r="H2401" s="78"/>
      <c r="I2401" s="78"/>
    </row>
    <row r="2402" spans="1:9" x14ac:dyDescent="0.2">
      <c r="A2402" s="77">
        <v>34534</v>
      </c>
      <c r="B2402" s="61">
        <v>200</v>
      </c>
      <c r="C2402" s="78">
        <f t="shared" si="129"/>
        <v>1994.07</v>
      </c>
      <c r="D2402" s="78">
        <f t="shared" si="130"/>
        <v>0.39669421487603307</v>
      </c>
      <c r="E2402" s="78"/>
      <c r="F2402" s="78"/>
      <c r="G2402" s="78"/>
      <c r="H2402" s="78"/>
      <c r="I2402" s="78"/>
    </row>
    <row r="2403" spans="1:9" x14ac:dyDescent="0.2">
      <c r="A2403" s="77">
        <v>34535</v>
      </c>
      <c r="B2403" s="61">
        <v>196</v>
      </c>
      <c r="C2403" s="78">
        <f t="shared" si="129"/>
        <v>1994.07</v>
      </c>
      <c r="D2403" s="78">
        <f t="shared" si="130"/>
        <v>0.38876033057851245</v>
      </c>
      <c r="E2403" s="78"/>
      <c r="F2403" s="78"/>
      <c r="G2403" s="78"/>
      <c r="H2403" s="78"/>
      <c r="I2403" s="78"/>
    </row>
    <row r="2404" spans="1:9" x14ac:dyDescent="0.2">
      <c r="A2404" s="77">
        <v>34536</v>
      </c>
      <c r="B2404" s="61">
        <v>129</v>
      </c>
      <c r="C2404" s="78">
        <f t="shared" si="129"/>
        <v>1994.07</v>
      </c>
      <c r="D2404" s="78">
        <f t="shared" si="130"/>
        <v>0.25586776859504134</v>
      </c>
      <c r="E2404" s="78"/>
      <c r="F2404" s="78"/>
      <c r="G2404" s="78"/>
      <c r="H2404" s="78"/>
      <c r="I2404" s="78"/>
    </row>
    <row r="2405" spans="1:9" x14ac:dyDescent="0.2">
      <c r="A2405" s="77">
        <v>34537</v>
      </c>
      <c r="B2405" s="61">
        <v>-516</v>
      </c>
      <c r="C2405" s="78">
        <f t="shared" si="129"/>
        <v>1994.07</v>
      </c>
      <c r="D2405" s="78">
        <f t="shared" si="130"/>
        <v>-1.0234710743801654</v>
      </c>
      <c r="E2405" s="78"/>
      <c r="F2405" s="78"/>
      <c r="G2405" s="78"/>
      <c r="H2405" s="78"/>
      <c r="I2405" s="78"/>
    </row>
    <row r="2406" spans="1:9" x14ac:dyDescent="0.2">
      <c r="A2406" s="77">
        <v>34538</v>
      </c>
      <c r="B2406" s="61">
        <v>-35</v>
      </c>
      <c r="C2406" s="78">
        <f t="shared" si="129"/>
        <v>1994.07</v>
      </c>
      <c r="D2406" s="78">
        <f t="shared" si="130"/>
        <v>-6.9421487603305798E-2</v>
      </c>
      <c r="E2406" s="78"/>
      <c r="F2406" s="78"/>
      <c r="G2406" s="78"/>
      <c r="H2406" s="78"/>
      <c r="I2406" s="78"/>
    </row>
    <row r="2407" spans="1:9" x14ac:dyDescent="0.2">
      <c r="A2407" s="77">
        <v>34539</v>
      </c>
      <c r="B2407" s="61">
        <v>-326</v>
      </c>
      <c r="C2407" s="78">
        <f t="shared" si="129"/>
        <v>1994.07</v>
      </c>
      <c r="D2407" s="78">
        <f t="shared" si="130"/>
        <v>-0.64661157024793381</v>
      </c>
      <c r="E2407" s="78"/>
      <c r="F2407" s="78"/>
      <c r="G2407" s="78"/>
      <c r="H2407" s="78"/>
      <c r="I2407" s="78"/>
    </row>
    <row r="2408" spans="1:9" x14ac:dyDescent="0.2">
      <c r="A2408" s="77">
        <v>34540</v>
      </c>
      <c r="B2408" s="61">
        <v>-187</v>
      </c>
      <c r="C2408" s="78">
        <f t="shared" si="129"/>
        <v>1994.07</v>
      </c>
      <c r="D2408" s="78">
        <f t="shared" si="130"/>
        <v>-0.37090909090909091</v>
      </c>
      <c r="E2408" s="78"/>
      <c r="F2408" s="78"/>
      <c r="G2408" s="78"/>
      <c r="H2408" s="78"/>
      <c r="I2408" s="78"/>
    </row>
    <row r="2409" spans="1:9" x14ac:dyDescent="0.2">
      <c r="A2409" s="77">
        <v>34541</v>
      </c>
      <c r="B2409" s="61">
        <v>114</v>
      </c>
      <c r="C2409" s="78">
        <f t="shared" si="129"/>
        <v>1994.07</v>
      </c>
      <c r="D2409" s="78">
        <f t="shared" si="130"/>
        <v>0.22611570247933885</v>
      </c>
      <c r="E2409" s="78"/>
      <c r="F2409" s="78"/>
      <c r="G2409" s="78"/>
      <c r="H2409" s="78"/>
      <c r="I2409" s="78"/>
    </row>
    <row r="2410" spans="1:9" x14ac:dyDescent="0.2">
      <c r="A2410" s="77">
        <v>34542</v>
      </c>
      <c r="B2410" s="61">
        <v>37</v>
      </c>
      <c r="C2410" s="78">
        <f t="shared" si="129"/>
        <v>1994.07</v>
      </c>
      <c r="D2410" s="78">
        <f t="shared" si="130"/>
        <v>7.3388429752066123E-2</v>
      </c>
      <c r="E2410" s="78"/>
      <c r="F2410" s="78"/>
      <c r="G2410" s="78"/>
      <c r="H2410" s="78"/>
      <c r="I2410" s="78"/>
    </row>
    <row r="2411" spans="1:9" x14ac:dyDescent="0.2">
      <c r="A2411" s="77">
        <v>34543</v>
      </c>
      <c r="B2411" s="61">
        <v>-25</v>
      </c>
      <c r="C2411" s="78">
        <f t="shared" si="129"/>
        <v>1994.07</v>
      </c>
      <c r="D2411" s="78">
        <f t="shared" si="130"/>
        <v>-4.9586776859504134E-2</v>
      </c>
      <c r="E2411" s="78"/>
      <c r="F2411" s="78"/>
      <c r="G2411" s="78"/>
      <c r="H2411" s="78"/>
      <c r="I2411" s="78"/>
    </row>
    <row r="2412" spans="1:9" x14ac:dyDescent="0.2">
      <c r="A2412" s="77">
        <v>34544</v>
      </c>
      <c r="B2412" s="61">
        <v>169</v>
      </c>
      <c r="C2412" s="78">
        <f t="shared" si="129"/>
        <v>1994.07</v>
      </c>
      <c r="D2412" s="78">
        <f t="shared" si="130"/>
        <v>0.33520661157024795</v>
      </c>
      <c r="E2412" s="78"/>
      <c r="F2412" s="78"/>
      <c r="G2412" s="78"/>
      <c r="H2412" s="78"/>
      <c r="I2412" s="78"/>
    </row>
    <row r="2413" spans="1:9" x14ac:dyDescent="0.2">
      <c r="A2413" s="77">
        <v>34545</v>
      </c>
      <c r="B2413" s="61">
        <v>55</v>
      </c>
      <c r="C2413" s="78">
        <f t="shared" si="129"/>
        <v>1994.07</v>
      </c>
      <c r="D2413" s="78">
        <f t="shared" si="130"/>
        <v>0.1090909090909091</v>
      </c>
      <c r="E2413" s="78"/>
      <c r="F2413" s="78"/>
      <c r="G2413" s="78"/>
      <c r="H2413" s="78"/>
      <c r="I2413" s="78"/>
    </row>
    <row r="2414" spans="1:9" x14ac:dyDescent="0.2">
      <c r="A2414" s="77">
        <v>34546</v>
      </c>
      <c r="B2414" s="61">
        <v>68</v>
      </c>
      <c r="C2414" s="78">
        <f t="shared" si="129"/>
        <v>1994.07</v>
      </c>
      <c r="D2414" s="78">
        <f t="shared" si="130"/>
        <v>0.13487603305785123</v>
      </c>
      <c r="E2414" s="78"/>
      <c r="F2414" s="78"/>
      <c r="G2414" s="78"/>
      <c r="H2414" s="78"/>
      <c r="I2414" s="78"/>
    </row>
    <row r="2415" spans="1:9" x14ac:dyDescent="0.2">
      <c r="A2415" s="77">
        <v>34547</v>
      </c>
      <c r="B2415" s="61">
        <v>-103</v>
      </c>
      <c r="C2415" s="78">
        <f t="shared" si="129"/>
        <v>1994.08</v>
      </c>
      <c r="D2415" s="78">
        <f t="shared" si="130"/>
        <v>-0.20429752066115703</v>
      </c>
      <c r="E2415" s="78"/>
      <c r="F2415" s="78"/>
      <c r="G2415" s="78"/>
      <c r="H2415" s="78"/>
      <c r="I2415" s="78"/>
    </row>
    <row r="2416" spans="1:9" x14ac:dyDescent="0.2">
      <c r="A2416" s="77">
        <v>34548</v>
      </c>
      <c r="B2416" s="61">
        <v>-435</v>
      </c>
      <c r="C2416" s="78">
        <f t="shared" si="129"/>
        <v>1994.08</v>
      </c>
      <c r="D2416" s="78">
        <f t="shared" si="130"/>
        <v>-0.86280991735537194</v>
      </c>
      <c r="E2416" s="78"/>
      <c r="F2416" s="78"/>
      <c r="G2416" s="78"/>
      <c r="H2416" s="78"/>
      <c r="I2416" s="78"/>
    </row>
    <row r="2417" spans="1:9" x14ac:dyDescent="0.2">
      <c r="A2417" s="77">
        <v>34549</v>
      </c>
      <c r="B2417" s="61">
        <v>-7</v>
      </c>
      <c r="C2417" s="78">
        <f t="shared" si="129"/>
        <v>1994.08</v>
      </c>
      <c r="D2417" s="78">
        <f t="shared" si="130"/>
        <v>-1.3884297520661157E-2</v>
      </c>
      <c r="E2417" s="78"/>
      <c r="F2417" s="78"/>
      <c r="G2417" s="78"/>
      <c r="H2417" s="78"/>
      <c r="I2417" s="78"/>
    </row>
    <row r="2418" spans="1:9" x14ac:dyDescent="0.2">
      <c r="A2418" s="77">
        <v>34550</v>
      </c>
      <c r="B2418" s="61">
        <v>40</v>
      </c>
      <c r="C2418" s="78">
        <f t="shared" si="129"/>
        <v>1994.08</v>
      </c>
      <c r="D2418" s="78">
        <f t="shared" si="130"/>
        <v>7.9338842975206617E-2</v>
      </c>
      <c r="E2418" s="78"/>
      <c r="F2418" s="78"/>
      <c r="G2418" s="78"/>
      <c r="H2418" s="78"/>
      <c r="I2418" s="78"/>
    </row>
    <row r="2419" spans="1:9" x14ac:dyDescent="0.2">
      <c r="A2419" s="77">
        <v>34551</v>
      </c>
      <c r="B2419" s="61">
        <v>-23</v>
      </c>
      <c r="C2419" s="78">
        <f t="shared" si="129"/>
        <v>1994.08</v>
      </c>
      <c r="D2419" s="78">
        <f t="shared" si="130"/>
        <v>-4.5619834710743802E-2</v>
      </c>
      <c r="E2419" s="78"/>
      <c r="F2419" s="78"/>
      <c r="G2419" s="78"/>
      <c r="H2419" s="78"/>
      <c r="I2419" s="78"/>
    </row>
    <row r="2420" spans="1:9" x14ac:dyDescent="0.2">
      <c r="A2420" s="77">
        <v>34552</v>
      </c>
      <c r="B2420" s="61">
        <v>144</v>
      </c>
      <c r="C2420" s="78">
        <f t="shared" si="129"/>
        <v>1994.08</v>
      </c>
      <c r="D2420" s="78">
        <f t="shared" si="130"/>
        <v>0.28561983471074381</v>
      </c>
      <c r="E2420" s="78"/>
      <c r="F2420" s="78"/>
      <c r="G2420" s="78"/>
      <c r="H2420" s="78"/>
      <c r="I2420" s="78"/>
    </row>
    <row r="2421" spans="1:9" x14ac:dyDescent="0.2">
      <c r="A2421" s="77">
        <v>34553</v>
      </c>
      <c r="B2421" s="61">
        <v>-205</v>
      </c>
      <c r="C2421" s="78">
        <f t="shared" si="129"/>
        <v>1994.08</v>
      </c>
      <c r="D2421" s="78">
        <f t="shared" si="130"/>
        <v>-0.40661157024793393</v>
      </c>
      <c r="E2421" s="78"/>
      <c r="F2421" s="78"/>
      <c r="G2421" s="78"/>
      <c r="H2421" s="78"/>
      <c r="I2421" s="78"/>
    </row>
    <row r="2422" spans="1:9" x14ac:dyDescent="0.2">
      <c r="A2422" s="77">
        <v>34554</v>
      </c>
      <c r="B2422" s="61">
        <v>-69</v>
      </c>
      <c r="C2422" s="78">
        <f t="shared" si="129"/>
        <v>1994.08</v>
      </c>
      <c r="D2422" s="78">
        <f t="shared" si="130"/>
        <v>-0.13685950413223139</v>
      </c>
      <c r="E2422" s="78"/>
      <c r="F2422" s="78"/>
      <c r="G2422" s="78"/>
      <c r="H2422" s="78"/>
      <c r="I2422" s="78"/>
    </row>
    <row r="2423" spans="1:9" x14ac:dyDescent="0.2">
      <c r="A2423" s="77">
        <v>34555</v>
      </c>
      <c r="B2423" s="61">
        <v>37</v>
      </c>
      <c r="C2423" s="78">
        <f t="shared" si="129"/>
        <v>1994.08</v>
      </c>
      <c r="D2423" s="78">
        <f t="shared" si="130"/>
        <v>7.3388429752066123E-2</v>
      </c>
      <c r="E2423" s="78"/>
      <c r="F2423" s="78"/>
      <c r="G2423" s="78"/>
      <c r="H2423" s="78"/>
      <c r="I2423" s="78"/>
    </row>
    <row r="2424" spans="1:9" x14ac:dyDescent="0.2">
      <c r="A2424" s="77">
        <v>34556</v>
      </c>
      <c r="B2424" s="61">
        <v>95</v>
      </c>
      <c r="C2424" s="78">
        <f t="shared" si="129"/>
        <v>1994.08</v>
      </c>
      <c r="D2424" s="78">
        <f t="shared" si="130"/>
        <v>0.1884297520661157</v>
      </c>
      <c r="E2424" s="78"/>
      <c r="F2424" s="78"/>
      <c r="G2424" s="78"/>
      <c r="H2424" s="78"/>
      <c r="I2424" s="78"/>
    </row>
    <row r="2425" spans="1:9" x14ac:dyDescent="0.2">
      <c r="A2425" s="77">
        <v>34557</v>
      </c>
      <c r="B2425" s="61">
        <v>-80</v>
      </c>
      <c r="C2425" s="78">
        <f t="shared" si="129"/>
        <v>1994.08</v>
      </c>
      <c r="D2425" s="78">
        <f t="shared" si="130"/>
        <v>-0.15867768595041323</v>
      </c>
      <c r="E2425" s="78"/>
      <c r="F2425" s="78"/>
      <c r="G2425" s="78"/>
      <c r="H2425" s="78"/>
      <c r="I2425" s="78"/>
    </row>
    <row r="2426" spans="1:9" x14ac:dyDescent="0.2">
      <c r="A2426" s="77">
        <v>34558</v>
      </c>
      <c r="B2426" s="61">
        <v>-1</v>
      </c>
      <c r="C2426" s="78">
        <f t="shared" si="129"/>
        <v>1994.08</v>
      </c>
      <c r="D2426" s="78">
        <f t="shared" si="130"/>
        <v>-1.9834710743801653E-3</v>
      </c>
      <c r="E2426" s="78"/>
      <c r="F2426" s="78"/>
      <c r="G2426" s="78"/>
      <c r="H2426" s="78"/>
      <c r="I2426" s="78"/>
    </row>
    <row r="2427" spans="1:9" x14ac:dyDescent="0.2">
      <c r="A2427" s="77">
        <v>34559</v>
      </c>
      <c r="B2427" s="61">
        <v>37</v>
      </c>
      <c r="C2427" s="78">
        <f t="shared" si="129"/>
        <v>1994.08</v>
      </c>
      <c r="D2427" s="78">
        <f t="shared" si="130"/>
        <v>7.3388429752066123E-2</v>
      </c>
      <c r="E2427" s="78"/>
      <c r="F2427" s="78"/>
      <c r="G2427" s="78"/>
      <c r="H2427" s="78"/>
      <c r="I2427" s="78"/>
    </row>
    <row r="2428" spans="1:9" x14ac:dyDescent="0.2">
      <c r="A2428" s="77">
        <v>34560</v>
      </c>
      <c r="B2428" s="61">
        <v>78</v>
      </c>
      <c r="C2428" s="78">
        <f t="shared" si="129"/>
        <v>1994.08</v>
      </c>
      <c r="D2428" s="78">
        <f t="shared" si="130"/>
        <v>0.15471074380165289</v>
      </c>
      <c r="E2428" s="78"/>
      <c r="F2428" s="78"/>
      <c r="G2428" s="78"/>
      <c r="H2428" s="78"/>
      <c r="I2428" s="78"/>
    </row>
    <row r="2429" spans="1:9" x14ac:dyDescent="0.2">
      <c r="A2429" s="77">
        <v>34561</v>
      </c>
      <c r="B2429" s="61">
        <v>-61</v>
      </c>
      <c r="C2429" s="78">
        <f t="shared" si="129"/>
        <v>1994.08</v>
      </c>
      <c r="D2429" s="78">
        <f t="shared" si="130"/>
        <v>-0.12099173553719009</v>
      </c>
      <c r="E2429" s="78"/>
      <c r="F2429" s="78"/>
      <c r="G2429" s="78"/>
      <c r="H2429" s="78"/>
      <c r="I2429" s="78"/>
    </row>
    <row r="2430" spans="1:9" x14ac:dyDescent="0.2">
      <c r="A2430" s="77">
        <v>34562</v>
      </c>
      <c r="B2430" s="61">
        <v>38</v>
      </c>
      <c r="C2430" s="78">
        <f t="shared" si="129"/>
        <v>1994.08</v>
      </c>
      <c r="D2430" s="78">
        <f t="shared" si="130"/>
        <v>7.5371900826446278E-2</v>
      </c>
      <c r="E2430" s="78"/>
      <c r="F2430" s="78"/>
      <c r="G2430" s="78"/>
      <c r="H2430" s="78"/>
      <c r="I2430" s="78"/>
    </row>
    <row r="2431" spans="1:9" x14ac:dyDescent="0.2">
      <c r="A2431" s="77">
        <v>34563</v>
      </c>
      <c r="B2431" s="61">
        <v>75</v>
      </c>
      <c r="C2431" s="78">
        <f t="shared" si="129"/>
        <v>1994.08</v>
      </c>
      <c r="D2431" s="78">
        <f t="shared" si="130"/>
        <v>0.1487603305785124</v>
      </c>
      <c r="E2431" s="78"/>
      <c r="F2431" s="78"/>
      <c r="G2431" s="78"/>
      <c r="H2431" s="78"/>
      <c r="I2431" s="78"/>
    </row>
    <row r="2432" spans="1:9" x14ac:dyDescent="0.2">
      <c r="A2432" s="77">
        <v>34564</v>
      </c>
      <c r="B2432" s="61">
        <v>42</v>
      </c>
      <c r="C2432" s="78">
        <f t="shared" si="129"/>
        <v>1994.08</v>
      </c>
      <c r="D2432" s="78">
        <f t="shared" si="130"/>
        <v>8.3305785123966941E-2</v>
      </c>
      <c r="E2432" s="78"/>
      <c r="F2432" s="78"/>
      <c r="G2432" s="78"/>
      <c r="H2432" s="78"/>
      <c r="I2432" s="78"/>
    </row>
    <row r="2433" spans="1:9" x14ac:dyDescent="0.2">
      <c r="A2433" s="77">
        <v>34565</v>
      </c>
      <c r="B2433" s="61">
        <v>-24</v>
      </c>
      <c r="C2433" s="78">
        <f t="shared" si="129"/>
        <v>1994.08</v>
      </c>
      <c r="D2433" s="78">
        <f t="shared" si="130"/>
        <v>-4.7603305785123964E-2</v>
      </c>
      <c r="E2433" s="78"/>
      <c r="F2433" s="78"/>
      <c r="G2433" s="78"/>
      <c r="H2433" s="78"/>
      <c r="I2433" s="78"/>
    </row>
    <row r="2434" spans="1:9" x14ac:dyDescent="0.2">
      <c r="A2434" s="77">
        <v>34566</v>
      </c>
      <c r="B2434" s="61">
        <v>20</v>
      </c>
      <c r="C2434" s="78">
        <f t="shared" si="129"/>
        <v>1994.08</v>
      </c>
      <c r="D2434" s="78">
        <f t="shared" si="130"/>
        <v>3.9669421487603308E-2</v>
      </c>
      <c r="E2434" s="78"/>
      <c r="F2434" s="78"/>
      <c r="G2434" s="78"/>
      <c r="H2434" s="78"/>
      <c r="I2434" s="78"/>
    </row>
    <row r="2435" spans="1:9" x14ac:dyDescent="0.2">
      <c r="A2435" s="77">
        <v>34567</v>
      </c>
      <c r="B2435" s="61">
        <v>-216</v>
      </c>
      <c r="C2435" s="78">
        <f t="shared" si="129"/>
        <v>1994.08</v>
      </c>
      <c r="D2435" s="78">
        <f t="shared" si="130"/>
        <v>-0.42842975206611572</v>
      </c>
      <c r="E2435" s="78"/>
      <c r="F2435" s="78"/>
      <c r="G2435" s="78"/>
      <c r="H2435" s="78"/>
      <c r="I2435" s="78"/>
    </row>
    <row r="2436" spans="1:9" x14ac:dyDescent="0.2">
      <c r="A2436" s="77">
        <v>34568</v>
      </c>
      <c r="B2436" s="61">
        <v>197</v>
      </c>
      <c r="C2436" s="78">
        <f t="shared" si="129"/>
        <v>1994.08</v>
      </c>
      <c r="D2436" s="78">
        <f t="shared" si="130"/>
        <v>0.39074380165289258</v>
      </c>
      <c r="E2436" s="78"/>
      <c r="F2436" s="78"/>
      <c r="G2436" s="78"/>
      <c r="H2436" s="78"/>
      <c r="I2436" s="78"/>
    </row>
    <row r="2437" spans="1:9" x14ac:dyDescent="0.2">
      <c r="A2437" s="77">
        <v>34569</v>
      </c>
      <c r="B2437" s="61">
        <v>192</v>
      </c>
      <c r="C2437" s="78">
        <f t="shared" si="129"/>
        <v>1994.08</v>
      </c>
      <c r="D2437" s="78">
        <f t="shared" si="130"/>
        <v>0.38082644628099172</v>
      </c>
      <c r="E2437" s="78"/>
      <c r="F2437" s="78"/>
      <c r="G2437" s="78"/>
      <c r="H2437" s="78"/>
      <c r="I2437" s="78"/>
    </row>
    <row r="2438" spans="1:9" x14ac:dyDescent="0.2">
      <c r="A2438" s="77">
        <v>34570</v>
      </c>
      <c r="B2438" s="61">
        <v>345</v>
      </c>
      <c r="C2438" s="78">
        <f t="shared" si="129"/>
        <v>1994.08</v>
      </c>
      <c r="D2438" s="78">
        <f t="shared" si="130"/>
        <v>0.68429752066115701</v>
      </c>
      <c r="E2438" s="78"/>
      <c r="F2438" s="78"/>
      <c r="G2438" s="78"/>
      <c r="H2438" s="78"/>
      <c r="I2438" s="78"/>
    </row>
    <row r="2439" spans="1:9" x14ac:dyDescent="0.2">
      <c r="A2439" s="77">
        <v>34571</v>
      </c>
      <c r="B2439" s="61">
        <v>602</v>
      </c>
      <c r="C2439" s="78">
        <f t="shared" si="129"/>
        <v>1994.08</v>
      </c>
      <c r="D2439" s="78">
        <f t="shared" si="130"/>
        <v>1.1940495867768595</v>
      </c>
      <c r="E2439" s="78"/>
      <c r="F2439" s="78"/>
      <c r="G2439" s="78"/>
      <c r="H2439" s="78"/>
      <c r="I2439" s="78"/>
    </row>
    <row r="2440" spans="1:9" x14ac:dyDescent="0.2">
      <c r="A2440" s="77">
        <v>34572</v>
      </c>
      <c r="B2440" s="61">
        <v>208</v>
      </c>
      <c r="C2440" s="78">
        <f t="shared" si="129"/>
        <v>1994.08</v>
      </c>
      <c r="D2440" s="78">
        <f t="shared" si="130"/>
        <v>0.41256198347107437</v>
      </c>
      <c r="E2440" s="78"/>
      <c r="F2440" s="78"/>
      <c r="G2440" s="78"/>
      <c r="H2440" s="78"/>
      <c r="I2440" s="78"/>
    </row>
    <row r="2441" spans="1:9" x14ac:dyDescent="0.2">
      <c r="A2441" s="77">
        <v>34573</v>
      </c>
      <c r="B2441" s="61">
        <v>-71</v>
      </c>
      <c r="C2441" s="78">
        <f t="shared" si="129"/>
        <v>1994.08</v>
      </c>
      <c r="D2441" s="78">
        <f t="shared" si="130"/>
        <v>-0.14082644628099175</v>
      </c>
      <c r="E2441" s="78"/>
      <c r="F2441" s="78"/>
      <c r="G2441" s="78"/>
      <c r="H2441" s="78"/>
      <c r="I2441" s="78"/>
    </row>
    <row r="2442" spans="1:9" x14ac:dyDescent="0.2">
      <c r="A2442" s="77">
        <v>34574</v>
      </c>
      <c r="B2442" s="61">
        <v>269</v>
      </c>
      <c r="C2442" s="78">
        <f t="shared" si="129"/>
        <v>1994.08</v>
      </c>
      <c r="D2442" s="78">
        <f t="shared" si="130"/>
        <v>0.53355371900826443</v>
      </c>
      <c r="E2442" s="78"/>
      <c r="F2442" s="78"/>
      <c r="G2442" s="78"/>
      <c r="H2442" s="78"/>
      <c r="I2442" s="78"/>
    </row>
    <row r="2443" spans="1:9" x14ac:dyDescent="0.2">
      <c r="A2443" s="77">
        <v>34575</v>
      </c>
      <c r="B2443" s="61">
        <v>56</v>
      </c>
      <c r="C2443" s="78">
        <f t="shared" ref="C2443:C2506" si="131">YEAR(A2443) + MONTH(A2443) / 100</f>
        <v>1994.08</v>
      </c>
      <c r="D2443" s="78">
        <f t="shared" si="130"/>
        <v>0.11107438016528925</v>
      </c>
      <c r="E2443" s="78"/>
      <c r="F2443" s="78"/>
      <c r="G2443" s="78"/>
      <c r="H2443" s="78"/>
      <c r="I2443" s="78"/>
    </row>
    <row r="2444" spans="1:9" x14ac:dyDescent="0.2">
      <c r="A2444" s="77">
        <v>34576</v>
      </c>
      <c r="B2444" s="61">
        <v>156</v>
      </c>
      <c r="C2444" s="78">
        <f t="shared" si="131"/>
        <v>1994.08</v>
      </c>
      <c r="D2444" s="78">
        <f t="shared" ref="D2444:D2507" si="132">B2444 * 60 * 60 * 24 / 43560 / 1000</f>
        <v>0.30942148760330579</v>
      </c>
      <c r="E2444" s="78"/>
      <c r="F2444" s="78"/>
      <c r="G2444" s="78"/>
      <c r="H2444" s="78"/>
      <c r="I2444" s="78"/>
    </row>
    <row r="2445" spans="1:9" x14ac:dyDescent="0.2">
      <c r="A2445" s="77">
        <v>34577</v>
      </c>
      <c r="B2445" s="61">
        <v>78</v>
      </c>
      <c r="C2445" s="78">
        <f t="shared" si="131"/>
        <v>1994.08</v>
      </c>
      <c r="D2445" s="78">
        <f t="shared" si="132"/>
        <v>0.15471074380165289</v>
      </c>
      <c r="E2445" s="78"/>
      <c r="F2445" s="78"/>
      <c r="G2445" s="78"/>
      <c r="H2445" s="78"/>
      <c r="I2445" s="78"/>
    </row>
    <row r="2446" spans="1:9" x14ac:dyDescent="0.2">
      <c r="A2446" s="77">
        <v>34578</v>
      </c>
      <c r="B2446" s="61">
        <v>-524</v>
      </c>
      <c r="C2446" s="78">
        <f t="shared" si="131"/>
        <v>1994.09</v>
      </c>
      <c r="D2446" s="78">
        <f t="shared" si="132"/>
        <v>-1.0393388429752066</v>
      </c>
      <c r="E2446" s="78"/>
      <c r="F2446" s="78"/>
      <c r="G2446" s="78"/>
      <c r="H2446" s="78"/>
      <c r="I2446" s="78"/>
    </row>
    <row r="2447" spans="1:9" x14ac:dyDescent="0.2">
      <c r="A2447" s="77">
        <v>34579</v>
      </c>
      <c r="B2447" s="61">
        <v>-150</v>
      </c>
      <c r="C2447" s="78">
        <f t="shared" si="131"/>
        <v>1994.09</v>
      </c>
      <c r="D2447" s="78">
        <f t="shared" si="132"/>
        <v>-0.2975206611570248</v>
      </c>
      <c r="E2447" s="78"/>
      <c r="F2447" s="78"/>
      <c r="G2447" s="78"/>
      <c r="H2447" s="78"/>
      <c r="I2447" s="78"/>
    </row>
    <row r="2448" spans="1:9" x14ac:dyDescent="0.2">
      <c r="A2448" s="77">
        <v>34580</v>
      </c>
      <c r="B2448" s="61">
        <v>94</v>
      </c>
      <c r="C2448" s="78">
        <f t="shared" si="131"/>
        <v>1994.09</v>
      </c>
      <c r="D2448" s="78">
        <f t="shared" si="132"/>
        <v>0.18644628099173555</v>
      </c>
      <c r="E2448" s="78"/>
      <c r="F2448" s="78"/>
      <c r="G2448" s="78"/>
      <c r="H2448" s="78"/>
      <c r="I2448" s="78"/>
    </row>
    <row r="2449" spans="1:9" x14ac:dyDescent="0.2">
      <c r="A2449" s="77">
        <v>34581</v>
      </c>
      <c r="B2449" s="61">
        <v>198</v>
      </c>
      <c r="C2449" s="78">
        <f t="shared" si="131"/>
        <v>1994.09</v>
      </c>
      <c r="D2449" s="78">
        <f t="shared" si="132"/>
        <v>0.39272727272727276</v>
      </c>
      <c r="E2449" s="78"/>
      <c r="F2449" s="78"/>
      <c r="G2449" s="78"/>
      <c r="H2449" s="78"/>
      <c r="I2449" s="78"/>
    </row>
    <row r="2450" spans="1:9" x14ac:dyDescent="0.2">
      <c r="A2450" s="77">
        <v>34582</v>
      </c>
      <c r="B2450" s="61">
        <v>161</v>
      </c>
      <c r="C2450" s="78">
        <f t="shared" si="131"/>
        <v>1994.09</v>
      </c>
      <c r="D2450" s="78">
        <f t="shared" si="132"/>
        <v>0.31933884297520659</v>
      </c>
      <c r="E2450" s="78"/>
      <c r="F2450" s="78"/>
      <c r="G2450" s="78"/>
      <c r="H2450" s="78"/>
      <c r="I2450" s="78"/>
    </row>
    <row r="2451" spans="1:9" x14ac:dyDescent="0.2">
      <c r="A2451" s="77">
        <v>34583</v>
      </c>
      <c r="B2451" s="61">
        <v>71</v>
      </c>
      <c r="C2451" s="78">
        <f t="shared" si="131"/>
        <v>1994.09</v>
      </c>
      <c r="D2451" s="78">
        <f t="shared" si="132"/>
        <v>0.14082644628099175</v>
      </c>
      <c r="E2451" s="78"/>
      <c r="F2451" s="78"/>
      <c r="G2451" s="78"/>
      <c r="H2451" s="78"/>
      <c r="I2451" s="78"/>
    </row>
    <row r="2452" spans="1:9" x14ac:dyDescent="0.2">
      <c r="A2452" s="77">
        <v>34584</v>
      </c>
      <c r="B2452" s="61">
        <v>-352</v>
      </c>
      <c r="C2452" s="78">
        <f t="shared" si="131"/>
        <v>1994.09</v>
      </c>
      <c r="D2452" s="78">
        <f t="shared" si="132"/>
        <v>-0.69818181818181813</v>
      </c>
      <c r="E2452" s="78"/>
      <c r="F2452" s="78"/>
      <c r="G2452" s="78"/>
      <c r="H2452" s="78"/>
      <c r="I2452" s="78"/>
    </row>
    <row r="2453" spans="1:9" x14ac:dyDescent="0.2">
      <c r="A2453" s="77">
        <v>34585</v>
      </c>
      <c r="B2453" s="61">
        <v>135</v>
      </c>
      <c r="C2453" s="78">
        <f t="shared" si="131"/>
        <v>1994.09</v>
      </c>
      <c r="D2453" s="78">
        <f t="shared" si="132"/>
        <v>0.26776859504132233</v>
      </c>
      <c r="E2453" s="78"/>
      <c r="F2453" s="78"/>
      <c r="G2453" s="78"/>
      <c r="H2453" s="78"/>
      <c r="I2453" s="78"/>
    </row>
    <row r="2454" spans="1:9" x14ac:dyDescent="0.2">
      <c r="A2454" s="77">
        <v>34586</v>
      </c>
      <c r="B2454" s="61">
        <v>-77</v>
      </c>
      <c r="C2454" s="78">
        <f t="shared" si="131"/>
        <v>1994.09</v>
      </c>
      <c r="D2454" s="78">
        <f t="shared" si="132"/>
        <v>-0.15272727272727271</v>
      </c>
      <c r="E2454" s="78"/>
      <c r="F2454" s="78"/>
      <c r="G2454" s="78"/>
      <c r="H2454" s="78"/>
      <c r="I2454" s="78"/>
    </row>
    <row r="2455" spans="1:9" x14ac:dyDescent="0.2">
      <c r="A2455" s="77">
        <v>34587</v>
      </c>
      <c r="B2455" s="61">
        <v>-77</v>
      </c>
      <c r="C2455" s="78">
        <f t="shared" si="131"/>
        <v>1994.09</v>
      </c>
      <c r="D2455" s="78">
        <f t="shared" si="132"/>
        <v>-0.15272727272727271</v>
      </c>
      <c r="E2455" s="78"/>
      <c r="F2455" s="78"/>
      <c r="G2455" s="78"/>
      <c r="H2455" s="78"/>
      <c r="I2455" s="78"/>
    </row>
    <row r="2456" spans="1:9" x14ac:dyDescent="0.2">
      <c r="A2456" s="77">
        <v>34588</v>
      </c>
      <c r="B2456" s="61">
        <v>72</v>
      </c>
      <c r="C2456" s="78">
        <f t="shared" si="131"/>
        <v>1994.09</v>
      </c>
      <c r="D2456" s="78">
        <f t="shared" si="132"/>
        <v>0.14280991735537191</v>
      </c>
      <c r="E2456" s="78"/>
      <c r="F2456" s="78"/>
      <c r="G2456" s="78"/>
      <c r="H2456" s="78"/>
      <c r="I2456" s="78"/>
    </row>
    <row r="2457" spans="1:9" x14ac:dyDescent="0.2">
      <c r="A2457" s="77">
        <v>34589</v>
      </c>
      <c r="B2457" s="61">
        <v>46</v>
      </c>
      <c r="C2457" s="78">
        <f t="shared" si="131"/>
        <v>1994.09</v>
      </c>
      <c r="D2457" s="78">
        <f t="shared" si="132"/>
        <v>9.1239669421487604E-2</v>
      </c>
      <c r="E2457" s="78"/>
      <c r="F2457" s="78"/>
      <c r="G2457" s="78"/>
      <c r="H2457" s="78"/>
      <c r="I2457" s="78"/>
    </row>
    <row r="2458" spans="1:9" x14ac:dyDescent="0.2">
      <c r="A2458" s="77">
        <v>34590</v>
      </c>
      <c r="B2458" s="61">
        <v>176</v>
      </c>
      <c r="C2458" s="78">
        <f t="shared" si="131"/>
        <v>1994.09</v>
      </c>
      <c r="D2458" s="78">
        <f t="shared" si="132"/>
        <v>0.34909090909090906</v>
      </c>
      <c r="E2458" s="78"/>
      <c r="F2458" s="78"/>
      <c r="G2458" s="78"/>
      <c r="H2458" s="78"/>
      <c r="I2458" s="78"/>
    </row>
    <row r="2459" spans="1:9" x14ac:dyDescent="0.2">
      <c r="A2459" s="77">
        <v>34591</v>
      </c>
      <c r="B2459" s="61">
        <v>161</v>
      </c>
      <c r="C2459" s="78">
        <f t="shared" si="131"/>
        <v>1994.09</v>
      </c>
      <c r="D2459" s="78">
        <f t="shared" si="132"/>
        <v>0.31933884297520659</v>
      </c>
      <c r="E2459" s="78"/>
      <c r="F2459" s="78"/>
      <c r="G2459" s="78"/>
      <c r="H2459" s="78"/>
      <c r="I2459" s="78"/>
    </row>
    <row r="2460" spans="1:9" x14ac:dyDescent="0.2">
      <c r="A2460" s="77">
        <v>34592</v>
      </c>
      <c r="B2460" s="61">
        <v>166</v>
      </c>
      <c r="C2460" s="78">
        <f t="shared" si="131"/>
        <v>1994.09</v>
      </c>
      <c r="D2460" s="78">
        <f t="shared" si="132"/>
        <v>0.32925619834710745</v>
      </c>
      <c r="E2460" s="78"/>
      <c r="F2460" s="78"/>
      <c r="G2460" s="78"/>
      <c r="H2460" s="78"/>
      <c r="I2460" s="78"/>
    </row>
    <row r="2461" spans="1:9" x14ac:dyDescent="0.2">
      <c r="A2461" s="77">
        <v>34593</v>
      </c>
      <c r="B2461" s="61">
        <v>149</v>
      </c>
      <c r="C2461" s="78">
        <f t="shared" si="131"/>
        <v>1994.09</v>
      </c>
      <c r="D2461" s="78">
        <f t="shared" si="132"/>
        <v>0.29553719008264467</v>
      </c>
      <c r="E2461" s="78"/>
      <c r="F2461" s="78"/>
      <c r="G2461" s="78"/>
      <c r="H2461" s="78"/>
      <c r="I2461" s="78"/>
    </row>
    <row r="2462" spans="1:9" x14ac:dyDescent="0.2">
      <c r="A2462" s="77">
        <v>34594</v>
      </c>
      <c r="B2462" s="61">
        <v>-55</v>
      </c>
      <c r="C2462" s="78">
        <f t="shared" si="131"/>
        <v>1994.09</v>
      </c>
      <c r="D2462" s="78">
        <f t="shared" si="132"/>
        <v>-0.1090909090909091</v>
      </c>
      <c r="E2462" s="78"/>
      <c r="F2462" s="78"/>
      <c r="G2462" s="78"/>
      <c r="H2462" s="78"/>
      <c r="I2462" s="78"/>
    </row>
    <row r="2463" spans="1:9" x14ac:dyDescent="0.2">
      <c r="A2463" s="77">
        <v>34595</v>
      </c>
      <c r="B2463" s="61">
        <v>-181</v>
      </c>
      <c r="C2463" s="78">
        <f t="shared" si="131"/>
        <v>1994.09</v>
      </c>
      <c r="D2463" s="78">
        <f t="shared" si="132"/>
        <v>-0.35900826446280992</v>
      </c>
      <c r="E2463" s="78"/>
      <c r="F2463" s="78"/>
      <c r="G2463" s="78"/>
      <c r="H2463" s="78"/>
      <c r="I2463" s="78"/>
    </row>
    <row r="2464" spans="1:9" x14ac:dyDescent="0.2">
      <c r="A2464" s="77">
        <v>34596</v>
      </c>
      <c r="B2464" s="61">
        <v>-196</v>
      </c>
      <c r="C2464" s="78">
        <f t="shared" si="131"/>
        <v>1994.09</v>
      </c>
      <c r="D2464" s="78">
        <f t="shared" si="132"/>
        <v>-0.38876033057851245</v>
      </c>
      <c r="E2464" s="78"/>
      <c r="F2464" s="78"/>
      <c r="G2464" s="78"/>
      <c r="H2464" s="78"/>
      <c r="I2464" s="78"/>
    </row>
    <row r="2465" spans="1:9" x14ac:dyDescent="0.2">
      <c r="A2465" s="77">
        <v>34597</v>
      </c>
      <c r="B2465" s="61">
        <v>14</v>
      </c>
      <c r="C2465" s="78">
        <f t="shared" si="131"/>
        <v>1994.09</v>
      </c>
      <c r="D2465" s="78">
        <f t="shared" si="132"/>
        <v>2.7768595041322314E-2</v>
      </c>
      <c r="E2465" s="78"/>
      <c r="F2465" s="78"/>
      <c r="G2465" s="78"/>
      <c r="H2465" s="78"/>
      <c r="I2465" s="78"/>
    </row>
    <row r="2466" spans="1:9" x14ac:dyDescent="0.2">
      <c r="A2466" s="77">
        <v>34598</v>
      </c>
      <c r="B2466" s="61">
        <v>-240</v>
      </c>
      <c r="C2466" s="78">
        <f t="shared" si="131"/>
        <v>1994.09</v>
      </c>
      <c r="D2466" s="78">
        <f t="shared" si="132"/>
        <v>-0.47603305785123967</v>
      </c>
      <c r="E2466" s="78"/>
      <c r="F2466" s="78"/>
      <c r="G2466" s="78"/>
      <c r="H2466" s="78"/>
      <c r="I2466" s="78"/>
    </row>
    <row r="2467" spans="1:9" x14ac:dyDescent="0.2">
      <c r="A2467" s="77">
        <v>34599</v>
      </c>
      <c r="B2467" s="61">
        <v>-217</v>
      </c>
      <c r="C2467" s="78">
        <f t="shared" si="131"/>
        <v>1994.09</v>
      </c>
      <c r="D2467" s="78">
        <f t="shared" si="132"/>
        <v>-0.43041322314049585</v>
      </c>
      <c r="E2467" s="78"/>
      <c r="F2467" s="78"/>
      <c r="G2467" s="78"/>
      <c r="H2467" s="78"/>
      <c r="I2467" s="78"/>
    </row>
    <row r="2468" spans="1:9" x14ac:dyDescent="0.2">
      <c r="A2468" s="77">
        <v>34600</v>
      </c>
      <c r="B2468" s="61">
        <v>-137</v>
      </c>
      <c r="C2468" s="78">
        <f t="shared" si="131"/>
        <v>1994.09</v>
      </c>
      <c r="D2468" s="78">
        <f t="shared" si="132"/>
        <v>-0.27173553719008264</v>
      </c>
      <c r="E2468" s="78"/>
      <c r="F2468" s="78"/>
      <c r="G2468" s="78"/>
      <c r="H2468" s="78"/>
      <c r="I2468" s="78"/>
    </row>
    <row r="2469" spans="1:9" x14ac:dyDescent="0.2">
      <c r="A2469" s="77">
        <v>34601</v>
      </c>
      <c r="B2469" s="61">
        <v>5</v>
      </c>
      <c r="C2469" s="78">
        <f t="shared" si="131"/>
        <v>1994.09</v>
      </c>
      <c r="D2469" s="78">
        <f t="shared" si="132"/>
        <v>9.9173553719008271E-3</v>
      </c>
      <c r="E2469" s="78"/>
      <c r="F2469" s="78"/>
      <c r="G2469" s="78"/>
      <c r="H2469" s="78"/>
      <c r="I2469" s="78"/>
    </row>
    <row r="2470" spans="1:9" x14ac:dyDescent="0.2">
      <c r="A2470" s="77">
        <v>34602</v>
      </c>
      <c r="B2470" s="61">
        <v>168</v>
      </c>
      <c r="C2470" s="78">
        <f t="shared" si="131"/>
        <v>1994.09</v>
      </c>
      <c r="D2470" s="78">
        <f t="shared" si="132"/>
        <v>0.33322314049586776</v>
      </c>
      <c r="E2470" s="78"/>
      <c r="F2470" s="78"/>
      <c r="G2470" s="78"/>
      <c r="H2470" s="78"/>
      <c r="I2470" s="78"/>
    </row>
    <row r="2471" spans="1:9" x14ac:dyDescent="0.2">
      <c r="A2471" s="77">
        <v>34603</v>
      </c>
      <c r="B2471" s="61">
        <v>176</v>
      </c>
      <c r="C2471" s="78">
        <f t="shared" si="131"/>
        <v>1994.09</v>
      </c>
      <c r="D2471" s="78">
        <f t="shared" si="132"/>
        <v>0.34909090909090906</v>
      </c>
      <c r="E2471" s="78"/>
      <c r="F2471" s="78"/>
      <c r="G2471" s="78"/>
      <c r="H2471" s="78"/>
      <c r="I2471" s="78"/>
    </row>
    <row r="2472" spans="1:9" x14ac:dyDescent="0.2">
      <c r="A2472" s="77">
        <v>34604</v>
      </c>
      <c r="B2472" s="61">
        <v>-324</v>
      </c>
      <c r="C2472" s="78">
        <f t="shared" si="131"/>
        <v>1994.09</v>
      </c>
      <c r="D2472" s="78">
        <f t="shared" si="132"/>
        <v>-0.64264462809917355</v>
      </c>
      <c r="E2472" s="78"/>
      <c r="F2472" s="78"/>
      <c r="G2472" s="78"/>
      <c r="H2472" s="78"/>
      <c r="I2472" s="78"/>
    </row>
    <row r="2473" spans="1:9" x14ac:dyDescent="0.2">
      <c r="A2473" s="77">
        <v>34605</v>
      </c>
      <c r="B2473" s="61">
        <v>-219</v>
      </c>
      <c r="C2473" s="78">
        <f t="shared" si="131"/>
        <v>1994.09</v>
      </c>
      <c r="D2473" s="78">
        <f t="shared" si="132"/>
        <v>-0.43438016528925616</v>
      </c>
      <c r="E2473" s="78"/>
      <c r="F2473" s="78"/>
      <c r="G2473" s="78"/>
      <c r="H2473" s="78"/>
      <c r="I2473" s="78"/>
    </row>
    <row r="2474" spans="1:9" x14ac:dyDescent="0.2">
      <c r="A2474" s="77">
        <v>34606</v>
      </c>
      <c r="B2474" s="61">
        <v>-680</v>
      </c>
      <c r="C2474" s="78">
        <f t="shared" si="131"/>
        <v>1994.09</v>
      </c>
      <c r="D2474" s="78">
        <f t="shared" si="132"/>
        <v>-1.3487603305785123</v>
      </c>
      <c r="E2474" s="78"/>
      <c r="F2474" s="78"/>
      <c r="G2474" s="78"/>
      <c r="H2474" s="78"/>
      <c r="I2474" s="78"/>
    </row>
    <row r="2475" spans="1:9" x14ac:dyDescent="0.2">
      <c r="A2475" s="77">
        <v>34607</v>
      </c>
      <c r="B2475" s="61">
        <v>-141</v>
      </c>
      <c r="C2475" s="78">
        <f t="shared" si="131"/>
        <v>1994.09</v>
      </c>
      <c r="D2475" s="78">
        <f t="shared" si="132"/>
        <v>-0.27966942148760332</v>
      </c>
      <c r="E2475" s="78"/>
      <c r="F2475" s="78"/>
      <c r="G2475" s="78"/>
      <c r="H2475" s="78"/>
      <c r="I2475" s="78"/>
    </row>
    <row r="2476" spans="1:9" x14ac:dyDescent="0.2">
      <c r="A2476" s="77">
        <v>34608</v>
      </c>
      <c r="B2476" s="61">
        <v>100</v>
      </c>
      <c r="C2476" s="78">
        <f t="shared" si="131"/>
        <v>1994.1</v>
      </c>
      <c r="D2476" s="78">
        <f t="shared" si="132"/>
        <v>0.19834710743801653</v>
      </c>
      <c r="E2476" s="78"/>
      <c r="F2476" s="78"/>
      <c r="G2476" s="78"/>
      <c r="H2476" s="78"/>
      <c r="I2476" s="78"/>
    </row>
    <row r="2477" spans="1:9" x14ac:dyDescent="0.2">
      <c r="A2477" s="77">
        <v>34609</v>
      </c>
      <c r="B2477" s="61">
        <v>-221</v>
      </c>
      <c r="C2477" s="78">
        <f t="shared" si="131"/>
        <v>1994.1</v>
      </c>
      <c r="D2477" s="78">
        <f t="shared" si="132"/>
        <v>-0.43834710743801653</v>
      </c>
      <c r="E2477" s="78"/>
      <c r="F2477" s="78"/>
      <c r="G2477" s="78"/>
      <c r="H2477" s="78"/>
      <c r="I2477" s="78"/>
    </row>
    <row r="2478" spans="1:9" x14ac:dyDescent="0.2">
      <c r="A2478" s="77">
        <v>34610</v>
      </c>
      <c r="B2478" s="61">
        <v>-292</v>
      </c>
      <c r="C2478" s="78">
        <f t="shared" si="131"/>
        <v>1994.1</v>
      </c>
      <c r="D2478" s="78">
        <f t="shared" si="132"/>
        <v>-0.57917355371900825</v>
      </c>
      <c r="E2478" s="78"/>
      <c r="F2478" s="78"/>
      <c r="G2478" s="78"/>
      <c r="H2478" s="78"/>
      <c r="I2478" s="78"/>
    </row>
    <row r="2479" spans="1:9" x14ac:dyDescent="0.2">
      <c r="A2479" s="77">
        <v>34611</v>
      </c>
      <c r="B2479" s="61">
        <v>-282</v>
      </c>
      <c r="C2479" s="78">
        <f t="shared" si="131"/>
        <v>1994.1</v>
      </c>
      <c r="D2479" s="78">
        <f t="shared" si="132"/>
        <v>-0.55933884297520664</v>
      </c>
      <c r="E2479" s="78"/>
      <c r="F2479" s="78"/>
      <c r="G2479" s="78"/>
      <c r="H2479" s="78"/>
      <c r="I2479" s="78"/>
    </row>
    <row r="2480" spans="1:9" x14ac:dyDescent="0.2">
      <c r="A2480" s="77">
        <v>34612</v>
      </c>
      <c r="B2480" s="61">
        <v>48</v>
      </c>
      <c r="C2480" s="78">
        <f t="shared" si="131"/>
        <v>1994.1</v>
      </c>
      <c r="D2480" s="78">
        <f t="shared" si="132"/>
        <v>9.5206611570247929E-2</v>
      </c>
      <c r="E2480" s="78"/>
      <c r="F2480" s="78"/>
      <c r="G2480" s="78"/>
      <c r="H2480" s="78"/>
      <c r="I2480" s="78"/>
    </row>
    <row r="2481" spans="1:9" x14ac:dyDescent="0.2">
      <c r="A2481" s="77">
        <v>34613</v>
      </c>
      <c r="B2481" s="61">
        <v>88</v>
      </c>
      <c r="C2481" s="78">
        <f t="shared" si="131"/>
        <v>1994.1</v>
      </c>
      <c r="D2481" s="78">
        <f t="shared" si="132"/>
        <v>0.17454545454545453</v>
      </c>
      <c r="E2481" s="78"/>
      <c r="F2481" s="78"/>
      <c r="G2481" s="78"/>
      <c r="H2481" s="78"/>
      <c r="I2481" s="78"/>
    </row>
    <row r="2482" spans="1:9" x14ac:dyDescent="0.2">
      <c r="A2482" s="77">
        <v>34614</v>
      </c>
      <c r="B2482" s="61">
        <v>26</v>
      </c>
      <c r="C2482" s="78">
        <f t="shared" si="131"/>
        <v>1994.1</v>
      </c>
      <c r="D2482" s="78">
        <f t="shared" si="132"/>
        <v>5.1570247933884296E-2</v>
      </c>
      <c r="E2482" s="78"/>
      <c r="F2482" s="78"/>
      <c r="G2482" s="78"/>
      <c r="H2482" s="78"/>
      <c r="I2482" s="78"/>
    </row>
    <row r="2483" spans="1:9" x14ac:dyDescent="0.2">
      <c r="A2483" s="77">
        <v>34615</v>
      </c>
      <c r="B2483" s="61">
        <v>53</v>
      </c>
      <c r="C2483" s="78">
        <f t="shared" si="131"/>
        <v>1994.1</v>
      </c>
      <c r="D2483" s="78">
        <f t="shared" si="132"/>
        <v>0.10512396694214876</v>
      </c>
      <c r="E2483" s="78"/>
      <c r="F2483" s="78"/>
      <c r="G2483" s="78"/>
      <c r="H2483" s="78"/>
      <c r="I2483" s="78"/>
    </row>
    <row r="2484" spans="1:9" x14ac:dyDescent="0.2">
      <c r="A2484" s="77">
        <v>34616</v>
      </c>
      <c r="B2484" s="61">
        <v>22</v>
      </c>
      <c r="C2484" s="78">
        <f t="shared" si="131"/>
        <v>1994.1</v>
      </c>
      <c r="D2484" s="78">
        <f t="shared" si="132"/>
        <v>4.3636363636363633E-2</v>
      </c>
      <c r="E2484" s="78"/>
      <c r="F2484" s="78"/>
      <c r="G2484" s="78"/>
      <c r="H2484" s="78"/>
      <c r="I2484" s="78"/>
    </row>
    <row r="2485" spans="1:9" x14ac:dyDescent="0.2">
      <c r="A2485" s="77">
        <v>34617</v>
      </c>
      <c r="B2485" s="61">
        <v>-14</v>
      </c>
      <c r="C2485" s="78">
        <f t="shared" si="131"/>
        <v>1994.1</v>
      </c>
      <c r="D2485" s="78">
        <f t="shared" si="132"/>
        <v>-2.7768595041322314E-2</v>
      </c>
      <c r="E2485" s="78"/>
      <c r="F2485" s="78"/>
      <c r="G2485" s="78"/>
      <c r="H2485" s="78"/>
      <c r="I2485" s="78"/>
    </row>
    <row r="2486" spans="1:9" x14ac:dyDescent="0.2">
      <c r="A2486" s="77">
        <v>34618</v>
      </c>
      <c r="B2486" s="61">
        <v>92</v>
      </c>
      <c r="C2486" s="78">
        <f t="shared" si="131"/>
        <v>1994.1</v>
      </c>
      <c r="D2486" s="78">
        <f t="shared" si="132"/>
        <v>0.18247933884297521</v>
      </c>
      <c r="E2486" s="78"/>
      <c r="F2486" s="78"/>
      <c r="G2486" s="78"/>
      <c r="H2486" s="78"/>
      <c r="I2486" s="78"/>
    </row>
    <row r="2487" spans="1:9" x14ac:dyDescent="0.2">
      <c r="A2487" s="77">
        <v>34619</v>
      </c>
      <c r="B2487" s="61">
        <v>-91</v>
      </c>
      <c r="C2487" s="78">
        <f t="shared" si="131"/>
        <v>1994.1</v>
      </c>
      <c r="D2487" s="78">
        <f t="shared" si="132"/>
        <v>-0.18049586776859505</v>
      </c>
      <c r="E2487" s="78"/>
      <c r="F2487" s="78"/>
      <c r="G2487" s="78"/>
      <c r="H2487" s="78"/>
      <c r="I2487" s="78"/>
    </row>
    <row r="2488" spans="1:9" x14ac:dyDescent="0.2">
      <c r="A2488" s="77">
        <v>34620</v>
      </c>
      <c r="B2488" s="61">
        <v>95</v>
      </c>
      <c r="C2488" s="78">
        <f t="shared" si="131"/>
        <v>1994.1</v>
      </c>
      <c r="D2488" s="78">
        <f t="shared" si="132"/>
        <v>0.1884297520661157</v>
      </c>
      <c r="E2488" s="78"/>
      <c r="F2488" s="78"/>
      <c r="G2488" s="78"/>
      <c r="H2488" s="78"/>
      <c r="I2488" s="78"/>
    </row>
    <row r="2489" spans="1:9" x14ac:dyDescent="0.2">
      <c r="A2489" s="77">
        <v>34621</v>
      </c>
      <c r="B2489" s="61">
        <v>-174</v>
      </c>
      <c r="C2489" s="78">
        <f t="shared" si="131"/>
        <v>1994.1</v>
      </c>
      <c r="D2489" s="78">
        <f t="shared" si="132"/>
        <v>-0.34512396694214875</v>
      </c>
      <c r="E2489" s="78"/>
      <c r="F2489" s="78"/>
      <c r="G2489" s="78"/>
      <c r="H2489" s="78"/>
      <c r="I2489" s="78"/>
    </row>
    <row r="2490" spans="1:9" x14ac:dyDescent="0.2">
      <c r="A2490" s="77">
        <v>34622</v>
      </c>
      <c r="B2490" s="61">
        <v>-1</v>
      </c>
      <c r="C2490" s="78">
        <f t="shared" si="131"/>
        <v>1994.1</v>
      </c>
      <c r="D2490" s="78">
        <f t="shared" si="132"/>
        <v>-1.9834710743801653E-3</v>
      </c>
      <c r="E2490" s="78"/>
      <c r="F2490" s="78"/>
      <c r="G2490" s="78"/>
      <c r="H2490" s="78"/>
      <c r="I2490" s="78"/>
    </row>
    <row r="2491" spans="1:9" x14ac:dyDescent="0.2">
      <c r="A2491" s="77">
        <v>34623</v>
      </c>
      <c r="B2491" s="61">
        <v>109</v>
      </c>
      <c r="C2491" s="78">
        <f t="shared" si="131"/>
        <v>1994.1</v>
      </c>
      <c r="D2491" s="78">
        <f t="shared" si="132"/>
        <v>0.21619834710743802</v>
      </c>
      <c r="E2491" s="78"/>
      <c r="F2491" s="78"/>
      <c r="G2491" s="78"/>
      <c r="H2491" s="78"/>
      <c r="I2491" s="78"/>
    </row>
    <row r="2492" spans="1:9" x14ac:dyDescent="0.2">
      <c r="A2492" s="77">
        <v>34624</v>
      </c>
      <c r="B2492" s="61">
        <v>59</v>
      </c>
      <c r="C2492" s="78">
        <f t="shared" si="131"/>
        <v>1994.1</v>
      </c>
      <c r="D2492" s="78">
        <f t="shared" si="132"/>
        <v>0.11702479338842976</v>
      </c>
      <c r="E2492" s="78"/>
      <c r="F2492" s="78"/>
      <c r="G2492" s="78"/>
      <c r="H2492" s="78"/>
      <c r="I2492" s="78"/>
    </row>
    <row r="2493" spans="1:9" x14ac:dyDescent="0.2">
      <c r="A2493" s="77">
        <v>34625</v>
      </c>
      <c r="B2493" s="61">
        <v>57</v>
      </c>
      <c r="C2493" s="78">
        <f t="shared" si="131"/>
        <v>1994.1</v>
      </c>
      <c r="D2493" s="78">
        <f t="shared" si="132"/>
        <v>0.11305785123966942</v>
      </c>
      <c r="E2493" s="78"/>
      <c r="F2493" s="78"/>
      <c r="G2493" s="78"/>
      <c r="H2493" s="78"/>
      <c r="I2493" s="78"/>
    </row>
    <row r="2494" spans="1:9" x14ac:dyDescent="0.2">
      <c r="A2494" s="77">
        <v>34626</v>
      </c>
      <c r="B2494" s="61">
        <v>88</v>
      </c>
      <c r="C2494" s="78">
        <f t="shared" si="131"/>
        <v>1994.1</v>
      </c>
      <c r="D2494" s="78">
        <f t="shared" si="132"/>
        <v>0.17454545454545453</v>
      </c>
      <c r="E2494" s="78"/>
      <c r="F2494" s="78"/>
      <c r="G2494" s="78"/>
      <c r="H2494" s="78"/>
      <c r="I2494" s="78"/>
    </row>
    <row r="2495" spans="1:9" x14ac:dyDescent="0.2">
      <c r="A2495" s="77">
        <v>34627</v>
      </c>
      <c r="B2495" s="61">
        <v>0</v>
      </c>
      <c r="C2495" s="78">
        <f t="shared" si="131"/>
        <v>1994.1</v>
      </c>
      <c r="D2495" s="78">
        <f t="shared" si="132"/>
        <v>0</v>
      </c>
      <c r="E2495" s="78"/>
      <c r="F2495" s="78"/>
      <c r="G2495" s="78"/>
      <c r="H2495" s="78"/>
      <c r="I2495" s="78"/>
    </row>
    <row r="2496" spans="1:9" x14ac:dyDescent="0.2">
      <c r="A2496" s="77">
        <v>34628</v>
      </c>
      <c r="B2496" s="61">
        <v>145</v>
      </c>
      <c r="C2496" s="78">
        <f t="shared" si="131"/>
        <v>1994.1</v>
      </c>
      <c r="D2496" s="78">
        <f t="shared" si="132"/>
        <v>0.28760330578512394</v>
      </c>
      <c r="E2496" s="78"/>
      <c r="F2496" s="78"/>
      <c r="G2496" s="78"/>
      <c r="H2496" s="78"/>
      <c r="I2496" s="78"/>
    </row>
    <row r="2497" spans="1:9" x14ac:dyDescent="0.2">
      <c r="A2497" s="77">
        <v>34629</v>
      </c>
      <c r="B2497" s="61">
        <v>-7</v>
      </c>
      <c r="C2497" s="78">
        <f t="shared" si="131"/>
        <v>1994.1</v>
      </c>
      <c r="D2497" s="78">
        <f t="shared" si="132"/>
        <v>-1.3884297520661157E-2</v>
      </c>
      <c r="E2497" s="78"/>
      <c r="F2497" s="78"/>
      <c r="G2497" s="78"/>
      <c r="H2497" s="78"/>
      <c r="I2497" s="78"/>
    </row>
    <row r="2498" spans="1:9" x14ac:dyDescent="0.2">
      <c r="A2498" s="77">
        <v>34630</v>
      </c>
      <c r="B2498" s="61">
        <v>98</v>
      </c>
      <c r="C2498" s="78">
        <f t="shared" si="131"/>
        <v>1994.1</v>
      </c>
      <c r="D2498" s="78">
        <f t="shared" si="132"/>
        <v>0.19438016528925622</v>
      </c>
      <c r="E2498" s="78"/>
      <c r="F2498" s="78"/>
      <c r="G2498" s="78"/>
      <c r="H2498" s="78"/>
      <c r="I2498" s="78"/>
    </row>
    <row r="2499" spans="1:9" x14ac:dyDescent="0.2">
      <c r="A2499" s="77">
        <v>34631</v>
      </c>
      <c r="B2499" s="61">
        <v>109</v>
      </c>
      <c r="C2499" s="78">
        <f t="shared" si="131"/>
        <v>1994.1</v>
      </c>
      <c r="D2499" s="78">
        <f t="shared" si="132"/>
        <v>0.21619834710743802</v>
      </c>
      <c r="E2499" s="78"/>
      <c r="F2499" s="78"/>
      <c r="G2499" s="78"/>
      <c r="H2499" s="78"/>
      <c r="I2499" s="78"/>
    </row>
    <row r="2500" spans="1:9" x14ac:dyDescent="0.2">
      <c r="A2500" s="77">
        <v>34632</v>
      </c>
      <c r="B2500" s="61">
        <v>60</v>
      </c>
      <c r="C2500" s="78">
        <f t="shared" si="131"/>
        <v>1994.1</v>
      </c>
      <c r="D2500" s="78">
        <f t="shared" si="132"/>
        <v>0.11900826446280992</v>
      </c>
      <c r="E2500" s="78"/>
      <c r="F2500" s="78"/>
      <c r="G2500" s="78"/>
      <c r="H2500" s="78"/>
      <c r="I2500" s="78"/>
    </row>
    <row r="2501" spans="1:9" x14ac:dyDescent="0.2">
      <c r="A2501" s="77">
        <v>34633</v>
      </c>
      <c r="B2501" s="61">
        <v>68</v>
      </c>
      <c r="C2501" s="78">
        <f t="shared" si="131"/>
        <v>1994.1</v>
      </c>
      <c r="D2501" s="78">
        <f t="shared" si="132"/>
        <v>0.13487603305785123</v>
      </c>
      <c r="E2501" s="78"/>
      <c r="F2501" s="78"/>
      <c r="G2501" s="78"/>
      <c r="H2501" s="78"/>
      <c r="I2501" s="78"/>
    </row>
    <row r="2502" spans="1:9" x14ac:dyDescent="0.2">
      <c r="A2502" s="77">
        <v>34634</v>
      </c>
      <c r="B2502" s="61">
        <v>-38</v>
      </c>
      <c r="C2502" s="78">
        <f t="shared" si="131"/>
        <v>1994.1</v>
      </c>
      <c r="D2502" s="78">
        <f t="shared" si="132"/>
        <v>-7.5371900826446278E-2</v>
      </c>
      <c r="E2502" s="78"/>
      <c r="F2502" s="78"/>
      <c r="G2502" s="78"/>
      <c r="H2502" s="78"/>
      <c r="I2502" s="78"/>
    </row>
    <row r="2503" spans="1:9" x14ac:dyDescent="0.2">
      <c r="A2503" s="77">
        <v>34635</v>
      </c>
      <c r="B2503" s="61">
        <v>71</v>
      </c>
      <c r="C2503" s="78">
        <f t="shared" si="131"/>
        <v>1994.1</v>
      </c>
      <c r="D2503" s="78">
        <f t="shared" si="132"/>
        <v>0.14082644628099175</v>
      </c>
      <c r="E2503" s="78"/>
      <c r="F2503" s="78"/>
      <c r="G2503" s="78"/>
      <c r="H2503" s="78"/>
      <c r="I2503" s="78"/>
    </row>
    <row r="2504" spans="1:9" x14ac:dyDescent="0.2">
      <c r="A2504" s="77">
        <v>34636</v>
      </c>
      <c r="B2504" s="61">
        <v>73</v>
      </c>
      <c r="C2504" s="78">
        <f t="shared" si="131"/>
        <v>1994.1</v>
      </c>
      <c r="D2504" s="78">
        <f t="shared" si="132"/>
        <v>0.14479338842975206</v>
      </c>
      <c r="E2504" s="78"/>
      <c r="F2504" s="78"/>
      <c r="G2504" s="78"/>
      <c r="H2504" s="78"/>
      <c r="I2504" s="78"/>
    </row>
    <row r="2505" spans="1:9" x14ac:dyDescent="0.2">
      <c r="A2505" s="77">
        <v>34637</v>
      </c>
      <c r="B2505" s="61">
        <v>24</v>
      </c>
      <c r="C2505" s="78">
        <f t="shared" si="131"/>
        <v>1994.1</v>
      </c>
      <c r="D2505" s="78">
        <f t="shared" si="132"/>
        <v>4.7603305785123964E-2</v>
      </c>
      <c r="E2505" s="78"/>
      <c r="F2505" s="78"/>
      <c r="G2505" s="78"/>
      <c r="H2505" s="78"/>
      <c r="I2505" s="78"/>
    </row>
    <row r="2506" spans="1:9" x14ac:dyDescent="0.2">
      <c r="A2506" s="77">
        <v>34638</v>
      </c>
      <c r="B2506" s="61">
        <v>-105</v>
      </c>
      <c r="C2506" s="78">
        <f t="shared" si="131"/>
        <v>1994.1</v>
      </c>
      <c r="D2506" s="78">
        <f t="shared" si="132"/>
        <v>-0.20826446280991734</v>
      </c>
      <c r="E2506" s="78"/>
      <c r="F2506" s="78"/>
      <c r="G2506" s="78"/>
      <c r="H2506" s="78"/>
      <c r="I2506" s="78"/>
    </row>
    <row r="2507" spans="1:9" x14ac:dyDescent="0.2">
      <c r="A2507" s="77">
        <v>34639</v>
      </c>
      <c r="B2507" s="61">
        <v>293</v>
      </c>
      <c r="C2507" s="78">
        <f t="shared" ref="C2507:C2570" si="133">YEAR(A2507) + MONTH(A2507) / 100</f>
        <v>1994.11</v>
      </c>
      <c r="D2507" s="78">
        <f t="shared" si="132"/>
        <v>0.58115702479338849</v>
      </c>
      <c r="E2507" s="78"/>
      <c r="F2507" s="78"/>
      <c r="G2507" s="78"/>
      <c r="H2507" s="78"/>
      <c r="I2507" s="78"/>
    </row>
    <row r="2508" spans="1:9" x14ac:dyDescent="0.2">
      <c r="A2508" s="77">
        <v>34640</v>
      </c>
      <c r="B2508" s="61">
        <v>293</v>
      </c>
      <c r="C2508" s="78">
        <f t="shared" si="133"/>
        <v>1994.11</v>
      </c>
      <c r="D2508" s="78">
        <f t="shared" ref="D2508:D2571" si="134">B2508 * 60 * 60 * 24 / 43560 / 1000</f>
        <v>0.58115702479338849</v>
      </c>
      <c r="E2508" s="78"/>
      <c r="F2508" s="78"/>
      <c r="G2508" s="78"/>
      <c r="H2508" s="78"/>
      <c r="I2508" s="78"/>
    </row>
    <row r="2509" spans="1:9" x14ac:dyDescent="0.2">
      <c r="A2509" s="77">
        <v>34641</v>
      </c>
      <c r="B2509" s="61">
        <v>41</v>
      </c>
      <c r="C2509" s="78">
        <f t="shared" si="133"/>
        <v>1994.11</v>
      </c>
      <c r="D2509" s="78">
        <f t="shared" si="134"/>
        <v>8.1322314049586786E-2</v>
      </c>
      <c r="E2509" s="78"/>
      <c r="F2509" s="78"/>
      <c r="G2509" s="78"/>
      <c r="H2509" s="78"/>
      <c r="I2509" s="78"/>
    </row>
    <row r="2510" spans="1:9" x14ac:dyDescent="0.2">
      <c r="A2510" s="77">
        <v>34642</v>
      </c>
      <c r="B2510" s="61">
        <v>32</v>
      </c>
      <c r="C2510" s="78">
        <f t="shared" si="133"/>
        <v>1994.11</v>
      </c>
      <c r="D2510" s="78">
        <f t="shared" si="134"/>
        <v>6.347107438016529E-2</v>
      </c>
      <c r="E2510" s="78"/>
      <c r="F2510" s="78"/>
      <c r="G2510" s="78"/>
      <c r="H2510" s="78"/>
      <c r="I2510" s="78"/>
    </row>
    <row r="2511" spans="1:9" x14ac:dyDescent="0.2">
      <c r="A2511" s="77">
        <v>34643</v>
      </c>
      <c r="B2511" s="61">
        <v>587</v>
      </c>
      <c r="C2511" s="78">
        <f t="shared" si="133"/>
        <v>1994.11</v>
      </c>
      <c r="D2511" s="78">
        <f t="shared" si="134"/>
        <v>1.164297520661157</v>
      </c>
      <c r="E2511" s="78"/>
      <c r="F2511" s="78"/>
      <c r="G2511" s="78"/>
      <c r="H2511" s="78"/>
      <c r="I2511" s="78"/>
    </row>
    <row r="2512" spans="1:9" x14ac:dyDescent="0.2">
      <c r="A2512" s="77">
        <v>34644</v>
      </c>
      <c r="B2512" s="61">
        <v>261</v>
      </c>
      <c r="C2512" s="78">
        <f t="shared" si="133"/>
        <v>1994.11</v>
      </c>
      <c r="D2512" s="78">
        <f t="shared" si="134"/>
        <v>0.51768595041322318</v>
      </c>
      <c r="E2512" s="78"/>
      <c r="F2512" s="78"/>
      <c r="G2512" s="78"/>
      <c r="H2512" s="78"/>
      <c r="I2512" s="78"/>
    </row>
    <row r="2513" spans="1:9" x14ac:dyDescent="0.2">
      <c r="A2513" s="77">
        <v>34645</v>
      </c>
      <c r="B2513" s="61">
        <v>267</v>
      </c>
      <c r="C2513" s="78">
        <f t="shared" si="133"/>
        <v>1994.11</v>
      </c>
      <c r="D2513" s="78">
        <f t="shared" si="134"/>
        <v>0.52958677685950406</v>
      </c>
      <c r="E2513" s="78"/>
      <c r="F2513" s="78"/>
      <c r="G2513" s="78"/>
      <c r="H2513" s="78"/>
      <c r="I2513" s="78"/>
    </row>
    <row r="2514" spans="1:9" x14ac:dyDescent="0.2">
      <c r="A2514" s="77">
        <v>34646</v>
      </c>
      <c r="B2514" s="61">
        <v>107</v>
      </c>
      <c r="C2514" s="78">
        <f t="shared" si="133"/>
        <v>1994.11</v>
      </c>
      <c r="D2514" s="78">
        <f t="shared" si="134"/>
        <v>0.21223140495867768</v>
      </c>
      <c r="E2514" s="78"/>
      <c r="F2514" s="78"/>
      <c r="G2514" s="78"/>
      <c r="H2514" s="78"/>
      <c r="I2514" s="78"/>
    </row>
    <row r="2515" spans="1:9" x14ac:dyDescent="0.2">
      <c r="A2515" s="77">
        <v>34647</v>
      </c>
      <c r="B2515" s="61">
        <v>267</v>
      </c>
      <c r="C2515" s="78">
        <f t="shared" si="133"/>
        <v>1994.11</v>
      </c>
      <c r="D2515" s="78">
        <f t="shared" si="134"/>
        <v>0.52958677685950406</v>
      </c>
      <c r="E2515" s="78"/>
      <c r="F2515" s="78"/>
      <c r="G2515" s="78"/>
      <c r="H2515" s="78"/>
      <c r="I2515" s="78"/>
    </row>
    <row r="2516" spans="1:9" x14ac:dyDescent="0.2">
      <c r="A2516" s="77">
        <v>34648</v>
      </c>
      <c r="B2516" s="61">
        <v>829</v>
      </c>
      <c r="C2516" s="78">
        <f t="shared" si="133"/>
        <v>1994.11</v>
      </c>
      <c r="D2516" s="78">
        <f t="shared" si="134"/>
        <v>1.644297520661157</v>
      </c>
      <c r="E2516" s="78"/>
      <c r="F2516" s="78"/>
      <c r="G2516" s="78"/>
      <c r="H2516" s="78"/>
      <c r="I2516" s="78"/>
    </row>
    <row r="2517" spans="1:9" x14ac:dyDescent="0.2">
      <c r="A2517" s="77">
        <v>34649</v>
      </c>
      <c r="B2517" s="61">
        <v>238</v>
      </c>
      <c r="C2517" s="78">
        <f t="shared" si="133"/>
        <v>1994.11</v>
      </c>
      <c r="D2517" s="78">
        <f t="shared" si="134"/>
        <v>0.47206611570247936</v>
      </c>
      <c r="E2517" s="78"/>
      <c r="F2517" s="78"/>
      <c r="G2517" s="78"/>
      <c r="H2517" s="78"/>
      <c r="I2517" s="78"/>
    </row>
    <row r="2518" spans="1:9" x14ac:dyDescent="0.2">
      <c r="A2518" s="77">
        <v>34650</v>
      </c>
      <c r="B2518" s="61">
        <v>143</v>
      </c>
      <c r="C2518" s="78">
        <f t="shared" si="133"/>
        <v>1994.11</v>
      </c>
      <c r="D2518" s="78">
        <f t="shared" si="134"/>
        <v>0.28363636363636363</v>
      </c>
      <c r="E2518" s="78"/>
      <c r="F2518" s="78"/>
      <c r="G2518" s="78"/>
      <c r="H2518" s="78"/>
      <c r="I2518" s="78"/>
    </row>
    <row r="2519" spans="1:9" x14ac:dyDescent="0.2">
      <c r="A2519" s="77">
        <v>34651</v>
      </c>
      <c r="B2519" s="61">
        <v>168</v>
      </c>
      <c r="C2519" s="78">
        <f t="shared" si="133"/>
        <v>1994.11</v>
      </c>
      <c r="D2519" s="78">
        <f t="shared" si="134"/>
        <v>0.33322314049586776</v>
      </c>
      <c r="E2519" s="78"/>
      <c r="F2519" s="78"/>
      <c r="G2519" s="78"/>
      <c r="H2519" s="78"/>
      <c r="I2519" s="78"/>
    </row>
    <row r="2520" spans="1:9" x14ac:dyDescent="0.2">
      <c r="A2520" s="77">
        <v>34652</v>
      </c>
      <c r="B2520" s="61">
        <v>168</v>
      </c>
      <c r="C2520" s="78">
        <f t="shared" si="133"/>
        <v>1994.11</v>
      </c>
      <c r="D2520" s="78">
        <f t="shared" si="134"/>
        <v>0.33322314049586776</v>
      </c>
      <c r="E2520" s="78"/>
      <c r="F2520" s="78"/>
      <c r="G2520" s="78"/>
      <c r="H2520" s="78"/>
      <c r="I2520" s="78"/>
    </row>
    <row r="2521" spans="1:9" x14ac:dyDescent="0.2">
      <c r="A2521" s="77">
        <v>34653</v>
      </c>
      <c r="B2521" s="61">
        <v>173</v>
      </c>
      <c r="C2521" s="78">
        <f t="shared" si="133"/>
        <v>1994.11</v>
      </c>
      <c r="D2521" s="78">
        <f t="shared" si="134"/>
        <v>0.34314049586776862</v>
      </c>
      <c r="E2521" s="78"/>
      <c r="F2521" s="78"/>
      <c r="G2521" s="78"/>
      <c r="H2521" s="78"/>
      <c r="I2521" s="78"/>
    </row>
    <row r="2522" spans="1:9" x14ac:dyDescent="0.2">
      <c r="A2522" s="77">
        <v>34654</v>
      </c>
      <c r="B2522" s="61">
        <v>473</v>
      </c>
      <c r="C2522" s="78">
        <f t="shared" si="133"/>
        <v>1994.11</v>
      </c>
      <c r="D2522" s="78">
        <f t="shared" si="134"/>
        <v>0.93818181818181812</v>
      </c>
      <c r="E2522" s="78"/>
      <c r="F2522" s="78"/>
      <c r="G2522" s="78"/>
      <c r="H2522" s="78"/>
      <c r="I2522" s="78"/>
    </row>
    <row r="2523" spans="1:9" x14ac:dyDescent="0.2">
      <c r="A2523" s="77">
        <v>34655</v>
      </c>
      <c r="B2523" s="61">
        <v>261</v>
      </c>
      <c r="C2523" s="78">
        <f t="shared" si="133"/>
        <v>1994.11</v>
      </c>
      <c r="D2523" s="78">
        <f t="shared" si="134"/>
        <v>0.51768595041322318</v>
      </c>
      <c r="E2523" s="78"/>
      <c r="F2523" s="78"/>
      <c r="G2523" s="78"/>
      <c r="H2523" s="78"/>
      <c r="I2523" s="78"/>
    </row>
    <row r="2524" spans="1:9" x14ac:dyDescent="0.2">
      <c r="A2524" s="77">
        <v>34656</v>
      </c>
      <c r="B2524" s="61">
        <v>292</v>
      </c>
      <c r="C2524" s="78">
        <f t="shared" si="133"/>
        <v>1994.11</v>
      </c>
      <c r="D2524" s="78">
        <f t="shared" si="134"/>
        <v>0.57917355371900825</v>
      </c>
      <c r="E2524" s="78"/>
      <c r="F2524" s="78"/>
      <c r="G2524" s="78"/>
      <c r="H2524" s="78"/>
      <c r="I2524" s="78"/>
    </row>
    <row r="2525" spans="1:9" x14ac:dyDescent="0.2">
      <c r="A2525" s="77">
        <v>34657</v>
      </c>
      <c r="B2525" s="61">
        <v>122</v>
      </c>
      <c r="C2525" s="78">
        <f t="shared" si="133"/>
        <v>1994.11</v>
      </c>
      <c r="D2525" s="78">
        <f t="shared" si="134"/>
        <v>0.24198347107438017</v>
      </c>
      <c r="E2525" s="78"/>
      <c r="F2525" s="78"/>
      <c r="G2525" s="78"/>
      <c r="H2525" s="78"/>
      <c r="I2525" s="78"/>
    </row>
    <row r="2526" spans="1:9" x14ac:dyDescent="0.2">
      <c r="A2526" s="77">
        <v>34658</v>
      </c>
      <c r="B2526" s="61">
        <v>184</v>
      </c>
      <c r="C2526" s="78">
        <f t="shared" si="133"/>
        <v>1994.11</v>
      </c>
      <c r="D2526" s="78">
        <f t="shared" si="134"/>
        <v>0.36495867768595042</v>
      </c>
      <c r="E2526" s="78"/>
      <c r="F2526" s="78"/>
      <c r="G2526" s="78"/>
      <c r="H2526" s="78"/>
      <c r="I2526" s="78"/>
    </row>
    <row r="2527" spans="1:9" x14ac:dyDescent="0.2">
      <c r="A2527" s="77">
        <v>34659</v>
      </c>
      <c r="B2527" s="61">
        <v>213</v>
      </c>
      <c r="C2527" s="78">
        <f t="shared" si="133"/>
        <v>1994.11</v>
      </c>
      <c r="D2527" s="78">
        <f t="shared" si="134"/>
        <v>0.42247933884297523</v>
      </c>
      <c r="E2527" s="78"/>
      <c r="F2527" s="78"/>
      <c r="G2527" s="78"/>
      <c r="H2527" s="78"/>
      <c r="I2527" s="78"/>
    </row>
    <row r="2528" spans="1:9" x14ac:dyDescent="0.2">
      <c r="A2528" s="77">
        <v>34660</v>
      </c>
      <c r="B2528" s="61">
        <v>145</v>
      </c>
      <c r="C2528" s="78">
        <f t="shared" si="133"/>
        <v>1994.11</v>
      </c>
      <c r="D2528" s="78">
        <f t="shared" si="134"/>
        <v>0.28760330578512394</v>
      </c>
      <c r="E2528" s="78"/>
      <c r="F2528" s="78"/>
      <c r="G2528" s="78"/>
      <c r="H2528" s="78"/>
      <c r="I2528" s="78"/>
    </row>
    <row r="2529" spans="1:9" x14ac:dyDescent="0.2">
      <c r="A2529" s="77">
        <v>34661</v>
      </c>
      <c r="B2529" s="61">
        <v>155</v>
      </c>
      <c r="C2529" s="78">
        <f t="shared" si="133"/>
        <v>1994.11</v>
      </c>
      <c r="D2529" s="78">
        <f t="shared" si="134"/>
        <v>0.30743801652892561</v>
      </c>
      <c r="E2529" s="78"/>
      <c r="F2529" s="78"/>
      <c r="G2529" s="78"/>
      <c r="H2529" s="78"/>
      <c r="I2529" s="78"/>
    </row>
    <row r="2530" spans="1:9" x14ac:dyDescent="0.2">
      <c r="A2530" s="77">
        <v>34662</v>
      </c>
      <c r="B2530" s="61">
        <v>124</v>
      </c>
      <c r="C2530" s="78">
        <f t="shared" si="133"/>
        <v>1994.11</v>
      </c>
      <c r="D2530" s="78">
        <f t="shared" si="134"/>
        <v>0.24595041322314048</v>
      </c>
      <c r="E2530" s="78"/>
      <c r="F2530" s="78"/>
      <c r="G2530" s="78"/>
      <c r="H2530" s="78"/>
      <c r="I2530" s="78"/>
    </row>
    <row r="2531" spans="1:9" x14ac:dyDescent="0.2">
      <c r="A2531" s="77">
        <v>34663</v>
      </c>
      <c r="B2531" s="61">
        <v>645</v>
      </c>
      <c r="C2531" s="78">
        <f t="shared" si="133"/>
        <v>1994.11</v>
      </c>
      <c r="D2531" s="78">
        <f t="shared" si="134"/>
        <v>1.2793388429752066</v>
      </c>
      <c r="E2531" s="78"/>
      <c r="F2531" s="78"/>
      <c r="G2531" s="78"/>
      <c r="H2531" s="78"/>
      <c r="I2531" s="78"/>
    </row>
    <row r="2532" spans="1:9" x14ac:dyDescent="0.2">
      <c r="A2532" s="77">
        <v>34664</v>
      </c>
      <c r="B2532" s="61">
        <v>519</v>
      </c>
      <c r="C2532" s="78">
        <f t="shared" si="133"/>
        <v>1994.11</v>
      </c>
      <c r="D2532" s="78">
        <f t="shared" si="134"/>
        <v>1.0294214876033059</v>
      </c>
      <c r="E2532" s="78"/>
      <c r="F2532" s="78"/>
      <c r="G2532" s="78"/>
      <c r="H2532" s="78"/>
      <c r="I2532" s="78"/>
    </row>
    <row r="2533" spans="1:9" x14ac:dyDescent="0.2">
      <c r="A2533" s="77">
        <v>34665</v>
      </c>
      <c r="B2533" s="61">
        <v>279</v>
      </c>
      <c r="C2533" s="78">
        <f t="shared" si="133"/>
        <v>1994.11</v>
      </c>
      <c r="D2533" s="78">
        <f t="shared" si="134"/>
        <v>0.55338842975206615</v>
      </c>
      <c r="E2533" s="78"/>
      <c r="F2533" s="78"/>
      <c r="G2533" s="78"/>
      <c r="H2533" s="78"/>
      <c r="I2533" s="78"/>
    </row>
    <row r="2534" spans="1:9" x14ac:dyDescent="0.2">
      <c r="A2534" s="77">
        <v>34666</v>
      </c>
      <c r="B2534" s="61">
        <v>439</v>
      </c>
      <c r="C2534" s="78">
        <f t="shared" si="133"/>
        <v>1994.11</v>
      </c>
      <c r="D2534" s="78">
        <f t="shared" si="134"/>
        <v>0.87074380165289256</v>
      </c>
      <c r="E2534" s="78"/>
      <c r="F2534" s="78"/>
      <c r="G2534" s="78"/>
      <c r="H2534" s="78"/>
      <c r="I2534" s="78"/>
    </row>
    <row r="2535" spans="1:9" x14ac:dyDescent="0.2">
      <c r="A2535" s="77">
        <v>34667</v>
      </c>
      <c r="B2535" s="61">
        <v>168</v>
      </c>
      <c r="C2535" s="78">
        <f t="shared" si="133"/>
        <v>1994.11</v>
      </c>
      <c r="D2535" s="78">
        <f t="shared" si="134"/>
        <v>0.33322314049586776</v>
      </c>
      <c r="E2535" s="78"/>
      <c r="F2535" s="78"/>
      <c r="G2535" s="78"/>
      <c r="H2535" s="78"/>
      <c r="I2535" s="78"/>
    </row>
    <row r="2536" spans="1:9" x14ac:dyDescent="0.2">
      <c r="A2536" s="77">
        <v>34668</v>
      </c>
      <c r="B2536" s="61">
        <v>119</v>
      </c>
      <c r="C2536" s="78">
        <f t="shared" si="133"/>
        <v>1994.11</v>
      </c>
      <c r="D2536" s="78">
        <f t="shared" si="134"/>
        <v>0.23603305785123968</v>
      </c>
      <c r="E2536" s="78"/>
      <c r="F2536" s="78"/>
      <c r="G2536" s="78"/>
      <c r="H2536" s="78"/>
      <c r="I2536" s="78"/>
    </row>
    <row r="2537" spans="1:9" x14ac:dyDescent="0.2">
      <c r="A2537" s="77">
        <v>34669</v>
      </c>
      <c r="B2537" s="61">
        <v>303</v>
      </c>
      <c r="C2537" s="78">
        <f t="shared" si="133"/>
        <v>1994.12</v>
      </c>
      <c r="D2537" s="78">
        <f t="shared" si="134"/>
        <v>0.60099173553718999</v>
      </c>
      <c r="E2537" s="78"/>
      <c r="F2537" s="78"/>
      <c r="G2537" s="78"/>
      <c r="H2537" s="78"/>
      <c r="I2537" s="78"/>
    </row>
    <row r="2538" spans="1:9" x14ac:dyDescent="0.2">
      <c r="A2538" s="77">
        <v>34670</v>
      </c>
      <c r="B2538" s="61">
        <v>351</v>
      </c>
      <c r="C2538" s="78">
        <f t="shared" si="133"/>
        <v>1994.12</v>
      </c>
      <c r="D2538" s="78">
        <f t="shared" si="134"/>
        <v>0.696198347107438</v>
      </c>
      <c r="E2538" s="78"/>
      <c r="F2538" s="78"/>
      <c r="G2538" s="78"/>
      <c r="H2538" s="78"/>
      <c r="I2538" s="78"/>
    </row>
    <row r="2539" spans="1:9" x14ac:dyDescent="0.2">
      <c r="A2539" s="77">
        <v>34671</v>
      </c>
      <c r="B2539" s="61">
        <v>318</v>
      </c>
      <c r="C2539" s="78">
        <f t="shared" si="133"/>
        <v>1994.12</v>
      </c>
      <c r="D2539" s="78">
        <f t="shared" si="134"/>
        <v>0.63074380165289257</v>
      </c>
      <c r="E2539" s="78"/>
      <c r="F2539" s="78"/>
      <c r="G2539" s="78"/>
      <c r="H2539" s="78"/>
      <c r="I2539" s="78"/>
    </row>
    <row r="2540" spans="1:9" x14ac:dyDescent="0.2">
      <c r="A2540" s="77">
        <v>34672</v>
      </c>
      <c r="B2540" s="61">
        <v>346</v>
      </c>
      <c r="C2540" s="78">
        <f t="shared" si="133"/>
        <v>1994.12</v>
      </c>
      <c r="D2540" s="78">
        <f t="shared" si="134"/>
        <v>0.68628099173553725</v>
      </c>
      <c r="E2540" s="78"/>
      <c r="F2540" s="78"/>
      <c r="G2540" s="78"/>
      <c r="H2540" s="78"/>
      <c r="I2540" s="78"/>
    </row>
    <row r="2541" spans="1:9" x14ac:dyDescent="0.2">
      <c r="A2541" s="77">
        <v>34673</v>
      </c>
      <c r="B2541" s="61">
        <v>313</v>
      </c>
      <c r="C2541" s="78">
        <f t="shared" si="133"/>
        <v>1994.12</v>
      </c>
      <c r="D2541" s="78">
        <f t="shared" si="134"/>
        <v>0.62082644628099171</v>
      </c>
      <c r="E2541" s="78"/>
      <c r="F2541" s="78"/>
      <c r="G2541" s="78"/>
      <c r="H2541" s="78"/>
      <c r="I2541" s="78"/>
    </row>
    <row r="2542" spans="1:9" x14ac:dyDescent="0.2">
      <c r="A2542" s="77">
        <v>34674</v>
      </c>
      <c r="B2542" s="61">
        <v>233</v>
      </c>
      <c r="C2542" s="78">
        <f t="shared" si="133"/>
        <v>1994.12</v>
      </c>
      <c r="D2542" s="78">
        <f t="shared" si="134"/>
        <v>0.4621487603305785</v>
      </c>
      <c r="E2542" s="78"/>
      <c r="F2542" s="78"/>
      <c r="G2542" s="78"/>
      <c r="H2542" s="78"/>
      <c r="I2542" s="78"/>
    </row>
    <row r="2543" spans="1:9" x14ac:dyDescent="0.2">
      <c r="A2543" s="77">
        <v>34675</v>
      </c>
      <c r="B2543" s="61">
        <v>382</v>
      </c>
      <c r="C2543" s="78">
        <f t="shared" si="133"/>
        <v>1994.12</v>
      </c>
      <c r="D2543" s="78">
        <f t="shared" si="134"/>
        <v>0.75768595041322317</v>
      </c>
      <c r="E2543" s="78"/>
      <c r="F2543" s="78"/>
      <c r="G2543" s="78"/>
      <c r="H2543" s="78"/>
      <c r="I2543" s="78"/>
    </row>
    <row r="2544" spans="1:9" x14ac:dyDescent="0.2">
      <c r="A2544" s="77">
        <v>34676</v>
      </c>
      <c r="B2544" s="61">
        <v>175</v>
      </c>
      <c r="C2544" s="78">
        <f t="shared" si="133"/>
        <v>1994.12</v>
      </c>
      <c r="D2544" s="78">
        <f t="shared" si="134"/>
        <v>0.34710743801652894</v>
      </c>
      <c r="E2544" s="78"/>
      <c r="F2544" s="78"/>
      <c r="G2544" s="78"/>
      <c r="H2544" s="78"/>
      <c r="I2544" s="78"/>
    </row>
    <row r="2545" spans="1:9" x14ac:dyDescent="0.2">
      <c r="A2545" s="77">
        <v>34677</v>
      </c>
      <c r="B2545" s="61">
        <v>265</v>
      </c>
      <c r="C2545" s="78">
        <f t="shared" si="133"/>
        <v>1994.12</v>
      </c>
      <c r="D2545" s="78">
        <f t="shared" si="134"/>
        <v>0.52561983471074381</v>
      </c>
      <c r="E2545" s="78"/>
      <c r="F2545" s="78"/>
      <c r="G2545" s="78"/>
      <c r="H2545" s="78"/>
      <c r="I2545" s="78"/>
    </row>
    <row r="2546" spans="1:9" x14ac:dyDescent="0.2">
      <c r="A2546" s="77">
        <v>34678</v>
      </c>
      <c r="B2546" s="61">
        <v>140</v>
      </c>
      <c r="C2546" s="78">
        <f t="shared" si="133"/>
        <v>1994.12</v>
      </c>
      <c r="D2546" s="78">
        <f t="shared" si="134"/>
        <v>0.27768595041322319</v>
      </c>
      <c r="E2546" s="78"/>
      <c r="F2546" s="78"/>
      <c r="G2546" s="78"/>
      <c r="H2546" s="78"/>
      <c r="I2546" s="78"/>
    </row>
    <row r="2547" spans="1:9" x14ac:dyDescent="0.2">
      <c r="A2547" s="77">
        <v>34679</v>
      </c>
      <c r="B2547" s="61">
        <v>559</v>
      </c>
      <c r="C2547" s="78">
        <f t="shared" si="133"/>
        <v>1994.12</v>
      </c>
      <c r="D2547" s="78">
        <f t="shared" si="134"/>
        <v>1.1087603305785123</v>
      </c>
      <c r="E2547" s="78"/>
      <c r="F2547" s="78"/>
      <c r="G2547" s="78"/>
      <c r="H2547" s="78"/>
      <c r="I2547" s="78"/>
    </row>
    <row r="2548" spans="1:9" x14ac:dyDescent="0.2">
      <c r="A2548" s="77">
        <v>34680</v>
      </c>
      <c r="B2548" s="61">
        <v>559</v>
      </c>
      <c r="C2548" s="78">
        <f t="shared" si="133"/>
        <v>1994.12</v>
      </c>
      <c r="D2548" s="78">
        <f t="shared" si="134"/>
        <v>1.1087603305785123</v>
      </c>
      <c r="E2548" s="78"/>
      <c r="F2548" s="78"/>
      <c r="G2548" s="78"/>
      <c r="H2548" s="78"/>
      <c r="I2548" s="78"/>
    </row>
    <row r="2549" spans="1:9" x14ac:dyDescent="0.2">
      <c r="A2549" s="77">
        <v>34681</v>
      </c>
      <c r="B2549" s="61">
        <v>261</v>
      </c>
      <c r="C2549" s="78">
        <f t="shared" si="133"/>
        <v>1994.12</v>
      </c>
      <c r="D2549" s="78">
        <f t="shared" si="134"/>
        <v>0.51768595041322318</v>
      </c>
      <c r="E2549" s="78"/>
      <c r="F2549" s="78"/>
      <c r="G2549" s="78"/>
      <c r="H2549" s="78"/>
      <c r="I2549" s="78"/>
    </row>
    <row r="2550" spans="1:9" x14ac:dyDescent="0.2">
      <c r="A2550" s="77">
        <v>34682</v>
      </c>
      <c r="B2550" s="61">
        <v>261</v>
      </c>
      <c r="C2550" s="78">
        <f t="shared" si="133"/>
        <v>1994.12</v>
      </c>
      <c r="D2550" s="78">
        <f t="shared" si="134"/>
        <v>0.51768595041322318</v>
      </c>
      <c r="E2550" s="78"/>
      <c r="F2550" s="78"/>
      <c r="G2550" s="78"/>
      <c r="H2550" s="78"/>
      <c r="I2550" s="78"/>
    </row>
    <row r="2551" spans="1:9" x14ac:dyDescent="0.2">
      <c r="A2551" s="77">
        <v>34683</v>
      </c>
      <c r="B2551" s="61">
        <v>408</v>
      </c>
      <c r="C2551" s="78">
        <f t="shared" si="133"/>
        <v>1994.12</v>
      </c>
      <c r="D2551" s="78">
        <f t="shared" si="134"/>
        <v>0.80925619834710749</v>
      </c>
      <c r="E2551" s="78"/>
      <c r="F2551" s="78"/>
      <c r="G2551" s="78"/>
      <c r="H2551" s="78"/>
      <c r="I2551" s="78"/>
    </row>
    <row r="2552" spans="1:9" x14ac:dyDescent="0.2">
      <c r="A2552" s="77">
        <v>34684</v>
      </c>
      <c r="B2552" s="61">
        <v>515</v>
      </c>
      <c r="C2552" s="78">
        <f t="shared" si="133"/>
        <v>1994.12</v>
      </c>
      <c r="D2552" s="78">
        <f t="shared" si="134"/>
        <v>1.0214876033057851</v>
      </c>
      <c r="E2552" s="78"/>
      <c r="F2552" s="78"/>
      <c r="G2552" s="78"/>
      <c r="H2552" s="78"/>
      <c r="I2552" s="78"/>
    </row>
    <row r="2553" spans="1:9" x14ac:dyDescent="0.2">
      <c r="A2553" s="77">
        <v>34685</v>
      </c>
      <c r="B2553" s="61">
        <v>745</v>
      </c>
      <c r="C2553" s="78">
        <f t="shared" si="133"/>
        <v>1994.12</v>
      </c>
      <c r="D2553" s="78">
        <f t="shared" si="134"/>
        <v>1.4776859504132231</v>
      </c>
      <c r="E2553" s="78"/>
      <c r="F2553" s="78"/>
      <c r="G2553" s="78"/>
      <c r="H2553" s="78"/>
      <c r="I2553" s="78"/>
    </row>
    <row r="2554" spans="1:9" x14ac:dyDescent="0.2">
      <c r="A2554" s="77">
        <v>34686</v>
      </c>
      <c r="B2554" s="61">
        <v>540</v>
      </c>
      <c r="C2554" s="78">
        <f t="shared" si="133"/>
        <v>1994.12</v>
      </c>
      <c r="D2554" s="78">
        <f t="shared" si="134"/>
        <v>1.0710743801652893</v>
      </c>
      <c r="E2554" s="78"/>
      <c r="F2554" s="78"/>
      <c r="G2554" s="78"/>
      <c r="H2554" s="78"/>
      <c r="I2554" s="78"/>
    </row>
    <row r="2555" spans="1:9" x14ac:dyDescent="0.2">
      <c r="A2555" s="77">
        <v>34687</v>
      </c>
      <c r="B2555" s="61">
        <v>819</v>
      </c>
      <c r="C2555" s="78">
        <f t="shared" si="133"/>
        <v>1994.12</v>
      </c>
      <c r="D2555" s="78">
        <f t="shared" si="134"/>
        <v>1.6244628099173553</v>
      </c>
      <c r="E2555" s="78"/>
      <c r="F2555" s="78"/>
      <c r="G2555" s="78"/>
      <c r="H2555" s="78"/>
      <c r="I2555" s="78"/>
    </row>
    <row r="2556" spans="1:9" x14ac:dyDescent="0.2">
      <c r="A2556" s="77">
        <v>34688</v>
      </c>
      <c r="B2556" s="61">
        <v>411</v>
      </c>
      <c r="C2556" s="78">
        <f t="shared" si="133"/>
        <v>1994.12</v>
      </c>
      <c r="D2556" s="78">
        <f t="shared" si="134"/>
        <v>0.81520661157024787</v>
      </c>
      <c r="E2556" s="78"/>
      <c r="F2556" s="78"/>
      <c r="G2556" s="78"/>
      <c r="H2556" s="78"/>
      <c r="I2556" s="78"/>
    </row>
    <row r="2557" spans="1:9" x14ac:dyDescent="0.2">
      <c r="A2557" s="77">
        <v>34689</v>
      </c>
      <c r="B2557" s="61">
        <v>407</v>
      </c>
      <c r="C2557" s="78">
        <f t="shared" si="133"/>
        <v>1994.12</v>
      </c>
      <c r="D2557" s="78">
        <f t="shared" si="134"/>
        <v>0.80727272727272725</v>
      </c>
      <c r="E2557" s="78"/>
      <c r="F2557" s="78"/>
      <c r="G2557" s="78"/>
      <c r="H2557" s="78"/>
      <c r="I2557" s="78"/>
    </row>
    <row r="2558" spans="1:9" x14ac:dyDescent="0.2">
      <c r="A2558" s="77">
        <v>34690</v>
      </c>
      <c r="B2558" s="61">
        <v>403</v>
      </c>
      <c r="C2558" s="78">
        <f t="shared" si="133"/>
        <v>1994.12</v>
      </c>
      <c r="D2558" s="78">
        <f t="shared" si="134"/>
        <v>0.79933884297520663</v>
      </c>
      <c r="E2558" s="78"/>
      <c r="F2558" s="78"/>
      <c r="G2558" s="78"/>
      <c r="H2558" s="78"/>
      <c r="I2558" s="78"/>
    </row>
    <row r="2559" spans="1:9" x14ac:dyDescent="0.2">
      <c r="A2559" s="77">
        <v>34691</v>
      </c>
      <c r="B2559" s="61">
        <v>864</v>
      </c>
      <c r="C2559" s="78">
        <f t="shared" si="133"/>
        <v>1994.12</v>
      </c>
      <c r="D2559" s="78">
        <f t="shared" si="134"/>
        <v>1.7137190082644629</v>
      </c>
      <c r="E2559" s="78"/>
      <c r="F2559" s="78"/>
      <c r="G2559" s="78"/>
      <c r="H2559" s="78"/>
      <c r="I2559" s="78"/>
    </row>
    <row r="2560" spans="1:9" x14ac:dyDescent="0.2">
      <c r="A2560" s="77">
        <v>34692</v>
      </c>
      <c r="B2560" s="61">
        <v>864</v>
      </c>
      <c r="C2560" s="78">
        <f t="shared" si="133"/>
        <v>1994.12</v>
      </c>
      <c r="D2560" s="78">
        <f t="shared" si="134"/>
        <v>1.7137190082644629</v>
      </c>
      <c r="E2560" s="78"/>
      <c r="F2560" s="78"/>
      <c r="G2560" s="78"/>
      <c r="H2560" s="78"/>
      <c r="I2560" s="78"/>
    </row>
    <row r="2561" spans="1:9" x14ac:dyDescent="0.2">
      <c r="A2561" s="77">
        <v>34693</v>
      </c>
      <c r="B2561" s="61">
        <v>495</v>
      </c>
      <c r="C2561" s="78">
        <f t="shared" si="133"/>
        <v>1994.12</v>
      </c>
      <c r="D2561" s="78">
        <f t="shared" si="134"/>
        <v>0.98181818181818192</v>
      </c>
      <c r="E2561" s="78"/>
      <c r="F2561" s="78"/>
      <c r="G2561" s="78"/>
      <c r="H2561" s="78"/>
      <c r="I2561" s="78"/>
    </row>
    <row r="2562" spans="1:9" x14ac:dyDescent="0.2">
      <c r="A2562" s="77">
        <v>34694</v>
      </c>
      <c r="B2562" s="61">
        <v>310</v>
      </c>
      <c r="C2562" s="78">
        <f t="shared" si="133"/>
        <v>1994.12</v>
      </c>
      <c r="D2562" s="78">
        <f t="shared" si="134"/>
        <v>0.61487603305785121</v>
      </c>
      <c r="E2562" s="78"/>
      <c r="F2562" s="78"/>
      <c r="G2562" s="78"/>
      <c r="H2562" s="78"/>
      <c r="I2562" s="78"/>
    </row>
    <row r="2563" spans="1:9" x14ac:dyDescent="0.2">
      <c r="A2563" s="77">
        <v>34695</v>
      </c>
      <c r="B2563" s="61">
        <v>360</v>
      </c>
      <c r="C2563" s="78">
        <f t="shared" si="133"/>
        <v>1994.12</v>
      </c>
      <c r="D2563" s="78">
        <f t="shared" si="134"/>
        <v>0.71404958677685959</v>
      </c>
      <c r="E2563" s="78"/>
      <c r="F2563" s="78"/>
      <c r="G2563" s="78"/>
      <c r="H2563" s="78"/>
      <c r="I2563" s="78"/>
    </row>
    <row r="2564" spans="1:9" x14ac:dyDescent="0.2">
      <c r="A2564" s="77">
        <v>34696</v>
      </c>
      <c r="B2564" s="61">
        <v>458</v>
      </c>
      <c r="C2564" s="78">
        <f t="shared" si="133"/>
        <v>1994.12</v>
      </c>
      <c r="D2564" s="78">
        <f t="shared" si="134"/>
        <v>0.90842975206611576</v>
      </c>
      <c r="E2564" s="78"/>
      <c r="F2564" s="78"/>
      <c r="G2564" s="78"/>
      <c r="H2564" s="78"/>
      <c r="I2564" s="78"/>
    </row>
    <row r="2565" spans="1:9" x14ac:dyDescent="0.2">
      <c r="A2565" s="77">
        <v>34697</v>
      </c>
      <c r="B2565" s="61">
        <v>393</v>
      </c>
      <c r="C2565" s="78">
        <f t="shared" si="133"/>
        <v>1994.12</v>
      </c>
      <c r="D2565" s="78">
        <f t="shared" si="134"/>
        <v>0.77950413223140491</v>
      </c>
      <c r="E2565" s="78"/>
      <c r="F2565" s="78"/>
      <c r="G2565" s="78"/>
      <c r="H2565" s="78"/>
      <c r="I2565" s="78"/>
    </row>
    <row r="2566" spans="1:9" x14ac:dyDescent="0.2">
      <c r="A2566" s="77">
        <v>34698</v>
      </c>
      <c r="B2566" s="61">
        <v>310</v>
      </c>
      <c r="C2566" s="78">
        <f t="shared" si="133"/>
        <v>1994.12</v>
      </c>
      <c r="D2566" s="78">
        <f t="shared" si="134"/>
        <v>0.61487603305785121</v>
      </c>
      <c r="E2566" s="78"/>
      <c r="F2566" s="78"/>
      <c r="G2566" s="78"/>
      <c r="H2566" s="78"/>
      <c r="I2566" s="78"/>
    </row>
    <row r="2567" spans="1:9" x14ac:dyDescent="0.2">
      <c r="A2567" s="77">
        <v>34699</v>
      </c>
      <c r="B2567" s="61">
        <v>356</v>
      </c>
      <c r="C2567" s="78">
        <f t="shared" si="133"/>
        <v>1994.12</v>
      </c>
      <c r="D2567" s="78">
        <f t="shared" si="134"/>
        <v>0.70611570247933886</v>
      </c>
      <c r="E2567" s="78"/>
      <c r="F2567" s="78"/>
      <c r="G2567" s="78"/>
      <c r="H2567" s="78"/>
      <c r="I2567" s="78"/>
    </row>
    <row r="2568" spans="1:9" x14ac:dyDescent="0.2">
      <c r="A2568" s="77">
        <v>34700</v>
      </c>
      <c r="B2568" s="61">
        <v>338</v>
      </c>
      <c r="C2568" s="78">
        <f t="shared" si="133"/>
        <v>1995.01</v>
      </c>
      <c r="D2568" s="78">
        <f t="shared" si="134"/>
        <v>0.6704132231404959</v>
      </c>
      <c r="E2568" s="78"/>
      <c r="F2568" s="78"/>
      <c r="G2568" s="78"/>
      <c r="H2568" s="78"/>
      <c r="I2568" s="78"/>
    </row>
    <row r="2569" spans="1:9" x14ac:dyDescent="0.2">
      <c r="A2569" s="77">
        <v>34701</v>
      </c>
      <c r="B2569" s="61">
        <v>338</v>
      </c>
      <c r="C2569" s="78">
        <f t="shared" si="133"/>
        <v>1995.01</v>
      </c>
      <c r="D2569" s="78">
        <f t="shared" si="134"/>
        <v>0.6704132231404959</v>
      </c>
      <c r="E2569" s="78"/>
      <c r="F2569" s="78"/>
      <c r="G2569" s="78"/>
      <c r="H2569" s="78"/>
      <c r="I2569" s="78"/>
    </row>
    <row r="2570" spans="1:9" x14ac:dyDescent="0.2">
      <c r="A2570" s="77">
        <v>34702</v>
      </c>
      <c r="B2570" s="61">
        <v>304</v>
      </c>
      <c r="C2570" s="78">
        <f t="shared" si="133"/>
        <v>1995.01</v>
      </c>
      <c r="D2570" s="78">
        <f t="shared" si="134"/>
        <v>0.60297520661157022</v>
      </c>
      <c r="E2570" s="78"/>
      <c r="F2570" s="78"/>
      <c r="G2570" s="78"/>
      <c r="H2570" s="78"/>
      <c r="I2570" s="78"/>
    </row>
    <row r="2571" spans="1:9" x14ac:dyDescent="0.2">
      <c r="A2571" s="77">
        <v>34703</v>
      </c>
      <c r="B2571" s="61">
        <v>681</v>
      </c>
      <c r="C2571" s="78">
        <f t="shared" ref="C2571:C2634" si="135">YEAR(A2571) + MONTH(A2571) / 100</f>
        <v>1995.01</v>
      </c>
      <c r="D2571" s="78">
        <f t="shared" si="134"/>
        <v>1.3507438016528928</v>
      </c>
      <c r="E2571" s="78"/>
      <c r="F2571" s="78"/>
      <c r="G2571" s="78"/>
      <c r="H2571" s="78"/>
      <c r="I2571" s="78"/>
    </row>
    <row r="2572" spans="1:9" x14ac:dyDescent="0.2">
      <c r="A2572" s="77">
        <v>34704</v>
      </c>
      <c r="B2572" s="61">
        <v>681</v>
      </c>
      <c r="C2572" s="78">
        <f t="shared" si="135"/>
        <v>1995.01</v>
      </c>
      <c r="D2572" s="78">
        <f t="shared" ref="D2572:D2635" si="136">B2572 * 60 * 60 * 24 / 43560 / 1000</f>
        <v>1.3507438016528928</v>
      </c>
      <c r="E2572" s="78"/>
      <c r="F2572" s="78"/>
      <c r="G2572" s="78"/>
      <c r="H2572" s="78"/>
      <c r="I2572" s="78"/>
    </row>
    <row r="2573" spans="1:9" x14ac:dyDescent="0.2">
      <c r="A2573" s="77">
        <v>34705</v>
      </c>
      <c r="B2573" s="61">
        <v>-66201</v>
      </c>
      <c r="C2573" s="78">
        <f t="shared" si="135"/>
        <v>1995.01</v>
      </c>
      <c r="D2573" s="78">
        <f t="shared" si="136"/>
        <v>-131.30776859504132</v>
      </c>
      <c r="E2573" s="78"/>
      <c r="F2573" s="78"/>
      <c r="G2573" s="78"/>
      <c r="H2573" s="78"/>
      <c r="I2573" s="78"/>
    </row>
    <row r="2574" spans="1:9" x14ac:dyDescent="0.2">
      <c r="A2574" s="77">
        <v>34706</v>
      </c>
      <c r="B2574" s="61">
        <v>1035</v>
      </c>
      <c r="C2574" s="78">
        <f t="shared" si="135"/>
        <v>1995.01</v>
      </c>
      <c r="D2574" s="78">
        <f t="shared" si="136"/>
        <v>2.0528925619834713</v>
      </c>
      <c r="E2574" s="78"/>
      <c r="F2574" s="78"/>
      <c r="G2574" s="78"/>
      <c r="H2574" s="78"/>
      <c r="I2574" s="78"/>
    </row>
    <row r="2575" spans="1:9" x14ac:dyDescent="0.2">
      <c r="A2575" s="77">
        <v>34707</v>
      </c>
      <c r="B2575" s="61">
        <v>2486</v>
      </c>
      <c r="C2575" s="78">
        <f t="shared" si="135"/>
        <v>1995.01</v>
      </c>
      <c r="D2575" s="78">
        <f t="shared" si="136"/>
        <v>4.9309090909090907</v>
      </c>
      <c r="E2575" s="78"/>
      <c r="F2575" s="78"/>
      <c r="G2575" s="78"/>
      <c r="H2575" s="78"/>
      <c r="I2575" s="78"/>
    </row>
    <row r="2576" spans="1:9" x14ac:dyDescent="0.2">
      <c r="A2576" s="77">
        <v>34708</v>
      </c>
      <c r="B2576" s="61">
        <v>8336</v>
      </c>
      <c r="C2576" s="78">
        <f t="shared" si="135"/>
        <v>1995.01</v>
      </c>
      <c r="D2576" s="78">
        <f t="shared" si="136"/>
        <v>16.534214876033058</v>
      </c>
      <c r="E2576" s="78"/>
      <c r="F2576" s="78"/>
      <c r="G2576" s="78"/>
      <c r="H2576" s="78"/>
      <c r="I2576" s="78"/>
    </row>
    <row r="2577" spans="1:9" x14ac:dyDescent="0.2">
      <c r="A2577" s="77">
        <v>34709</v>
      </c>
      <c r="B2577" s="61">
        <v>27609</v>
      </c>
      <c r="C2577" s="78">
        <f t="shared" si="135"/>
        <v>1995.01</v>
      </c>
      <c r="D2577" s="78">
        <f t="shared" si="136"/>
        <v>54.761652892561983</v>
      </c>
      <c r="E2577" s="78"/>
      <c r="F2577" s="78"/>
      <c r="G2577" s="78"/>
      <c r="H2577" s="78"/>
      <c r="I2577" s="78"/>
    </row>
    <row r="2578" spans="1:9" x14ac:dyDescent="0.2">
      <c r="A2578" s="77">
        <v>34710</v>
      </c>
      <c r="B2578" s="61">
        <v>18869</v>
      </c>
      <c r="C2578" s="78">
        <f t="shared" si="135"/>
        <v>1995.01</v>
      </c>
      <c r="D2578" s="78">
        <f t="shared" si="136"/>
        <v>37.426115702479336</v>
      </c>
      <c r="E2578" s="78"/>
      <c r="F2578" s="78"/>
      <c r="G2578" s="78"/>
      <c r="H2578" s="78"/>
      <c r="I2578" s="78"/>
    </row>
    <row r="2579" spans="1:9" x14ac:dyDescent="0.2">
      <c r="A2579" s="77">
        <v>34711</v>
      </c>
      <c r="B2579" s="61">
        <v>10166</v>
      </c>
      <c r="C2579" s="78">
        <f t="shared" si="135"/>
        <v>1995.01</v>
      </c>
      <c r="D2579" s="78">
        <f t="shared" si="136"/>
        <v>20.163966942148761</v>
      </c>
      <c r="E2579" s="78"/>
      <c r="F2579" s="78"/>
      <c r="G2579" s="78"/>
      <c r="H2579" s="78"/>
      <c r="I2579" s="78"/>
    </row>
    <row r="2580" spans="1:9" x14ac:dyDescent="0.2">
      <c r="A2580" s="77">
        <v>34712</v>
      </c>
      <c r="B2580" s="61">
        <v>10800</v>
      </c>
      <c r="C2580" s="78">
        <f t="shared" si="135"/>
        <v>1995.01</v>
      </c>
      <c r="D2580" s="78">
        <f t="shared" si="136"/>
        <v>21.421487603305785</v>
      </c>
      <c r="E2580" s="78"/>
      <c r="F2580" s="78"/>
      <c r="G2580" s="78"/>
      <c r="H2580" s="78"/>
      <c r="I2580" s="78"/>
    </row>
    <row r="2581" spans="1:9" x14ac:dyDescent="0.2">
      <c r="A2581" s="77">
        <v>34713</v>
      </c>
      <c r="B2581" s="61">
        <v>16201</v>
      </c>
      <c r="C2581" s="78">
        <f t="shared" si="135"/>
        <v>1995.01</v>
      </c>
      <c r="D2581" s="78">
        <f t="shared" si="136"/>
        <v>32.134214876033056</v>
      </c>
      <c r="E2581" s="78"/>
      <c r="F2581" s="78"/>
      <c r="G2581" s="78"/>
      <c r="H2581" s="78"/>
      <c r="I2581" s="78"/>
    </row>
    <row r="2582" spans="1:9" x14ac:dyDescent="0.2">
      <c r="A2582" s="77">
        <v>34714</v>
      </c>
      <c r="B2582" s="61">
        <v>16201</v>
      </c>
      <c r="C2582" s="78">
        <f t="shared" si="135"/>
        <v>1995.01</v>
      </c>
      <c r="D2582" s="78">
        <f t="shared" si="136"/>
        <v>32.134214876033056</v>
      </c>
      <c r="E2582" s="78"/>
      <c r="F2582" s="78"/>
      <c r="G2582" s="78"/>
      <c r="H2582" s="78"/>
      <c r="I2582" s="78"/>
    </row>
    <row r="2583" spans="1:9" x14ac:dyDescent="0.2">
      <c r="A2583" s="77">
        <v>34715</v>
      </c>
      <c r="B2583" s="61">
        <v>8157</v>
      </c>
      <c r="C2583" s="78">
        <f t="shared" si="135"/>
        <v>1995.01</v>
      </c>
      <c r="D2583" s="78">
        <f t="shared" si="136"/>
        <v>16.179173553719007</v>
      </c>
      <c r="E2583" s="78"/>
      <c r="F2583" s="78"/>
      <c r="G2583" s="78"/>
      <c r="H2583" s="78"/>
      <c r="I2583" s="78"/>
    </row>
    <row r="2584" spans="1:9" x14ac:dyDescent="0.2">
      <c r="A2584" s="77">
        <v>34716</v>
      </c>
      <c r="B2584" s="61">
        <v>4754</v>
      </c>
      <c r="C2584" s="78">
        <f t="shared" si="135"/>
        <v>1995.01</v>
      </c>
      <c r="D2584" s="78">
        <f t="shared" si="136"/>
        <v>9.4294214876033049</v>
      </c>
      <c r="E2584" s="78"/>
      <c r="F2584" s="78"/>
      <c r="G2584" s="78"/>
      <c r="H2584" s="78"/>
      <c r="I2584" s="78"/>
    </row>
    <row r="2585" spans="1:9" x14ac:dyDescent="0.2">
      <c r="A2585" s="77">
        <v>34717</v>
      </c>
      <c r="B2585" s="61">
        <v>3325</v>
      </c>
      <c r="C2585" s="78">
        <f t="shared" si="135"/>
        <v>1995.01</v>
      </c>
      <c r="D2585" s="78">
        <f t="shared" si="136"/>
        <v>6.5950413223140494</v>
      </c>
      <c r="E2585" s="78"/>
      <c r="F2585" s="78"/>
      <c r="G2585" s="78"/>
      <c r="H2585" s="78"/>
      <c r="I2585" s="78"/>
    </row>
    <row r="2586" spans="1:9" x14ac:dyDescent="0.2">
      <c r="A2586" s="77">
        <v>34718</v>
      </c>
      <c r="B2586" s="61">
        <v>2911</v>
      </c>
      <c r="C2586" s="78">
        <f t="shared" si="135"/>
        <v>1995.01</v>
      </c>
      <c r="D2586" s="78">
        <f t="shared" si="136"/>
        <v>5.7738842975206603</v>
      </c>
      <c r="E2586" s="78"/>
      <c r="F2586" s="78"/>
      <c r="G2586" s="78"/>
      <c r="H2586" s="78"/>
      <c r="I2586" s="78"/>
    </row>
    <row r="2587" spans="1:9" x14ac:dyDescent="0.2">
      <c r="A2587" s="77">
        <v>34719</v>
      </c>
      <c r="B2587" s="61">
        <v>2274</v>
      </c>
      <c r="C2587" s="78">
        <f t="shared" si="135"/>
        <v>1995.01</v>
      </c>
      <c r="D2587" s="78">
        <f t="shared" si="136"/>
        <v>4.5104132231404952</v>
      </c>
      <c r="E2587" s="78"/>
      <c r="F2587" s="78"/>
      <c r="G2587" s="78"/>
      <c r="H2587" s="78"/>
      <c r="I2587" s="78"/>
    </row>
    <row r="2588" spans="1:9" x14ac:dyDescent="0.2">
      <c r="A2588" s="77">
        <v>34720</v>
      </c>
      <c r="B2588" s="61">
        <v>1913</v>
      </c>
      <c r="C2588" s="78">
        <f t="shared" si="135"/>
        <v>1995.01</v>
      </c>
      <c r="D2588" s="78">
        <f t="shared" si="136"/>
        <v>3.7943801652892564</v>
      </c>
      <c r="E2588" s="78"/>
      <c r="F2588" s="78"/>
      <c r="G2588" s="78"/>
      <c r="H2588" s="78"/>
      <c r="I2588" s="78"/>
    </row>
    <row r="2589" spans="1:9" x14ac:dyDescent="0.2">
      <c r="A2589" s="77">
        <v>34721</v>
      </c>
      <c r="B2589" s="61">
        <v>2027</v>
      </c>
      <c r="C2589" s="78">
        <f t="shared" si="135"/>
        <v>1995.01</v>
      </c>
      <c r="D2589" s="78">
        <f t="shared" si="136"/>
        <v>4.0204958677685951</v>
      </c>
      <c r="E2589" s="78"/>
      <c r="F2589" s="78"/>
      <c r="G2589" s="78"/>
      <c r="H2589" s="78"/>
      <c r="I2589" s="78"/>
    </row>
    <row r="2590" spans="1:9" x14ac:dyDescent="0.2">
      <c r="A2590" s="77">
        <v>34722</v>
      </c>
      <c r="B2590" s="61">
        <v>3051</v>
      </c>
      <c r="C2590" s="78">
        <f t="shared" si="135"/>
        <v>1995.01</v>
      </c>
      <c r="D2590" s="78">
        <f t="shared" si="136"/>
        <v>6.051570247933884</v>
      </c>
      <c r="E2590" s="78"/>
      <c r="F2590" s="78"/>
      <c r="G2590" s="78"/>
      <c r="H2590" s="78"/>
      <c r="I2590" s="78"/>
    </row>
    <row r="2591" spans="1:9" x14ac:dyDescent="0.2">
      <c r="A2591" s="77">
        <v>34723</v>
      </c>
      <c r="B2591" s="61">
        <v>4190</v>
      </c>
      <c r="C2591" s="78">
        <f t="shared" si="135"/>
        <v>1995.01</v>
      </c>
      <c r="D2591" s="78">
        <f t="shared" si="136"/>
        <v>8.3107438016528921</v>
      </c>
      <c r="E2591" s="78"/>
      <c r="F2591" s="78"/>
      <c r="G2591" s="78"/>
      <c r="H2591" s="78"/>
      <c r="I2591" s="78"/>
    </row>
    <row r="2592" spans="1:9" x14ac:dyDescent="0.2">
      <c r="A2592" s="77">
        <v>34724</v>
      </c>
      <c r="B2592" s="61">
        <v>6872</v>
      </c>
      <c r="C2592" s="78">
        <f t="shared" si="135"/>
        <v>1995.01</v>
      </c>
      <c r="D2592" s="78">
        <f t="shared" si="136"/>
        <v>13.630413223140497</v>
      </c>
      <c r="E2592" s="78"/>
      <c r="F2592" s="78"/>
      <c r="G2592" s="78"/>
      <c r="H2592" s="78"/>
      <c r="I2592" s="78"/>
    </row>
    <row r="2593" spans="1:9" x14ac:dyDescent="0.2">
      <c r="A2593" s="77">
        <v>34725</v>
      </c>
      <c r="B2593" s="61">
        <v>6798</v>
      </c>
      <c r="C2593" s="78">
        <f t="shared" si="135"/>
        <v>1995.01</v>
      </c>
      <c r="D2593" s="78">
        <f t="shared" si="136"/>
        <v>13.483636363636364</v>
      </c>
      <c r="E2593" s="78"/>
      <c r="F2593" s="78"/>
      <c r="G2593" s="78"/>
      <c r="H2593" s="78"/>
      <c r="I2593" s="78"/>
    </row>
    <row r="2594" spans="1:9" x14ac:dyDescent="0.2">
      <c r="A2594" s="77">
        <v>34726</v>
      </c>
      <c r="B2594" s="61">
        <v>4192</v>
      </c>
      <c r="C2594" s="78">
        <f t="shared" si="135"/>
        <v>1995.01</v>
      </c>
      <c r="D2594" s="78">
        <f t="shared" si="136"/>
        <v>8.314710743801653</v>
      </c>
      <c r="E2594" s="78"/>
      <c r="F2594" s="78"/>
      <c r="G2594" s="78"/>
      <c r="H2594" s="78"/>
      <c r="I2594" s="78"/>
    </row>
    <row r="2595" spans="1:9" x14ac:dyDescent="0.2">
      <c r="A2595" s="77">
        <v>34727</v>
      </c>
      <c r="B2595" s="61">
        <v>4632</v>
      </c>
      <c r="C2595" s="78">
        <f t="shared" si="135"/>
        <v>1995.01</v>
      </c>
      <c r="D2595" s="78">
        <f t="shared" si="136"/>
        <v>9.187438016528926</v>
      </c>
      <c r="E2595" s="78"/>
      <c r="F2595" s="78"/>
      <c r="G2595" s="78"/>
      <c r="H2595" s="78"/>
      <c r="I2595" s="78"/>
    </row>
    <row r="2596" spans="1:9" x14ac:dyDescent="0.2">
      <c r="A2596" s="77">
        <v>34728</v>
      </c>
      <c r="B2596" s="61">
        <v>4632</v>
      </c>
      <c r="C2596" s="78">
        <f t="shared" si="135"/>
        <v>1995.01</v>
      </c>
      <c r="D2596" s="78">
        <f t="shared" si="136"/>
        <v>9.187438016528926</v>
      </c>
      <c r="E2596" s="78"/>
      <c r="F2596" s="78"/>
      <c r="G2596" s="78"/>
      <c r="H2596" s="78"/>
      <c r="I2596" s="78"/>
    </row>
    <row r="2597" spans="1:9" x14ac:dyDescent="0.2">
      <c r="A2597" s="77">
        <v>34729</v>
      </c>
      <c r="B2597" s="61">
        <v>5794</v>
      </c>
      <c r="C2597" s="78">
        <f t="shared" si="135"/>
        <v>1995.01</v>
      </c>
      <c r="D2597" s="78">
        <f t="shared" si="136"/>
        <v>11.492231404958678</v>
      </c>
      <c r="E2597" s="78"/>
      <c r="F2597" s="78"/>
      <c r="G2597" s="78"/>
      <c r="H2597" s="78"/>
      <c r="I2597" s="78"/>
    </row>
    <row r="2598" spans="1:9" x14ac:dyDescent="0.2">
      <c r="A2598" s="77">
        <v>34730</v>
      </c>
      <c r="B2598" s="61">
        <v>13354</v>
      </c>
      <c r="C2598" s="78">
        <f t="shared" si="135"/>
        <v>1995.01</v>
      </c>
      <c r="D2598" s="78">
        <f t="shared" si="136"/>
        <v>26.487272727272728</v>
      </c>
      <c r="E2598" s="78"/>
      <c r="F2598" s="78"/>
      <c r="G2598" s="78"/>
      <c r="H2598" s="78"/>
      <c r="I2598" s="78"/>
    </row>
    <row r="2599" spans="1:9" x14ac:dyDescent="0.2">
      <c r="A2599" s="77">
        <v>34731</v>
      </c>
      <c r="B2599" s="61">
        <v>20940</v>
      </c>
      <c r="C2599" s="78">
        <f t="shared" si="135"/>
        <v>1995.02</v>
      </c>
      <c r="D2599" s="78">
        <f t="shared" si="136"/>
        <v>41.533884297520665</v>
      </c>
      <c r="E2599" s="78"/>
      <c r="F2599" s="78"/>
      <c r="G2599" s="78"/>
      <c r="H2599" s="78"/>
      <c r="I2599" s="78"/>
    </row>
    <row r="2600" spans="1:9" x14ac:dyDescent="0.2">
      <c r="A2600" s="77">
        <v>34732</v>
      </c>
      <c r="B2600" s="61">
        <v>25016</v>
      </c>
      <c r="C2600" s="78">
        <f t="shared" si="135"/>
        <v>1995.02</v>
      </c>
      <c r="D2600" s="78">
        <f t="shared" si="136"/>
        <v>49.618512396694214</v>
      </c>
      <c r="E2600" s="78"/>
      <c r="F2600" s="78"/>
      <c r="G2600" s="78"/>
      <c r="H2600" s="78"/>
      <c r="I2600" s="78"/>
    </row>
    <row r="2601" spans="1:9" x14ac:dyDescent="0.2">
      <c r="A2601" s="77">
        <v>34733</v>
      </c>
      <c r="B2601" s="61">
        <v>15127</v>
      </c>
      <c r="C2601" s="78">
        <f t="shared" si="135"/>
        <v>1995.02</v>
      </c>
      <c r="D2601" s="78">
        <f t="shared" si="136"/>
        <v>30.003966942148761</v>
      </c>
      <c r="E2601" s="78"/>
      <c r="F2601" s="78"/>
      <c r="G2601" s="78"/>
      <c r="H2601" s="78"/>
      <c r="I2601" s="78"/>
    </row>
    <row r="2602" spans="1:9" x14ac:dyDescent="0.2">
      <c r="A2602" s="77">
        <v>34734</v>
      </c>
      <c r="B2602" s="61">
        <v>7422</v>
      </c>
      <c r="C2602" s="78">
        <f t="shared" si="135"/>
        <v>1995.02</v>
      </c>
      <c r="D2602" s="78">
        <f t="shared" si="136"/>
        <v>14.721322314049587</v>
      </c>
      <c r="E2602" s="78"/>
      <c r="F2602" s="78"/>
      <c r="G2602" s="78"/>
      <c r="H2602" s="78"/>
      <c r="I2602" s="78"/>
    </row>
    <row r="2603" spans="1:9" x14ac:dyDescent="0.2">
      <c r="A2603" s="77">
        <v>34735</v>
      </c>
      <c r="B2603" s="61">
        <v>6563</v>
      </c>
      <c r="C2603" s="78">
        <f t="shared" si="135"/>
        <v>1995.02</v>
      </c>
      <c r="D2603" s="78">
        <f t="shared" si="136"/>
        <v>13.017520661157025</v>
      </c>
      <c r="E2603" s="78"/>
      <c r="F2603" s="78"/>
      <c r="G2603" s="78"/>
      <c r="H2603" s="78"/>
      <c r="I2603" s="78"/>
    </row>
    <row r="2604" spans="1:9" x14ac:dyDescent="0.2">
      <c r="A2604" s="77">
        <v>34736</v>
      </c>
      <c r="B2604" s="61">
        <v>6563</v>
      </c>
      <c r="C2604" s="78">
        <f t="shared" si="135"/>
        <v>1995.02</v>
      </c>
      <c r="D2604" s="78">
        <f t="shared" si="136"/>
        <v>13.017520661157025</v>
      </c>
      <c r="E2604" s="78"/>
      <c r="F2604" s="78"/>
      <c r="G2604" s="78"/>
      <c r="H2604" s="78"/>
      <c r="I2604" s="78"/>
    </row>
    <row r="2605" spans="1:9" x14ac:dyDescent="0.2">
      <c r="A2605" s="77">
        <v>34737</v>
      </c>
      <c r="B2605" s="61">
        <v>5649</v>
      </c>
      <c r="C2605" s="78">
        <f t="shared" si="135"/>
        <v>1995.02</v>
      </c>
      <c r="D2605" s="78">
        <f t="shared" si="136"/>
        <v>11.204628099173553</v>
      </c>
      <c r="E2605" s="78"/>
      <c r="F2605" s="78"/>
      <c r="G2605" s="78"/>
      <c r="H2605" s="78"/>
      <c r="I2605" s="78"/>
    </row>
    <row r="2606" spans="1:9" x14ac:dyDescent="0.2">
      <c r="A2606" s="77">
        <v>34738</v>
      </c>
      <c r="B2606" s="61">
        <v>4875</v>
      </c>
      <c r="C2606" s="78">
        <f t="shared" si="135"/>
        <v>1995.02</v>
      </c>
      <c r="D2606" s="78">
        <f t="shared" si="136"/>
        <v>9.6694214876033051</v>
      </c>
      <c r="E2606" s="78"/>
      <c r="F2606" s="78"/>
      <c r="G2606" s="78"/>
      <c r="H2606" s="78"/>
      <c r="I2606" s="78"/>
    </row>
    <row r="2607" spans="1:9" x14ac:dyDescent="0.2">
      <c r="A2607" s="77">
        <v>34739</v>
      </c>
      <c r="B2607" s="61">
        <v>4802</v>
      </c>
      <c r="C2607" s="78">
        <f t="shared" si="135"/>
        <v>1995.02</v>
      </c>
      <c r="D2607" s="78">
        <f t="shared" si="136"/>
        <v>9.5246280991735528</v>
      </c>
      <c r="E2607" s="78"/>
      <c r="F2607" s="78"/>
      <c r="G2607" s="78"/>
      <c r="H2607" s="78"/>
      <c r="I2607" s="78"/>
    </row>
    <row r="2608" spans="1:9" x14ac:dyDescent="0.2">
      <c r="A2608" s="77">
        <v>34740</v>
      </c>
      <c r="B2608" s="61">
        <v>3754</v>
      </c>
      <c r="C2608" s="78">
        <f t="shared" si="135"/>
        <v>1995.02</v>
      </c>
      <c r="D2608" s="78">
        <f t="shared" si="136"/>
        <v>7.4459504132231409</v>
      </c>
      <c r="E2608" s="78"/>
      <c r="F2608" s="78"/>
      <c r="G2608" s="78"/>
      <c r="H2608" s="78"/>
      <c r="I2608" s="78"/>
    </row>
    <row r="2609" spans="1:9" x14ac:dyDescent="0.2">
      <c r="A2609" s="77">
        <v>34741</v>
      </c>
      <c r="B2609" s="61">
        <v>3754</v>
      </c>
      <c r="C2609" s="78">
        <f t="shared" si="135"/>
        <v>1995.02</v>
      </c>
      <c r="D2609" s="78">
        <f t="shared" si="136"/>
        <v>7.4459504132231409</v>
      </c>
      <c r="E2609" s="78"/>
      <c r="F2609" s="78"/>
      <c r="G2609" s="78"/>
      <c r="H2609" s="78"/>
      <c r="I2609" s="78"/>
    </row>
    <row r="2610" spans="1:9" x14ac:dyDescent="0.2">
      <c r="A2610" s="77">
        <v>34742</v>
      </c>
      <c r="B2610" s="61">
        <v>3307</v>
      </c>
      <c r="C2610" s="78">
        <f t="shared" si="135"/>
        <v>1995.02</v>
      </c>
      <c r="D2610" s="78">
        <f t="shared" si="136"/>
        <v>6.5593388429752064</v>
      </c>
      <c r="E2610" s="78"/>
      <c r="F2610" s="78"/>
      <c r="G2610" s="78"/>
      <c r="H2610" s="78"/>
      <c r="I2610" s="78"/>
    </row>
    <row r="2611" spans="1:9" x14ac:dyDescent="0.2">
      <c r="A2611" s="77">
        <v>34743</v>
      </c>
      <c r="B2611" s="61">
        <v>2983</v>
      </c>
      <c r="C2611" s="78">
        <f t="shared" si="135"/>
        <v>1995.02</v>
      </c>
      <c r="D2611" s="78">
        <f t="shared" si="136"/>
        <v>5.9166942148760331</v>
      </c>
      <c r="E2611" s="78"/>
      <c r="F2611" s="78"/>
      <c r="G2611" s="78"/>
      <c r="H2611" s="78"/>
      <c r="I2611" s="78"/>
    </row>
    <row r="2612" spans="1:9" x14ac:dyDescent="0.2">
      <c r="A2612" s="77">
        <v>34744</v>
      </c>
      <c r="B2612" s="61">
        <v>2991</v>
      </c>
      <c r="C2612" s="78">
        <f t="shared" si="135"/>
        <v>1995.02</v>
      </c>
      <c r="D2612" s="78">
        <f t="shared" si="136"/>
        <v>5.9325619834710741</v>
      </c>
      <c r="E2612" s="78"/>
      <c r="F2612" s="78"/>
      <c r="G2612" s="78"/>
      <c r="H2612" s="78"/>
      <c r="I2612" s="78"/>
    </row>
    <row r="2613" spans="1:9" x14ac:dyDescent="0.2">
      <c r="A2613" s="77">
        <v>34745</v>
      </c>
      <c r="B2613" s="61">
        <v>2410</v>
      </c>
      <c r="C2613" s="78">
        <f t="shared" si="135"/>
        <v>1995.02</v>
      </c>
      <c r="D2613" s="78">
        <f t="shared" si="136"/>
        <v>4.7801652892561988</v>
      </c>
      <c r="E2613" s="78"/>
      <c r="F2613" s="78"/>
      <c r="G2613" s="78"/>
      <c r="H2613" s="78"/>
      <c r="I2613" s="78"/>
    </row>
    <row r="2614" spans="1:9" x14ac:dyDescent="0.2">
      <c r="A2614" s="77">
        <v>34746</v>
      </c>
      <c r="B2614" s="61">
        <v>2410</v>
      </c>
      <c r="C2614" s="78">
        <f t="shared" si="135"/>
        <v>1995.02</v>
      </c>
      <c r="D2614" s="78">
        <f t="shared" si="136"/>
        <v>4.7801652892561988</v>
      </c>
      <c r="E2614" s="78"/>
      <c r="F2614" s="78"/>
      <c r="G2614" s="78"/>
      <c r="H2614" s="78"/>
      <c r="I2614" s="78"/>
    </row>
    <row r="2615" spans="1:9" x14ac:dyDescent="0.2">
      <c r="A2615" s="77">
        <v>34747</v>
      </c>
      <c r="B2615" s="61">
        <v>2003</v>
      </c>
      <c r="C2615" s="78">
        <f t="shared" si="135"/>
        <v>1995.02</v>
      </c>
      <c r="D2615" s="78">
        <f t="shared" si="136"/>
        <v>3.9728925619834712</v>
      </c>
      <c r="E2615" s="78"/>
      <c r="F2615" s="78"/>
      <c r="G2615" s="78"/>
      <c r="H2615" s="78"/>
      <c r="I2615" s="78"/>
    </row>
    <row r="2616" spans="1:9" x14ac:dyDescent="0.2">
      <c r="A2616" s="77">
        <v>34748</v>
      </c>
      <c r="B2616" s="61">
        <v>2131</v>
      </c>
      <c r="C2616" s="78">
        <f t="shared" si="135"/>
        <v>1995.02</v>
      </c>
      <c r="D2616" s="78">
        <f t="shared" si="136"/>
        <v>4.2267768595041328</v>
      </c>
      <c r="E2616" s="78"/>
      <c r="F2616" s="78"/>
      <c r="G2616" s="78"/>
      <c r="H2616" s="78"/>
      <c r="I2616" s="78"/>
    </row>
    <row r="2617" spans="1:9" x14ac:dyDescent="0.2">
      <c r="A2617" s="77">
        <v>34749</v>
      </c>
      <c r="B2617" s="61">
        <v>2036</v>
      </c>
      <c r="C2617" s="78">
        <f t="shared" si="135"/>
        <v>1995.02</v>
      </c>
      <c r="D2617" s="78">
        <f t="shared" si="136"/>
        <v>4.0383471074380166</v>
      </c>
      <c r="E2617" s="78"/>
      <c r="F2617" s="78"/>
      <c r="G2617" s="78"/>
      <c r="H2617" s="78"/>
      <c r="I2617" s="78"/>
    </row>
    <row r="2618" spans="1:9" x14ac:dyDescent="0.2">
      <c r="A2618" s="77">
        <v>34750</v>
      </c>
      <c r="B2618" s="61">
        <v>2149</v>
      </c>
      <c r="C2618" s="78">
        <f t="shared" si="135"/>
        <v>1995.02</v>
      </c>
      <c r="D2618" s="78">
        <f t="shared" si="136"/>
        <v>4.2624793388429749</v>
      </c>
      <c r="E2618" s="78"/>
      <c r="F2618" s="78"/>
      <c r="G2618" s="78"/>
      <c r="H2618" s="78"/>
      <c r="I2618" s="78"/>
    </row>
    <row r="2619" spans="1:9" x14ac:dyDescent="0.2">
      <c r="A2619" s="77">
        <v>34751</v>
      </c>
      <c r="B2619" s="61">
        <v>2477</v>
      </c>
      <c r="C2619" s="78">
        <f t="shared" si="135"/>
        <v>1995.02</v>
      </c>
      <c r="D2619" s="78">
        <f t="shared" si="136"/>
        <v>4.9130578512396692</v>
      </c>
      <c r="E2619" s="78"/>
      <c r="F2619" s="78"/>
      <c r="G2619" s="78"/>
      <c r="H2619" s="78"/>
      <c r="I2619" s="78"/>
    </row>
    <row r="2620" spans="1:9" x14ac:dyDescent="0.2">
      <c r="A2620" s="77">
        <v>34752</v>
      </c>
      <c r="B2620" s="61">
        <v>3174</v>
      </c>
      <c r="C2620" s="78">
        <f t="shared" si="135"/>
        <v>1995.02</v>
      </c>
      <c r="D2620" s="78">
        <f t="shared" si="136"/>
        <v>6.2955371900826451</v>
      </c>
      <c r="E2620" s="78"/>
      <c r="F2620" s="78"/>
      <c r="G2620" s="78"/>
      <c r="H2620" s="78"/>
      <c r="I2620" s="78"/>
    </row>
    <row r="2621" spans="1:9" x14ac:dyDescent="0.2">
      <c r="A2621" s="77">
        <v>34753</v>
      </c>
      <c r="B2621" s="61">
        <v>3174</v>
      </c>
      <c r="C2621" s="78">
        <f t="shared" si="135"/>
        <v>1995.02</v>
      </c>
      <c r="D2621" s="78">
        <f t="shared" si="136"/>
        <v>6.2955371900826451</v>
      </c>
      <c r="E2621" s="78"/>
      <c r="F2621" s="78"/>
      <c r="G2621" s="78"/>
      <c r="H2621" s="78"/>
      <c r="I2621" s="78"/>
    </row>
    <row r="2622" spans="1:9" x14ac:dyDescent="0.2">
      <c r="A2622" s="77">
        <v>34754</v>
      </c>
      <c r="B2622" s="61">
        <v>3298</v>
      </c>
      <c r="C2622" s="78">
        <f t="shared" si="135"/>
        <v>1995.02</v>
      </c>
      <c r="D2622" s="78">
        <f t="shared" si="136"/>
        <v>6.5414876033057849</v>
      </c>
      <c r="E2622" s="78"/>
      <c r="F2622" s="78"/>
      <c r="G2622" s="78"/>
      <c r="H2622" s="78"/>
      <c r="I2622" s="78"/>
    </row>
    <row r="2623" spans="1:9" x14ac:dyDescent="0.2">
      <c r="A2623" s="77">
        <v>34755</v>
      </c>
      <c r="B2623" s="61">
        <v>3464</v>
      </c>
      <c r="C2623" s="78">
        <f t="shared" si="135"/>
        <v>1995.02</v>
      </c>
      <c r="D2623" s="78">
        <f t="shared" si="136"/>
        <v>6.8707438016528926</v>
      </c>
      <c r="E2623" s="78"/>
      <c r="F2623" s="78"/>
      <c r="G2623" s="78"/>
      <c r="H2623" s="78"/>
      <c r="I2623" s="78"/>
    </row>
    <row r="2624" spans="1:9" x14ac:dyDescent="0.2">
      <c r="A2624" s="77">
        <v>34756</v>
      </c>
      <c r="B2624" s="61">
        <v>3313</v>
      </c>
      <c r="C2624" s="78">
        <f t="shared" si="135"/>
        <v>1995.02</v>
      </c>
      <c r="D2624" s="78">
        <f t="shared" si="136"/>
        <v>6.5712396694214874</v>
      </c>
      <c r="E2624" s="78"/>
      <c r="F2624" s="78"/>
      <c r="G2624" s="78"/>
      <c r="H2624" s="78"/>
      <c r="I2624" s="78"/>
    </row>
    <row r="2625" spans="1:9" x14ac:dyDescent="0.2">
      <c r="A2625" s="77">
        <v>34757</v>
      </c>
      <c r="B2625" s="61">
        <v>3313</v>
      </c>
      <c r="C2625" s="78">
        <f t="shared" si="135"/>
        <v>1995.02</v>
      </c>
      <c r="D2625" s="78">
        <f t="shared" si="136"/>
        <v>6.5712396694214874</v>
      </c>
      <c r="E2625" s="78"/>
      <c r="F2625" s="78"/>
      <c r="G2625" s="78"/>
      <c r="H2625" s="78"/>
      <c r="I2625" s="78"/>
    </row>
    <row r="2626" spans="1:9" x14ac:dyDescent="0.2">
      <c r="A2626" s="77">
        <v>34758</v>
      </c>
      <c r="B2626" s="61">
        <v>3184</v>
      </c>
      <c r="C2626" s="78">
        <f t="shared" si="135"/>
        <v>1995.02</v>
      </c>
      <c r="D2626" s="78">
        <f t="shared" si="136"/>
        <v>6.3153719008264462</v>
      </c>
      <c r="E2626" s="78"/>
      <c r="F2626" s="78"/>
      <c r="G2626" s="78"/>
      <c r="H2626" s="78"/>
      <c r="I2626" s="78"/>
    </row>
    <row r="2627" spans="1:9" x14ac:dyDescent="0.2">
      <c r="A2627" s="77">
        <v>34759</v>
      </c>
      <c r="B2627" s="61">
        <v>3365</v>
      </c>
      <c r="C2627" s="78">
        <f t="shared" si="135"/>
        <v>1995.03</v>
      </c>
      <c r="D2627" s="78">
        <f t="shared" si="136"/>
        <v>6.6743801652892563</v>
      </c>
      <c r="E2627" s="78"/>
      <c r="F2627" s="78"/>
      <c r="G2627" s="78"/>
      <c r="H2627" s="78"/>
      <c r="I2627" s="78"/>
    </row>
    <row r="2628" spans="1:9" x14ac:dyDescent="0.2">
      <c r="A2628" s="77">
        <v>34760</v>
      </c>
      <c r="B2628" s="61">
        <v>3365</v>
      </c>
      <c r="C2628" s="78">
        <f t="shared" si="135"/>
        <v>1995.03</v>
      </c>
      <c r="D2628" s="78">
        <f t="shared" si="136"/>
        <v>6.6743801652892563</v>
      </c>
      <c r="E2628" s="78"/>
      <c r="F2628" s="78"/>
      <c r="G2628" s="78"/>
      <c r="H2628" s="78"/>
      <c r="I2628" s="78"/>
    </row>
    <row r="2629" spans="1:9" x14ac:dyDescent="0.2">
      <c r="A2629" s="77">
        <v>34761</v>
      </c>
      <c r="B2629" s="61">
        <v>4272</v>
      </c>
      <c r="C2629" s="78">
        <f t="shared" si="135"/>
        <v>1995.03</v>
      </c>
      <c r="D2629" s="78">
        <f t="shared" si="136"/>
        <v>8.473388429752065</v>
      </c>
      <c r="E2629" s="78"/>
      <c r="F2629" s="78"/>
      <c r="G2629" s="78"/>
      <c r="H2629" s="78"/>
      <c r="I2629" s="78"/>
    </row>
    <row r="2630" spans="1:9" x14ac:dyDescent="0.2">
      <c r="A2630" s="77">
        <v>34762</v>
      </c>
      <c r="B2630" s="61">
        <v>4521</v>
      </c>
      <c r="C2630" s="78">
        <f t="shared" si="135"/>
        <v>1995.03</v>
      </c>
      <c r="D2630" s="78">
        <f t="shared" si="136"/>
        <v>8.9672727272727286</v>
      </c>
      <c r="E2630" s="78"/>
      <c r="F2630" s="78"/>
      <c r="G2630" s="78"/>
      <c r="H2630" s="78"/>
      <c r="I2630" s="78"/>
    </row>
    <row r="2631" spans="1:9" x14ac:dyDescent="0.2">
      <c r="A2631" s="77">
        <v>34763</v>
      </c>
      <c r="B2631" s="61">
        <v>3300</v>
      </c>
      <c r="C2631" s="78">
        <f t="shared" si="135"/>
        <v>1995.03</v>
      </c>
      <c r="D2631" s="78">
        <f t="shared" si="136"/>
        <v>6.545454545454545</v>
      </c>
      <c r="E2631" s="78"/>
      <c r="F2631" s="78"/>
      <c r="G2631" s="78"/>
      <c r="H2631" s="78"/>
      <c r="I2631" s="78"/>
    </row>
    <row r="2632" spans="1:9" x14ac:dyDescent="0.2">
      <c r="A2632" s="77">
        <v>34764</v>
      </c>
      <c r="B2632" s="61">
        <v>3074</v>
      </c>
      <c r="C2632" s="78">
        <f t="shared" si="135"/>
        <v>1995.03</v>
      </c>
      <c r="D2632" s="78">
        <f t="shared" si="136"/>
        <v>6.0971900826446284</v>
      </c>
      <c r="E2632" s="78"/>
      <c r="F2632" s="78"/>
      <c r="G2632" s="78"/>
      <c r="H2632" s="78"/>
      <c r="I2632" s="78"/>
    </row>
    <row r="2633" spans="1:9" x14ac:dyDescent="0.2">
      <c r="A2633" s="77">
        <v>34765</v>
      </c>
      <c r="B2633" s="61">
        <v>2546</v>
      </c>
      <c r="C2633" s="78">
        <f t="shared" si="135"/>
        <v>1995.03</v>
      </c>
      <c r="D2633" s="78">
        <f t="shared" si="136"/>
        <v>5.0499173553719015</v>
      </c>
      <c r="E2633" s="78"/>
      <c r="F2633" s="78"/>
      <c r="G2633" s="78"/>
      <c r="H2633" s="78"/>
      <c r="I2633" s="78"/>
    </row>
    <row r="2634" spans="1:9" x14ac:dyDescent="0.2">
      <c r="A2634" s="77">
        <v>34766</v>
      </c>
      <c r="B2634" s="61">
        <v>2493</v>
      </c>
      <c r="C2634" s="78">
        <f t="shared" si="135"/>
        <v>1995.03</v>
      </c>
      <c r="D2634" s="78">
        <f t="shared" si="136"/>
        <v>4.9447933884297521</v>
      </c>
      <c r="E2634" s="78"/>
      <c r="F2634" s="78"/>
      <c r="G2634" s="78"/>
      <c r="H2634" s="78"/>
      <c r="I2634" s="78"/>
    </row>
    <row r="2635" spans="1:9" x14ac:dyDescent="0.2">
      <c r="A2635" s="77">
        <v>34767</v>
      </c>
      <c r="B2635" s="61">
        <v>4838</v>
      </c>
      <c r="C2635" s="78">
        <f t="shared" ref="C2635:C2698" si="137">YEAR(A2635) + MONTH(A2635) / 100</f>
        <v>1995.03</v>
      </c>
      <c r="D2635" s="78">
        <f t="shared" si="136"/>
        <v>9.5960330578512405</v>
      </c>
      <c r="E2635" s="78"/>
      <c r="F2635" s="78"/>
      <c r="G2635" s="78"/>
      <c r="H2635" s="78"/>
      <c r="I2635" s="78"/>
    </row>
    <row r="2636" spans="1:9" x14ac:dyDescent="0.2">
      <c r="A2636" s="77">
        <v>34768</v>
      </c>
      <c r="B2636" s="61">
        <v>19928</v>
      </c>
      <c r="C2636" s="78">
        <f t="shared" si="137"/>
        <v>1995.03</v>
      </c>
      <c r="D2636" s="78">
        <f t="shared" ref="D2636:D2699" si="138">B2636 * 60 * 60 * 24 / 43560 / 1000</f>
        <v>39.526611570247937</v>
      </c>
      <c r="E2636" s="78"/>
      <c r="F2636" s="78"/>
      <c r="G2636" s="78"/>
      <c r="H2636" s="78"/>
      <c r="I2636" s="78"/>
    </row>
    <row r="2637" spans="1:9" x14ac:dyDescent="0.2">
      <c r="A2637" s="77">
        <v>34769</v>
      </c>
      <c r="B2637" s="61">
        <v>18486</v>
      </c>
      <c r="C2637" s="78">
        <f t="shared" si="137"/>
        <v>1995.03</v>
      </c>
      <c r="D2637" s="78">
        <f t="shared" si="138"/>
        <v>36.666446280991735</v>
      </c>
      <c r="E2637" s="78"/>
      <c r="F2637" s="78"/>
      <c r="G2637" s="78"/>
      <c r="H2637" s="78"/>
      <c r="I2637" s="78"/>
    </row>
    <row r="2638" spans="1:9" x14ac:dyDescent="0.2">
      <c r="A2638" s="77">
        <v>34770</v>
      </c>
      <c r="B2638" s="61">
        <v>14466</v>
      </c>
      <c r="C2638" s="78">
        <f t="shared" si="137"/>
        <v>1995.03</v>
      </c>
      <c r="D2638" s="78">
        <f t="shared" si="138"/>
        <v>28.69289256198347</v>
      </c>
      <c r="E2638" s="78"/>
      <c r="F2638" s="78"/>
      <c r="G2638" s="78"/>
      <c r="H2638" s="78"/>
      <c r="I2638" s="78"/>
    </row>
    <row r="2639" spans="1:9" x14ac:dyDescent="0.2">
      <c r="A2639" s="77">
        <v>34771</v>
      </c>
      <c r="B2639" s="61">
        <v>9144</v>
      </c>
      <c r="C2639" s="78">
        <f t="shared" si="137"/>
        <v>1995.03</v>
      </c>
      <c r="D2639" s="78">
        <f t="shared" si="138"/>
        <v>18.136859504132229</v>
      </c>
      <c r="E2639" s="78"/>
      <c r="F2639" s="78"/>
      <c r="G2639" s="78"/>
      <c r="H2639" s="78"/>
      <c r="I2639" s="78"/>
    </row>
    <row r="2640" spans="1:9" x14ac:dyDescent="0.2">
      <c r="A2640" s="77">
        <v>34772</v>
      </c>
      <c r="B2640" s="61">
        <v>9772</v>
      </c>
      <c r="C2640" s="78">
        <f t="shared" si="137"/>
        <v>1995.03</v>
      </c>
      <c r="D2640" s="78">
        <f t="shared" si="138"/>
        <v>19.382479338842977</v>
      </c>
      <c r="E2640" s="78"/>
      <c r="F2640" s="78"/>
      <c r="G2640" s="78"/>
      <c r="H2640" s="78"/>
      <c r="I2640" s="78"/>
    </row>
    <row r="2641" spans="1:9" x14ac:dyDescent="0.2">
      <c r="A2641" s="77">
        <v>34773</v>
      </c>
      <c r="B2641" s="61">
        <v>20329</v>
      </c>
      <c r="C2641" s="78">
        <f t="shared" si="137"/>
        <v>1995.03</v>
      </c>
      <c r="D2641" s="78">
        <f t="shared" si="138"/>
        <v>40.321983471074383</v>
      </c>
      <c r="E2641" s="78"/>
      <c r="F2641" s="78"/>
      <c r="G2641" s="78"/>
      <c r="H2641" s="78"/>
      <c r="I2641" s="78"/>
    </row>
    <row r="2642" spans="1:9" x14ac:dyDescent="0.2">
      <c r="A2642" s="77">
        <v>34774</v>
      </c>
      <c r="B2642" s="61">
        <v>15016</v>
      </c>
      <c r="C2642" s="78">
        <f t="shared" si="137"/>
        <v>1995.03</v>
      </c>
      <c r="D2642" s="78">
        <f t="shared" si="138"/>
        <v>29.783801652892564</v>
      </c>
      <c r="E2642" s="78"/>
      <c r="F2642" s="78"/>
      <c r="G2642" s="78"/>
      <c r="H2642" s="78"/>
      <c r="I2642" s="78"/>
    </row>
    <row r="2643" spans="1:9" x14ac:dyDescent="0.2">
      <c r="A2643" s="77">
        <v>34775</v>
      </c>
      <c r="B2643" s="61">
        <v>9094</v>
      </c>
      <c r="C2643" s="78">
        <f t="shared" si="137"/>
        <v>1995.03</v>
      </c>
      <c r="D2643" s="78">
        <f t="shared" si="138"/>
        <v>18.037685950413223</v>
      </c>
      <c r="E2643" s="78"/>
      <c r="F2643" s="78"/>
      <c r="G2643" s="78"/>
      <c r="H2643" s="78"/>
      <c r="I2643" s="78"/>
    </row>
    <row r="2644" spans="1:9" x14ac:dyDescent="0.2">
      <c r="A2644" s="77">
        <v>34776</v>
      </c>
      <c r="B2644" s="61">
        <v>7078</v>
      </c>
      <c r="C2644" s="78">
        <f t="shared" si="137"/>
        <v>1995.03</v>
      </c>
      <c r="D2644" s="78">
        <f t="shared" si="138"/>
        <v>14.03900826446281</v>
      </c>
      <c r="E2644" s="78"/>
      <c r="F2644" s="78"/>
      <c r="G2644" s="78"/>
      <c r="H2644" s="78"/>
      <c r="I2644" s="78"/>
    </row>
    <row r="2645" spans="1:9" x14ac:dyDescent="0.2">
      <c r="A2645" s="77">
        <v>34777</v>
      </c>
      <c r="B2645" s="61">
        <v>11298</v>
      </c>
      <c r="C2645" s="78">
        <f t="shared" si="137"/>
        <v>1995.03</v>
      </c>
      <c r="D2645" s="78">
        <f t="shared" si="138"/>
        <v>22.409256198347105</v>
      </c>
      <c r="E2645" s="78"/>
      <c r="F2645" s="78"/>
      <c r="G2645" s="78"/>
      <c r="H2645" s="78"/>
      <c r="I2645" s="78"/>
    </row>
    <row r="2646" spans="1:9" x14ac:dyDescent="0.2">
      <c r="A2646" s="77">
        <v>34778</v>
      </c>
      <c r="B2646" s="61">
        <v>9283</v>
      </c>
      <c r="C2646" s="78">
        <f t="shared" si="137"/>
        <v>1995.03</v>
      </c>
      <c r="D2646" s="78">
        <f t="shared" si="138"/>
        <v>18.412561983471075</v>
      </c>
      <c r="E2646" s="78"/>
      <c r="F2646" s="78"/>
      <c r="G2646" s="78"/>
      <c r="H2646" s="78"/>
      <c r="I2646" s="78"/>
    </row>
    <row r="2647" spans="1:9" x14ac:dyDescent="0.2">
      <c r="A2647" s="77">
        <v>34779</v>
      </c>
      <c r="B2647" s="61">
        <v>11092</v>
      </c>
      <c r="C2647" s="78">
        <f t="shared" si="137"/>
        <v>1995.03</v>
      </c>
      <c r="D2647" s="78">
        <f t="shared" si="138"/>
        <v>22.000661157024794</v>
      </c>
      <c r="E2647" s="78"/>
      <c r="F2647" s="78"/>
      <c r="G2647" s="78"/>
      <c r="H2647" s="78"/>
      <c r="I2647" s="78"/>
    </row>
    <row r="2648" spans="1:9" x14ac:dyDescent="0.2">
      <c r="A2648" s="77">
        <v>34780</v>
      </c>
      <c r="B2648" s="61">
        <v>7823</v>
      </c>
      <c r="C2648" s="78">
        <f t="shared" si="137"/>
        <v>1995.03</v>
      </c>
      <c r="D2648" s="78">
        <f t="shared" si="138"/>
        <v>15.516694214876033</v>
      </c>
      <c r="E2648" s="78"/>
      <c r="F2648" s="78"/>
      <c r="G2648" s="78"/>
      <c r="H2648" s="78"/>
      <c r="I2648" s="78"/>
    </row>
    <row r="2649" spans="1:9" x14ac:dyDescent="0.2">
      <c r="A2649" s="77">
        <v>34781</v>
      </c>
      <c r="B2649" s="61">
        <v>6367</v>
      </c>
      <c r="C2649" s="78">
        <f t="shared" si="137"/>
        <v>1995.03</v>
      </c>
      <c r="D2649" s="78">
        <f t="shared" si="138"/>
        <v>12.628760330578512</v>
      </c>
      <c r="E2649" s="78"/>
      <c r="F2649" s="78"/>
      <c r="G2649" s="78"/>
      <c r="H2649" s="78"/>
      <c r="I2649" s="78"/>
    </row>
    <row r="2650" spans="1:9" x14ac:dyDescent="0.2">
      <c r="A2650" s="77">
        <v>34782</v>
      </c>
      <c r="B2650" s="61">
        <v>5272</v>
      </c>
      <c r="C2650" s="78">
        <f t="shared" si="137"/>
        <v>1995.03</v>
      </c>
      <c r="D2650" s="78">
        <f t="shared" si="138"/>
        <v>10.456859504132231</v>
      </c>
      <c r="E2650" s="78"/>
      <c r="F2650" s="78"/>
      <c r="G2650" s="78"/>
      <c r="H2650" s="78"/>
      <c r="I2650" s="78"/>
    </row>
    <row r="2651" spans="1:9" x14ac:dyDescent="0.2">
      <c r="A2651" s="77">
        <v>34783</v>
      </c>
      <c r="B2651" s="61">
        <v>4413</v>
      </c>
      <c r="C2651" s="78">
        <f t="shared" si="137"/>
        <v>1995.03</v>
      </c>
      <c r="D2651" s="78">
        <f t="shared" si="138"/>
        <v>8.7530578512396691</v>
      </c>
      <c r="E2651" s="78"/>
      <c r="F2651" s="78"/>
      <c r="G2651" s="78"/>
      <c r="H2651" s="78"/>
      <c r="I2651" s="78"/>
    </row>
    <row r="2652" spans="1:9" x14ac:dyDescent="0.2">
      <c r="A2652" s="77">
        <v>34784</v>
      </c>
      <c r="B2652" s="61">
        <v>3485</v>
      </c>
      <c r="C2652" s="78">
        <f t="shared" si="137"/>
        <v>1995.03</v>
      </c>
      <c r="D2652" s="78">
        <f t="shared" si="138"/>
        <v>6.912396694214876</v>
      </c>
      <c r="E2652" s="78"/>
      <c r="F2652" s="78"/>
      <c r="G2652" s="78"/>
      <c r="H2652" s="78"/>
      <c r="I2652" s="78"/>
    </row>
    <row r="2653" spans="1:9" x14ac:dyDescent="0.2">
      <c r="A2653" s="77">
        <v>34785</v>
      </c>
      <c r="B2653" s="61">
        <v>3167</v>
      </c>
      <c r="C2653" s="78">
        <f t="shared" si="137"/>
        <v>1995.03</v>
      </c>
      <c r="D2653" s="78">
        <f t="shared" si="138"/>
        <v>6.2816528925619828</v>
      </c>
      <c r="E2653" s="78"/>
      <c r="F2653" s="78"/>
      <c r="G2653" s="78"/>
      <c r="H2653" s="78"/>
      <c r="I2653" s="78"/>
    </row>
    <row r="2654" spans="1:9" x14ac:dyDescent="0.2">
      <c r="A2654" s="77">
        <v>34786</v>
      </c>
      <c r="B2654" s="61">
        <v>2979</v>
      </c>
      <c r="C2654" s="78">
        <f t="shared" si="137"/>
        <v>1995.03</v>
      </c>
      <c r="D2654" s="78">
        <f t="shared" si="138"/>
        <v>5.9087603305785121</v>
      </c>
      <c r="E2654" s="78"/>
      <c r="F2654" s="78"/>
      <c r="G2654" s="78"/>
      <c r="H2654" s="78"/>
      <c r="I2654" s="78"/>
    </row>
    <row r="2655" spans="1:9" x14ac:dyDescent="0.2">
      <c r="A2655" s="77">
        <v>34787</v>
      </c>
      <c r="B2655" s="61">
        <v>2616</v>
      </c>
      <c r="C2655" s="78">
        <f t="shared" si="137"/>
        <v>1995.03</v>
      </c>
      <c r="D2655" s="78">
        <f t="shared" si="138"/>
        <v>5.1887603305785124</v>
      </c>
      <c r="E2655" s="78"/>
      <c r="F2655" s="78"/>
      <c r="G2655" s="78"/>
      <c r="H2655" s="78"/>
      <c r="I2655" s="78"/>
    </row>
    <row r="2656" spans="1:9" x14ac:dyDescent="0.2">
      <c r="A2656" s="77">
        <v>34788</v>
      </c>
      <c r="B2656" s="61">
        <v>2843</v>
      </c>
      <c r="C2656" s="78">
        <f t="shared" si="137"/>
        <v>1995.03</v>
      </c>
      <c r="D2656" s="78">
        <f t="shared" si="138"/>
        <v>5.6390082644628103</v>
      </c>
      <c r="E2656" s="78"/>
      <c r="F2656" s="78"/>
      <c r="G2656" s="78"/>
      <c r="H2656" s="78"/>
      <c r="I2656" s="78"/>
    </row>
    <row r="2657" spans="1:9" x14ac:dyDescent="0.2">
      <c r="A2657" s="77">
        <v>34789</v>
      </c>
      <c r="B2657" s="61">
        <v>2376</v>
      </c>
      <c r="C2657" s="78">
        <f t="shared" si="137"/>
        <v>1995.03</v>
      </c>
      <c r="D2657" s="78">
        <f t="shared" si="138"/>
        <v>4.7127272727272729</v>
      </c>
      <c r="E2657" s="78"/>
      <c r="F2657" s="78"/>
      <c r="G2657" s="78"/>
      <c r="H2657" s="78"/>
      <c r="I2657" s="78"/>
    </row>
    <row r="2658" spans="1:9" x14ac:dyDescent="0.2">
      <c r="A2658" s="77">
        <v>34790</v>
      </c>
      <c r="B2658" s="61">
        <v>2999</v>
      </c>
      <c r="C2658" s="78">
        <f t="shared" si="137"/>
        <v>1995.04</v>
      </c>
      <c r="D2658" s="78">
        <f t="shared" si="138"/>
        <v>5.948429752066116</v>
      </c>
      <c r="E2658" s="78"/>
      <c r="F2658" s="78"/>
      <c r="G2658" s="78"/>
      <c r="H2658" s="78"/>
      <c r="I2658" s="78"/>
    </row>
    <row r="2659" spans="1:9" x14ac:dyDescent="0.2">
      <c r="A2659" s="77">
        <v>34791</v>
      </c>
      <c r="B2659" s="61">
        <v>3158</v>
      </c>
      <c r="C2659" s="78">
        <f t="shared" si="137"/>
        <v>1995.04</v>
      </c>
      <c r="D2659" s="78">
        <f t="shared" si="138"/>
        <v>6.2638016528925622</v>
      </c>
      <c r="E2659" s="78"/>
      <c r="F2659" s="78"/>
      <c r="G2659" s="78"/>
      <c r="H2659" s="78"/>
      <c r="I2659" s="78"/>
    </row>
    <row r="2660" spans="1:9" x14ac:dyDescent="0.2">
      <c r="A2660" s="77">
        <v>34792</v>
      </c>
      <c r="B2660" s="61">
        <v>3108</v>
      </c>
      <c r="C2660" s="78">
        <f t="shared" si="137"/>
        <v>1995.04</v>
      </c>
      <c r="D2660" s="78">
        <f t="shared" si="138"/>
        <v>6.1646280991735543</v>
      </c>
      <c r="E2660" s="78"/>
      <c r="F2660" s="78"/>
      <c r="G2660" s="78"/>
      <c r="H2660" s="78"/>
      <c r="I2660" s="78"/>
    </row>
    <row r="2661" spans="1:9" x14ac:dyDescent="0.2">
      <c r="A2661" s="77">
        <v>34793</v>
      </c>
      <c r="B2661" s="61">
        <v>3261</v>
      </c>
      <c r="C2661" s="78">
        <f t="shared" si="137"/>
        <v>1995.04</v>
      </c>
      <c r="D2661" s="78">
        <f t="shared" si="138"/>
        <v>6.4680991735537194</v>
      </c>
      <c r="E2661" s="78"/>
      <c r="F2661" s="78"/>
      <c r="G2661" s="78"/>
      <c r="H2661" s="78"/>
      <c r="I2661" s="78"/>
    </row>
    <row r="2662" spans="1:9" x14ac:dyDescent="0.2">
      <c r="A2662" s="77">
        <v>34794</v>
      </c>
      <c r="B2662" s="61">
        <v>4111</v>
      </c>
      <c r="C2662" s="78">
        <f t="shared" si="137"/>
        <v>1995.04</v>
      </c>
      <c r="D2662" s="78">
        <f t="shared" si="138"/>
        <v>8.1540495867768588</v>
      </c>
      <c r="E2662" s="78"/>
      <c r="F2662" s="78"/>
      <c r="G2662" s="78"/>
      <c r="H2662" s="78"/>
      <c r="I2662" s="78"/>
    </row>
    <row r="2663" spans="1:9" x14ac:dyDescent="0.2">
      <c r="A2663" s="77">
        <v>34795</v>
      </c>
      <c r="B2663" s="61">
        <v>6202</v>
      </c>
      <c r="C2663" s="78">
        <f t="shared" si="137"/>
        <v>1995.04</v>
      </c>
      <c r="D2663" s="78">
        <f t="shared" si="138"/>
        <v>12.301487603305784</v>
      </c>
      <c r="E2663" s="78"/>
      <c r="F2663" s="78"/>
      <c r="G2663" s="78"/>
      <c r="H2663" s="78"/>
      <c r="I2663" s="78"/>
    </row>
    <row r="2664" spans="1:9" x14ac:dyDescent="0.2">
      <c r="A2664" s="77">
        <v>34796</v>
      </c>
      <c r="B2664" s="61">
        <v>9665</v>
      </c>
      <c r="C2664" s="78">
        <f t="shared" si="137"/>
        <v>1995.04</v>
      </c>
      <c r="D2664" s="78">
        <f t="shared" si="138"/>
        <v>19.170247933884298</v>
      </c>
      <c r="E2664" s="78"/>
      <c r="F2664" s="78"/>
      <c r="G2664" s="78"/>
      <c r="H2664" s="78"/>
      <c r="I2664" s="78"/>
    </row>
    <row r="2665" spans="1:9" x14ac:dyDescent="0.2">
      <c r="A2665" s="77">
        <v>34797</v>
      </c>
      <c r="B2665" s="61">
        <v>7543</v>
      </c>
      <c r="C2665" s="78">
        <f t="shared" si="137"/>
        <v>1995.04</v>
      </c>
      <c r="D2665" s="78">
        <f t="shared" si="138"/>
        <v>14.961322314049587</v>
      </c>
      <c r="E2665" s="78"/>
      <c r="F2665" s="78"/>
      <c r="G2665" s="78"/>
      <c r="H2665" s="78"/>
      <c r="I2665" s="78"/>
    </row>
    <row r="2666" spans="1:9" x14ac:dyDescent="0.2">
      <c r="A2666" s="77">
        <v>34798</v>
      </c>
      <c r="B2666" s="61">
        <v>5364</v>
      </c>
      <c r="C2666" s="78">
        <f t="shared" si="137"/>
        <v>1995.04</v>
      </c>
      <c r="D2666" s="78">
        <f t="shared" si="138"/>
        <v>10.639338842975206</v>
      </c>
      <c r="E2666" s="78"/>
      <c r="F2666" s="78"/>
      <c r="G2666" s="78"/>
      <c r="H2666" s="78"/>
      <c r="I2666" s="78"/>
    </row>
    <row r="2667" spans="1:9" x14ac:dyDescent="0.2">
      <c r="A2667" s="77">
        <v>34799</v>
      </c>
      <c r="B2667" s="61">
        <v>4492</v>
      </c>
      <c r="C2667" s="78">
        <f t="shared" si="137"/>
        <v>1995.04</v>
      </c>
      <c r="D2667" s="78">
        <f t="shared" si="138"/>
        <v>8.9097520661157024</v>
      </c>
      <c r="E2667" s="78"/>
      <c r="F2667" s="78"/>
      <c r="G2667" s="78"/>
      <c r="H2667" s="78"/>
      <c r="I2667" s="78"/>
    </row>
    <row r="2668" spans="1:9" x14ac:dyDescent="0.2">
      <c r="A2668" s="77">
        <v>34800</v>
      </c>
      <c r="B2668" s="61">
        <v>4264</v>
      </c>
      <c r="C2668" s="78">
        <f t="shared" si="137"/>
        <v>1995.04</v>
      </c>
      <c r="D2668" s="78">
        <f t="shared" si="138"/>
        <v>8.4575206611570248</v>
      </c>
      <c r="E2668" s="78"/>
      <c r="F2668" s="78"/>
      <c r="G2668" s="78"/>
      <c r="H2668" s="78"/>
      <c r="I2668" s="78"/>
    </row>
    <row r="2669" spans="1:9" x14ac:dyDescent="0.2">
      <c r="A2669" s="77">
        <v>34801</v>
      </c>
      <c r="B2669" s="61">
        <v>5170</v>
      </c>
      <c r="C2669" s="78">
        <f t="shared" si="137"/>
        <v>1995.04</v>
      </c>
      <c r="D2669" s="78">
        <f t="shared" si="138"/>
        <v>10.254545454545454</v>
      </c>
      <c r="E2669" s="78"/>
      <c r="F2669" s="78"/>
      <c r="G2669" s="78"/>
      <c r="H2669" s="78"/>
      <c r="I2669" s="78"/>
    </row>
    <row r="2670" spans="1:9" x14ac:dyDescent="0.2">
      <c r="A2670" s="77">
        <v>34802</v>
      </c>
      <c r="B2670" s="61">
        <v>6897</v>
      </c>
      <c r="C2670" s="78">
        <f t="shared" si="137"/>
        <v>1995.04</v>
      </c>
      <c r="D2670" s="78">
        <f t="shared" si="138"/>
        <v>13.68</v>
      </c>
      <c r="E2670" s="78"/>
      <c r="F2670" s="78"/>
      <c r="G2670" s="78"/>
      <c r="H2670" s="78"/>
      <c r="I2670" s="78"/>
    </row>
    <row r="2671" spans="1:9" x14ac:dyDescent="0.2">
      <c r="A2671" s="77">
        <v>34803</v>
      </c>
      <c r="B2671" s="61">
        <v>4961</v>
      </c>
      <c r="C2671" s="78">
        <f t="shared" si="137"/>
        <v>1995.04</v>
      </c>
      <c r="D2671" s="78">
        <f t="shared" si="138"/>
        <v>9.84</v>
      </c>
      <c r="E2671" s="78"/>
      <c r="F2671" s="78"/>
      <c r="G2671" s="78"/>
      <c r="H2671" s="78"/>
      <c r="I2671" s="78"/>
    </row>
    <row r="2672" spans="1:9" x14ac:dyDescent="0.2">
      <c r="A2672" s="77">
        <v>34804</v>
      </c>
      <c r="B2672" s="61">
        <v>4492</v>
      </c>
      <c r="C2672" s="78">
        <f t="shared" si="137"/>
        <v>1995.04</v>
      </c>
      <c r="D2672" s="78">
        <f t="shared" si="138"/>
        <v>8.9097520661157024</v>
      </c>
      <c r="E2672" s="78"/>
      <c r="F2672" s="78"/>
      <c r="G2672" s="78"/>
      <c r="H2672" s="78"/>
      <c r="I2672" s="78"/>
    </row>
    <row r="2673" spans="1:9" x14ac:dyDescent="0.2">
      <c r="A2673" s="77">
        <v>34805</v>
      </c>
      <c r="B2673" s="61">
        <v>3987</v>
      </c>
      <c r="C2673" s="78">
        <f t="shared" si="137"/>
        <v>1995.04</v>
      </c>
      <c r="D2673" s="78">
        <f t="shared" si="138"/>
        <v>7.9080991735537189</v>
      </c>
      <c r="E2673" s="78"/>
      <c r="F2673" s="78"/>
      <c r="G2673" s="78"/>
      <c r="H2673" s="78"/>
      <c r="I2673" s="78"/>
    </row>
    <row r="2674" spans="1:9" x14ac:dyDescent="0.2">
      <c r="A2674" s="77">
        <v>34806</v>
      </c>
      <c r="B2674" s="61">
        <v>3568</v>
      </c>
      <c r="C2674" s="78">
        <f t="shared" si="137"/>
        <v>1995.04</v>
      </c>
      <c r="D2674" s="78">
        <f t="shared" si="138"/>
        <v>7.0770247933884294</v>
      </c>
      <c r="E2674" s="78"/>
      <c r="F2674" s="78"/>
      <c r="G2674" s="78"/>
      <c r="H2674" s="78"/>
      <c r="I2674" s="78"/>
    </row>
    <row r="2675" spans="1:9" x14ac:dyDescent="0.2">
      <c r="A2675" s="77">
        <v>34807</v>
      </c>
      <c r="B2675" s="61">
        <v>3196</v>
      </c>
      <c r="C2675" s="78">
        <f t="shared" si="137"/>
        <v>1995.04</v>
      </c>
      <c r="D2675" s="78">
        <f t="shared" si="138"/>
        <v>6.3391735537190081</v>
      </c>
      <c r="E2675" s="78"/>
      <c r="F2675" s="78"/>
      <c r="G2675" s="78"/>
      <c r="H2675" s="78"/>
      <c r="I2675" s="78"/>
    </row>
    <row r="2676" spans="1:9" x14ac:dyDescent="0.2">
      <c r="A2676" s="77">
        <v>34808</v>
      </c>
      <c r="B2676" s="61">
        <v>3084</v>
      </c>
      <c r="C2676" s="78">
        <f t="shared" si="137"/>
        <v>1995.04</v>
      </c>
      <c r="D2676" s="78">
        <f t="shared" si="138"/>
        <v>6.1170247933884294</v>
      </c>
      <c r="E2676" s="78"/>
      <c r="F2676" s="78"/>
      <c r="G2676" s="78"/>
      <c r="H2676" s="78"/>
      <c r="I2676" s="78"/>
    </row>
    <row r="2677" spans="1:9" x14ac:dyDescent="0.2">
      <c r="A2677" s="77">
        <v>34809</v>
      </c>
      <c r="B2677" s="61">
        <v>2617</v>
      </c>
      <c r="C2677" s="78">
        <f t="shared" si="137"/>
        <v>1995.04</v>
      </c>
      <c r="D2677" s="78">
        <f t="shared" si="138"/>
        <v>5.190743801652892</v>
      </c>
      <c r="E2677" s="78"/>
      <c r="F2677" s="78"/>
      <c r="G2677" s="78"/>
      <c r="H2677" s="78"/>
      <c r="I2677" s="78"/>
    </row>
    <row r="2678" spans="1:9" x14ac:dyDescent="0.2">
      <c r="A2678" s="77">
        <v>34810</v>
      </c>
      <c r="B2678" s="61">
        <v>2935</v>
      </c>
      <c r="C2678" s="78">
        <f t="shared" si="137"/>
        <v>1995.04</v>
      </c>
      <c r="D2678" s="78">
        <f t="shared" si="138"/>
        <v>5.8214876033057852</v>
      </c>
      <c r="E2678" s="78"/>
      <c r="F2678" s="78"/>
      <c r="G2678" s="78"/>
      <c r="H2678" s="78"/>
      <c r="I2678" s="78"/>
    </row>
    <row r="2679" spans="1:9" x14ac:dyDescent="0.2">
      <c r="A2679" s="77">
        <v>34811</v>
      </c>
      <c r="B2679" s="61">
        <v>2461</v>
      </c>
      <c r="C2679" s="78">
        <f t="shared" si="137"/>
        <v>1995.04</v>
      </c>
      <c r="D2679" s="78">
        <f t="shared" si="138"/>
        <v>4.8813223140495863</v>
      </c>
      <c r="E2679" s="78"/>
      <c r="F2679" s="78"/>
      <c r="G2679" s="78"/>
      <c r="H2679" s="78"/>
      <c r="I2679" s="78"/>
    </row>
    <row r="2680" spans="1:9" x14ac:dyDescent="0.2">
      <c r="A2680" s="77">
        <v>34812</v>
      </c>
      <c r="B2680" s="61">
        <v>2843</v>
      </c>
      <c r="C2680" s="78">
        <f t="shared" si="137"/>
        <v>1995.04</v>
      </c>
      <c r="D2680" s="78">
        <f t="shared" si="138"/>
        <v>5.6390082644628103</v>
      </c>
      <c r="E2680" s="78"/>
      <c r="F2680" s="78"/>
      <c r="G2680" s="78"/>
      <c r="H2680" s="78"/>
      <c r="I2680" s="78"/>
    </row>
    <row r="2681" spans="1:9" x14ac:dyDescent="0.2">
      <c r="A2681" s="77">
        <v>34813</v>
      </c>
      <c r="B2681" s="61">
        <v>3523</v>
      </c>
      <c r="C2681" s="78">
        <f t="shared" si="137"/>
        <v>1995.04</v>
      </c>
      <c r="D2681" s="78">
        <f t="shared" si="138"/>
        <v>6.9877685950413229</v>
      </c>
      <c r="E2681" s="78"/>
      <c r="F2681" s="78"/>
      <c r="G2681" s="78"/>
      <c r="H2681" s="78"/>
      <c r="I2681" s="78"/>
    </row>
    <row r="2682" spans="1:9" x14ac:dyDescent="0.2">
      <c r="A2682" s="77">
        <v>34814</v>
      </c>
      <c r="B2682" s="61">
        <v>4065</v>
      </c>
      <c r="C2682" s="78">
        <f t="shared" si="137"/>
        <v>1995.04</v>
      </c>
      <c r="D2682" s="78">
        <f t="shared" si="138"/>
        <v>8.0628099173553718</v>
      </c>
      <c r="E2682" s="78"/>
      <c r="F2682" s="78"/>
      <c r="G2682" s="78"/>
      <c r="H2682" s="78"/>
      <c r="I2682" s="78"/>
    </row>
    <row r="2683" spans="1:9" x14ac:dyDescent="0.2">
      <c r="A2683" s="77">
        <v>34815</v>
      </c>
      <c r="B2683" s="61">
        <v>4279</v>
      </c>
      <c r="C2683" s="78">
        <f t="shared" si="137"/>
        <v>1995.04</v>
      </c>
      <c r="D2683" s="78">
        <f t="shared" si="138"/>
        <v>8.4872727272727282</v>
      </c>
      <c r="E2683" s="78"/>
      <c r="F2683" s="78"/>
      <c r="G2683" s="78"/>
      <c r="H2683" s="78"/>
      <c r="I2683" s="78"/>
    </row>
    <row r="2684" spans="1:9" x14ac:dyDescent="0.2">
      <c r="A2684" s="77">
        <v>34816</v>
      </c>
      <c r="B2684" s="61">
        <v>5521</v>
      </c>
      <c r="C2684" s="78">
        <f t="shared" si="137"/>
        <v>1995.04</v>
      </c>
      <c r="D2684" s="78">
        <f t="shared" si="138"/>
        <v>10.950743801652893</v>
      </c>
      <c r="E2684" s="78"/>
      <c r="F2684" s="78"/>
      <c r="G2684" s="78"/>
      <c r="H2684" s="78"/>
      <c r="I2684" s="78"/>
    </row>
    <row r="2685" spans="1:9" x14ac:dyDescent="0.2">
      <c r="A2685" s="77">
        <v>34817</v>
      </c>
      <c r="B2685" s="61">
        <v>4964</v>
      </c>
      <c r="C2685" s="78">
        <f t="shared" si="137"/>
        <v>1995.04</v>
      </c>
      <c r="D2685" s="78">
        <f t="shared" si="138"/>
        <v>9.8459504132231412</v>
      </c>
      <c r="E2685" s="78"/>
      <c r="F2685" s="78"/>
      <c r="G2685" s="78"/>
      <c r="H2685" s="78"/>
      <c r="I2685" s="78"/>
    </row>
    <row r="2686" spans="1:9" x14ac:dyDescent="0.2">
      <c r="A2686" s="77">
        <v>34818</v>
      </c>
      <c r="B2686" s="61">
        <v>5143</v>
      </c>
      <c r="C2686" s="78">
        <f t="shared" si="137"/>
        <v>1995.04</v>
      </c>
      <c r="D2686" s="78">
        <f t="shared" si="138"/>
        <v>10.20099173553719</v>
      </c>
      <c r="E2686" s="78"/>
      <c r="F2686" s="78"/>
      <c r="G2686" s="78"/>
      <c r="H2686" s="78"/>
      <c r="I2686" s="78"/>
    </row>
    <row r="2687" spans="1:9" x14ac:dyDescent="0.2">
      <c r="A2687" s="77">
        <v>34819</v>
      </c>
      <c r="B2687" s="61">
        <v>5046</v>
      </c>
      <c r="C2687" s="78">
        <f t="shared" si="137"/>
        <v>1995.04</v>
      </c>
      <c r="D2687" s="78">
        <f t="shared" si="138"/>
        <v>10.008595041322314</v>
      </c>
      <c r="E2687" s="78"/>
      <c r="F2687" s="78"/>
      <c r="G2687" s="78"/>
      <c r="H2687" s="78"/>
      <c r="I2687" s="78"/>
    </row>
    <row r="2688" spans="1:9" x14ac:dyDescent="0.2">
      <c r="A2688" s="77">
        <v>34820</v>
      </c>
      <c r="B2688" s="61">
        <v>10561</v>
      </c>
      <c r="C2688" s="78">
        <f t="shared" si="137"/>
        <v>1995.05</v>
      </c>
      <c r="D2688" s="78">
        <f t="shared" si="138"/>
        <v>20.947438016528928</v>
      </c>
      <c r="E2688" s="78"/>
      <c r="F2688" s="78"/>
      <c r="G2688" s="78"/>
      <c r="H2688" s="78"/>
      <c r="I2688" s="78"/>
    </row>
    <row r="2689" spans="1:9" x14ac:dyDescent="0.2">
      <c r="A2689" s="77">
        <v>34821</v>
      </c>
      <c r="B2689" s="61">
        <v>8729</v>
      </c>
      <c r="C2689" s="78">
        <f t="shared" si="137"/>
        <v>1995.05</v>
      </c>
      <c r="D2689" s="78">
        <f t="shared" si="138"/>
        <v>17.313719008264464</v>
      </c>
      <c r="E2689" s="78"/>
      <c r="F2689" s="78"/>
      <c r="G2689" s="78"/>
      <c r="H2689" s="78"/>
      <c r="I2689" s="78"/>
    </row>
    <row r="2690" spans="1:9" x14ac:dyDescent="0.2">
      <c r="A2690" s="77">
        <v>34822</v>
      </c>
      <c r="B2690" s="61">
        <v>6595</v>
      </c>
      <c r="C2690" s="78">
        <f t="shared" si="137"/>
        <v>1995.05</v>
      </c>
      <c r="D2690" s="78">
        <f t="shared" si="138"/>
        <v>13.080991735537191</v>
      </c>
      <c r="E2690" s="78"/>
      <c r="F2690" s="78"/>
      <c r="G2690" s="78"/>
      <c r="H2690" s="78"/>
      <c r="I2690" s="78"/>
    </row>
    <row r="2691" spans="1:9" x14ac:dyDescent="0.2">
      <c r="A2691" s="77">
        <v>34823</v>
      </c>
      <c r="B2691" s="61">
        <v>6031</v>
      </c>
      <c r="C2691" s="78">
        <f t="shared" si="137"/>
        <v>1995.05</v>
      </c>
      <c r="D2691" s="78">
        <f t="shared" si="138"/>
        <v>11.962314049586777</v>
      </c>
      <c r="E2691" s="78"/>
      <c r="F2691" s="78"/>
      <c r="G2691" s="78"/>
      <c r="H2691" s="78"/>
      <c r="I2691" s="78"/>
    </row>
    <row r="2692" spans="1:9" x14ac:dyDescent="0.2">
      <c r="A2692" s="77">
        <v>34824</v>
      </c>
      <c r="B2692" s="61">
        <v>5416</v>
      </c>
      <c r="C2692" s="78">
        <f t="shared" si="137"/>
        <v>1995.05</v>
      </c>
      <c r="D2692" s="78">
        <f t="shared" si="138"/>
        <v>10.742479338842974</v>
      </c>
      <c r="E2692" s="78"/>
      <c r="F2692" s="78"/>
      <c r="G2692" s="78"/>
      <c r="H2692" s="78"/>
      <c r="I2692" s="78"/>
    </row>
    <row r="2693" spans="1:9" x14ac:dyDescent="0.2">
      <c r="A2693" s="77">
        <v>34825</v>
      </c>
      <c r="B2693" s="61">
        <v>5077</v>
      </c>
      <c r="C2693" s="78">
        <f t="shared" si="137"/>
        <v>1995.05</v>
      </c>
      <c r="D2693" s="78">
        <f t="shared" si="138"/>
        <v>10.0700826446281</v>
      </c>
      <c r="E2693" s="78"/>
      <c r="F2693" s="78"/>
      <c r="G2693" s="78"/>
      <c r="H2693" s="78"/>
      <c r="I2693" s="78"/>
    </row>
    <row r="2694" spans="1:9" x14ac:dyDescent="0.2">
      <c r="A2694" s="77">
        <v>34826</v>
      </c>
      <c r="B2694" s="61">
        <v>4442</v>
      </c>
      <c r="C2694" s="78">
        <f t="shared" si="137"/>
        <v>1995.05</v>
      </c>
      <c r="D2694" s="78">
        <f t="shared" si="138"/>
        <v>8.8105785123966935</v>
      </c>
      <c r="E2694" s="78"/>
      <c r="F2694" s="78"/>
      <c r="G2694" s="78"/>
      <c r="H2694" s="78"/>
      <c r="I2694" s="78"/>
    </row>
    <row r="2695" spans="1:9" x14ac:dyDescent="0.2">
      <c r="A2695" s="77">
        <v>34827</v>
      </c>
      <c r="B2695" s="61">
        <v>4829</v>
      </c>
      <c r="C2695" s="78">
        <f t="shared" si="137"/>
        <v>1995.05</v>
      </c>
      <c r="D2695" s="78">
        <f t="shared" si="138"/>
        <v>9.5781818181818181</v>
      </c>
      <c r="E2695" s="78"/>
      <c r="F2695" s="78"/>
      <c r="G2695" s="78"/>
      <c r="H2695" s="78"/>
      <c r="I2695" s="78"/>
    </row>
    <row r="2696" spans="1:9" x14ac:dyDescent="0.2">
      <c r="A2696" s="77">
        <v>34828</v>
      </c>
      <c r="B2696" s="61">
        <v>5089</v>
      </c>
      <c r="C2696" s="78">
        <f t="shared" si="137"/>
        <v>1995.05</v>
      </c>
      <c r="D2696" s="78">
        <f t="shared" si="138"/>
        <v>10.093884297520662</v>
      </c>
      <c r="E2696" s="78"/>
      <c r="F2696" s="78"/>
      <c r="G2696" s="78"/>
      <c r="H2696" s="78"/>
      <c r="I2696" s="78"/>
    </row>
    <row r="2697" spans="1:9" x14ac:dyDescent="0.2">
      <c r="A2697" s="77">
        <v>34829</v>
      </c>
      <c r="B2697" s="61">
        <v>3982</v>
      </c>
      <c r="C2697" s="78">
        <f t="shared" si="137"/>
        <v>1995.05</v>
      </c>
      <c r="D2697" s="78">
        <f t="shared" si="138"/>
        <v>7.8981818181818184</v>
      </c>
      <c r="E2697" s="78"/>
      <c r="F2697" s="78"/>
      <c r="G2697" s="78"/>
      <c r="H2697" s="78"/>
      <c r="I2697" s="78"/>
    </row>
    <row r="2698" spans="1:9" x14ac:dyDescent="0.2">
      <c r="A2698" s="77">
        <v>34830</v>
      </c>
      <c r="B2698" s="61">
        <v>3818</v>
      </c>
      <c r="C2698" s="78">
        <f t="shared" si="137"/>
        <v>1995.05</v>
      </c>
      <c r="D2698" s="78">
        <f t="shared" si="138"/>
        <v>7.5728925619834708</v>
      </c>
      <c r="E2698" s="78"/>
      <c r="F2698" s="78"/>
      <c r="G2698" s="78"/>
      <c r="H2698" s="78"/>
      <c r="I2698" s="78"/>
    </row>
    <row r="2699" spans="1:9" x14ac:dyDescent="0.2">
      <c r="A2699" s="77">
        <v>34831</v>
      </c>
      <c r="B2699" s="61">
        <v>4079</v>
      </c>
      <c r="C2699" s="78">
        <f t="shared" ref="C2699:C2762" si="139">YEAR(A2699) + MONTH(A2699) / 100</f>
        <v>1995.05</v>
      </c>
      <c r="D2699" s="78">
        <f t="shared" si="138"/>
        <v>8.0905785123966947</v>
      </c>
      <c r="E2699" s="78"/>
      <c r="F2699" s="78"/>
      <c r="G2699" s="78"/>
      <c r="H2699" s="78"/>
      <c r="I2699" s="78"/>
    </row>
    <row r="2700" spans="1:9" x14ac:dyDescent="0.2">
      <c r="A2700" s="77">
        <v>34832</v>
      </c>
      <c r="B2700" s="61">
        <v>3654</v>
      </c>
      <c r="C2700" s="78">
        <f t="shared" si="139"/>
        <v>1995.05</v>
      </c>
      <c r="D2700" s="78">
        <f t="shared" ref="D2700:D2763" si="140">B2700 * 60 * 60 * 24 / 43560 / 1000</f>
        <v>7.2476033057851232</v>
      </c>
      <c r="E2700" s="78"/>
      <c r="F2700" s="78"/>
      <c r="G2700" s="78"/>
      <c r="H2700" s="78"/>
      <c r="I2700" s="78"/>
    </row>
    <row r="2701" spans="1:9" x14ac:dyDescent="0.2">
      <c r="A2701" s="77">
        <v>34833</v>
      </c>
      <c r="B2701" s="61">
        <v>3364</v>
      </c>
      <c r="C2701" s="78">
        <f t="shared" si="139"/>
        <v>1995.05</v>
      </c>
      <c r="D2701" s="78">
        <f t="shared" si="140"/>
        <v>6.6723966942148767</v>
      </c>
      <c r="E2701" s="78"/>
      <c r="F2701" s="78"/>
      <c r="G2701" s="78"/>
      <c r="H2701" s="78"/>
      <c r="I2701" s="78"/>
    </row>
    <row r="2702" spans="1:9" x14ac:dyDescent="0.2">
      <c r="A2702" s="77">
        <v>34834</v>
      </c>
      <c r="B2702" s="61">
        <v>3943</v>
      </c>
      <c r="C2702" s="78">
        <f t="shared" si="139"/>
        <v>1995.05</v>
      </c>
      <c r="D2702" s="78">
        <f t="shared" si="140"/>
        <v>7.820826446280992</v>
      </c>
      <c r="E2702" s="78"/>
      <c r="F2702" s="78"/>
      <c r="G2702" s="78"/>
      <c r="H2702" s="78"/>
      <c r="I2702" s="78"/>
    </row>
    <row r="2703" spans="1:9" x14ac:dyDescent="0.2">
      <c r="A2703" s="77">
        <v>34835</v>
      </c>
      <c r="B2703" s="61">
        <v>4328</v>
      </c>
      <c r="C2703" s="78">
        <f t="shared" si="139"/>
        <v>1995.05</v>
      </c>
      <c r="D2703" s="78">
        <f t="shared" si="140"/>
        <v>8.5844628099173548</v>
      </c>
      <c r="E2703" s="78"/>
      <c r="F2703" s="78"/>
      <c r="G2703" s="78"/>
      <c r="H2703" s="78"/>
      <c r="I2703" s="78"/>
    </row>
    <row r="2704" spans="1:9" x14ac:dyDescent="0.2">
      <c r="A2704" s="77">
        <v>34836</v>
      </c>
      <c r="B2704" s="61">
        <v>4977</v>
      </c>
      <c r="C2704" s="78">
        <f t="shared" si="139"/>
        <v>1995.05</v>
      </c>
      <c r="D2704" s="78">
        <f t="shared" si="140"/>
        <v>9.8717355371900837</v>
      </c>
      <c r="E2704" s="78"/>
      <c r="F2704" s="78"/>
      <c r="G2704" s="78"/>
      <c r="H2704" s="78"/>
      <c r="I2704" s="78"/>
    </row>
    <row r="2705" spans="1:9" x14ac:dyDescent="0.2">
      <c r="A2705" s="77">
        <v>34837</v>
      </c>
      <c r="B2705" s="61">
        <v>5713</v>
      </c>
      <c r="C2705" s="78">
        <f t="shared" si="139"/>
        <v>1995.05</v>
      </c>
      <c r="D2705" s="78">
        <f t="shared" si="140"/>
        <v>11.331570247933886</v>
      </c>
      <c r="E2705" s="78"/>
      <c r="F2705" s="78"/>
      <c r="G2705" s="78"/>
      <c r="H2705" s="78"/>
      <c r="I2705" s="78"/>
    </row>
    <row r="2706" spans="1:9" x14ac:dyDescent="0.2">
      <c r="A2706" s="77">
        <v>34838</v>
      </c>
      <c r="B2706" s="61">
        <v>6675</v>
      </c>
      <c r="C2706" s="78">
        <f t="shared" si="139"/>
        <v>1995.05</v>
      </c>
      <c r="D2706" s="78">
        <f t="shared" si="140"/>
        <v>13.239669421487603</v>
      </c>
      <c r="E2706" s="78"/>
      <c r="F2706" s="78"/>
      <c r="G2706" s="78"/>
      <c r="H2706" s="78"/>
      <c r="I2706" s="78"/>
    </row>
    <row r="2707" spans="1:9" x14ac:dyDescent="0.2">
      <c r="A2707" s="77">
        <v>34839</v>
      </c>
      <c r="B2707" s="61">
        <v>7379</v>
      </c>
      <c r="C2707" s="78">
        <f t="shared" si="139"/>
        <v>1995.05</v>
      </c>
      <c r="D2707" s="78">
        <f t="shared" si="140"/>
        <v>14.63603305785124</v>
      </c>
      <c r="E2707" s="78"/>
      <c r="F2707" s="78"/>
      <c r="G2707" s="78"/>
      <c r="H2707" s="78"/>
      <c r="I2707" s="78"/>
    </row>
    <row r="2708" spans="1:9" x14ac:dyDescent="0.2">
      <c r="A2708" s="77">
        <v>34840</v>
      </c>
      <c r="B2708" s="61">
        <v>7354</v>
      </c>
      <c r="C2708" s="78">
        <f t="shared" si="139"/>
        <v>1995.05</v>
      </c>
      <c r="D2708" s="78">
        <f t="shared" si="140"/>
        <v>14.586446280991735</v>
      </c>
      <c r="E2708" s="78"/>
      <c r="F2708" s="78"/>
      <c r="G2708" s="78"/>
      <c r="H2708" s="78"/>
      <c r="I2708" s="78"/>
    </row>
    <row r="2709" spans="1:9" x14ac:dyDescent="0.2">
      <c r="A2709" s="77">
        <v>34841</v>
      </c>
      <c r="B2709" s="61">
        <v>7465</v>
      </c>
      <c r="C2709" s="78">
        <f t="shared" si="139"/>
        <v>1995.05</v>
      </c>
      <c r="D2709" s="78">
        <f t="shared" si="140"/>
        <v>14.806611570247934</v>
      </c>
      <c r="E2709" s="78"/>
      <c r="F2709" s="78"/>
      <c r="G2709" s="78"/>
      <c r="H2709" s="78"/>
      <c r="I2709" s="78"/>
    </row>
    <row r="2710" spans="1:9" x14ac:dyDescent="0.2">
      <c r="A2710" s="77">
        <v>34842</v>
      </c>
      <c r="B2710" s="61">
        <v>7593</v>
      </c>
      <c r="C2710" s="78">
        <f t="shared" si="139"/>
        <v>1995.05</v>
      </c>
      <c r="D2710" s="78">
        <f t="shared" si="140"/>
        <v>15.060495867768596</v>
      </c>
      <c r="E2710" s="78"/>
      <c r="F2710" s="78"/>
      <c r="G2710" s="78"/>
      <c r="H2710" s="78"/>
      <c r="I2710" s="78"/>
    </row>
    <row r="2711" spans="1:9" x14ac:dyDescent="0.2">
      <c r="A2711" s="77">
        <v>34843</v>
      </c>
      <c r="B2711" s="61">
        <v>6368</v>
      </c>
      <c r="C2711" s="78">
        <f t="shared" si="139"/>
        <v>1995.05</v>
      </c>
      <c r="D2711" s="78">
        <f t="shared" si="140"/>
        <v>12.630743801652892</v>
      </c>
      <c r="E2711" s="78"/>
      <c r="F2711" s="78"/>
      <c r="G2711" s="78"/>
      <c r="H2711" s="78"/>
      <c r="I2711" s="78"/>
    </row>
    <row r="2712" spans="1:9" x14ac:dyDescent="0.2">
      <c r="A2712" s="77">
        <v>34844</v>
      </c>
      <c r="B2712" s="61">
        <v>6399</v>
      </c>
      <c r="C2712" s="78">
        <f t="shared" si="139"/>
        <v>1995.05</v>
      </c>
      <c r="D2712" s="78">
        <f t="shared" si="140"/>
        <v>12.692231404958678</v>
      </c>
      <c r="E2712" s="78"/>
      <c r="F2712" s="78"/>
      <c r="G2712" s="78"/>
      <c r="H2712" s="78"/>
      <c r="I2712" s="78"/>
    </row>
    <row r="2713" spans="1:9" x14ac:dyDescent="0.2">
      <c r="A2713" s="77">
        <v>34845</v>
      </c>
      <c r="B2713" s="61">
        <v>6197</v>
      </c>
      <c r="C2713" s="78">
        <f t="shared" si="139"/>
        <v>1995.05</v>
      </c>
      <c r="D2713" s="78">
        <f t="shared" si="140"/>
        <v>12.291570247933885</v>
      </c>
      <c r="E2713" s="78"/>
      <c r="F2713" s="78"/>
      <c r="G2713" s="78"/>
      <c r="H2713" s="78"/>
      <c r="I2713" s="78"/>
    </row>
    <row r="2714" spans="1:9" x14ac:dyDescent="0.2">
      <c r="A2714" s="77">
        <v>34846</v>
      </c>
      <c r="B2714" s="61">
        <v>6551</v>
      </c>
      <c r="C2714" s="78">
        <f t="shared" si="139"/>
        <v>1995.05</v>
      </c>
      <c r="D2714" s="78">
        <f t="shared" si="140"/>
        <v>12.993719008264463</v>
      </c>
      <c r="E2714" s="78"/>
      <c r="F2714" s="78"/>
      <c r="G2714" s="78"/>
      <c r="H2714" s="78"/>
      <c r="I2714" s="78"/>
    </row>
    <row r="2715" spans="1:9" x14ac:dyDescent="0.2">
      <c r="A2715" s="77">
        <v>34847</v>
      </c>
      <c r="B2715" s="61">
        <v>6836</v>
      </c>
      <c r="C2715" s="78">
        <f t="shared" si="139"/>
        <v>1995.05</v>
      </c>
      <c r="D2715" s="78">
        <f t="shared" si="140"/>
        <v>13.559008264462809</v>
      </c>
      <c r="E2715" s="78"/>
      <c r="F2715" s="78"/>
      <c r="G2715" s="78"/>
      <c r="H2715" s="78"/>
      <c r="I2715" s="78"/>
    </row>
    <row r="2716" spans="1:9" x14ac:dyDescent="0.2">
      <c r="A2716" s="77">
        <v>34848</v>
      </c>
      <c r="B2716" s="61">
        <v>7008</v>
      </c>
      <c r="C2716" s="78">
        <f t="shared" si="139"/>
        <v>1995.05</v>
      </c>
      <c r="D2716" s="78">
        <f t="shared" si="140"/>
        <v>13.900165289256197</v>
      </c>
      <c r="E2716" s="78"/>
      <c r="F2716" s="78"/>
      <c r="G2716" s="78"/>
      <c r="H2716" s="78"/>
      <c r="I2716" s="78"/>
    </row>
    <row r="2717" spans="1:9" x14ac:dyDescent="0.2">
      <c r="A2717" s="77">
        <v>34849</v>
      </c>
      <c r="B2717" s="61">
        <v>7093</v>
      </c>
      <c r="C2717" s="78">
        <f t="shared" si="139"/>
        <v>1995.05</v>
      </c>
      <c r="D2717" s="78">
        <f t="shared" si="140"/>
        <v>14.068760330578513</v>
      </c>
      <c r="E2717" s="78"/>
      <c r="F2717" s="78"/>
      <c r="G2717" s="78"/>
      <c r="H2717" s="78"/>
      <c r="I2717" s="78"/>
    </row>
    <row r="2718" spans="1:9" x14ac:dyDescent="0.2">
      <c r="A2718" s="77">
        <v>34850</v>
      </c>
      <c r="B2718" s="61">
        <v>7325</v>
      </c>
      <c r="C2718" s="78">
        <f t="shared" si="139"/>
        <v>1995.05</v>
      </c>
      <c r="D2718" s="78">
        <f t="shared" si="140"/>
        <v>14.528925619834711</v>
      </c>
      <c r="E2718" s="78"/>
      <c r="F2718" s="78"/>
      <c r="G2718" s="78"/>
      <c r="H2718" s="78"/>
      <c r="I2718" s="78"/>
    </row>
    <row r="2719" spans="1:9" x14ac:dyDescent="0.2">
      <c r="A2719" s="77">
        <v>34851</v>
      </c>
      <c r="B2719" s="61">
        <v>6904</v>
      </c>
      <c r="C2719" s="78">
        <f t="shared" si="139"/>
        <v>1995.06</v>
      </c>
      <c r="D2719" s="78">
        <f t="shared" si="140"/>
        <v>13.693884297520661</v>
      </c>
      <c r="E2719" s="78"/>
      <c r="F2719" s="78"/>
      <c r="G2719" s="78"/>
      <c r="H2719" s="78"/>
      <c r="I2719" s="78"/>
    </row>
    <row r="2720" spans="1:9" x14ac:dyDescent="0.2">
      <c r="A2720" s="77">
        <v>34852</v>
      </c>
      <c r="B2720" s="61">
        <v>6975</v>
      </c>
      <c r="C2720" s="78">
        <f t="shared" si="139"/>
        <v>1995.06</v>
      </c>
      <c r="D2720" s="78">
        <f t="shared" si="140"/>
        <v>13.834710743801654</v>
      </c>
      <c r="E2720" s="78"/>
      <c r="F2720" s="78"/>
      <c r="G2720" s="78"/>
      <c r="H2720" s="78"/>
      <c r="I2720" s="78"/>
    </row>
    <row r="2721" spans="1:9" x14ac:dyDescent="0.2">
      <c r="A2721" s="77">
        <v>34853</v>
      </c>
      <c r="B2721" s="61">
        <v>6877</v>
      </c>
      <c r="C2721" s="78">
        <f t="shared" si="139"/>
        <v>1995.06</v>
      </c>
      <c r="D2721" s="78">
        <f t="shared" si="140"/>
        <v>13.640330578512398</v>
      </c>
      <c r="E2721" s="78"/>
      <c r="F2721" s="78"/>
      <c r="G2721" s="78"/>
      <c r="H2721" s="78"/>
      <c r="I2721" s="78"/>
    </row>
    <row r="2722" spans="1:9" x14ac:dyDescent="0.2">
      <c r="A2722" s="77">
        <v>34854</v>
      </c>
      <c r="B2722" s="61">
        <v>5954</v>
      </c>
      <c r="C2722" s="78">
        <f t="shared" si="139"/>
        <v>1995.06</v>
      </c>
      <c r="D2722" s="78">
        <f t="shared" si="140"/>
        <v>11.809586776859504</v>
      </c>
      <c r="E2722" s="78"/>
      <c r="F2722" s="78"/>
      <c r="G2722" s="78"/>
      <c r="H2722" s="78"/>
      <c r="I2722" s="78"/>
    </row>
    <row r="2723" spans="1:9" x14ac:dyDescent="0.2">
      <c r="A2723" s="77">
        <v>34855</v>
      </c>
      <c r="B2723" s="61">
        <v>5094</v>
      </c>
      <c r="C2723" s="78">
        <f t="shared" si="139"/>
        <v>1995.06</v>
      </c>
      <c r="D2723" s="78">
        <f t="shared" si="140"/>
        <v>10.103801652892562</v>
      </c>
      <c r="E2723" s="78"/>
      <c r="F2723" s="78"/>
      <c r="G2723" s="78"/>
      <c r="H2723" s="78"/>
      <c r="I2723" s="78"/>
    </row>
    <row r="2724" spans="1:9" x14ac:dyDescent="0.2">
      <c r="A2724" s="77">
        <v>34856</v>
      </c>
      <c r="B2724" s="61">
        <v>3846</v>
      </c>
      <c r="C2724" s="78">
        <f t="shared" si="139"/>
        <v>1995.06</v>
      </c>
      <c r="D2724" s="78">
        <f t="shared" si="140"/>
        <v>7.6284297520661157</v>
      </c>
      <c r="E2724" s="78"/>
      <c r="F2724" s="78"/>
      <c r="G2724" s="78"/>
      <c r="H2724" s="78"/>
      <c r="I2724" s="78"/>
    </row>
    <row r="2725" spans="1:9" x14ac:dyDescent="0.2">
      <c r="A2725" s="77">
        <v>34857</v>
      </c>
      <c r="B2725" s="61">
        <v>3430</v>
      </c>
      <c r="C2725" s="78">
        <f t="shared" si="139"/>
        <v>1995.06</v>
      </c>
      <c r="D2725" s="78">
        <f t="shared" si="140"/>
        <v>6.8033057851239676</v>
      </c>
      <c r="E2725" s="78"/>
      <c r="F2725" s="78"/>
      <c r="G2725" s="78"/>
      <c r="H2725" s="78"/>
      <c r="I2725" s="78"/>
    </row>
    <row r="2726" spans="1:9" x14ac:dyDescent="0.2">
      <c r="A2726" s="77">
        <v>34858</v>
      </c>
      <c r="B2726" s="61">
        <v>3320</v>
      </c>
      <c r="C2726" s="78">
        <f t="shared" si="139"/>
        <v>1995.06</v>
      </c>
      <c r="D2726" s="78">
        <f t="shared" si="140"/>
        <v>6.585123966942148</v>
      </c>
      <c r="E2726" s="78"/>
      <c r="F2726" s="78"/>
      <c r="G2726" s="78"/>
      <c r="H2726" s="78"/>
      <c r="I2726" s="78"/>
    </row>
    <row r="2727" spans="1:9" x14ac:dyDescent="0.2">
      <c r="A2727" s="77">
        <v>34859</v>
      </c>
      <c r="B2727" s="61">
        <v>3610</v>
      </c>
      <c r="C2727" s="78">
        <f t="shared" si="139"/>
        <v>1995.06</v>
      </c>
      <c r="D2727" s="78">
        <f t="shared" si="140"/>
        <v>7.1603305785123963</v>
      </c>
      <c r="E2727" s="78"/>
      <c r="F2727" s="78"/>
      <c r="G2727" s="78"/>
      <c r="H2727" s="78"/>
      <c r="I2727" s="78"/>
    </row>
    <row r="2728" spans="1:9" x14ac:dyDescent="0.2">
      <c r="A2728" s="77">
        <v>34860</v>
      </c>
      <c r="B2728" s="61">
        <v>3765</v>
      </c>
      <c r="C2728" s="78">
        <f t="shared" si="139"/>
        <v>1995.06</v>
      </c>
      <c r="D2728" s="78">
        <f t="shared" si="140"/>
        <v>7.4677685950413224</v>
      </c>
      <c r="E2728" s="78"/>
      <c r="F2728" s="78"/>
      <c r="G2728" s="78"/>
      <c r="H2728" s="78"/>
      <c r="I2728" s="78"/>
    </row>
    <row r="2729" spans="1:9" x14ac:dyDescent="0.2">
      <c r="A2729" s="77">
        <v>34861</v>
      </c>
      <c r="B2729" s="61">
        <v>4140</v>
      </c>
      <c r="C2729" s="78">
        <f t="shared" si="139"/>
        <v>1995.06</v>
      </c>
      <c r="D2729" s="78">
        <f t="shared" si="140"/>
        <v>8.211570247933885</v>
      </c>
      <c r="E2729" s="78"/>
      <c r="F2729" s="78"/>
      <c r="G2729" s="78"/>
      <c r="H2729" s="78"/>
      <c r="I2729" s="78"/>
    </row>
    <row r="2730" spans="1:9" x14ac:dyDescent="0.2">
      <c r="A2730" s="77">
        <v>34862</v>
      </c>
      <c r="B2730" s="61">
        <v>3932</v>
      </c>
      <c r="C2730" s="78">
        <f t="shared" si="139"/>
        <v>1995.06</v>
      </c>
      <c r="D2730" s="78">
        <f t="shared" si="140"/>
        <v>7.7990082644628105</v>
      </c>
      <c r="E2730" s="78"/>
      <c r="F2730" s="78"/>
      <c r="G2730" s="78"/>
      <c r="H2730" s="78"/>
      <c r="I2730" s="78"/>
    </row>
    <row r="2731" spans="1:9" x14ac:dyDescent="0.2">
      <c r="A2731" s="77">
        <v>34863</v>
      </c>
      <c r="B2731" s="61">
        <v>4110</v>
      </c>
      <c r="C2731" s="78">
        <f t="shared" si="139"/>
        <v>1995.06</v>
      </c>
      <c r="D2731" s="78">
        <f t="shared" si="140"/>
        <v>8.1520661157024801</v>
      </c>
      <c r="E2731" s="78"/>
      <c r="F2731" s="78"/>
      <c r="G2731" s="78"/>
      <c r="H2731" s="78"/>
      <c r="I2731" s="78"/>
    </row>
    <row r="2732" spans="1:9" x14ac:dyDescent="0.2">
      <c r="A2732" s="77">
        <v>34864</v>
      </c>
      <c r="B2732" s="61">
        <v>6237</v>
      </c>
      <c r="C2732" s="78">
        <f t="shared" si="139"/>
        <v>1995.06</v>
      </c>
      <c r="D2732" s="78">
        <f t="shared" si="140"/>
        <v>12.370909090909089</v>
      </c>
      <c r="E2732" s="78"/>
      <c r="F2732" s="78"/>
      <c r="G2732" s="78"/>
      <c r="H2732" s="78"/>
      <c r="I2732" s="78"/>
    </row>
    <row r="2733" spans="1:9" x14ac:dyDescent="0.2">
      <c r="A2733" s="77">
        <v>34865</v>
      </c>
      <c r="B2733" s="61">
        <v>6297</v>
      </c>
      <c r="C2733" s="78">
        <f t="shared" si="139"/>
        <v>1995.06</v>
      </c>
      <c r="D2733" s="78">
        <f t="shared" si="140"/>
        <v>12.489917355371901</v>
      </c>
      <c r="E2733" s="78"/>
      <c r="F2733" s="78"/>
      <c r="G2733" s="78"/>
      <c r="H2733" s="78"/>
      <c r="I2733" s="78"/>
    </row>
    <row r="2734" spans="1:9" x14ac:dyDescent="0.2">
      <c r="A2734" s="77">
        <v>34866</v>
      </c>
      <c r="B2734" s="61">
        <v>4215</v>
      </c>
      <c r="C2734" s="78">
        <f t="shared" si="139"/>
        <v>1995.06</v>
      </c>
      <c r="D2734" s="78">
        <f t="shared" si="140"/>
        <v>8.3603305785123982</v>
      </c>
      <c r="E2734" s="78"/>
      <c r="F2734" s="78"/>
      <c r="G2734" s="78"/>
      <c r="H2734" s="78"/>
      <c r="I2734" s="78"/>
    </row>
    <row r="2735" spans="1:9" x14ac:dyDescent="0.2">
      <c r="A2735" s="77">
        <v>34867</v>
      </c>
      <c r="B2735" s="61">
        <v>4234</v>
      </c>
      <c r="C2735" s="78">
        <f t="shared" si="139"/>
        <v>1995.06</v>
      </c>
      <c r="D2735" s="78">
        <f t="shared" si="140"/>
        <v>8.3980165289256199</v>
      </c>
      <c r="E2735" s="78"/>
      <c r="F2735" s="78"/>
      <c r="G2735" s="78"/>
      <c r="H2735" s="78"/>
      <c r="I2735" s="78"/>
    </row>
    <row r="2736" spans="1:9" x14ac:dyDescent="0.2">
      <c r="A2736" s="77">
        <v>34868</v>
      </c>
      <c r="B2736" s="61">
        <v>3775</v>
      </c>
      <c r="C2736" s="78">
        <f t="shared" si="139"/>
        <v>1995.06</v>
      </c>
      <c r="D2736" s="78">
        <f t="shared" si="140"/>
        <v>7.4876033057851235</v>
      </c>
      <c r="E2736" s="78"/>
      <c r="F2736" s="78"/>
      <c r="G2736" s="78"/>
      <c r="H2736" s="78"/>
      <c r="I2736" s="78"/>
    </row>
    <row r="2737" spans="1:9" x14ac:dyDescent="0.2">
      <c r="A2737" s="77">
        <v>34869</v>
      </c>
      <c r="B2737" s="61">
        <v>3471</v>
      </c>
      <c r="C2737" s="78">
        <f t="shared" si="139"/>
        <v>1995.06</v>
      </c>
      <c r="D2737" s="78">
        <f t="shared" si="140"/>
        <v>6.884628099173554</v>
      </c>
      <c r="E2737" s="78"/>
      <c r="F2737" s="78"/>
      <c r="G2737" s="78"/>
      <c r="H2737" s="78"/>
      <c r="I2737" s="78"/>
    </row>
    <row r="2738" spans="1:9" x14ac:dyDescent="0.2">
      <c r="A2738" s="77">
        <v>34870</v>
      </c>
      <c r="B2738" s="61">
        <v>3371</v>
      </c>
      <c r="C2738" s="78">
        <f t="shared" si="139"/>
        <v>1995.06</v>
      </c>
      <c r="D2738" s="78">
        <f t="shared" si="140"/>
        <v>6.6862809917355372</v>
      </c>
      <c r="E2738" s="78"/>
      <c r="F2738" s="78"/>
      <c r="G2738" s="78"/>
      <c r="H2738" s="78"/>
      <c r="I2738" s="78"/>
    </row>
    <row r="2739" spans="1:9" x14ac:dyDescent="0.2">
      <c r="A2739" s="77">
        <v>34871</v>
      </c>
      <c r="B2739" s="61">
        <v>3393</v>
      </c>
      <c r="C2739" s="78">
        <f t="shared" si="139"/>
        <v>1995.06</v>
      </c>
      <c r="D2739" s="78">
        <f t="shared" si="140"/>
        <v>6.7299173553719012</v>
      </c>
      <c r="E2739" s="78"/>
      <c r="F2739" s="78"/>
      <c r="G2739" s="78"/>
      <c r="H2739" s="78"/>
      <c r="I2739" s="78"/>
    </row>
    <row r="2740" spans="1:9" x14ac:dyDescent="0.2">
      <c r="A2740" s="77">
        <v>34872</v>
      </c>
      <c r="B2740" s="61">
        <v>3964</v>
      </c>
      <c r="C2740" s="78">
        <f t="shared" si="139"/>
        <v>1995.06</v>
      </c>
      <c r="D2740" s="78">
        <f t="shared" si="140"/>
        <v>7.8624793388429755</v>
      </c>
      <c r="E2740" s="78"/>
      <c r="F2740" s="78"/>
      <c r="G2740" s="78"/>
      <c r="H2740" s="78"/>
      <c r="I2740" s="78"/>
    </row>
    <row r="2741" spans="1:9" x14ac:dyDescent="0.2">
      <c r="A2741" s="77">
        <v>34873</v>
      </c>
      <c r="B2741" s="61">
        <v>4142</v>
      </c>
      <c r="C2741" s="78">
        <f t="shared" si="139"/>
        <v>1995.06</v>
      </c>
      <c r="D2741" s="78">
        <f t="shared" si="140"/>
        <v>8.2155371900826442</v>
      </c>
      <c r="E2741" s="78"/>
      <c r="F2741" s="78"/>
      <c r="G2741" s="78"/>
      <c r="H2741" s="78"/>
      <c r="I2741" s="78"/>
    </row>
    <row r="2742" spans="1:9" x14ac:dyDescent="0.2">
      <c r="A2742" s="77">
        <v>34874</v>
      </c>
      <c r="B2742" s="61">
        <v>5009</v>
      </c>
      <c r="C2742" s="78">
        <f t="shared" si="139"/>
        <v>1995.06</v>
      </c>
      <c r="D2742" s="78">
        <f t="shared" si="140"/>
        <v>9.9352066115702478</v>
      </c>
      <c r="E2742" s="78"/>
      <c r="F2742" s="78"/>
      <c r="G2742" s="78"/>
      <c r="H2742" s="78"/>
      <c r="I2742" s="78"/>
    </row>
    <row r="2743" spans="1:9" x14ac:dyDescent="0.2">
      <c r="A2743" s="77">
        <v>34875</v>
      </c>
      <c r="B2743" s="61">
        <v>4996</v>
      </c>
      <c r="C2743" s="78">
        <f t="shared" si="139"/>
        <v>1995.06</v>
      </c>
      <c r="D2743" s="78">
        <f t="shared" si="140"/>
        <v>9.9094214876033053</v>
      </c>
      <c r="E2743" s="78"/>
      <c r="F2743" s="78"/>
      <c r="G2743" s="78"/>
      <c r="H2743" s="78"/>
      <c r="I2743" s="78"/>
    </row>
    <row r="2744" spans="1:9" x14ac:dyDescent="0.2">
      <c r="A2744" s="77">
        <v>34876</v>
      </c>
      <c r="B2744" s="61">
        <v>5091</v>
      </c>
      <c r="C2744" s="78">
        <f t="shared" si="139"/>
        <v>1995.06</v>
      </c>
      <c r="D2744" s="78">
        <f t="shared" si="140"/>
        <v>10.097851239669422</v>
      </c>
      <c r="E2744" s="78"/>
      <c r="F2744" s="78"/>
      <c r="G2744" s="78"/>
      <c r="H2744" s="78"/>
      <c r="I2744" s="78"/>
    </row>
    <row r="2745" spans="1:9" x14ac:dyDescent="0.2">
      <c r="A2745" s="77">
        <v>34877</v>
      </c>
      <c r="B2745" s="61">
        <v>4555</v>
      </c>
      <c r="C2745" s="78">
        <f t="shared" si="139"/>
        <v>1995.06</v>
      </c>
      <c r="D2745" s="78">
        <f t="shared" si="140"/>
        <v>9.0347107438016536</v>
      </c>
      <c r="E2745" s="78"/>
      <c r="F2745" s="78"/>
      <c r="G2745" s="78"/>
      <c r="H2745" s="78"/>
      <c r="I2745" s="78"/>
    </row>
    <row r="2746" spans="1:9" x14ac:dyDescent="0.2">
      <c r="A2746" s="77">
        <v>34878</v>
      </c>
      <c r="B2746" s="61">
        <v>4187</v>
      </c>
      <c r="C2746" s="78">
        <f t="shared" si="139"/>
        <v>1995.06</v>
      </c>
      <c r="D2746" s="78">
        <f t="shared" si="140"/>
        <v>8.3047933884297525</v>
      </c>
      <c r="E2746" s="78"/>
      <c r="F2746" s="78"/>
      <c r="G2746" s="78"/>
      <c r="H2746" s="78"/>
      <c r="I2746" s="78"/>
    </row>
    <row r="2747" spans="1:9" x14ac:dyDescent="0.2">
      <c r="A2747" s="77">
        <v>34879</v>
      </c>
      <c r="B2747" s="61">
        <v>3746</v>
      </c>
      <c r="C2747" s="78">
        <f t="shared" si="139"/>
        <v>1995.06</v>
      </c>
      <c r="D2747" s="78">
        <f t="shared" si="140"/>
        <v>7.430082644628099</v>
      </c>
      <c r="E2747" s="78"/>
      <c r="F2747" s="78"/>
      <c r="G2747" s="78"/>
      <c r="H2747" s="78"/>
      <c r="I2747" s="78"/>
    </row>
    <row r="2748" spans="1:9" x14ac:dyDescent="0.2">
      <c r="A2748" s="77">
        <v>34880</v>
      </c>
      <c r="B2748" s="61">
        <v>3327</v>
      </c>
      <c r="C2748" s="78">
        <f t="shared" si="139"/>
        <v>1995.06</v>
      </c>
      <c r="D2748" s="78">
        <f t="shared" si="140"/>
        <v>6.5990082644628103</v>
      </c>
      <c r="E2748" s="78"/>
      <c r="F2748" s="78"/>
      <c r="G2748" s="78"/>
      <c r="H2748" s="78"/>
      <c r="I2748" s="78"/>
    </row>
    <row r="2749" spans="1:9" x14ac:dyDescent="0.2">
      <c r="A2749" s="77">
        <v>34881</v>
      </c>
      <c r="B2749" s="61">
        <v>2995</v>
      </c>
      <c r="C2749" s="78">
        <f t="shared" si="139"/>
        <v>1995.07</v>
      </c>
      <c r="D2749" s="78">
        <f t="shared" si="140"/>
        <v>5.9404958677685951</v>
      </c>
      <c r="E2749" s="78"/>
      <c r="F2749" s="78"/>
      <c r="G2749" s="78"/>
      <c r="H2749" s="78"/>
      <c r="I2749" s="78"/>
    </row>
    <row r="2750" spans="1:9" x14ac:dyDescent="0.2">
      <c r="A2750" s="77">
        <v>34882</v>
      </c>
      <c r="B2750" s="61">
        <v>2768</v>
      </c>
      <c r="C2750" s="78">
        <f t="shared" si="139"/>
        <v>1995.07</v>
      </c>
      <c r="D2750" s="78">
        <f t="shared" si="140"/>
        <v>5.490247933884298</v>
      </c>
      <c r="E2750" s="78"/>
      <c r="F2750" s="78"/>
      <c r="G2750" s="78"/>
      <c r="H2750" s="78"/>
      <c r="I2750" s="78"/>
    </row>
    <row r="2751" spans="1:9" x14ac:dyDescent="0.2">
      <c r="A2751" s="77">
        <v>34883</v>
      </c>
      <c r="B2751" s="61">
        <v>3007</v>
      </c>
      <c r="C2751" s="78">
        <f t="shared" si="139"/>
        <v>1995.07</v>
      </c>
      <c r="D2751" s="78">
        <f t="shared" si="140"/>
        <v>5.964297520661157</v>
      </c>
      <c r="E2751" s="78"/>
      <c r="F2751" s="78"/>
      <c r="G2751" s="78"/>
      <c r="H2751" s="78"/>
      <c r="I2751" s="78"/>
    </row>
    <row r="2752" spans="1:9" x14ac:dyDescent="0.2">
      <c r="A2752" s="77">
        <v>34884</v>
      </c>
      <c r="B2752" s="61">
        <v>2368</v>
      </c>
      <c r="C2752" s="78">
        <f t="shared" si="139"/>
        <v>1995.07</v>
      </c>
      <c r="D2752" s="78">
        <f t="shared" si="140"/>
        <v>4.6968595041322319</v>
      </c>
      <c r="E2752" s="78"/>
      <c r="F2752" s="78"/>
      <c r="G2752" s="78"/>
      <c r="H2752" s="78"/>
      <c r="I2752" s="78"/>
    </row>
    <row r="2753" spans="1:9" x14ac:dyDescent="0.2">
      <c r="A2753" s="77">
        <v>34885</v>
      </c>
      <c r="B2753" s="61">
        <v>2396</v>
      </c>
      <c r="C2753" s="78">
        <f t="shared" si="139"/>
        <v>1995.07</v>
      </c>
      <c r="D2753" s="78">
        <f t="shared" si="140"/>
        <v>4.7523966942148768</v>
      </c>
      <c r="E2753" s="78"/>
      <c r="F2753" s="78"/>
      <c r="G2753" s="78"/>
      <c r="H2753" s="78"/>
      <c r="I2753" s="78"/>
    </row>
    <row r="2754" spans="1:9" x14ac:dyDescent="0.2">
      <c r="A2754" s="77">
        <v>34886</v>
      </c>
      <c r="B2754" s="61">
        <v>2278</v>
      </c>
      <c r="C2754" s="78">
        <f t="shared" si="139"/>
        <v>1995.07</v>
      </c>
      <c r="D2754" s="78">
        <f t="shared" si="140"/>
        <v>4.518347107438017</v>
      </c>
      <c r="E2754" s="78"/>
      <c r="F2754" s="78"/>
      <c r="G2754" s="78"/>
      <c r="H2754" s="78"/>
      <c r="I2754" s="78"/>
    </row>
    <row r="2755" spans="1:9" x14ac:dyDescent="0.2">
      <c r="A2755" s="77">
        <v>34887</v>
      </c>
      <c r="B2755" s="61">
        <v>2214</v>
      </c>
      <c r="C2755" s="78">
        <f t="shared" si="139"/>
        <v>1995.07</v>
      </c>
      <c r="D2755" s="78">
        <f t="shared" si="140"/>
        <v>4.3914049586776853</v>
      </c>
      <c r="E2755" s="78"/>
      <c r="F2755" s="78"/>
      <c r="G2755" s="78"/>
      <c r="H2755" s="78"/>
      <c r="I2755" s="78"/>
    </row>
    <row r="2756" spans="1:9" x14ac:dyDescent="0.2">
      <c r="A2756" s="77">
        <v>34888</v>
      </c>
      <c r="B2756" s="61">
        <v>2164</v>
      </c>
      <c r="C2756" s="78">
        <f t="shared" si="139"/>
        <v>1995.07</v>
      </c>
      <c r="D2756" s="78">
        <f t="shared" si="140"/>
        <v>4.2922314049586774</v>
      </c>
      <c r="E2756" s="78"/>
      <c r="F2756" s="78"/>
      <c r="G2756" s="78"/>
      <c r="H2756" s="78"/>
      <c r="I2756" s="78"/>
    </row>
    <row r="2757" spans="1:9" x14ac:dyDescent="0.2">
      <c r="A2757" s="77">
        <v>34889</v>
      </c>
      <c r="B2757" s="61">
        <v>2728</v>
      </c>
      <c r="C2757" s="78">
        <f t="shared" si="139"/>
        <v>1995.07</v>
      </c>
      <c r="D2757" s="78">
        <f t="shared" si="140"/>
        <v>5.4109090909090911</v>
      </c>
      <c r="E2757" s="78"/>
      <c r="F2757" s="78"/>
      <c r="G2757" s="78"/>
      <c r="H2757" s="78"/>
      <c r="I2757" s="78"/>
    </row>
    <row r="2758" spans="1:9" x14ac:dyDescent="0.2">
      <c r="A2758" s="77">
        <v>34890</v>
      </c>
      <c r="B2758" s="61">
        <v>1806</v>
      </c>
      <c r="C2758" s="78">
        <f t="shared" si="139"/>
        <v>1995.07</v>
      </c>
      <c r="D2758" s="78">
        <f t="shared" si="140"/>
        <v>3.5821487603305786</v>
      </c>
      <c r="E2758" s="78"/>
      <c r="F2758" s="78"/>
      <c r="G2758" s="78"/>
      <c r="H2758" s="78"/>
      <c r="I2758" s="78"/>
    </row>
    <row r="2759" spans="1:9" x14ac:dyDescent="0.2">
      <c r="A2759" s="77">
        <v>34891</v>
      </c>
      <c r="B2759" s="61">
        <v>1387</v>
      </c>
      <c r="C2759" s="78">
        <f t="shared" si="139"/>
        <v>1995.07</v>
      </c>
      <c r="D2759" s="78">
        <f t="shared" si="140"/>
        <v>2.7510743801652895</v>
      </c>
      <c r="E2759" s="78"/>
      <c r="F2759" s="78"/>
      <c r="G2759" s="78"/>
      <c r="H2759" s="78"/>
      <c r="I2759" s="78"/>
    </row>
    <row r="2760" spans="1:9" x14ac:dyDescent="0.2">
      <c r="A2760" s="77">
        <v>34892</v>
      </c>
      <c r="B2760" s="61">
        <v>1687</v>
      </c>
      <c r="C2760" s="78">
        <f t="shared" si="139"/>
        <v>1995.07</v>
      </c>
      <c r="D2760" s="78">
        <f t="shared" si="140"/>
        <v>3.3461157024793389</v>
      </c>
      <c r="E2760" s="78"/>
      <c r="F2760" s="78"/>
      <c r="G2760" s="78"/>
      <c r="H2760" s="78"/>
      <c r="I2760" s="78"/>
    </row>
    <row r="2761" spans="1:9" x14ac:dyDescent="0.2">
      <c r="A2761" s="77">
        <v>34893</v>
      </c>
      <c r="B2761" s="61">
        <v>1547</v>
      </c>
      <c r="C2761" s="78">
        <f t="shared" si="139"/>
        <v>1995.07</v>
      </c>
      <c r="D2761" s="78">
        <f t="shared" si="140"/>
        <v>3.0684297520661157</v>
      </c>
      <c r="E2761" s="78"/>
      <c r="F2761" s="78"/>
      <c r="G2761" s="78"/>
      <c r="H2761" s="78"/>
      <c r="I2761" s="78"/>
    </row>
    <row r="2762" spans="1:9" x14ac:dyDescent="0.2">
      <c r="A2762" s="77">
        <v>34894</v>
      </c>
      <c r="B2762" s="61">
        <v>1814</v>
      </c>
      <c r="C2762" s="78">
        <f t="shared" si="139"/>
        <v>1995.07</v>
      </c>
      <c r="D2762" s="78">
        <f t="shared" si="140"/>
        <v>3.5980165289256196</v>
      </c>
      <c r="E2762" s="78"/>
      <c r="F2762" s="78"/>
      <c r="G2762" s="78"/>
      <c r="H2762" s="78"/>
      <c r="I2762" s="78"/>
    </row>
    <row r="2763" spans="1:9" x14ac:dyDescent="0.2">
      <c r="A2763" s="77">
        <v>34895</v>
      </c>
      <c r="B2763" s="61">
        <v>1842</v>
      </c>
      <c r="C2763" s="78">
        <f t="shared" ref="C2763:C2826" si="141">YEAR(A2763) + MONTH(A2763) / 100</f>
        <v>1995.07</v>
      </c>
      <c r="D2763" s="78">
        <f t="shared" si="140"/>
        <v>3.6535537190082645</v>
      </c>
      <c r="E2763" s="78"/>
      <c r="F2763" s="78"/>
      <c r="G2763" s="78"/>
      <c r="H2763" s="78"/>
      <c r="I2763" s="78"/>
    </row>
    <row r="2764" spans="1:9" x14ac:dyDescent="0.2">
      <c r="A2764" s="77">
        <v>34896</v>
      </c>
      <c r="B2764" s="61">
        <v>1864</v>
      </c>
      <c r="C2764" s="78">
        <f t="shared" si="141"/>
        <v>1995.07</v>
      </c>
      <c r="D2764" s="78">
        <f t="shared" ref="D2764:D2827" si="142">B2764 * 60 * 60 * 24 / 43560 / 1000</f>
        <v>3.697190082644628</v>
      </c>
      <c r="E2764" s="78"/>
      <c r="F2764" s="78"/>
      <c r="G2764" s="78"/>
      <c r="H2764" s="78"/>
      <c r="I2764" s="78"/>
    </row>
    <row r="2765" spans="1:9" x14ac:dyDescent="0.2">
      <c r="A2765" s="77">
        <v>34897</v>
      </c>
      <c r="B2765" s="61">
        <v>1867</v>
      </c>
      <c r="C2765" s="78">
        <f t="shared" si="141"/>
        <v>1995.07</v>
      </c>
      <c r="D2765" s="78">
        <f t="shared" si="142"/>
        <v>3.7031404958677685</v>
      </c>
      <c r="E2765" s="78"/>
      <c r="F2765" s="78"/>
      <c r="G2765" s="78"/>
      <c r="H2765" s="78"/>
      <c r="I2765" s="78"/>
    </row>
    <row r="2766" spans="1:9" x14ac:dyDescent="0.2">
      <c r="A2766" s="77">
        <v>34898</v>
      </c>
      <c r="B2766" s="61">
        <v>1264</v>
      </c>
      <c r="C2766" s="78">
        <f t="shared" si="141"/>
        <v>1995.07</v>
      </c>
      <c r="D2766" s="78">
        <f t="shared" si="142"/>
        <v>2.5071074380165288</v>
      </c>
      <c r="E2766" s="78"/>
      <c r="F2766" s="78"/>
      <c r="G2766" s="78"/>
      <c r="H2766" s="78"/>
      <c r="I2766" s="78"/>
    </row>
    <row r="2767" spans="1:9" x14ac:dyDescent="0.2">
      <c r="A2767" s="77">
        <v>34899</v>
      </c>
      <c r="B2767" s="61">
        <v>1286</v>
      </c>
      <c r="C2767" s="78">
        <f t="shared" si="141"/>
        <v>1995.07</v>
      </c>
      <c r="D2767" s="78">
        <f t="shared" si="142"/>
        <v>2.5507438016528927</v>
      </c>
      <c r="E2767" s="78"/>
      <c r="F2767" s="78"/>
      <c r="G2767" s="78"/>
      <c r="H2767" s="78"/>
      <c r="I2767" s="78"/>
    </row>
    <row r="2768" spans="1:9" x14ac:dyDescent="0.2">
      <c r="A2768" s="77">
        <v>34900</v>
      </c>
      <c r="B2768" s="61">
        <v>1259</v>
      </c>
      <c r="C2768" s="78">
        <f t="shared" si="141"/>
        <v>1995.07</v>
      </c>
      <c r="D2768" s="78">
        <f t="shared" si="142"/>
        <v>2.4971900826446283</v>
      </c>
      <c r="E2768" s="78"/>
      <c r="F2768" s="78"/>
      <c r="G2768" s="78"/>
      <c r="H2768" s="78"/>
      <c r="I2768" s="78"/>
    </row>
    <row r="2769" spans="1:9" x14ac:dyDescent="0.2">
      <c r="A2769" s="77">
        <v>34901</v>
      </c>
      <c r="B2769" s="61">
        <v>1221</v>
      </c>
      <c r="C2769" s="78">
        <f t="shared" si="141"/>
        <v>1995.07</v>
      </c>
      <c r="D2769" s="78">
        <f t="shared" si="142"/>
        <v>2.4218181818181819</v>
      </c>
      <c r="E2769" s="78"/>
      <c r="F2769" s="78"/>
      <c r="G2769" s="78"/>
      <c r="H2769" s="78"/>
      <c r="I2769" s="78"/>
    </row>
    <row r="2770" spans="1:9" x14ac:dyDescent="0.2">
      <c r="A2770" s="77">
        <v>34902</v>
      </c>
      <c r="B2770" s="61">
        <v>1068</v>
      </c>
      <c r="C2770" s="78">
        <f t="shared" si="141"/>
        <v>1995.07</v>
      </c>
      <c r="D2770" s="78">
        <f t="shared" si="142"/>
        <v>2.1183471074380162</v>
      </c>
      <c r="E2770" s="78"/>
      <c r="F2770" s="78"/>
      <c r="G2770" s="78"/>
      <c r="H2770" s="78"/>
      <c r="I2770" s="78"/>
    </row>
    <row r="2771" spans="1:9" x14ac:dyDescent="0.2">
      <c r="A2771" s="77">
        <v>34903</v>
      </c>
      <c r="B2771" s="61">
        <v>1009</v>
      </c>
      <c r="C2771" s="78">
        <f t="shared" si="141"/>
        <v>1995.07</v>
      </c>
      <c r="D2771" s="78">
        <f t="shared" si="142"/>
        <v>2.0013223140495868</v>
      </c>
      <c r="E2771" s="78"/>
      <c r="F2771" s="78"/>
      <c r="G2771" s="78"/>
      <c r="H2771" s="78"/>
      <c r="I2771" s="78"/>
    </row>
    <row r="2772" spans="1:9" x14ac:dyDescent="0.2">
      <c r="A2772" s="77">
        <v>34904</v>
      </c>
      <c r="B2772" s="61">
        <v>1117</v>
      </c>
      <c r="C2772" s="78">
        <f t="shared" si="141"/>
        <v>1995.07</v>
      </c>
      <c r="D2772" s="78">
        <f t="shared" si="142"/>
        <v>2.2155371900826446</v>
      </c>
      <c r="E2772" s="78"/>
      <c r="F2772" s="78"/>
      <c r="G2772" s="78"/>
      <c r="H2772" s="78"/>
      <c r="I2772" s="78"/>
    </row>
    <row r="2773" spans="1:9" x14ac:dyDescent="0.2">
      <c r="A2773" s="77">
        <v>34905</v>
      </c>
      <c r="B2773" s="61">
        <v>747</v>
      </c>
      <c r="C2773" s="78">
        <f t="shared" si="141"/>
        <v>1995.07</v>
      </c>
      <c r="D2773" s="78">
        <f t="shared" si="142"/>
        <v>1.4816528925619834</v>
      </c>
      <c r="E2773" s="78"/>
      <c r="F2773" s="78"/>
      <c r="G2773" s="78"/>
      <c r="H2773" s="78"/>
      <c r="I2773" s="78"/>
    </row>
    <row r="2774" spans="1:9" x14ac:dyDescent="0.2">
      <c r="A2774" s="77">
        <v>34906</v>
      </c>
      <c r="B2774" s="61">
        <v>973</v>
      </c>
      <c r="C2774" s="78">
        <f t="shared" si="141"/>
        <v>1995.07</v>
      </c>
      <c r="D2774" s="78">
        <f t="shared" si="142"/>
        <v>1.9299173553719009</v>
      </c>
      <c r="E2774" s="78"/>
      <c r="F2774" s="78"/>
      <c r="G2774" s="78"/>
      <c r="H2774" s="78"/>
      <c r="I2774" s="78"/>
    </row>
    <row r="2775" spans="1:9" x14ac:dyDescent="0.2">
      <c r="A2775" s="77">
        <v>34907</v>
      </c>
      <c r="B2775" s="61">
        <v>1066</v>
      </c>
      <c r="C2775" s="78">
        <f t="shared" si="141"/>
        <v>1995.07</v>
      </c>
      <c r="D2775" s="78">
        <f t="shared" si="142"/>
        <v>2.1143801652892562</v>
      </c>
      <c r="E2775" s="78"/>
      <c r="F2775" s="78"/>
      <c r="G2775" s="78"/>
      <c r="H2775" s="78"/>
      <c r="I2775" s="78"/>
    </row>
    <row r="2776" spans="1:9" x14ac:dyDescent="0.2">
      <c r="A2776" s="77">
        <v>34908</v>
      </c>
      <c r="B2776" s="61">
        <v>953</v>
      </c>
      <c r="C2776" s="78">
        <f t="shared" si="141"/>
        <v>1995.07</v>
      </c>
      <c r="D2776" s="78">
        <f t="shared" si="142"/>
        <v>1.8902479338842975</v>
      </c>
      <c r="E2776" s="78"/>
      <c r="F2776" s="78"/>
      <c r="G2776" s="78"/>
      <c r="H2776" s="78"/>
      <c r="I2776" s="78"/>
    </row>
    <row r="2777" spans="1:9" x14ac:dyDescent="0.2">
      <c r="A2777" s="77">
        <v>34909</v>
      </c>
      <c r="B2777" s="61">
        <v>748</v>
      </c>
      <c r="C2777" s="78">
        <f t="shared" si="141"/>
        <v>1995.07</v>
      </c>
      <c r="D2777" s="78">
        <f t="shared" si="142"/>
        <v>1.4836363636363636</v>
      </c>
      <c r="E2777" s="78"/>
      <c r="F2777" s="78"/>
      <c r="G2777" s="78"/>
      <c r="H2777" s="78"/>
      <c r="I2777" s="78"/>
    </row>
    <row r="2778" spans="1:9" x14ac:dyDescent="0.2">
      <c r="A2778" s="77">
        <v>34910</v>
      </c>
      <c r="B2778" s="61">
        <v>538</v>
      </c>
      <c r="C2778" s="78">
        <f t="shared" si="141"/>
        <v>1995.07</v>
      </c>
      <c r="D2778" s="78">
        <f t="shared" si="142"/>
        <v>1.0671074380165289</v>
      </c>
      <c r="E2778" s="78"/>
      <c r="F2778" s="78"/>
      <c r="G2778" s="78"/>
      <c r="H2778" s="78"/>
      <c r="I2778" s="78"/>
    </row>
    <row r="2779" spans="1:9" x14ac:dyDescent="0.2">
      <c r="A2779" s="77">
        <v>34911</v>
      </c>
      <c r="B2779" s="61">
        <v>898</v>
      </c>
      <c r="C2779" s="78">
        <f t="shared" si="141"/>
        <v>1995.07</v>
      </c>
      <c r="D2779" s="78">
        <f t="shared" si="142"/>
        <v>1.7811570247933886</v>
      </c>
      <c r="E2779" s="78"/>
      <c r="F2779" s="78"/>
      <c r="G2779" s="78"/>
      <c r="H2779" s="78"/>
      <c r="I2779" s="78"/>
    </row>
    <row r="2780" spans="1:9" x14ac:dyDescent="0.2">
      <c r="A2780" s="77">
        <v>34912</v>
      </c>
      <c r="B2780" s="61">
        <v>781</v>
      </c>
      <c r="C2780" s="78">
        <f t="shared" si="141"/>
        <v>1995.08</v>
      </c>
      <c r="D2780" s="78">
        <f t="shared" si="142"/>
        <v>1.5490909090909091</v>
      </c>
      <c r="E2780" s="78"/>
      <c r="F2780" s="78"/>
      <c r="G2780" s="78"/>
      <c r="H2780" s="78"/>
      <c r="I2780" s="78"/>
    </row>
    <row r="2781" spans="1:9" x14ac:dyDescent="0.2">
      <c r="A2781" s="77">
        <v>34913</v>
      </c>
      <c r="B2781" s="61">
        <v>894</v>
      </c>
      <c r="C2781" s="78">
        <f t="shared" si="141"/>
        <v>1995.08</v>
      </c>
      <c r="D2781" s="78">
        <f t="shared" si="142"/>
        <v>1.7732231404958676</v>
      </c>
      <c r="E2781" s="78"/>
      <c r="F2781" s="78"/>
      <c r="G2781" s="78"/>
      <c r="H2781" s="78"/>
      <c r="I2781" s="78"/>
    </row>
    <row r="2782" spans="1:9" x14ac:dyDescent="0.2">
      <c r="A2782" s="77">
        <v>34914</v>
      </c>
      <c r="B2782" s="61">
        <v>801</v>
      </c>
      <c r="C2782" s="78">
        <f t="shared" si="141"/>
        <v>1995.08</v>
      </c>
      <c r="D2782" s="78">
        <f t="shared" si="142"/>
        <v>1.5887603305785123</v>
      </c>
      <c r="E2782" s="78"/>
      <c r="F2782" s="78"/>
      <c r="G2782" s="78"/>
      <c r="H2782" s="78"/>
      <c r="I2782" s="78"/>
    </row>
    <row r="2783" spans="1:9" x14ac:dyDescent="0.2">
      <c r="A2783" s="77">
        <v>34915</v>
      </c>
      <c r="B2783" s="61">
        <v>754</v>
      </c>
      <c r="C2783" s="78">
        <f t="shared" si="141"/>
        <v>1995.08</v>
      </c>
      <c r="D2783" s="78">
        <f t="shared" si="142"/>
        <v>1.4955371900826446</v>
      </c>
      <c r="E2783" s="78"/>
      <c r="F2783" s="78"/>
      <c r="G2783" s="78"/>
      <c r="H2783" s="78"/>
      <c r="I2783" s="78"/>
    </row>
    <row r="2784" spans="1:9" x14ac:dyDescent="0.2">
      <c r="A2784" s="77">
        <v>34916</v>
      </c>
      <c r="B2784" s="61">
        <v>649</v>
      </c>
      <c r="C2784" s="78">
        <f t="shared" si="141"/>
        <v>1995.08</v>
      </c>
      <c r="D2784" s="78">
        <f t="shared" si="142"/>
        <v>1.2872727272727273</v>
      </c>
      <c r="E2784" s="78"/>
      <c r="F2784" s="78"/>
      <c r="G2784" s="78"/>
      <c r="H2784" s="78"/>
      <c r="I2784" s="78"/>
    </row>
    <row r="2785" spans="1:9" x14ac:dyDescent="0.2">
      <c r="A2785" s="77">
        <v>34917</v>
      </c>
      <c r="B2785" s="61">
        <v>337</v>
      </c>
      <c r="C2785" s="78">
        <f t="shared" si="141"/>
        <v>1995.08</v>
      </c>
      <c r="D2785" s="78">
        <f t="shared" si="142"/>
        <v>0.66842975206611577</v>
      </c>
      <c r="E2785" s="78"/>
      <c r="F2785" s="78"/>
      <c r="G2785" s="78"/>
      <c r="H2785" s="78"/>
      <c r="I2785" s="78"/>
    </row>
    <row r="2786" spans="1:9" x14ac:dyDescent="0.2">
      <c r="A2786" s="77">
        <v>34918</v>
      </c>
      <c r="B2786" s="61">
        <v>327</v>
      </c>
      <c r="C2786" s="78">
        <f t="shared" si="141"/>
        <v>1995.08</v>
      </c>
      <c r="D2786" s="78">
        <f t="shared" si="142"/>
        <v>0.64859504132231405</v>
      </c>
      <c r="E2786" s="78"/>
      <c r="F2786" s="78"/>
      <c r="G2786" s="78"/>
      <c r="H2786" s="78"/>
      <c r="I2786" s="78"/>
    </row>
    <row r="2787" spans="1:9" x14ac:dyDescent="0.2">
      <c r="A2787" s="77">
        <v>34919</v>
      </c>
      <c r="B2787" s="61">
        <v>136</v>
      </c>
      <c r="C2787" s="78">
        <f t="shared" si="141"/>
        <v>1995.08</v>
      </c>
      <c r="D2787" s="78">
        <f t="shared" si="142"/>
        <v>0.26975206611570246</v>
      </c>
      <c r="E2787" s="78"/>
      <c r="F2787" s="78"/>
      <c r="G2787" s="78"/>
      <c r="H2787" s="78"/>
      <c r="I2787" s="78"/>
    </row>
    <row r="2788" spans="1:9" x14ac:dyDescent="0.2">
      <c r="A2788" s="77">
        <v>34920</v>
      </c>
      <c r="B2788" s="61">
        <v>313</v>
      </c>
      <c r="C2788" s="78">
        <f t="shared" si="141"/>
        <v>1995.08</v>
      </c>
      <c r="D2788" s="78">
        <f t="shared" si="142"/>
        <v>0.62082644628099171</v>
      </c>
      <c r="E2788" s="78"/>
      <c r="F2788" s="78"/>
      <c r="G2788" s="78"/>
      <c r="H2788" s="78"/>
      <c r="I2788" s="78"/>
    </row>
    <row r="2789" spans="1:9" x14ac:dyDescent="0.2">
      <c r="A2789" s="77">
        <v>34921</v>
      </c>
      <c r="B2789" s="61">
        <v>57</v>
      </c>
      <c r="C2789" s="78">
        <f t="shared" si="141"/>
        <v>1995.08</v>
      </c>
      <c r="D2789" s="78">
        <f t="shared" si="142"/>
        <v>0.11305785123966942</v>
      </c>
      <c r="E2789" s="78"/>
      <c r="F2789" s="78"/>
      <c r="G2789" s="78"/>
      <c r="H2789" s="78"/>
      <c r="I2789" s="78"/>
    </row>
    <row r="2790" spans="1:9" x14ac:dyDescent="0.2">
      <c r="A2790" s="77">
        <v>34922</v>
      </c>
      <c r="B2790" s="61">
        <v>518</v>
      </c>
      <c r="C2790" s="78">
        <f t="shared" si="141"/>
        <v>1995.08</v>
      </c>
      <c r="D2790" s="78">
        <f t="shared" si="142"/>
        <v>1.0274380165289256</v>
      </c>
      <c r="E2790" s="78"/>
      <c r="F2790" s="78"/>
      <c r="G2790" s="78"/>
      <c r="H2790" s="78"/>
      <c r="I2790" s="78"/>
    </row>
    <row r="2791" spans="1:9" x14ac:dyDescent="0.2">
      <c r="A2791" s="77">
        <v>34923</v>
      </c>
      <c r="B2791" s="61">
        <v>488</v>
      </c>
      <c r="C2791" s="78">
        <f t="shared" si="141"/>
        <v>1995.08</v>
      </c>
      <c r="D2791" s="78">
        <f t="shared" si="142"/>
        <v>0.9679338842975207</v>
      </c>
      <c r="E2791" s="78"/>
      <c r="F2791" s="78"/>
      <c r="G2791" s="78"/>
      <c r="H2791" s="78"/>
      <c r="I2791" s="78"/>
    </row>
    <row r="2792" spans="1:9" x14ac:dyDescent="0.2">
      <c r="A2792" s="77">
        <v>34924</v>
      </c>
      <c r="B2792" s="61">
        <v>419</v>
      </c>
      <c r="C2792" s="78">
        <f t="shared" si="141"/>
        <v>1995.08</v>
      </c>
      <c r="D2792" s="78">
        <f t="shared" si="142"/>
        <v>0.83107438016528934</v>
      </c>
      <c r="E2792" s="78"/>
      <c r="F2792" s="78"/>
      <c r="G2792" s="78"/>
      <c r="H2792" s="78"/>
      <c r="I2792" s="78"/>
    </row>
    <row r="2793" spans="1:9" x14ac:dyDescent="0.2">
      <c r="A2793" s="77">
        <v>34925</v>
      </c>
      <c r="B2793" s="61">
        <v>606</v>
      </c>
      <c r="C2793" s="78">
        <f t="shared" si="141"/>
        <v>1995.08</v>
      </c>
      <c r="D2793" s="78">
        <f t="shared" si="142"/>
        <v>1.20198347107438</v>
      </c>
      <c r="E2793" s="78"/>
      <c r="F2793" s="78"/>
      <c r="G2793" s="78"/>
      <c r="H2793" s="78"/>
      <c r="I2793" s="78"/>
    </row>
    <row r="2794" spans="1:9" x14ac:dyDescent="0.2">
      <c r="A2794" s="77">
        <v>34926</v>
      </c>
      <c r="B2794" s="61">
        <v>83</v>
      </c>
      <c r="C2794" s="78">
        <f t="shared" si="141"/>
        <v>1995.08</v>
      </c>
      <c r="D2794" s="78">
        <f t="shared" si="142"/>
        <v>0.16462809917355373</v>
      </c>
      <c r="E2794" s="78"/>
      <c r="F2794" s="78"/>
      <c r="G2794" s="78"/>
      <c r="H2794" s="78"/>
      <c r="I2794" s="78"/>
    </row>
    <row r="2795" spans="1:9" x14ac:dyDescent="0.2">
      <c r="A2795" s="77">
        <v>34927</v>
      </c>
      <c r="B2795" s="61">
        <v>0</v>
      </c>
      <c r="C2795" s="78">
        <f t="shared" si="141"/>
        <v>1995.08</v>
      </c>
      <c r="D2795" s="78">
        <f t="shared" si="142"/>
        <v>0</v>
      </c>
      <c r="E2795" s="78"/>
      <c r="F2795" s="78"/>
      <c r="G2795" s="78"/>
      <c r="H2795" s="78"/>
      <c r="I2795" s="78"/>
    </row>
    <row r="2796" spans="1:9" x14ac:dyDescent="0.2">
      <c r="A2796" s="77">
        <v>34928</v>
      </c>
      <c r="B2796" s="61">
        <v>251</v>
      </c>
      <c r="C2796" s="78">
        <f t="shared" si="141"/>
        <v>1995.08</v>
      </c>
      <c r="D2796" s="78">
        <f t="shared" si="142"/>
        <v>0.49785123966942146</v>
      </c>
      <c r="E2796" s="78"/>
      <c r="F2796" s="78"/>
      <c r="G2796" s="78"/>
      <c r="H2796" s="78"/>
      <c r="I2796" s="78"/>
    </row>
    <row r="2797" spans="1:9" x14ac:dyDescent="0.2">
      <c r="A2797" s="77">
        <v>34929</v>
      </c>
      <c r="B2797" s="61">
        <v>311</v>
      </c>
      <c r="C2797" s="78">
        <f t="shared" si="141"/>
        <v>1995.08</v>
      </c>
      <c r="D2797" s="78">
        <f t="shared" si="142"/>
        <v>0.61685950413223145</v>
      </c>
      <c r="E2797" s="78"/>
      <c r="F2797" s="78"/>
      <c r="G2797" s="78"/>
      <c r="H2797" s="78"/>
      <c r="I2797" s="78"/>
    </row>
    <row r="2798" spans="1:9" x14ac:dyDescent="0.2">
      <c r="A2798" s="77">
        <v>34930</v>
      </c>
      <c r="B2798" s="61">
        <v>3532</v>
      </c>
      <c r="C2798" s="78">
        <f t="shared" si="141"/>
        <v>1995.08</v>
      </c>
      <c r="D2798" s="78">
        <f t="shared" si="142"/>
        <v>7.0056198347107435</v>
      </c>
      <c r="E2798" s="78"/>
      <c r="F2798" s="78"/>
      <c r="G2798" s="78"/>
      <c r="H2798" s="78"/>
      <c r="I2798" s="78"/>
    </row>
    <row r="2799" spans="1:9" x14ac:dyDescent="0.2">
      <c r="A2799" s="77">
        <v>34931</v>
      </c>
      <c r="B2799" s="61">
        <v>472</v>
      </c>
      <c r="C2799" s="78">
        <f t="shared" si="141"/>
        <v>1995.08</v>
      </c>
      <c r="D2799" s="78">
        <f t="shared" si="142"/>
        <v>0.9361983471074381</v>
      </c>
      <c r="E2799" s="78"/>
      <c r="F2799" s="78"/>
      <c r="G2799" s="78"/>
      <c r="H2799" s="78"/>
      <c r="I2799" s="78"/>
    </row>
    <row r="2800" spans="1:9" x14ac:dyDescent="0.2">
      <c r="A2800" s="77">
        <v>34932</v>
      </c>
      <c r="B2800" s="61">
        <v>438</v>
      </c>
      <c r="C2800" s="78">
        <f t="shared" si="141"/>
        <v>1995.08</v>
      </c>
      <c r="D2800" s="78">
        <f t="shared" si="142"/>
        <v>0.86876033057851232</v>
      </c>
      <c r="E2800" s="78"/>
      <c r="F2800" s="78"/>
      <c r="G2800" s="78"/>
      <c r="H2800" s="78"/>
      <c r="I2800" s="78"/>
    </row>
    <row r="2801" spans="1:9" x14ac:dyDescent="0.2">
      <c r="A2801" s="77">
        <v>34933</v>
      </c>
      <c r="B2801" s="61">
        <v>340</v>
      </c>
      <c r="C2801" s="78">
        <f t="shared" si="141"/>
        <v>1995.08</v>
      </c>
      <c r="D2801" s="78">
        <f t="shared" si="142"/>
        <v>0.67438016528925615</v>
      </c>
      <c r="E2801" s="78"/>
      <c r="F2801" s="78"/>
      <c r="G2801" s="78"/>
      <c r="H2801" s="78"/>
      <c r="I2801" s="78"/>
    </row>
    <row r="2802" spans="1:9" x14ac:dyDescent="0.2">
      <c r="A2802" s="77">
        <v>34934</v>
      </c>
      <c r="B2802" s="61">
        <v>-44</v>
      </c>
      <c r="C2802" s="78">
        <f t="shared" si="141"/>
        <v>1995.08</v>
      </c>
      <c r="D2802" s="78">
        <f t="shared" si="142"/>
        <v>-8.7272727272727266E-2</v>
      </c>
      <c r="E2802" s="78"/>
      <c r="F2802" s="78"/>
      <c r="G2802" s="78"/>
      <c r="H2802" s="78"/>
      <c r="I2802" s="78"/>
    </row>
    <row r="2803" spans="1:9" x14ac:dyDescent="0.2">
      <c r="A2803" s="77">
        <v>34935</v>
      </c>
      <c r="B2803" s="61">
        <v>-484</v>
      </c>
      <c r="C2803" s="78">
        <f t="shared" si="141"/>
        <v>1995.08</v>
      </c>
      <c r="D2803" s="78">
        <f t="shared" si="142"/>
        <v>-0.96</v>
      </c>
      <c r="E2803" s="78"/>
      <c r="F2803" s="78"/>
      <c r="G2803" s="78"/>
      <c r="H2803" s="78"/>
      <c r="I2803" s="78"/>
    </row>
    <row r="2804" spans="1:9" x14ac:dyDescent="0.2">
      <c r="A2804" s="77">
        <v>34936</v>
      </c>
      <c r="B2804" s="61">
        <v>-65</v>
      </c>
      <c r="C2804" s="78">
        <f t="shared" si="141"/>
        <v>1995.08</v>
      </c>
      <c r="D2804" s="78">
        <f t="shared" si="142"/>
        <v>-0.12892561983471074</v>
      </c>
      <c r="E2804" s="78"/>
      <c r="F2804" s="78"/>
      <c r="G2804" s="78"/>
      <c r="H2804" s="78"/>
      <c r="I2804" s="78"/>
    </row>
    <row r="2805" spans="1:9" x14ac:dyDescent="0.2">
      <c r="A2805" s="77">
        <v>34937</v>
      </c>
      <c r="B2805" s="61">
        <v>-51</v>
      </c>
      <c r="C2805" s="78">
        <f t="shared" si="141"/>
        <v>1995.08</v>
      </c>
      <c r="D2805" s="78">
        <f t="shared" si="142"/>
        <v>-0.10115702479338844</v>
      </c>
      <c r="E2805" s="78"/>
      <c r="F2805" s="78"/>
      <c r="G2805" s="78"/>
      <c r="H2805" s="78"/>
      <c r="I2805" s="78"/>
    </row>
    <row r="2806" spans="1:9" x14ac:dyDescent="0.2">
      <c r="A2806" s="77">
        <v>34938</v>
      </c>
      <c r="B2806" s="61">
        <v>-534</v>
      </c>
      <c r="C2806" s="78">
        <f t="shared" si="141"/>
        <v>1995.08</v>
      </c>
      <c r="D2806" s="78">
        <f t="shared" si="142"/>
        <v>-1.0591735537190081</v>
      </c>
      <c r="E2806" s="78"/>
      <c r="F2806" s="78"/>
      <c r="G2806" s="78"/>
      <c r="H2806" s="78"/>
      <c r="I2806" s="78"/>
    </row>
    <row r="2807" spans="1:9" x14ac:dyDescent="0.2">
      <c r="A2807" s="77">
        <v>34939</v>
      </c>
      <c r="B2807" s="61">
        <v>-135</v>
      </c>
      <c r="C2807" s="78">
        <f t="shared" si="141"/>
        <v>1995.08</v>
      </c>
      <c r="D2807" s="78">
        <f t="shared" si="142"/>
        <v>-0.26776859504132233</v>
      </c>
      <c r="E2807" s="78"/>
      <c r="F2807" s="78"/>
      <c r="G2807" s="78"/>
      <c r="H2807" s="78"/>
      <c r="I2807" s="78"/>
    </row>
    <row r="2808" spans="1:9" x14ac:dyDescent="0.2">
      <c r="A2808" s="77">
        <v>34940</v>
      </c>
      <c r="B2808" s="61">
        <v>109</v>
      </c>
      <c r="C2808" s="78">
        <f t="shared" si="141"/>
        <v>1995.08</v>
      </c>
      <c r="D2808" s="78">
        <f t="shared" si="142"/>
        <v>0.21619834710743802</v>
      </c>
      <c r="E2808" s="78"/>
      <c r="F2808" s="78"/>
      <c r="G2808" s="78"/>
      <c r="H2808" s="78"/>
      <c r="I2808" s="78"/>
    </row>
    <row r="2809" spans="1:9" x14ac:dyDescent="0.2">
      <c r="A2809" s="77">
        <v>34941</v>
      </c>
      <c r="B2809" s="61">
        <v>187</v>
      </c>
      <c r="C2809" s="78">
        <f t="shared" si="141"/>
        <v>1995.08</v>
      </c>
      <c r="D2809" s="78">
        <f t="shared" si="142"/>
        <v>0.37090909090909091</v>
      </c>
      <c r="E2809" s="78"/>
      <c r="F2809" s="78"/>
      <c r="G2809" s="78"/>
      <c r="H2809" s="78"/>
      <c r="I2809" s="78"/>
    </row>
    <row r="2810" spans="1:9" x14ac:dyDescent="0.2">
      <c r="A2810" s="77">
        <v>34942</v>
      </c>
      <c r="B2810" s="61">
        <v>-165</v>
      </c>
      <c r="C2810" s="78">
        <f t="shared" si="141"/>
        <v>1995.08</v>
      </c>
      <c r="D2810" s="78">
        <f t="shared" si="142"/>
        <v>-0.32727272727272727</v>
      </c>
      <c r="E2810" s="78"/>
      <c r="F2810" s="78"/>
      <c r="G2810" s="78"/>
      <c r="H2810" s="78"/>
      <c r="I2810" s="78"/>
    </row>
    <row r="2811" spans="1:9" x14ac:dyDescent="0.2">
      <c r="A2811" s="77">
        <v>34943</v>
      </c>
      <c r="B2811" s="61">
        <v>77</v>
      </c>
      <c r="C2811" s="78">
        <f t="shared" si="141"/>
        <v>1995.09</v>
      </c>
      <c r="D2811" s="78">
        <f t="shared" si="142"/>
        <v>0.15272727272727271</v>
      </c>
      <c r="E2811" s="78"/>
      <c r="F2811" s="78"/>
      <c r="G2811" s="78"/>
      <c r="H2811" s="78"/>
      <c r="I2811" s="78"/>
    </row>
    <row r="2812" spans="1:9" x14ac:dyDescent="0.2">
      <c r="A2812" s="77">
        <v>34944</v>
      </c>
      <c r="B2812" s="61">
        <v>104</v>
      </c>
      <c r="C2812" s="78">
        <f t="shared" si="141"/>
        <v>1995.09</v>
      </c>
      <c r="D2812" s="78">
        <f t="shared" si="142"/>
        <v>0.20628099173553718</v>
      </c>
      <c r="E2812" s="78"/>
      <c r="F2812" s="78"/>
      <c r="G2812" s="78"/>
      <c r="H2812" s="78"/>
      <c r="I2812" s="78"/>
    </row>
    <row r="2813" spans="1:9" x14ac:dyDescent="0.2">
      <c r="A2813" s="77">
        <v>34945</v>
      </c>
      <c r="B2813" s="61">
        <v>-227</v>
      </c>
      <c r="C2813" s="78">
        <f t="shared" si="141"/>
        <v>1995.09</v>
      </c>
      <c r="D2813" s="78">
        <f t="shared" si="142"/>
        <v>-0.45024793388429751</v>
      </c>
      <c r="E2813" s="78"/>
      <c r="F2813" s="78"/>
      <c r="G2813" s="78"/>
      <c r="H2813" s="78"/>
      <c r="I2813" s="78"/>
    </row>
    <row r="2814" spans="1:9" x14ac:dyDescent="0.2">
      <c r="A2814" s="77">
        <v>34946</v>
      </c>
      <c r="B2814" s="61">
        <v>-690</v>
      </c>
      <c r="C2814" s="78">
        <f t="shared" si="141"/>
        <v>1995.09</v>
      </c>
      <c r="D2814" s="78">
        <f t="shared" si="142"/>
        <v>-1.368595041322314</v>
      </c>
      <c r="E2814" s="78"/>
      <c r="F2814" s="78"/>
      <c r="G2814" s="78"/>
      <c r="H2814" s="78"/>
      <c r="I2814" s="78"/>
    </row>
    <row r="2815" spans="1:9" x14ac:dyDescent="0.2">
      <c r="A2815" s="77">
        <v>34947</v>
      </c>
      <c r="B2815" s="61">
        <v>51</v>
      </c>
      <c r="C2815" s="78">
        <f t="shared" si="141"/>
        <v>1995.09</v>
      </c>
      <c r="D2815" s="78">
        <f t="shared" si="142"/>
        <v>0.10115702479338844</v>
      </c>
      <c r="E2815" s="78"/>
      <c r="F2815" s="78"/>
      <c r="G2815" s="78"/>
      <c r="H2815" s="78"/>
      <c r="I2815" s="78"/>
    </row>
    <row r="2816" spans="1:9" x14ac:dyDescent="0.2">
      <c r="A2816" s="77">
        <v>34948</v>
      </c>
      <c r="B2816" s="61">
        <v>132</v>
      </c>
      <c r="C2816" s="78">
        <f t="shared" si="141"/>
        <v>1995.09</v>
      </c>
      <c r="D2816" s="78">
        <f t="shared" si="142"/>
        <v>0.26181818181818184</v>
      </c>
      <c r="E2816" s="78"/>
      <c r="F2816" s="78"/>
      <c r="G2816" s="78"/>
      <c r="H2816" s="78"/>
      <c r="I2816" s="78"/>
    </row>
    <row r="2817" spans="1:9" x14ac:dyDescent="0.2">
      <c r="A2817" s="77">
        <v>34949</v>
      </c>
      <c r="B2817" s="61">
        <v>108</v>
      </c>
      <c r="C2817" s="78">
        <f t="shared" si="141"/>
        <v>1995.09</v>
      </c>
      <c r="D2817" s="78">
        <f t="shared" si="142"/>
        <v>0.21421487603305786</v>
      </c>
      <c r="E2817" s="78"/>
      <c r="F2817" s="78"/>
      <c r="G2817" s="78"/>
      <c r="H2817" s="78"/>
      <c r="I2817" s="78"/>
    </row>
    <row r="2818" spans="1:9" x14ac:dyDescent="0.2">
      <c r="A2818" s="77">
        <v>34950</v>
      </c>
      <c r="B2818" s="61">
        <v>-146</v>
      </c>
      <c r="C2818" s="78">
        <f t="shared" si="141"/>
        <v>1995.09</v>
      </c>
      <c r="D2818" s="78">
        <f t="shared" si="142"/>
        <v>-0.28958677685950412</v>
      </c>
      <c r="E2818" s="78"/>
      <c r="F2818" s="78"/>
      <c r="G2818" s="78"/>
      <c r="H2818" s="78"/>
      <c r="I2818" s="78"/>
    </row>
    <row r="2819" spans="1:9" x14ac:dyDescent="0.2">
      <c r="A2819" s="77">
        <v>34951</v>
      </c>
      <c r="B2819" s="61">
        <v>-88</v>
      </c>
      <c r="C2819" s="78">
        <f t="shared" si="141"/>
        <v>1995.09</v>
      </c>
      <c r="D2819" s="78">
        <f t="shared" si="142"/>
        <v>-0.17454545454545453</v>
      </c>
      <c r="E2819" s="78"/>
      <c r="F2819" s="78"/>
      <c r="G2819" s="78"/>
      <c r="H2819" s="78"/>
      <c r="I2819" s="78"/>
    </row>
    <row r="2820" spans="1:9" x14ac:dyDescent="0.2">
      <c r="A2820" s="77">
        <v>34952</v>
      </c>
      <c r="B2820" s="61">
        <v>-23</v>
      </c>
      <c r="C2820" s="78">
        <f t="shared" si="141"/>
        <v>1995.09</v>
      </c>
      <c r="D2820" s="78">
        <f t="shared" si="142"/>
        <v>-4.5619834710743802E-2</v>
      </c>
      <c r="E2820" s="78"/>
      <c r="F2820" s="78"/>
      <c r="G2820" s="78"/>
      <c r="H2820" s="78"/>
      <c r="I2820" s="78"/>
    </row>
    <row r="2821" spans="1:9" x14ac:dyDescent="0.2">
      <c r="A2821" s="77">
        <v>34953</v>
      </c>
      <c r="B2821" s="61">
        <v>156</v>
      </c>
      <c r="C2821" s="78">
        <f t="shared" si="141"/>
        <v>1995.09</v>
      </c>
      <c r="D2821" s="78">
        <f t="shared" si="142"/>
        <v>0.30942148760330579</v>
      </c>
      <c r="E2821" s="78"/>
      <c r="F2821" s="78"/>
      <c r="G2821" s="78"/>
      <c r="H2821" s="78"/>
      <c r="I2821" s="78"/>
    </row>
    <row r="2822" spans="1:9" x14ac:dyDescent="0.2">
      <c r="A2822" s="77">
        <v>34954</v>
      </c>
      <c r="B2822" s="61">
        <v>70</v>
      </c>
      <c r="C2822" s="78">
        <f t="shared" si="141"/>
        <v>1995.09</v>
      </c>
      <c r="D2822" s="78">
        <f t="shared" si="142"/>
        <v>0.1388429752066116</v>
      </c>
      <c r="E2822" s="78"/>
      <c r="F2822" s="78"/>
      <c r="G2822" s="78"/>
      <c r="H2822" s="78"/>
      <c r="I2822" s="78"/>
    </row>
    <row r="2823" spans="1:9" x14ac:dyDescent="0.2">
      <c r="A2823" s="77">
        <v>34955</v>
      </c>
      <c r="B2823" s="61">
        <v>258</v>
      </c>
      <c r="C2823" s="78">
        <f t="shared" si="141"/>
        <v>1995.09</v>
      </c>
      <c r="D2823" s="78">
        <f t="shared" si="142"/>
        <v>0.51173553719008269</v>
      </c>
      <c r="E2823" s="78"/>
      <c r="F2823" s="78"/>
      <c r="G2823" s="78"/>
      <c r="H2823" s="78"/>
      <c r="I2823" s="78"/>
    </row>
    <row r="2824" spans="1:9" x14ac:dyDescent="0.2">
      <c r="A2824" s="77">
        <v>34956</v>
      </c>
      <c r="B2824" s="61">
        <v>96</v>
      </c>
      <c r="C2824" s="78">
        <f t="shared" si="141"/>
        <v>1995.09</v>
      </c>
      <c r="D2824" s="78">
        <f t="shared" si="142"/>
        <v>0.19041322314049586</v>
      </c>
      <c r="E2824" s="78"/>
      <c r="F2824" s="78"/>
      <c r="G2824" s="78"/>
      <c r="H2824" s="78"/>
      <c r="I2824" s="78"/>
    </row>
    <row r="2825" spans="1:9" x14ac:dyDescent="0.2">
      <c r="A2825" s="77">
        <v>34957</v>
      </c>
      <c r="B2825" s="61">
        <v>91</v>
      </c>
      <c r="C2825" s="78">
        <f t="shared" si="141"/>
        <v>1995.09</v>
      </c>
      <c r="D2825" s="78">
        <f t="shared" si="142"/>
        <v>0.18049586776859505</v>
      </c>
      <c r="E2825" s="78"/>
      <c r="F2825" s="78"/>
      <c r="G2825" s="78"/>
      <c r="H2825" s="78"/>
      <c r="I2825" s="78"/>
    </row>
    <row r="2826" spans="1:9" x14ac:dyDescent="0.2">
      <c r="A2826" s="77">
        <v>34958</v>
      </c>
      <c r="B2826" s="61">
        <v>-23</v>
      </c>
      <c r="C2826" s="78">
        <f t="shared" si="141"/>
        <v>1995.09</v>
      </c>
      <c r="D2826" s="78">
        <f t="shared" si="142"/>
        <v>-4.5619834710743802E-2</v>
      </c>
      <c r="E2826" s="78"/>
      <c r="F2826" s="78"/>
      <c r="G2826" s="78"/>
      <c r="H2826" s="78"/>
      <c r="I2826" s="78"/>
    </row>
    <row r="2827" spans="1:9" x14ac:dyDescent="0.2">
      <c r="A2827" s="77">
        <v>34959</v>
      </c>
      <c r="B2827" s="61">
        <v>10</v>
      </c>
      <c r="C2827" s="78">
        <f t="shared" ref="C2827:C2890" si="143">YEAR(A2827) + MONTH(A2827) / 100</f>
        <v>1995.09</v>
      </c>
      <c r="D2827" s="78">
        <f t="shared" si="142"/>
        <v>1.9834710743801654E-2</v>
      </c>
      <c r="E2827" s="78"/>
      <c r="F2827" s="78"/>
      <c r="G2827" s="78"/>
      <c r="H2827" s="78"/>
      <c r="I2827" s="78"/>
    </row>
    <row r="2828" spans="1:9" x14ac:dyDescent="0.2">
      <c r="A2828" s="77">
        <v>34960</v>
      </c>
      <c r="B2828" s="61">
        <v>100</v>
      </c>
      <c r="C2828" s="78">
        <f t="shared" si="143"/>
        <v>1995.09</v>
      </c>
      <c r="D2828" s="78">
        <f t="shared" ref="D2828:D2891" si="144">B2828 * 60 * 60 * 24 / 43560 / 1000</f>
        <v>0.19834710743801653</v>
      </c>
      <c r="E2828" s="78"/>
      <c r="F2828" s="78"/>
      <c r="G2828" s="78"/>
      <c r="H2828" s="78"/>
      <c r="I2828" s="78"/>
    </row>
    <row r="2829" spans="1:9" x14ac:dyDescent="0.2">
      <c r="A2829" s="77">
        <v>34961</v>
      </c>
      <c r="B2829" s="61">
        <v>282</v>
      </c>
      <c r="C2829" s="78">
        <f t="shared" si="143"/>
        <v>1995.09</v>
      </c>
      <c r="D2829" s="78">
        <f t="shared" si="144"/>
        <v>0.55933884297520664</v>
      </c>
      <c r="E2829" s="78"/>
      <c r="F2829" s="78"/>
      <c r="G2829" s="78"/>
      <c r="H2829" s="78"/>
      <c r="I2829" s="78"/>
    </row>
    <row r="2830" spans="1:9" x14ac:dyDescent="0.2">
      <c r="A2830" s="77">
        <v>34962</v>
      </c>
      <c r="B2830" s="61">
        <v>185</v>
      </c>
      <c r="C2830" s="78">
        <f t="shared" si="143"/>
        <v>1995.09</v>
      </c>
      <c r="D2830" s="78">
        <f t="shared" si="144"/>
        <v>0.36694214876033054</v>
      </c>
      <c r="E2830" s="78"/>
      <c r="F2830" s="78"/>
      <c r="G2830" s="78"/>
      <c r="H2830" s="78"/>
      <c r="I2830" s="78"/>
    </row>
    <row r="2831" spans="1:9" x14ac:dyDescent="0.2">
      <c r="A2831" s="77">
        <v>34963</v>
      </c>
      <c r="B2831" s="61">
        <v>121</v>
      </c>
      <c r="C2831" s="78">
        <f t="shared" si="143"/>
        <v>1995.09</v>
      </c>
      <c r="D2831" s="78">
        <f t="shared" si="144"/>
        <v>0.24</v>
      </c>
      <c r="E2831" s="78"/>
      <c r="F2831" s="78"/>
      <c r="G2831" s="78"/>
      <c r="H2831" s="78"/>
      <c r="I2831" s="78"/>
    </row>
    <row r="2832" spans="1:9" x14ac:dyDescent="0.2">
      <c r="A2832" s="77">
        <v>34964</v>
      </c>
      <c r="B2832" s="61">
        <v>-168</v>
      </c>
      <c r="C2832" s="78">
        <f t="shared" si="143"/>
        <v>1995.09</v>
      </c>
      <c r="D2832" s="78">
        <f t="shared" si="144"/>
        <v>-0.33322314049586776</v>
      </c>
      <c r="E2832" s="78"/>
      <c r="F2832" s="78"/>
      <c r="G2832" s="78"/>
      <c r="H2832" s="78"/>
      <c r="I2832" s="78"/>
    </row>
    <row r="2833" spans="1:9" x14ac:dyDescent="0.2">
      <c r="A2833" s="77">
        <v>34965</v>
      </c>
      <c r="B2833" s="61">
        <v>54</v>
      </c>
      <c r="C2833" s="78">
        <f t="shared" si="143"/>
        <v>1995.09</v>
      </c>
      <c r="D2833" s="78">
        <f t="shared" si="144"/>
        <v>0.10710743801652893</v>
      </c>
      <c r="E2833" s="78"/>
      <c r="F2833" s="78"/>
      <c r="G2833" s="78"/>
      <c r="H2833" s="78"/>
      <c r="I2833" s="78"/>
    </row>
    <row r="2834" spans="1:9" x14ac:dyDescent="0.2">
      <c r="A2834" s="77">
        <v>34966</v>
      </c>
      <c r="B2834" s="61">
        <v>15</v>
      </c>
      <c r="C2834" s="78">
        <f t="shared" si="143"/>
        <v>1995.09</v>
      </c>
      <c r="D2834" s="78">
        <f t="shared" si="144"/>
        <v>2.9752066115702479E-2</v>
      </c>
      <c r="E2834" s="78"/>
      <c r="F2834" s="78"/>
      <c r="G2834" s="78"/>
      <c r="H2834" s="78"/>
      <c r="I2834" s="78"/>
    </row>
    <row r="2835" spans="1:9" x14ac:dyDescent="0.2">
      <c r="A2835" s="77">
        <v>34967</v>
      </c>
      <c r="B2835" s="61">
        <v>-204</v>
      </c>
      <c r="C2835" s="78">
        <f t="shared" si="143"/>
        <v>1995.09</v>
      </c>
      <c r="D2835" s="78">
        <f t="shared" si="144"/>
        <v>-0.40462809917355375</v>
      </c>
      <c r="E2835" s="78"/>
      <c r="F2835" s="78"/>
      <c r="G2835" s="78"/>
      <c r="H2835" s="78"/>
      <c r="I2835" s="78"/>
    </row>
    <row r="2836" spans="1:9" x14ac:dyDescent="0.2">
      <c r="A2836" s="77">
        <v>34968</v>
      </c>
      <c r="B2836" s="61">
        <v>-242</v>
      </c>
      <c r="C2836" s="78">
        <f t="shared" si="143"/>
        <v>1995.09</v>
      </c>
      <c r="D2836" s="78">
        <f t="shared" si="144"/>
        <v>-0.48</v>
      </c>
      <c r="E2836" s="78"/>
      <c r="F2836" s="78"/>
      <c r="G2836" s="78"/>
      <c r="H2836" s="78"/>
      <c r="I2836" s="78"/>
    </row>
    <row r="2837" spans="1:9" x14ac:dyDescent="0.2">
      <c r="A2837" s="77">
        <v>34969</v>
      </c>
      <c r="B2837" s="61">
        <v>-156</v>
      </c>
      <c r="C2837" s="78">
        <f t="shared" si="143"/>
        <v>1995.09</v>
      </c>
      <c r="D2837" s="78">
        <f t="shared" si="144"/>
        <v>-0.30942148760330579</v>
      </c>
      <c r="E2837" s="78"/>
      <c r="F2837" s="78"/>
      <c r="G2837" s="78"/>
      <c r="H2837" s="78"/>
      <c r="I2837" s="78"/>
    </row>
    <row r="2838" spans="1:9" x14ac:dyDescent="0.2">
      <c r="A2838" s="77">
        <v>34970</v>
      </c>
      <c r="B2838" s="61">
        <v>54</v>
      </c>
      <c r="C2838" s="78">
        <f t="shared" si="143"/>
        <v>1995.09</v>
      </c>
      <c r="D2838" s="78">
        <f t="shared" si="144"/>
        <v>0.10710743801652893</v>
      </c>
      <c r="E2838" s="78"/>
      <c r="F2838" s="78"/>
      <c r="G2838" s="78"/>
      <c r="H2838" s="78"/>
      <c r="I2838" s="78"/>
    </row>
    <row r="2839" spans="1:9" x14ac:dyDescent="0.2">
      <c r="A2839" s="77">
        <v>34971</v>
      </c>
      <c r="B2839" s="61">
        <v>-64</v>
      </c>
      <c r="C2839" s="78">
        <f t="shared" si="143"/>
        <v>1995.09</v>
      </c>
      <c r="D2839" s="78">
        <f t="shared" si="144"/>
        <v>-0.12694214876033058</v>
      </c>
      <c r="E2839" s="78"/>
      <c r="F2839" s="78"/>
      <c r="G2839" s="78"/>
      <c r="H2839" s="78"/>
      <c r="I2839" s="78"/>
    </row>
    <row r="2840" spans="1:9" x14ac:dyDescent="0.2">
      <c r="A2840" s="77">
        <v>34972</v>
      </c>
      <c r="B2840" s="61">
        <v>59</v>
      </c>
      <c r="C2840" s="78">
        <f t="shared" si="143"/>
        <v>1995.09</v>
      </c>
      <c r="D2840" s="78">
        <f t="shared" si="144"/>
        <v>0.11702479338842976</v>
      </c>
      <c r="E2840" s="78"/>
      <c r="F2840" s="78"/>
      <c r="G2840" s="78"/>
      <c r="H2840" s="78"/>
      <c r="I2840" s="78"/>
    </row>
    <row r="2841" spans="1:9" x14ac:dyDescent="0.2">
      <c r="A2841" s="77">
        <v>34973</v>
      </c>
      <c r="B2841" s="61">
        <v>256</v>
      </c>
      <c r="C2841" s="78">
        <f t="shared" si="143"/>
        <v>1995.1</v>
      </c>
      <c r="D2841" s="78">
        <f t="shared" si="144"/>
        <v>0.50776859504132232</v>
      </c>
      <c r="E2841" s="78"/>
      <c r="F2841" s="78"/>
      <c r="G2841" s="78"/>
      <c r="H2841" s="78"/>
      <c r="I2841" s="78"/>
    </row>
    <row r="2842" spans="1:9" x14ac:dyDescent="0.2">
      <c r="A2842" s="77">
        <v>34974</v>
      </c>
      <c r="B2842" s="61">
        <v>120</v>
      </c>
      <c r="C2842" s="78">
        <f t="shared" si="143"/>
        <v>1995.1</v>
      </c>
      <c r="D2842" s="78">
        <f t="shared" si="144"/>
        <v>0.23801652892561984</v>
      </c>
      <c r="E2842" s="78"/>
      <c r="F2842" s="78"/>
      <c r="G2842" s="78"/>
      <c r="H2842" s="78"/>
      <c r="I2842" s="78"/>
    </row>
    <row r="2843" spans="1:9" x14ac:dyDescent="0.2">
      <c r="A2843" s="77">
        <v>34975</v>
      </c>
      <c r="B2843" s="61">
        <v>178</v>
      </c>
      <c r="C2843" s="78">
        <f t="shared" si="143"/>
        <v>1995.1</v>
      </c>
      <c r="D2843" s="78">
        <f t="shared" si="144"/>
        <v>0.35305785123966943</v>
      </c>
      <c r="E2843" s="78"/>
      <c r="F2843" s="78"/>
      <c r="G2843" s="78"/>
      <c r="H2843" s="78"/>
      <c r="I2843" s="78"/>
    </row>
    <row r="2844" spans="1:9" x14ac:dyDescent="0.2">
      <c r="A2844" s="77">
        <v>34976</v>
      </c>
      <c r="B2844" s="61">
        <v>180</v>
      </c>
      <c r="C2844" s="78">
        <f t="shared" si="143"/>
        <v>1995.1</v>
      </c>
      <c r="D2844" s="78">
        <f t="shared" si="144"/>
        <v>0.3570247933884298</v>
      </c>
      <c r="E2844" s="78"/>
      <c r="F2844" s="78"/>
      <c r="G2844" s="78"/>
      <c r="H2844" s="78"/>
      <c r="I2844" s="78"/>
    </row>
    <row r="2845" spans="1:9" x14ac:dyDescent="0.2">
      <c r="A2845" s="77">
        <v>34977</v>
      </c>
      <c r="B2845" s="61">
        <v>-373</v>
      </c>
      <c r="C2845" s="78">
        <f t="shared" si="143"/>
        <v>1995.1</v>
      </c>
      <c r="D2845" s="78">
        <f t="shared" si="144"/>
        <v>-0.73983471074380169</v>
      </c>
      <c r="E2845" s="78"/>
      <c r="F2845" s="78"/>
      <c r="G2845" s="78"/>
      <c r="H2845" s="78"/>
      <c r="I2845" s="78"/>
    </row>
    <row r="2846" spans="1:9" x14ac:dyDescent="0.2">
      <c r="A2846" s="77">
        <v>34978</v>
      </c>
      <c r="B2846" s="61">
        <v>-28</v>
      </c>
      <c r="C2846" s="78">
        <f t="shared" si="143"/>
        <v>1995.1</v>
      </c>
      <c r="D2846" s="78">
        <f t="shared" si="144"/>
        <v>-5.5537190082644627E-2</v>
      </c>
      <c r="E2846" s="78"/>
      <c r="F2846" s="78"/>
      <c r="G2846" s="78"/>
      <c r="H2846" s="78"/>
      <c r="I2846" s="78"/>
    </row>
    <row r="2847" spans="1:9" x14ac:dyDescent="0.2">
      <c r="A2847" s="77">
        <v>34979</v>
      </c>
      <c r="B2847" s="61">
        <v>128</v>
      </c>
      <c r="C2847" s="78">
        <f t="shared" si="143"/>
        <v>1995.1</v>
      </c>
      <c r="D2847" s="78">
        <f t="shared" si="144"/>
        <v>0.25388429752066116</v>
      </c>
      <c r="E2847" s="78"/>
      <c r="F2847" s="78"/>
      <c r="G2847" s="78"/>
      <c r="H2847" s="78"/>
      <c r="I2847" s="78"/>
    </row>
    <row r="2848" spans="1:9" x14ac:dyDescent="0.2">
      <c r="A2848" s="77">
        <v>34980</v>
      </c>
      <c r="B2848" s="61">
        <v>76</v>
      </c>
      <c r="C2848" s="78">
        <f t="shared" si="143"/>
        <v>1995.1</v>
      </c>
      <c r="D2848" s="78">
        <f t="shared" si="144"/>
        <v>0.15074380165289256</v>
      </c>
      <c r="E2848" s="78"/>
      <c r="F2848" s="78"/>
      <c r="G2848" s="78"/>
      <c r="H2848" s="78"/>
      <c r="I2848" s="78"/>
    </row>
    <row r="2849" spans="1:9" x14ac:dyDescent="0.2">
      <c r="A2849" s="77">
        <v>34981</v>
      </c>
      <c r="B2849" s="61">
        <v>152</v>
      </c>
      <c r="C2849" s="78">
        <f t="shared" si="143"/>
        <v>1995.1</v>
      </c>
      <c r="D2849" s="78">
        <f t="shared" si="144"/>
        <v>0.30148760330578511</v>
      </c>
      <c r="E2849" s="78"/>
      <c r="F2849" s="78"/>
      <c r="G2849" s="78"/>
      <c r="H2849" s="78"/>
      <c r="I2849" s="78"/>
    </row>
    <row r="2850" spans="1:9" x14ac:dyDescent="0.2">
      <c r="A2850" s="77">
        <v>34982</v>
      </c>
      <c r="B2850" s="61">
        <v>197</v>
      </c>
      <c r="C2850" s="78">
        <f t="shared" si="143"/>
        <v>1995.1</v>
      </c>
      <c r="D2850" s="78">
        <f t="shared" si="144"/>
        <v>0.39074380165289258</v>
      </c>
      <c r="E2850" s="78"/>
      <c r="F2850" s="78"/>
      <c r="G2850" s="78"/>
      <c r="H2850" s="78"/>
      <c r="I2850" s="78"/>
    </row>
    <row r="2851" spans="1:9" x14ac:dyDescent="0.2">
      <c r="A2851" s="77">
        <v>34983</v>
      </c>
      <c r="B2851" s="61">
        <v>-122</v>
      </c>
      <c r="C2851" s="78">
        <f t="shared" si="143"/>
        <v>1995.1</v>
      </c>
      <c r="D2851" s="78">
        <f t="shared" si="144"/>
        <v>-0.24198347107438017</v>
      </c>
      <c r="E2851" s="78"/>
      <c r="F2851" s="78"/>
      <c r="G2851" s="78"/>
      <c r="H2851" s="78"/>
      <c r="I2851" s="78"/>
    </row>
    <row r="2852" spans="1:9" x14ac:dyDescent="0.2">
      <c r="A2852" s="77">
        <v>34984</v>
      </c>
      <c r="B2852" s="61">
        <v>122</v>
      </c>
      <c r="C2852" s="78">
        <f t="shared" si="143"/>
        <v>1995.1</v>
      </c>
      <c r="D2852" s="78">
        <f t="shared" si="144"/>
        <v>0.24198347107438017</v>
      </c>
      <c r="E2852" s="78"/>
      <c r="F2852" s="78"/>
      <c r="G2852" s="78"/>
      <c r="H2852" s="78"/>
      <c r="I2852" s="78"/>
    </row>
    <row r="2853" spans="1:9" x14ac:dyDescent="0.2">
      <c r="A2853" s="77">
        <v>34985</v>
      </c>
      <c r="B2853" s="61">
        <v>187</v>
      </c>
      <c r="C2853" s="78">
        <f t="shared" si="143"/>
        <v>1995.1</v>
      </c>
      <c r="D2853" s="78">
        <f t="shared" si="144"/>
        <v>0.37090909090909091</v>
      </c>
      <c r="E2853" s="78"/>
      <c r="F2853" s="78"/>
      <c r="G2853" s="78"/>
      <c r="H2853" s="78"/>
      <c r="I2853" s="78"/>
    </row>
    <row r="2854" spans="1:9" x14ac:dyDescent="0.2">
      <c r="A2854" s="77">
        <v>34986</v>
      </c>
      <c r="B2854" s="61">
        <v>84</v>
      </c>
      <c r="C2854" s="78">
        <f t="shared" si="143"/>
        <v>1995.1</v>
      </c>
      <c r="D2854" s="78">
        <f t="shared" si="144"/>
        <v>0.16661157024793388</v>
      </c>
      <c r="E2854" s="78"/>
      <c r="F2854" s="78"/>
      <c r="G2854" s="78"/>
      <c r="H2854" s="78"/>
      <c r="I2854" s="78"/>
    </row>
    <row r="2855" spans="1:9" x14ac:dyDescent="0.2">
      <c r="A2855" s="77">
        <v>34987</v>
      </c>
      <c r="B2855" s="61">
        <v>113</v>
      </c>
      <c r="C2855" s="78">
        <f t="shared" si="143"/>
        <v>1995.1</v>
      </c>
      <c r="D2855" s="78">
        <f t="shared" si="144"/>
        <v>0.22413223140495867</v>
      </c>
      <c r="E2855" s="78"/>
      <c r="F2855" s="78"/>
      <c r="G2855" s="78"/>
      <c r="H2855" s="78"/>
      <c r="I2855" s="78"/>
    </row>
    <row r="2856" spans="1:9" x14ac:dyDescent="0.2">
      <c r="A2856" s="77">
        <v>34988</v>
      </c>
      <c r="B2856" s="61">
        <v>155</v>
      </c>
      <c r="C2856" s="78">
        <f t="shared" si="143"/>
        <v>1995.1</v>
      </c>
      <c r="D2856" s="78">
        <f t="shared" si="144"/>
        <v>0.30743801652892561</v>
      </c>
      <c r="E2856" s="78"/>
      <c r="F2856" s="78"/>
      <c r="G2856" s="78"/>
      <c r="H2856" s="78"/>
      <c r="I2856" s="78"/>
    </row>
    <row r="2857" spans="1:9" x14ac:dyDescent="0.2">
      <c r="A2857" s="77">
        <v>34989</v>
      </c>
      <c r="B2857" s="61">
        <v>91</v>
      </c>
      <c r="C2857" s="78">
        <f t="shared" si="143"/>
        <v>1995.1</v>
      </c>
      <c r="D2857" s="78">
        <f t="shared" si="144"/>
        <v>0.18049586776859505</v>
      </c>
      <c r="E2857" s="78"/>
      <c r="F2857" s="78"/>
      <c r="G2857" s="78"/>
      <c r="H2857" s="78"/>
      <c r="I2857" s="78"/>
    </row>
    <row r="2858" spans="1:9" x14ac:dyDescent="0.2">
      <c r="A2858" s="77">
        <v>34990</v>
      </c>
      <c r="B2858" s="61">
        <v>260</v>
      </c>
      <c r="C2858" s="78">
        <f t="shared" si="143"/>
        <v>1995.1</v>
      </c>
      <c r="D2858" s="78">
        <f t="shared" si="144"/>
        <v>0.51570247933884295</v>
      </c>
      <c r="E2858" s="78"/>
      <c r="F2858" s="78"/>
      <c r="G2858" s="78"/>
      <c r="H2858" s="78"/>
      <c r="I2858" s="78"/>
    </row>
    <row r="2859" spans="1:9" x14ac:dyDescent="0.2">
      <c r="A2859" s="77">
        <v>34991</v>
      </c>
      <c r="B2859" s="61">
        <v>3</v>
      </c>
      <c r="C2859" s="78">
        <f t="shared" si="143"/>
        <v>1995.1</v>
      </c>
      <c r="D2859" s="78">
        <f t="shared" si="144"/>
        <v>5.9504132231404955E-3</v>
      </c>
      <c r="E2859" s="78"/>
      <c r="F2859" s="78"/>
      <c r="G2859" s="78"/>
      <c r="H2859" s="78"/>
      <c r="I2859" s="78"/>
    </row>
    <row r="2860" spans="1:9" x14ac:dyDescent="0.2">
      <c r="A2860" s="77">
        <v>34992</v>
      </c>
      <c r="B2860" s="61">
        <v>179</v>
      </c>
      <c r="C2860" s="78">
        <f t="shared" si="143"/>
        <v>1995.1</v>
      </c>
      <c r="D2860" s="78">
        <f t="shared" si="144"/>
        <v>0.35504132231404956</v>
      </c>
      <c r="E2860" s="78"/>
      <c r="F2860" s="78"/>
      <c r="G2860" s="78"/>
      <c r="H2860" s="78"/>
      <c r="I2860" s="78"/>
    </row>
    <row r="2861" spans="1:9" x14ac:dyDescent="0.2">
      <c r="A2861" s="77">
        <v>34993</v>
      </c>
      <c r="B2861" s="61">
        <v>-89</v>
      </c>
      <c r="C2861" s="78">
        <f t="shared" si="143"/>
        <v>1995.1</v>
      </c>
      <c r="D2861" s="78">
        <f t="shared" si="144"/>
        <v>-0.17652892561983471</v>
      </c>
      <c r="E2861" s="78"/>
      <c r="F2861" s="78"/>
      <c r="G2861" s="78"/>
      <c r="H2861" s="78"/>
      <c r="I2861" s="78"/>
    </row>
    <row r="2862" spans="1:9" x14ac:dyDescent="0.2">
      <c r="A2862" s="77">
        <v>34994</v>
      </c>
      <c r="B2862" s="61">
        <v>-19</v>
      </c>
      <c r="C2862" s="78">
        <f t="shared" si="143"/>
        <v>1995.1</v>
      </c>
      <c r="D2862" s="78">
        <f t="shared" si="144"/>
        <v>-3.7685950413223139E-2</v>
      </c>
      <c r="E2862" s="78"/>
      <c r="F2862" s="78"/>
      <c r="G2862" s="78"/>
      <c r="H2862" s="78"/>
      <c r="I2862" s="78"/>
    </row>
    <row r="2863" spans="1:9" x14ac:dyDescent="0.2">
      <c r="A2863" s="77">
        <v>34995</v>
      </c>
      <c r="B2863" s="61">
        <v>15</v>
      </c>
      <c r="C2863" s="78">
        <f t="shared" si="143"/>
        <v>1995.1</v>
      </c>
      <c r="D2863" s="78">
        <f t="shared" si="144"/>
        <v>2.9752066115702479E-2</v>
      </c>
      <c r="E2863" s="78"/>
      <c r="F2863" s="78"/>
      <c r="G2863" s="78"/>
      <c r="H2863" s="78"/>
      <c r="I2863" s="78"/>
    </row>
    <row r="2864" spans="1:9" x14ac:dyDescent="0.2">
      <c r="A2864" s="77">
        <v>34996</v>
      </c>
      <c r="B2864" s="61">
        <v>192</v>
      </c>
      <c r="C2864" s="78">
        <f t="shared" si="143"/>
        <v>1995.1</v>
      </c>
      <c r="D2864" s="78">
        <f t="shared" si="144"/>
        <v>0.38082644628099172</v>
      </c>
      <c r="E2864" s="78"/>
      <c r="F2864" s="78"/>
      <c r="G2864" s="78"/>
      <c r="H2864" s="78"/>
      <c r="I2864" s="78"/>
    </row>
    <row r="2865" spans="1:9" x14ac:dyDescent="0.2">
      <c r="A2865" s="77">
        <v>34997</v>
      </c>
      <c r="B2865" s="61">
        <v>207</v>
      </c>
      <c r="C2865" s="78">
        <f t="shared" si="143"/>
        <v>1995.1</v>
      </c>
      <c r="D2865" s="78">
        <f t="shared" si="144"/>
        <v>0.41057851239669424</v>
      </c>
      <c r="E2865" s="78"/>
      <c r="F2865" s="78"/>
      <c r="G2865" s="78"/>
      <c r="H2865" s="78"/>
      <c r="I2865" s="78"/>
    </row>
    <row r="2866" spans="1:9" x14ac:dyDescent="0.2">
      <c r="A2866" s="77">
        <v>34998</v>
      </c>
      <c r="B2866" s="61">
        <v>148</v>
      </c>
      <c r="C2866" s="78">
        <f t="shared" si="143"/>
        <v>1995.1</v>
      </c>
      <c r="D2866" s="78">
        <f t="shared" si="144"/>
        <v>0.29355371900826449</v>
      </c>
      <c r="E2866" s="78"/>
      <c r="F2866" s="78"/>
      <c r="G2866" s="78"/>
      <c r="H2866" s="78"/>
      <c r="I2866" s="78"/>
    </row>
    <row r="2867" spans="1:9" x14ac:dyDescent="0.2">
      <c r="A2867" s="77">
        <v>34999</v>
      </c>
      <c r="B2867" s="61">
        <v>69</v>
      </c>
      <c r="C2867" s="78">
        <f t="shared" si="143"/>
        <v>1995.1</v>
      </c>
      <c r="D2867" s="78">
        <f t="shared" si="144"/>
        <v>0.13685950413223139</v>
      </c>
      <c r="E2867" s="78"/>
      <c r="F2867" s="78"/>
      <c r="G2867" s="78"/>
      <c r="H2867" s="78"/>
      <c r="I2867" s="78"/>
    </row>
    <row r="2868" spans="1:9" x14ac:dyDescent="0.2">
      <c r="A2868" s="77">
        <v>35000</v>
      </c>
      <c r="B2868" s="61">
        <v>181</v>
      </c>
      <c r="C2868" s="78">
        <f t="shared" si="143"/>
        <v>1995.1</v>
      </c>
      <c r="D2868" s="78">
        <f t="shared" si="144"/>
        <v>0.35900826446280992</v>
      </c>
      <c r="E2868" s="78"/>
      <c r="F2868" s="78"/>
      <c r="G2868" s="78"/>
      <c r="H2868" s="78"/>
      <c r="I2868" s="78"/>
    </row>
    <row r="2869" spans="1:9" x14ac:dyDescent="0.2">
      <c r="A2869" s="77">
        <v>35001</v>
      </c>
      <c r="B2869" s="61">
        <v>308</v>
      </c>
      <c r="C2869" s="78">
        <f t="shared" si="143"/>
        <v>1995.1</v>
      </c>
      <c r="D2869" s="78">
        <f t="shared" si="144"/>
        <v>0.61090909090909085</v>
      </c>
      <c r="E2869" s="78"/>
      <c r="F2869" s="78"/>
      <c r="G2869" s="78"/>
      <c r="H2869" s="78"/>
      <c r="I2869" s="78"/>
    </row>
    <row r="2870" spans="1:9" x14ac:dyDescent="0.2">
      <c r="A2870" s="77">
        <v>35002</v>
      </c>
      <c r="B2870" s="61">
        <v>69</v>
      </c>
      <c r="C2870" s="78">
        <f t="shared" si="143"/>
        <v>1995.1</v>
      </c>
      <c r="D2870" s="78">
        <f t="shared" si="144"/>
        <v>0.13685950413223139</v>
      </c>
      <c r="E2870" s="78"/>
      <c r="F2870" s="78"/>
      <c r="G2870" s="78"/>
      <c r="H2870" s="78"/>
      <c r="I2870" s="78"/>
    </row>
    <row r="2871" spans="1:9" x14ac:dyDescent="0.2">
      <c r="A2871" s="77">
        <v>35003</v>
      </c>
      <c r="B2871" s="61">
        <v>62</v>
      </c>
      <c r="C2871" s="78">
        <f t="shared" si="143"/>
        <v>1995.1</v>
      </c>
      <c r="D2871" s="78">
        <f t="shared" si="144"/>
        <v>0.12297520661157024</v>
      </c>
      <c r="E2871" s="78"/>
      <c r="F2871" s="78"/>
      <c r="G2871" s="78"/>
      <c r="H2871" s="78"/>
      <c r="I2871" s="78"/>
    </row>
    <row r="2872" spans="1:9" x14ac:dyDescent="0.2">
      <c r="A2872" s="77">
        <v>35004</v>
      </c>
      <c r="B2872" s="61">
        <v>104</v>
      </c>
      <c r="C2872" s="78">
        <f t="shared" si="143"/>
        <v>1995.11</v>
      </c>
      <c r="D2872" s="78">
        <f t="shared" si="144"/>
        <v>0.20628099173553718</v>
      </c>
      <c r="E2872" s="78"/>
      <c r="F2872" s="78"/>
      <c r="G2872" s="78"/>
      <c r="H2872" s="78"/>
      <c r="I2872" s="78"/>
    </row>
    <row r="2873" spans="1:9" x14ac:dyDescent="0.2">
      <c r="A2873" s="77">
        <v>35005</v>
      </c>
      <c r="B2873" s="61">
        <v>-16</v>
      </c>
      <c r="C2873" s="78">
        <f t="shared" si="143"/>
        <v>1995.11</v>
      </c>
      <c r="D2873" s="78">
        <f t="shared" si="144"/>
        <v>-3.1735537190082645E-2</v>
      </c>
      <c r="E2873" s="78"/>
      <c r="F2873" s="78"/>
      <c r="G2873" s="78"/>
      <c r="H2873" s="78"/>
      <c r="I2873" s="78"/>
    </row>
    <row r="2874" spans="1:9" x14ac:dyDescent="0.2">
      <c r="A2874" s="77">
        <v>35006</v>
      </c>
      <c r="B2874" s="61">
        <v>36</v>
      </c>
      <c r="C2874" s="78">
        <f t="shared" si="143"/>
        <v>1995.11</v>
      </c>
      <c r="D2874" s="78">
        <f t="shared" si="144"/>
        <v>7.1404958677685954E-2</v>
      </c>
      <c r="E2874" s="78"/>
      <c r="F2874" s="78"/>
      <c r="G2874" s="78"/>
      <c r="H2874" s="78"/>
      <c r="I2874" s="78"/>
    </row>
    <row r="2875" spans="1:9" x14ac:dyDescent="0.2">
      <c r="A2875" s="77">
        <v>35007</v>
      </c>
      <c r="B2875" s="61">
        <v>15</v>
      </c>
      <c r="C2875" s="78">
        <f t="shared" si="143"/>
        <v>1995.11</v>
      </c>
      <c r="D2875" s="78">
        <f t="shared" si="144"/>
        <v>2.9752066115702479E-2</v>
      </c>
      <c r="E2875" s="78"/>
      <c r="F2875" s="78"/>
      <c r="G2875" s="78"/>
      <c r="H2875" s="78"/>
      <c r="I2875" s="78"/>
    </row>
    <row r="2876" spans="1:9" x14ac:dyDescent="0.2">
      <c r="A2876" s="77">
        <v>35008</v>
      </c>
      <c r="B2876" s="61">
        <v>95</v>
      </c>
      <c r="C2876" s="78">
        <f t="shared" si="143"/>
        <v>1995.11</v>
      </c>
      <c r="D2876" s="78">
        <f t="shared" si="144"/>
        <v>0.1884297520661157</v>
      </c>
      <c r="E2876" s="78"/>
      <c r="F2876" s="78"/>
      <c r="G2876" s="78"/>
      <c r="H2876" s="78"/>
      <c r="I2876" s="78"/>
    </row>
    <row r="2877" spans="1:9" x14ac:dyDescent="0.2">
      <c r="A2877" s="77">
        <v>35009</v>
      </c>
      <c r="B2877" s="61">
        <v>225</v>
      </c>
      <c r="C2877" s="78">
        <f t="shared" si="143"/>
        <v>1995.11</v>
      </c>
      <c r="D2877" s="78">
        <f t="shared" si="144"/>
        <v>0.4462809917355372</v>
      </c>
      <c r="E2877" s="78"/>
      <c r="F2877" s="78"/>
      <c r="G2877" s="78"/>
      <c r="H2877" s="78"/>
      <c r="I2877" s="78"/>
    </row>
    <row r="2878" spans="1:9" x14ac:dyDescent="0.2">
      <c r="A2878" s="77">
        <v>35010</v>
      </c>
      <c r="B2878" s="61">
        <v>243</v>
      </c>
      <c r="C2878" s="78">
        <f t="shared" si="143"/>
        <v>1995.11</v>
      </c>
      <c r="D2878" s="78">
        <f t="shared" si="144"/>
        <v>0.48198347107438017</v>
      </c>
      <c r="E2878" s="78"/>
      <c r="F2878" s="78"/>
      <c r="G2878" s="78"/>
      <c r="H2878" s="78"/>
      <c r="I2878" s="78"/>
    </row>
    <row r="2879" spans="1:9" x14ac:dyDescent="0.2">
      <c r="A2879" s="77">
        <v>35011</v>
      </c>
      <c r="B2879" s="61">
        <v>10</v>
      </c>
      <c r="C2879" s="78">
        <f t="shared" si="143"/>
        <v>1995.11</v>
      </c>
      <c r="D2879" s="78">
        <f t="shared" si="144"/>
        <v>1.9834710743801654E-2</v>
      </c>
      <c r="E2879" s="78"/>
      <c r="F2879" s="78"/>
      <c r="G2879" s="78"/>
      <c r="H2879" s="78"/>
      <c r="I2879" s="78"/>
    </row>
    <row r="2880" spans="1:9" x14ac:dyDescent="0.2">
      <c r="A2880" s="77">
        <v>35012</v>
      </c>
      <c r="B2880" s="61">
        <v>102</v>
      </c>
      <c r="C2880" s="78">
        <f t="shared" si="143"/>
        <v>1995.11</v>
      </c>
      <c r="D2880" s="78">
        <f t="shared" si="144"/>
        <v>0.20231404958677687</v>
      </c>
      <c r="E2880" s="78"/>
      <c r="F2880" s="78"/>
      <c r="G2880" s="78"/>
      <c r="H2880" s="78"/>
      <c r="I2880" s="78"/>
    </row>
    <row r="2881" spans="1:9" x14ac:dyDescent="0.2">
      <c r="A2881" s="77">
        <v>35013</v>
      </c>
      <c r="B2881" s="61">
        <v>242</v>
      </c>
      <c r="C2881" s="78">
        <f t="shared" si="143"/>
        <v>1995.11</v>
      </c>
      <c r="D2881" s="78">
        <f t="shared" si="144"/>
        <v>0.48</v>
      </c>
      <c r="E2881" s="78"/>
      <c r="F2881" s="78"/>
      <c r="G2881" s="78"/>
      <c r="H2881" s="78"/>
      <c r="I2881" s="78"/>
    </row>
    <row r="2882" spans="1:9" x14ac:dyDescent="0.2">
      <c r="A2882" s="77">
        <v>35014</v>
      </c>
      <c r="B2882" s="61">
        <v>153</v>
      </c>
      <c r="C2882" s="78">
        <f t="shared" si="143"/>
        <v>1995.11</v>
      </c>
      <c r="D2882" s="78">
        <f t="shared" si="144"/>
        <v>0.3034710743801653</v>
      </c>
      <c r="E2882" s="78"/>
      <c r="F2882" s="78"/>
      <c r="G2882" s="78"/>
      <c r="H2882" s="78"/>
      <c r="I2882" s="78"/>
    </row>
    <row r="2883" spans="1:9" x14ac:dyDescent="0.2">
      <c r="A2883" s="77">
        <v>35015</v>
      </c>
      <c r="B2883" s="61">
        <v>227</v>
      </c>
      <c r="C2883" s="78">
        <f t="shared" si="143"/>
        <v>1995.11</v>
      </c>
      <c r="D2883" s="78">
        <f t="shared" si="144"/>
        <v>0.45024793388429751</v>
      </c>
      <c r="E2883" s="78"/>
      <c r="F2883" s="78"/>
      <c r="G2883" s="78"/>
      <c r="H2883" s="78"/>
      <c r="I2883" s="78"/>
    </row>
    <row r="2884" spans="1:9" x14ac:dyDescent="0.2">
      <c r="A2884" s="77">
        <v>35016</v>
      </c>
      <c r="B2884" s="61">
        <v>182</v>
      </c>
      <c r="C2884" s="78">
        <f t="shared" si="143"/>
        <v>1995.11</v>
      </c>
      <c r="D2884" s="78">
        <f t="shared" si="144"/>
        <v>0.36099173553719011</v>
      </c>
      <c r="E2884" s="78"/>
      <c r="F2884" s="78"/>
      <c r="G2884" s="78"/>
      <c r="H2884" s="78"/>
      <c r="I2884" s="78"/>
    </row>
    <row r="2885" spans="1:9" x14ac:dyDescent="0.2">
      <c r="A2885" s="77">
        <v>35017</v>
      </c>
      <c r="B2885" s="61">
        <v>217</v>
      </c>
      <c r="C2885" s="78">
        <f t="shared" si="143"/>
        <v>1995.11</v>
      </c>
      <c r="D2885" s="78">
        <f t="shared" si="144"/>
        <v>0.43041322314049585</v>
      </c>
      <c r="E2885" s="78"/>
      <c r="F2885" s="78"/>
      <c r="G2885" s="78"/>
      <c r="H2885" s="78"/>
      <c r="I2885" s="78"/>
    </row>
    <row r="2886" spans="1:9" x14ac:dyDescent="0.2">
      <c r="A2886" s="77">
        <v>35018</v>
      </c>
      <c r="B2886" s="61">
        <v>86</v>
      </c>
      <c r="C2886" s="78">
        <f t="shared" si="143"/>
        <v>1995.11</v>
      </c>
      <c r="D2886" s="78">
        <f t="shared" si="144"/>
        <v>0.17057851239669422</v>
      </c>
      <c r="E2886" s="78"/>
      <c r="F2886" s="78"/>
      <c r="G2886" s="78"/>
      <c r="H2886" s="78"/>
      <c r="I2886" s="78"/>
    </row>
    <row r="2887" spans="1:9" x14ac:dyDescent="0.2">
      <c r="A2887" s="77">
        <v>35019</v>
      </c>
      <c r="B2887" s="61">
        <v>360</v>
      </c>
      <c r="C2887" s="78">
        <f t="shared" si="143"/>
        <v>1995.11</v>
      </c>
      <c r="D2887" s="78">
        <f t="shared" si="144"/>
        <v>0.71404958677685959</v>
      </c>
      <c r="E2887" s="78"/>
      <c r="F2887" s="78"/>
      <c r="G2887" s="78"/>
      <c r="H2887" s="78"/>
      <c r="I2887" s="78"/>
    </row>
    <row r="2888" spans="1:9" x14ac:dyDescent="0.2">
      <c r="A2888" s="77">
        <v>35020</v>
      </c>
      <c r="B2888" s="61">
        <v>-16</v>
      </c>
      <c r="C2888" s="78">
        <f t="shared" si="143"/>
        <v>1995.11</v>
      </c>
      <c r="D2888" s="78">
        <f t="shared" si="144"/>
        <v>-3.1735537190082645E-2</v>
      </c>
      <c r="E2888" s="78"/>
      <c r="F2888" s="78"/>
      <c r="G2888" s="78"/>
      <c r="H2888" s="78"/>
      <c r="I2888" s="78"/>
    </row>
    <row r="2889" spans="1:9" x14ac:dyDescent="0.2">
      <c r="A2889" s="77">
        <v>35021</v>
      </c>
      <c r="B2889" s="61">
        <v>295</v>
      </c>
      <c r="C2889" s="78">
        <f t="shared" si="143"/>
        <v>1995.11</v>
      </c>
      <c r="D2889" s="78">
        <f t="shared" si="144"/>
        <v>0.58512396694214874</v>
      </c>
      <c r="E2889" s="78"/>
      <c r="F2889" s="78"/>
      <c r="G2889" s="78"/>
      <c r="H2889" s="78"/>
      <c r="I2889" s="78"/>
    </row>
    <row r="2890" spans="1:9" x14ac:dyDescent="0.2">
      <c r="A2890" s="77">
        <v>35022</v>
      </c>
      <c r="B2890" s="61">
        <v>6</v>
      </c>
      <c r="C2890" s="78">
        <f t="shared" si="143"/>
        <v>1995.11</v>
      </c>
      <c r="D2890" s="78">
        <f t="shared" si="144"/>
        <v>1.1900826446280991E-2</v>
      </c>
      <c r="E2890" s="78"/>
      <c r="F2890" s="78"/>
      <c r="G2890" s="78"/>
      <c r="H2890" s="78"/>
      <c r="I2890" s="78"/>
    </row>
    <row r="2891" spans="1:9" x14ac:dyDescent="0.2">
      <c r="A2891" s="77">
        <v>35023</v>
      </c>
      <c r="B2891" s="61">
        <v>259</v>
      </c>
      <c r="C2891" s="78">
        <f t="shared" ref="C2891:C2954" si="145">YEAR(A2891) + MONTH(A2891) / 100</f>
        <v>1995.11</v>
      </c>
      <c r="D2891" s="78">
        <f t="shared" si="144"/>
        <v>0.51371900826446282</v>
      </c>
      <c r="E2891" s="78"/>
      <c r="F2891" s="78"/>
      <c r="G2891" s="78"/>
      <c r="H2891" s="78"/>
      <c r="I2891" s="78"/>
    </row>
    <row r="2892" spans="1:9" x14ac:dyDescent="0.2">
      <c r="A2892" s="77">
        <v>35024</v>
      </c>
      <c r="B2892" s="61">
        <v>111</v>
      </c>
      <c r="C2892" s="78">
        <f t="shared" si="145"/>
        <v>1995.11</v>
      </c>
      <c r="D2892" s="78">
        <f t="shared" ref="D2892:D2955" si="146">B2892 * 60 * 60 * 24 / 43560 / 1000</f>
        <v>0.22016528925619835</v>
      </c>
      <c r="E2892" s="78"/>
      <c r="F2892" s="78"/>
      <c r="G2892" s="78"/>
      <c r="H2892" s="78"/>
      <c r="I2892" s="78"/>
    </row>
    <row r="2893" spans="1:9" x14ac:dyDescent="0.2">
      <c r="A2893" s="77">
        <v>35025</v>
      </c>
      <c r="B2893" s="61">
        <v>248</v>
      </c>
      <c r="C2893" s="78">
        <f t="shared" si="145"/>
        <v>1995.11</v>
      </c>
      <c r="D2893" s="78">
        <f t="shared" si="146"/>
        <v>0.49190082644628097</v>
      </c>
      <c r="E2893" s="78"/>
      <c r="F2893" s="78"/>
      <c r="G2893" s="78"/>
      <c r="H2893" s="78"/>
      <c r="I2893" s="78"/>
    </row>
    <row r="2894" spans="1:9" x14ac:dyDescent="0.2">
      <c r="A2894" s="77">
        <v>35026</v>
      </c>
      <c r="B2894" s="61">
        <v>202</v>
      </c>
      <c r="C2894" s="78">
        <f t="shared" si="145"/>
        <v>1995.11</v>
      </c>
      <c r="D2894" s="78">
        <f t="shared" si="146"/>
        <v>0.40066115702479338</v>
      </c>
      <c r="E2894" s="78"/>
      <c r="F2894" s="78"/>
      <c r="G2894" s="78"/>
      <c r="H2894" s="78"/>
      <c r="I2894" s="78"/>
    </row>
    <row r="2895" spans="1:9" x14ac:dyDescent="0.2">
      <c r="A2895" s="77">
        <v>35027</v>
      </c>
      <c r="B2895" s="61">
        <v>22</v>
      </c>
      <c r="C2895" s="78">
        <f t="shared" si="145"/>
        <v>1995.11</v>
      </c>
      <c r="D2895" s="78">
        <f t="shared" si="146"/>
        <v>4.3636363636363633E-2</v>
      </c>
      <c r="E2895" s="78"/>
      <c r="F2895" s="78"/>
      <c r="G2895" s="78"/>
      <c r="H2895" s="78"/>
      <c r="I2895" s="78"/>
    </row>
    <row r="2896" spans="1:9" x14ac:dyDescent="0.2">
      <c r="A2896" s="77">
        <v>35028</v>
      </c>
      <c r="B2896" s="61">
        <v>216</v>
      </c>
      <c r="C2896" s="78">
        <f t="shared" si="145"/>
        <v>1995.11</v>
      </c>
      <c r="D2896" s="78">
        <f t="shared" si="146"/>
        <v>0.42842975206611572</v>
      </c>
      <c r="E2896" s="78"/>
      <c r="F2896" s="78"/>
      <c r="G2896" s="78"/>
      <c r="H2896" s="78"/>
      <c r="I2896" s="78"/>
    </row>
    <row r="2897" spans="1:9" x14ac:dyDescent="0.2">
      <c r="A2897" s="77">
        <v>35029</v>
      </c>
      <c r="B2897" s="61">
        <v>195</v>
      </c>
      <c r="C2897" s="78">
        <f t="shared" si="145"/>
        <v>1995.11</v>
      </c>
      <c r="D2897" s="78">
        <f t="shared" si="146"/>
        <v>0.38677685950413221</v>
      </c>
      <c r="E2897" s="78"/>
      <c r="F2897" s="78"/>
      <c r="G2897" s="78"/>
      <c r="H2897" s="78"/>
      <c r="I2897" s="78"/>
    </row>
    <row r="2898" spans="1:9" x14ac:dyDescent="0.2">
      <c r="A2898" s="77">
        <v>35030</v>
      </c>
      <c r="B2898" s="61">
        <v>155</v>
      </c>
      <c r="C2898" s="78">
        <f t="shared" si="145"/>
        <v>1995.11</v>
      </c>
      <c r="D2898" s="78">
        <f t="shared" si="146"/>
        <v>0.30743801652892561</v>
      </c>
      <c r="E2898" s="78"/>
      <c r="F2898" s="78"/>
      <c r="G2898" s="78"/>
      <c r="H2898" s="78"/>
      <c r="I2898" s="78"/>
    </row>
    <row r="2899" spans="1:9" x14ac:dyDescent="0.2">
      <c r="A2899" s="77">
        <v>35031</v>
      </c>
      <c r="B2899" s="61">
        <v>271</v>
      </c>
      <c r="C2899" s="78">
        <f t="shared" si="145"/>
        <v>1995.11</v>
      </c>
      <c r="D2899" s="78">
        <f t="shared" si="146"/>
        <v>0.53752066115702479</v>
      </c>
      <c r="E2899" s="78"/>
      <c r="F2899" s="78"/>
      <c r="G2899" s="78"/>
      <c r="H2899" s="78"/>
      <c r="I2899" s="78"/>
    </row>
    <row r="2900" spans="1:9" x14ac:dyDescent="0.2">
      <c r="A2900" s="77">
        <v>35032</v>
      </c>
      <c r="B2900" s="61">
        <v>128</v>
      </c>
      <c r="C2900" s="78">
        <f t="shared" si="145"/>
        <v>1995.11</v>
      </c>
      <c r="D2900" s="78">
        <f t="shared" si="146"/>
        <v>0.25388429752066116</v>
      </c>
      <c r="E2900" s="78"/>
      <c r="F2900" s="78"/>
      <c r="G2900" s="78"/>
      <c r="H2900" s="78"/>
      <c r="I2900" s="78"/>
    </row>
    <row r="2901" spans="1:9" x14ac:dyDescent="0.2">
      <c r="A2901" s="77">
        <v>35033</v>
      </c>
      <c r="B2901" s="61">
        <v>247</v>
      </c>
      <c r="C2901" s="78">
        <f t="shared" si="145"/>
        <v>1995.11</v>
      </c>
      <c r="D2901" s="78">
        <f t="shared" si="146"/>
        <v>0.48991735537190084</v>
      </c>
      <c r="E2901" s="78"/>
      <c r="F2901" s="78"/>
      <c r="G2901" s="78"/>
      <c r="H2901" s="78"/>
      <c r="I2901" s="78"/>
    </row>
    <row r="2902" spans="1:9" x14ac:dyDescent="0.2">
      <c r="A2902" s="77">
        <v>35034</v>
      </c>
      <c r="B2902" s="61">
        <v>918</v>
      </c>
      <c r="C2902" s="78">
        <f t="shared" si="145"/>
        <v>1995.12</v>
      </c>
      <c r="D2902" s="78">
        <f t="shared" si="146"/>
        <v>1.8208264462809918</v>
      </c>
      <c r="E2902" s="78"/>
      <c r="F2902" s="78"/>
      <c r="G2902" s="78"/>
      <c r="H2902" s="78"/>
      <c r="I2902" s="78"/>
    </row>
    <row r="2903" spans="1:9" x14ac:dyDescent="0.2">
      <c r="A2903" s="77">
        <v>35035</v>
      </c>
      <c r="B2903" s="61">
        <v>281</v>
      </c>
      <c r="C2903" s="78">
        <f t="shared" si="145"/>
        <v>1995.12</v>
      </c>
      <c r="D2903" s="78">
        <f t="shared" si="146"/>
        <v>0.5573553719008264</v>
      </c>
      <c r="E2903" s="78"/>
      <c r="F2903" s="78"/>
      <c r="G2903" s="78"/>
      <c r="H2903" s="78"/>
      <c r="I2903" s="78"/>
    </row>
    <row r="2904" spans="1:9" x14ac:dyDescent="0.2">
      <c r="A2904" s="77">
        <v>35036</v>
      </c>
      <c r="B2904" s="61">
        <v>765</v>
      </c>
      <c r="C2904" s="78">
        <f t="shared" si="145"/>
        <v>1995.12</v>
      </c>
      <c r="D2904" s="78">
        <f t="shared" si="146"/>
        <v>1.5173553719008264</v>
      </c>
      <c r="E2904" s="78"/>
      <c r="F2904" s="78"/>
      <c r="G2904" s="78"/>
      <c r="H2904" s="78"/>
      <c r="I2904" s="78"/>
    </row>
    <row r="2905" spans="1:9" x14ac:dyDescent="0.2">
      <c r="A2905" s="77">
        <v>35037</v>
      </c>
      <c r="B2905" s="61">
        <v>1042</v>
      </c>
      <c r="C2905" s="78">
        <f t="shared" si="145"/>
        <v>1995.12</v>
      </c>
      <c r="D2905" s="78">
        <f t="shared" si="146"/>
        <v>2.0667768595041323</v>
      </c>
      <c r="E2905" s="78"/>
      <c r="F2905" s="78"/>
      <c r="G2905" s="78"/>
      <c r="H2905" s="78"/>
      <c r="I2905" s="78"/>
    </row>
    <row r="2906" spans="1:9" x14ac:dyDescent="0.2">
      <c r="A2906" s="77">
        <v>35038</v>
      </c>
      <c r="B2906" s="61">
        <v>1169</v>
      </c>
      <c r="C2906" s="78">
        <f t="shared" si="145"/>
        <v>1995.12</v>
      </c>
      <c r="D2906" s="78">
        <f t="shared" si="146"/>
        <v>2.3186776859504135</v>
      </c>
      <c r="E2906" s="78"/>
      <c r="F2906" s="78"/>
      <c r="G2906" s="78"/>
      <c r="H2906" s="78"/>
      <c r="I2906" s="78"/>
    </row>
    <row r="2907" spans="1:9" x14ac:dyDescent="0.2">
      <c r="A2907" s="77">
        <v>35039</v>
      </c>
      <c r="B2907" s="61">
        <v>995</v>
      </c>
      <c r="C2907" s="78">
        <f t="shared" si="145"/>
        <v>1995.12</v>
      </c>
      <c r="D2907" s="78">
        <f t="shared" si="146"/>
        <v>1.9735537190082644</v>
      </c>
      <c r="E2907" s="78"/>
      <c r="F2907" s="78"/>
      <c r="G2907" s="78"/>
      <c r="H2907" s="78"/>
      <c r="I2907" s="78"/>
    </row>
    <row r="2908" spans="1:9" x14ac:dyDescent="0.2">
      <c r="A2908" s="77">
        <v>35040</v>
      </c>
      <c r="B2908" s="61">
        <v>564</v>
      </c>
      <c r="C2908" s="78">
        <f t="shared" si="145"/>
        <v>1995.12</v>
      </c>
      <c r="D2908" s="78">
        <f t="shared" si="146"/>
        <v>1.1186776859504133</v>
      </c>
      <c r="E2908" s="78"/>
      <c r="F2908" s="78"/>
      <c r="G2908" s="78"/>
      <c r="H2908" s="78"/>
      <c r="I2908" s="78"/>
    </row>
    <row r="2909" spans="1:9" x14ac:dyDescent="0.2">
      <c r="A2909" s="77">
        <v>35041</v>
      </c>
      <c r="B2909" s="61">
        <v>392</v>
      </c>
      <c r="C2909" s="78">
        <f t="shared" si="145"/>
        <v>1995.12</v>
      </c>
      <c r="D2909" s="78">
        <f t="shared" si="146"/>
        <v>0.77752066115702489</v>
      </c>
      <c r="E2909" s="78"/>
      <c r="F2909" s="78"/>
      <c r="G2909" s="78"/>
      <c r="H2909" s="78"/>
      <c r="I2909" s="78"/>
    </row>
    <row r="2910" spans="1:9" x14ac:dyDescent="0.2">
      <c r="A2910" s="77">
        <v>35042</v>
      </c>
      <c r="B2910" s="61">
        <v>484</v>
      </c>
      <c r="C2910" s="78">
        <f t="shared" si="145"/>
        <v>1995.12</v>
      </c>
      <c r="D2910" s="78">
        <f t="shared" si="146"/>
        <v>0.96</v>
      </c>
      <c r="E2910" s="78"/>
      <c r="F2910" s="78"/>
      <c r="G2910" s="78"/>
      <c r="H2910" s="78"/>
      <c r="I2910" s="78"/>
    </row>
    <row r="2911" spans="1:9" x14ac:dyDescent="0.2">
      <c r="A2911" s="77">
        <v>35043</v>
      </c>
      <c r="B2911" s="61">
        <v>1155</v>
      </c>
      <c r="C2911" s="78">
        <f t="shared" si="145"/>
        <v>1995.12</v>
      </c>
      <c r="D2911" s="78">
        <f t="shared" si="146"/>
        <v>2.290909090909091</v>
      </c>
      <c r="E2911" s="78"/>
      <c r="F2911" s="78"/>
      <c r="G2911" s="78"/>
      <c r="H2911" s="78"/>
      <c r="I2911" s="78"/>
    </row>
    <row r="2912" spans="1:9" x14ac:dyDescent="0.2">
      <c r="A2912" s="77">
        <v>35044</v>
      </c>
      <c r="B2912" s="61">
        <v>3445</v>
      </c>
      <c r="C2912" s="78">
        <f t="shared" si="145"/>
        <v>1995.12</v>
      </c>
      <c r="D2912" s="78">
        <f t="shared" si="146"/>
        <v>6.83305785123967</v>
      </c>
      <c r="E2912" s="78"/>
      <c r="F2912" s="78"/>
      <c r="G2912" s="78"/>
      <c r="H2912" s="78"/>
      <c r="I2912" s="78"/>
    </row>
    <row r="2913" spans="1:9" x14ac:dyDescent="0.2">
      <c r="A2913" s="77">
        <v>35045</v>
      </c>
      <c r="B2913" s="61">
        <v>15578</v>
      </c>
      <c r="C2913" s="78">
        <f t="shared" si="145"/>
        <v>1995.12</v>
      </c>
      <c r="D2913" s="78">
        <f t="shared" si="146"/>
        <v>30.898512396694215</v>
      </c>
      <c r="E2913" s="78"/>
      <c r="F2913" s="78"/>
      <c r="G2913" s="78"/>
      <c r="H2913" s="78"/>
      <c r="I2913" s="78"/>
    </row>
    <row r="2914" spans="1:9" x14ac:dyDescent="0.2">
      <c r="A2914" s="77">
        <v>35046</v>
      </c>
      <c r="B2914" s="61">
        <v>5300</v>
      </c>
      <c r="C2914" s="78">
        <f t="shared" si="145"/>
        <v>1995.12</v>
      </c>
      <c r="D2914" s="78">
        <f t="shared" si="146"/>
        <v>10.512396694214877</v>
      </c>
      <c r="E2914" s="78"/>
      <c r="F2914" s="78"/>
      <c r="G2914" s="78"/>
      <c r="H2914" s="78"/>
      <c r="I2914" s="78"/>
    </row>
    <row r="2915" spans="1:9" x14ac:dyDescent="0.2">
      <c r="A2915" s="77">
        <v>35047</v>
      </c>
      <c r="B2915" s="61">
        <v>3855</v>
      </c>
      <c r="C2915" s="78">
        <f t="shared" si="145"/>
        <v>1995.12</v>
      </c>
      <c r="D2915" s="78">
        <f t="shared" si="146"/>
        <v>7.6462809917355372</v>
      </c>
      <c r="E2915" s="78"/>
      <c r="F2915" s="78"/>
      <c r="G2915" s="78"/>
      <c r="H2915" s="78"/>
      <c r="I2915" s="78"/>
    </row>
    <row r="2916" spans="1:9" x14ac:dyDescent="0.2">
      <c r="A2916" s="77">
        <v>35048</v>
      </c>
      <c r="B2916" s="61">
        <v>4555</v>
      </c>
      <c r="C2916" s="78">
        <f t="shared" si="145"/>
        <v>1995.12</v>
      </c>
      <c r="D2916" s="78">
        <f t="shared" si="146"/>
        <v>9.0347107438016536</v>
      </c>
      <c r="E2916" s="78"/>
      <c r="F2916" s="78"/>
      <c r="G2916" s="78"/>
      <c r="H2916" s="78"/>
      <c r="I2916" s="78"/>
    </row>
    <row r="2917" spans="1:9" x14ac:dyDescent="0.2">
      <c r="A2917" s="77">
        <v>35049</v>
      </c>
      <c r="B2917" s="61">
        <v>2178</v>
      </c>
      <c r="C2917" s="78">
        <f t="shared" si="145"/>
        <v>1995.12</v>
      </c>
      <c r="D2917" s="78">
        <f t="shared" si="146"/>
        <v>4.32</v>
      </c>
      <c r="E2917" s="78"/>
      <c r="F2917" s="78"/>
      <c r="G2917" s="78"/>
      <c r="H2917" s="78"/>
      <c r="I2917" s="78"/>
    </row>
    <row r="2918" spans="1:9" x14ac:dyDescent="0.2">
      <c r="A2918" s="77">
        <v>35050</v>
      </c>
      <c r="B2918" s="61">
        <v>1612</v>
      </c>
      <c r="C2918" s="78">
        <f t="shared" si="145"/>
        <v>1995.12</v>
      </c>
      <c r="D2918" s="78">
        <f t="shared" si="146"/>
        <v>3.1973553719008265</v>
      </c>
      <c r="E2918" s="78"/>
      <c r="F2918" s="78"/>
      <c r="G2918" s="78"/>
      <c r="H2918" s="78"/>
      <c r="I2918" s="78"/>
    </row>
    <row r="2919" spans="1:9" x14ac:dyDescent="0.2">
      <c r="A2919" s="77">
        <v>35051</v>
      </c>
      <c r="B2919" s="61">
        <v>1175</v>
      </c>
      <c r="C2919" s="78">
        <f t="shared" si="145"/>
        <v>1995.12</v>
      </c>
      <c r="D2919" s="78">
        <f t="shared" si="146"/>
        <v>2.3305785123966944</v>
      </c>
      <c r="E2919" s="78"/>
      <c r="F2919" s="78"/>
      <c r="G2919" s="78"/>
      <c r="H2919" s="78"/>
      <c r="I2919" s="78"/>
    </row>
    <row r="2920" spans="1:9" x14ac:dyDescent="0.2">
      <c r="A2920" s="77">
        <v>35052</v>
      </c>
      <c r="B2920" s="61">
        <v>1175</v>
      </c>
      <c r="C2920" s="78">
        <f t="shared" si="145"/>
        <v>1995.12</v>
      </c>
      <c r="D2920" s="78">
        <f t="shared" si="146"/>
        <v>2.3305785123966944</v>
      </c>
      <c r="E2920" s="78"/>
      <c r="F2920" s="78"/>
      <c r="G2920" s="78"/>
      <c r="H2920" s="78"/>
      <c r="I2920" s="78"/>
    </row>
    <row r="2921" spans="1:9" x14ac:dyDescent="0.2">
      <c r="A2921" s="77">
        <v>35053</v>
      </c>
      <c r="B2921" s="61">
        <v>884</v>
      </c>
      <c r="C2921" s="78">
        <f t="shared" si="145"/>
        <v>1995.12</v>
      </c>
      <c r="D2921" s="78">
        <f t="shared" si="146"/>
        <v>1.7533884297520661</v>
      </c>
      <c r="E2921" s="78"/>
      <c r="F2921" s="78"/>
      <c r="G2921" s="78"/>
      <c r="H2921" s="78"/>
      <c r="I2921" s="78"/>
    </row>
    <row r="2922" spans="1:9" x14ac:dyDescent="0.2">
      <c r="A2922" s="77">
        <v>35054</v>
      </c>
      <c r="B2922" s="61">
        <v>867</v>
      </c>
      <c r="C2922" s="78">
        <f t="shared" si="145"/>
        <v>1995.12</v>
      </c>
      <c r="D2922" s="78">
        <f t="shared" si="146"/>
        <v>1.7196694214876034</v>
      </c>
      <c r="E2922" s="78"/>
      <c r="F2922" s="78"/>
      <c r="G2922" s="78"/>
      <c r="H2922" s="78"/>
      <c r="I2922" s="78"/>
    </row>
    <row r="2923" spans="1:9" x14ac:dyDescent="0.2">
      <c r="A2923" s="77">
        <v>35055</v>
      </c>
      <c r="B2923" s="61">
        <v>836</v>
      </c>
      <c r="C2923" s="78">
        <f t="shared" si="145"/>
        <v>1995.12</v>
      </c>
      <c r="D2923" s="78">
        <f t="shared" si="146"/>
        <v>1.6581818181818182</v>
      </c>
      <c r="E2923" s="78"/>
      <c r="F2923" s="78"/>
      <c r="G2923" s="78"/>
      <c r="H2923" s="78"/>
      <c r="I2923" s="78"/>
    </row>
    <row r="2924" spans="1:9" x14ac:dyDescent="0.2">
      <c r="A2924" s="77">
        <v>35056</v>
      </c>
      <c r="B2924" s="61">
        <v>744</v>
      </c>
      <c r="C2924" s="78">
        <f t="shared" si="145"/>
        <v>1995.12</v>
      </c>
      <c r="D2924" s="78">
        <f t="shared" si="146"/>
        <v>1.4757024793388429</v>
      </c>
      <c r="E2924" s="78"/>
      <c r="F2924" s="78"/>
      <c r="G2924" s="78"/>
      <c r="H2924" s="78"/>
      <c r="I2924" s="78"/>
    </row>
    <row r="2925" spans="1:9" x14ac:dyDescent="0.2">
      <c r="A2925" s="77">
        <v>35057</v>
      </c>
      <c r="B2925" s="61">
        <v>678</v>
      </c>
      <c r="C2925" s="78">
        <f t="shared" si="145"/>
        <v>1995.12</v>
      </c>
      <c r="D2925" s="78">
        <f t="shared" si="146"/>
        <v>1.344793388429752</v>
      </c>
      <c r="E2925" s="78"/>
      <c r="F2925" s="78"/>
      <c r="G2925" s="78"/>
      <c r="H2925" s="78"/>
      <c r="I2925" s="78"/>
    </row>
    <row r="2926" spans="1:9" x14ac:dyDescent="0.2">
      <c r="A2926" s="77">
        <v>35058</v>
      </c>
      <c r="B2926" s="61">
        <v>634</v>
      </c>
      <c r="C2926" s="78">
        <f t="shared" si="145"/>
        <v>1995.12</v>
      </c>
      <c r="D2926" s="78">
        <f t="shared" si="146"/>
        <v>1.2575206611570247</v>
      </c>
      <c r="E2926" s="78"/>
      <c r="F2926" s="78"/>
      <c r="G2926" s="78"/>
      <c r="H2926" s="78"/>
      <c r="I2926" s="78"/>
    </row>
    <row r="2927" spans="1:9" x14ac:dyDescent="0.2">
      <c r="A2927" s="77">
        <v>35059</v>
      </c>
      <c r="B2927" s="61">
        <v>769</v>
      </c>
      <c r="C2927" s="78">
        <f t="shared" si="145"/>
        <v>1995.12</v>
      </c>
      <c r="D2927" s="78">
        <f t="shared" si="146"/>
        <v>1.5252892561983471</v>
      </c>
      <c r="E2927" s="78"/>
      <c r="F2927" s="78"/>
      <c r="G2927" s="78"/>
      <c r="H2927" s="78"/>
      <c r="I2927" s="78"/>
    </row>
    <row r="2928" spans="1:9" x14ac:dyDescent="0.2">
      <c r="A2928" s="77">
        <v>35060</v>
      </c>
      <c r="B2928" s="61">
        <v>655</v>
      </c>
      <c r="C2928" s="78">
        <f t="shared" si="145"/>
        <v>1995.12</v>
      </c>
      <c r="D2928" s="78">
        <f t="shared" si="146"/>
        <v>1.2991735537190081</v>
      </c>
      <c r="E2928" s="78"/>
      <c r="F2928" s="78"/>
      <c r="G2928" s="78"/>
      <c r="H2928" s="78"/>
      <c r="I2928" s="78"/>
    </row>
    <row r="2929" spans="1:9" x14ac:dyDescent="0.2">
      <c r="A2929" s="77">
        <v>35061</v>
      </c>
      <c r="B2929" s="61">
        <v>828</v>
      </c>
      <c r="C2929" s="78">
        <f t="shared" si="145"/>
        <v>1995.12</v>
      </c>
      <c r="D2929" s="78">
        <f t="shared" si="146"/>
        <v>1.642314049586777</v>
      </c>
      <c r="E2929" s="78"/>
      <c r="F2929" s="78"/>
      <c r="G2929" s="78"/>
      <c r="H2929" s="78"/>
      <c r="I2929" s="78"/>
    </row>
    <row r="2930" spans="1:9" x14ac:dyDescent="0.2">
      <c r="A2930" s="77">
        <v>35062</v>
      </c>
      <c r="B2930" s="61">
        <v>2420</v>
      </c>
      <c r="C2930" s="78">
        <f t="shared" si="145"/>
        <v>1995.12</v>
      </c>
      <c r="D2930" s="78">
        <f t="shared" si="146"/>
        <v>4.8</v>
      </c>
      <c r="E2930" s="78"/>
      <c r="F2930" s="78"/>
      <c r="G2930" s="78"/>
      <c r="H2930" s="78"/>
      <c r="I2930" s="78"/>
    </row>
    <row r="2931" spans="1:9" x14ac:dyDescent="0.2">
      <c r="A2931" s="77">
        <v>35063</v>
      </c>
      <c r="B2931" s="61">
        <v>5445</v>
      </c>
      <c r="C2931" s="78">
        <f t="shared" si="145"/>
        <v>1995.12</v>
      </c>
      <c r="D2931" s="78">
        <f t="shared" si="146"/>
        <v>10.8</v>
      </c>
      <c r="E2931" s="78"/>
      <c r="F2931" s="78"/>
      <c r="G2931" s="78"/>
      <c r="H2931" s="78"/>
      <c r="I2931" s="78"/>
    </row>
    <row r="2932" spans="1:9" x14ac:dyDescent="0.2">
      <c r="A2932" s="77">
        <v>35064</v>
      </c>
      <c r="B2932" s="61">
        <v>4350</v>
      </c>
      <c r="C2932" s="78">
        <f t="shared" si="145"/>
        <v>1995.12</v>
      </c>
      <c r="D2932" s="78">
        <f t="shared" si="146"/>
        <v>8.6280991735537196</v>
      </c>
      <c r="E2932" s="78"/>
      <c r="F2932" s="78"/>
      <c r="G2932" s="78"/>
      <c r="H2932" s="78"/>
      <c r="I2932" s="78"/>
    </row>
    <row r="2933" spans="1:9" x14ac:dyDescent="0.2">
      <c r="A2933" s="77">
        <v>35065</v>
      </c>
      <c r="B2933" s="61">
        <v>2524</v>
      </c>
      <c r="C2933" s="78">
        <f t="shared" si="145"/>
        <v>1996.01</v>
      </c>
      <c r="D2933" s="78">
        <f t="shared" si="146"/>
        <v>5.0062809917355375</v>
      </c>
      <c r="E2933" s="78"/>
      <c r="F2933" s="78"/>
      <c r="G2933" s="78"/>
      <c r="H2933" s="78"/>
      <c r="I2933" s="78"/>
    </row>
    <row r="2934" spans="1:9" x14ac:dyDescent="0.2">
      <c r="A2934" s="77">
        <v>35066</v>
      </c>
      <c r="B2934" s="61">
        <v>2315</v>
      </c>
      <c r="C2934" s="78">
        <f t="shared" si="145"/>
        <v>1996.01</v>
      </c>
      <c r="D2934" s="78">
        <f t="shared" si="146"/>
        <v>4.5917355371900834</v>
      </c>
      <c r="E2934" s="78"/>
      <c r="F2934" s="78"/>
      <c r="G2934" s="78"/>
      <c r="H2934" s="78"/>
      <c r="I2934" s="78"/>
    </row>
    <row r="2935" spans="1:9" x14ac:dyDescent="0.2">
      <c r="A2935" s="77">
        <v>35067</v>
      </c>
      <c r="B2935" s="61">
        <v>2158</v>
      </c>
      <c r="C2935" s="78">
        <f t="shared" si="145"/>
        <v>1996.01</v>
      </c>
      <c r="D2935" s="78">
        <f t="shared" si="146"/>
        <v>4.2803305785123964</v>
      </c>
      <c r="E2935" s="78"/>
      <c r="F2935" s="78"/>
      <c r="G2935" s="78"/>
      <c r="H2935" s="78"/>
      <c r="I2935" s="78"/>
    </row>
    <row r="2936" spans="1:9" x14ac:dyDescent="0.2">
      <c r="A2936" s="77">
        <v>35068</v>
      </c>
      <c r="B2936" s="61">
        <v>2052</v>
      </c>
      <c r="C2936" s="78">
        <f t="shared" si="145"/>
        <v>1996.01</v>
      </c>
      <c r="D2936" s="78">
        <f t="shared" si="146"/>
        <v>4.0700826446280995</v>
      </c>
      <c r="E2936" s="78"/>
      <c r="F2936" s="78"/>
      <c r="G2936" s="78"/>
      <c r="H2936" s="78"/>
      <c r="I2936" s="78"/>
    </row>
    <row r="2937" spans="1:9" x14ac:dyDescent="0.2">
      <c r="A2937" s="77">
        <v>35069</v>
      </c>
      <c r="B2937" s="61">
        <v>1691</v>
      </c>
      <c r="C2937" s="78">
        <f t="shared" si="145"/>
        <v>1996.01</v>
      </c>
      <c r="D2937" s="78">
        <f t="shared" si="146"/>
        <v>3.3540495867768594</v>
      </c>
      <c r="E2937" s="78"/>
      <c r="F2937" s="78"/>
      <c r="G2937" s="78"/>
      <c r="H2937" s="78"/>
      <c r="I2937" s="78"/>
    </row>
    <row r="2938" spans="1:9" x14ac:dyDescent="0.2">
      <c r="A2938" s="77">
        <v>35070</v>
      </c>
      <c r="B2938" s="61">
        <v>1462</v>
      </c>
      <c r="C2938" s="78">
        <f t="shared" si="145"/>
        <v>1996.01</v>
      </c>
      <c r="D2938" s="78">
        <f t="shared" si="146"/>
        <v>2.8998347107438018</v>
      </c>
      <c r="E2938" s="78"/>
      <c r="F2938" s="78"/>
      <c r="G2938" s="78"/>
      <c r="H2938" s="78"/>
      <c r="I2938" s="78"/>
    </row>
    <row r="2939" spans="1:9" x14ac:dyDescent="0.2">
      <c r="A2939" s="77">
        <v>35071</v>
      </c>
      <c r="B2939" s="61">
        <v>1386</v>
      </c>
      <c r="C2939" s="78">
        <f t="shared" si="145"/>
        <v>1996.01</v>
      </c>
      <c r="D2939" s="78">
        <f t="shared" si="146"/>
        <v>2.749090909090909</v>
      </c>
      <c r="E2939" s="78"/>
      <c r="F2939" s="78"/>
      <c r="G2939" s="78"/>
      <c r="H2939" s="78"/>
      <c r="I2939" s="78"/>
    </row>
    <row r="2940" spans="1:9" x14ac:dyDescent="0.2">
      <c r="A2940" s="77">
        <v>35072</v>
      </c>
      <c r="B2940" s="61">
        <v>1386</v>
      </c>
      <c r="C2940" s="78">
        <f t="shared" si="145"/>
        <v>1996.01</v>
      </c>
      <c r="D2940" s="78">
        <f t="shared" si="146"/>
        <v>2.749090909090909</v>
      </c>
      <c r="E2940" s="78"/>
      <c r="F2940" s="78"/>
      <c r="G2940" s="78"/>
      <c r="H2940" s="78"/>
      <c r="I2940" s="78"/>
    </row>
    <row r="2941" spans="1:9" x14ac:dyDescent="0.2">
      <c r="A2941" s="77">
        <v>35073</v>
      </c>
      <c r="B2941" s="61">
        <v>2428</v>
      </c>
      <c r="C2941" s="78">
        <f t="shared" si="145"/>
        <v>1996.01</v>
      </c>
      <c r="D2941" s="78">
        <f t="shared" si="146"/>
        <v>4.8158677685950417</v>
      </c>
      <c r="E2941" s="78"/>
      <c r="F2941" s="78"/>
      <c r="G2941" s="78"/>
      <c r="H2941" s="78"/>
      <c r="I2941" s="78"/>
    </row>
    <row r="2942" spans="1:9" x14ac:dyDescent="0.2">
      <c r="A2942" s="77">
        <v>35074</v>
      </c>
      <c r="B2942" s="61">
        <v>2019</v>
      </c>
      <c r="C2942" s="78">
        <f t="shared" si="145"/>
        <v>1996.01</v>
      </c>
      <c r="D2942" s="78">
        <f t="shared" si="146"/>
        <v>4.0046280991735541</v>
      </c>
      <c r="E2942" s="78"/>
      <c r="F2942" s="78"/>
      <c r="G2942" s="78"/>
      <c r="H2942" s="78"/>
      <c r="I2942" s="78"/>
    </row>
    <row r="2943" spans="1:9" x14ac:dyDescent="0.2">
      <c r="A2943" s="77">
        <v>35075</v>
      </c>
      <c r="B2943" s="61">
        <v>1558</v>
      </c>
      <c r="C2943" s="78">
        <f t="shared" si="145"/>
        <v>1996.01</v>
      </c>
      <c r="D2943" s="78">
        <f t="shared" si="146"/>
        <v>3.0902479338842976</v>
      </c>
      <c r="E2943" s="78"/>
      <c r="F2943" s="78"/>
      <c r="G2943" s="78"/>
      <c r="H2943" s="78"/>
      <c r="I2943" s="78"/>
    </row>
    <row r="2944" spans="1:9" x14ac:dyDescent="0.2">
      <c r="A2944" s="77">
        <v>35076</v>
      </c>
      <c r="B2944" s="61">
        <v>1425</v>
      </c>
      <c r="C2944" s="78">
        <f t="shared" si="145"/>
        <v>1996.01</v>
      </c>
      <c r="D2944" s="78">
        <f t="shared" si="146"/>
        <v>2.8264462809917354</v>
      </c>
      <c r="E2944" s="78"/>
      <c r="F2944" s="78"/>
      <c r="G2944" s="78"/>
      <c r="H2944" s="78"/>
      <c r="I2944" s="78"/>
    </row>
    <row r="2945" spans="1:9" x14ac:dyDescent="0.2">
      <c r="A2945" s="77">
        <v>35077</v>
      </c>
      <c r="B2945" s="61">
        <v>1457</v>
      </c>
      <c r="C2945" s="78">
        <f t="shared" si="145"/>
        <v>1996.01</v>
      </c>
      <c r="D2945" s="78">
        <f t="shared" si="146"/>
        <v>2.8899173553719004</v>
      </c>
      <c r="E2945" s="78"/>
      <c r="F2945" s="78"/>
      <c r="G2945" s="78"/>
      <c r="H2945" s="78"/>
      <c r="I2945" s="78"/>
    </row>
    <row r="2946" spans="1:9" x14ac:dyDescent="0.2">
      <c r="A2946" s="77">
        <v>35078</v>
      </c>
      <c r="B2946" s="61">
        <v>1390</v>
      </c>
      <c r="C2946" s="78">
        <f t="shared" si="145"/>
        <v>1996.01</v>
      </c>
      <c r="D2946" s="78">
        <f t="shared" si="146"/>
        <v>2.75702479338843</v>
      </c>
      <c r="E2946" s="78"/>
      <c r="F2946" s="78"/>
      <c r="G2946" s="78"/>
      <c r="H2946" s="78"/>
      <c r="I2946" s="78"/>
    </row>
    <row r="2947" spans="1:9" x14ac:dyDescent="0.2">
      <c r="A2947" s="77">
        <v>35079</v>
      </c>
      <c r="B2947" s="61">
        <v>3178</v>
      </c>
      <c r="C2947" s="78">
        <f t="shared" si="145"/>
        <v>1996.01</v>
      </c>
      <c r="D2947" s="78">
        <f t="shared" si="146"/>
        <v>6.3034710743801652</v>
      </c>
      <c r="E2947" s="78"/>
      <c r="F2947" s="78"/>
      <c r="G2947" s="78"/>
      <c r="H2947" s="78"/>
      <c r="I2947" s="78"/>
    </row>
    <row r="2948" spans="1:9" x14ac:dyDescent="0.2">
      <c r="A2948" s="77">
        <v>35080</v>
      </c>
      <c r="B2948" s="61">
        <v>5114</v>
      </c>
      <c r="C2948" s="78">
        <f t="shared" si="145"/>
        <v>1996.01</v>
      </c>
      <c r="D2948" s="78">
        <f t="shared" si="146"/>
        <v>10.143471074380166</v>
      </c>
      <c r="E2948" s="78"/>
      <c r="F2948" s="78"/>
      <c r="G2948" s="78"/>
      <c r="H2948" s="78"/>
      <c r="I2948" s="78"/>
    </row>
    <row r="2949" spans="1:9" x14ac:dyDescent="0.2">
      <c r="A2949" s="77">
        <v>35081</v>
      </c>
      <c r="B2949" s="61">
        <v>4112</v>
      </c>
      <c r="C2949" s="78">
        <f t="shared" si="145"/>
        <v>1996.01</v>
      </c>
      <c r="D2949" s="78">
        <f t="shared" si="146"/>
        <v>8.1560330578512392</v>
      </c>
      <c r="E2949" s="78"/>
      <c r="F2949" s="78"/>
      <c r="G2949" s="78"/>
      <c r="H2949" s="78"/>
      <c r="I2949" s="78"/>
    </row>
    <row r="2950" spans="1:9" x14ac:dyDescent="0.2">
      <c r="A2950" s="77">
        <v>35082</v>
      </c>
      <c r="B2950" s="61">
        <v>6749</v>
      </c>
      <c r="C2950" s="78">
        <f t="shared" si="145"/>
        <v>1996.01</v>
      </c>
      <c r="D2950" s="78">
        <f t="shared" si="146"/>
        <v>13.386446280991734</v>
      </c>
      <c r="E2950" s="78"/>
      <c r="F2950" s="78"/>
      <c r="G2950" s="78"/>
      <c r="H2950" s="78"/>
      <c r="I2950" s="78"/>
    </row>
    <row r="2951" spans="1:9" x14ac:dyDescent="0.2">
      <c r="A2951" s="77">
        <v>35083</v>
      </c>
      <c r="B2951" s="61">
        <v>-96</v>
      </c>
      <c r="C2951" s="78">
        <f t="shared" si="145"/>
        <v>1996.01</v>
      </c>
      <c r="D2951" s="78">
        <f t="shared" si="146"/>
        <v>-0.19041322314049586</v>
      </c>
      <c r="E2951" s="78"/>
      <c r="F2951" s="78"/>
      <c r="G2951" s="78"/>
      <c r="H2951" s="78"/>
      <c r="I2951" s="78"/>
    </row>
    <row r="2952" spans="1:9" x14ac:dyDescent="0.2">
      <c r="A2952" s="77">
        <v>35084</v>
      </c>
      <c r="B2952" s="61">
        <v>2642</v>
      </c>
      <c r="C2952" s="78">
        <f t="shared" si="145"/>
        <v>1996.01</v>
      </c>
      <c r="D2952" s="78">
        <f t="shared" si="146"/>
        <v>5.2403305785123964</v>
      </c>
      <c r="E2952" s="78"/>
      <c r="F2952" s="78"/>
      <c r="G2952" s="78"/>
      <c r="H2952" s="78"/>
      <c r="I2952" s="78"/>
    </row>
    <row r="2953" spans="1:9" x14ac:dyDescent="0.2">
      <c r="A2953" s="77">
        <v>35085</v>
      </c>
      <c r="B2953" s="61">
        <v>2357</v>
      </c>
      <c r="C2953" s="78">
        <f t="shared" si="145"/>
        <v>1996.01</v>
      </c>
      <c r="D2953" s="78">
        <f t="shared" si="146"/>
        <v>4.6750413223140495</v>
      </c>
      <c r="E2953" s="78"/>
      <c r="F2953" s="78"/>
      <c r="G2953" s="78"/>
      <c r="H2953" s="78"/>
      <c r="I2953" s="78"/>
    </row>
    <row r="2954" spans="1:9" x14ac:dyDescent="0.2">
      <c r="A2954" s="77">
        <v>35086</v>
      </c>
      <c r="B2954" s="61">
        <v>1839</v>
      </c>
      <c r="C2954" s="78">
        <f t="shared" si="145"/>
        <v>1996.01</v>
      </c>
      <c r="D2954" s="78">
        <f t="shared" si="146"/>
        <v>3.647603305785124</v>
      </c>
      <c r="E2954" s="78"/>
      <c r="F2954" s="78"/>
      <c r="G2954" s="78"/>
      <c r="H2954" s="78"/>
      <c r="I2954" s="78"/>
    </row>
    <row r="2955" spans="1:9" x14ac:dyDescent="0.2">
      <c r="A2955" s="77">
        <v>35087</v>
      </c>
      <c r="B2955" s="61">
        <v>2541</v>
      </c>
      <c r="C2955" s="78">
        <f t="shared" ref="C2955:C3018" si="147">YEAR(A2955) + MONTH(A2955) / 100</f>
        <v>1996.01</v>
      </c>
      <c r="D2955" s="78">
        <f t="shared" si="146"/>
        <v>5.04</v>
      </c>
      <c r="E2955" s="78"/>
      <c r="F2955" s="78"/>
      <c r="G2955" s="78"/>
      <c r="H2955" s="78"/>
      <c r="I2955" s="78"/>
    </row>
    <row r="2956" spans="1:9" x14ac:dyDescent="0.2">
      <c r="A2956" s="77">
        <v>35088</v>
      </c>
      <c r="B2956" s="61">
        <v>2119</v>
      </c>
      <c r="C2956" s="78">
        <f t="shared" si="147"/>
        <v>1996.01</v>
      </c>
      <c r="D2956" s="78">
        <f t="shared" ref="D2956:D3019" si="148">B2956 * 60 * 60 * 24 / 43560 / 1000</f>
        <v>4.2029752066115709</v>
      </c>
      <c r="E2956" s="78"/>
      <c r="F2956" s="78"/>
      <c r="G2956" s="78"/>
      <c r="H2956" s="78"/>
      <c r="I2956" s="78"/>
    </row>
    <row r="2957" spans="1:9" x14ac:dyDescent="0.2">
      <c r="A2957" s="77">
        <v>35089</v>
      </c>
      <c r="B2957" s="61">
        <v>1684</v>
      </c>
      <c r="C2957" s="78">
        <f t="shared" si="147"/>
        <v>1996.01</v>
      </c>
      <c r="D2957" s="78">
        <f t="shared" si="148"/>
        <v>3.3401652892561984</v>
      </c>
      <c r="E2957" s="78"/>
      <c r="F2957" s="78"/>
      <c r="G2957" s="78"/>
      <c r="H2957" s="78"/>
      <c r="I2957" s="78"/>
    </row>
    <row r="2958" spans="1:9" x14ac:dyDescent="0.2">
      <c r="A2958" s="77">
        <v>35090</v>
      </c>
      <c r="B2958" s="61">
        <v>2130</v>
      </c>
      <c r="C2958" s="78">
        <f t="shared" si="147"/>
        <v>1996.01</v>
      </c>
      <c r="D2958" s="78">
        <f t="shared" si="148"/>
        <v>4.2247933884297515</v>
      </c>
      <c r="E2958" s="78"/>
      <c r="F2958" s="78"/>
      <c r="G2958" s="78"/>
      <c r="H2958" s="78"/>
      <c r="I2958" s="78"/>
    </row>
    <row r="2959" spans="1:9" x14ac:dyDescent="0.2">
      <c r="A2959" s="77">
        <v>35091</v>
      </c>
      <c r="B2959" s="61">
        <v>2424</v>
      </c>
      <c r="C2959" s="78">
        <f t="shared" si="147"/>
        <v>1996.01</v>
      </c>
      <c r="D2959" s="78">
        <f t="shared" si="148"/>
        <v>4.8079338842975199</v>
      </c>
      <c r="E2959" s="78"/>
      <c r="F2959" s="78"/>
      <c r="G2959" s="78"/>
      <c r="H2959" s="78"/>
      <c r="I2959" s="78"/>
    </row>
    <row r="2960" spans="1:9" x14ac:dyDescent="0.2">
      <c r="A2960" s="77">
        <v>35092</v>
      </c>
      <c r="B2960" s="61">
        <v>1290</v>
      </c>
      <c r="C2960" s="78">
        <f t="shared" si="147"/>
        <v>1996.01</v>
      </c>
      <c r="D2960" s="78">
        <f t="shared" si="148"/>
        <v>2.5586776859504132</v>
      </c>
      <c r="E2960" s="78"/>
      <c r="F2960" s="78"/>
      <c r="G2960" s="78"/>
      <c r="H2960" s="78"/>
      <c r="I2960" s="78"/>
    </row>
    <row r="2961" spans="1:9" x14ac:dyDescent="0.2">
      <c r="A2961" s="77">
        <v>35093</v>
      </c>
      <c r="B2961" s="61">
        <v>1330</v>
      </c>
      <c r="C2961" s="78">
        <f t="shared" si="147"/>
        <v>1996.01</v>
      </c>
      <c r="D2961" s="78">
        <f t="shared" si="148"/>
        <v>2.6380165289256197</v>
      </c>
      <c r="E2961" s="78"/>
      <c r="F2961" s="78"/>
      <c r="G2961" s="78"/>
      <c r="H2961" s="78"/>
      <c r="I2961" s="78"/>
    </row>
    <row r="2962" spans="1:9" x14ac:dyDescent="0.2">
      <c r="A2962" s="77">
        <v>35094</v>
      </c>
      <c r="B2962" s="61">
        <v>1735</v>
      </c>
      <c r="C2962" s="78">
        <f t="shared" si="147"/>
        <v>1996.01</v>
      </c>
      <c r="D2962" s="78">
        <f t="shared" si="148"/>
        <v>3.4413223140495868</v>
      </c>
      <c r="E2962" s="78"/>
      <c r="F2962" s="78"/>
      <c r="G2962" s="78"/>
      <c r="H2962" s="78"/>
      <c r="I2962" s="78"/>
    </row>
    <row r="2963" spans="1:9" x14ac:dyDescent="0.2">
      <c r="A2963" s="77">
        <v>35095</v>
      </c>
      <c r="B2963" s="61">
        <v>1430</v>
      </c>
      <c r="C2963" s="78">
        <f t="shared" si="147"/>
        <v>1996.01</v>
      </c>
      <c r="D2963" s="78">
        <f t="shared" si="148"/>
        <v>2.8363636363636364</v>
      </c>
      <c r="E2963" s="78"/>
      <c r="F2963" s="78"/>
      <c r="G2963" s="78"/>
      <c r="H2963" s="78"/>
      <c r="I2963" s="78"/>
    </row>
    <row r="2964" spans="1:9" x14ac:dyDescent="0.2">
      <c r="A2964" s="77">
        <v>35096</v>
      </c>
      <c r="B2964" s="61">
        <v>1722</v>
      </c>
      <c r="C2964" s="78">
        <f t="shared" si="147"/>
        <v>1996.02</v>
      </c>
      <c r="D2964" s="78">
        <f t="shared" si="148"/>
        <v>3.4155371900826443</v>
      </c>
      <c r="E2964" s="78"/>
      <c r="F2964" s="78"/>
      <c r="G2964" s="78"/>
      <c r="H2964" s="78"/>
      <c r="I2964" s="78"/>
    </row>
    <row r="2965" spans="1:9" x14ac:dyDescent="0.2">
      <c r="A2965" s="77">
        <v>35097</v>
      </c>
      <c r="B2965" s="61">
        <v>1607</v>
      </c>
      <c r="C2965" s="78">
        <f t="shared" si="147"/>
        <v>1996.02</v>
      </c>
      <c r="D2965" s="78">
        <f t="shared" si="148"/>
        <v>3.187438016528926</v>
      </c>
      <c r="E2965" s="78"/>
      <c r="F2965" s="78"/>
      <c r="G2965" s="78"/>
      <c r="H2965" s="78"/>
      <c r="I2965" s="78"/>
    </row>
    <row r="2966" spans="1:9" x14ac:dyDescent="0.2">
      <c r="A2966" s="77">
        <v>35098</v>
      </c>
      <c r="B2966" s="61">
        <v>1896</v>
      </c>
      <c r="C2966" s="78">
        <f t="shared" si="147"/>
        <v>1996.02</v>
      </c>
      <c r="D2966" s="78">
        <f t="shared" si="148"/>
        <v>3.7606611570247934</v>
      </c>
      <c r="E2966" s="78"/>
      <c r="F2966" s="78"/>
      <c r="G2966" s="78"/>
      <c r="H2966" s="78"/>
      <c r="I2966" s="78"/>
    </row>
    <row r="2967" spans="1:9" x14ac:dyDescent="0.2">
      <c r="A2967" s="77">
        <v>35099</v>
      </c>
      <c r="B2967" s="61">
        <v>8082</v>
      </c>
      <c r="C2967" s="78">
        <f t="shared" si="147"/>
        <v>1996.02</v>
      </c>
      <c r="D2967" s="78">
        <f t="shared" si="148"/>
        <v>16.030413223140496</v>
      </c>
      <c r="E2967" s="78"/>
      <c r="F2967" s="78"/>
      <c r="G2967" s="78"/>
      <c r="H2967" s="78"/>
      <c r="I2967" s="78"/>
    </row>
    <row r="2968" spans="1:9" x14ac:dyDescent="0.2">
      <c r="A2968" s="77">
        <v>35100</v>
      </c>
      <c r="B2968" s="61">
        <v>13183</v>
      </c>
      <c r="C2968" s="78">
        <f t="shared" si="147"/>
        <v>1996.02</v>
      </c>
      <c r="D2968" s="78">
        <f t="shared" si="148"/>
        <v>26.148099173553717</v>
      </c>
      <c r="E2968" s="78"/>
      <c r="F2968" s="78"/>
      <c r="G2968" s="78"/>
      <c r="H2968" s="78"/>
      <c r="I2968" s="78"/>
    </row>
    <row r="2969" spans="1:9" x14ac:dyDescent="0.2">
      <c r="A2969" s="77">
        <v>35101</v>
      </c>
      <c r="B2969" s="61">
        <v>9480</v>
      </c>
      <c r="C2969" s="78">
        <f t="shared" si="147"/>
        <v>1996.02</v>
      </c>
      <c r="D2969" s="78">
        <f t="shared" si="148"/>
        <v>18.803305785123968</v>
      </c>
      <c r="E2969" s="78"/>
      <c r="F2969" s="78"/>
      <c r="G2969" s="78"/>
      <c r="H2969" s="78"/>
      <c r="I2969" s="78"/>
    </row>
    <row r="2970" spans="1:9" x14ac:dyDescent="0.2">
      <c r="A2970" s="77">
        <v>35102</v>
      </c>
      <c r="B2970" s="61">
        <v>7938</v>
      </c>
      <c r="C2970" s="78">
        <f t="shared" si="147"/>
        <v>1996.02</v>
      </c>
      <c r="D2970" s="78">
        <f t="shared" si="148"/>
        <v>15.744793388429752</v>
      </c>
      <c r="E2970" s="78"/>
      <c r="F2970" s="78"/>
      <c r="G2970" s="78"/>
      <c r="H2970" s="78"/>
      <c r="I2970" s="78"/>
    </row>
    <row r="2971" spans="1:9" x14ac:dyDescent="0.2">
      <c r="A2971" s="77">
        <v>35103</v>
      </c>
      <c r="B2971" s="61">
        <v>7768</v>
      </c>
      <c r="C2971" s="78">
        <f t="shared" si="147"/>
        <v>1996.02</v>
      </c>
      <c r="D2971" s="78">
        <f t="shared" si="148"/>
        <v>15.407603305785123</v>
      </c>
      <c r="E2971" s="78"/>
      <c r="F2971" s="78"/>
      <c r="G2971" s="78"/>
      <c r="H2971" s="78"/>
      <c r="I2971" s="78"/>
    </row>
    <row r="2972" spans="1:9" x14ac:dyDescent="0.2">
      <c r="A2972" s="77">
        <v>35104</v>
      </c>
      <c r="B2972" s="61">
        <v>7341</v>
      </c>
      <c r="C2972" s="78">
        <f t="shared" si="147"/>
        <v>1996.02</v>
      </c>
      <c r="D2972" s="78">
        <f t="shared" si="148"/>
        <v>14.560661157024793</v>
      </c>
      <c r="E2972" s="78"/>
      <c r="F2972" s="78"/>
      <c r="G2972" s="78"/>
      <c r="H2972" s="78"/>
      <c r="I2972" s="78"/>
    </row>
    <row r="2973" spans="1:9" x14ac:dyDescent="0.2">
      <c r="A2973" s="77">
        <v>35105</v>
      </c>
      <c r="B2973" s="61">
        <v>5033</v>
      </c>
      <c r="C2973" s="78">
        <f t="shared" si="147"/>
        <v>1996.02</v>
      </c>
      <c r="D2973" s="78">
        <f t="shared" si="148"/>
        <v>9.9828099173553717</v>
      </c>
      <c r="E2973" s="78"/>
      <c r="F2973" s="78"/>
      <c r="G2973" s="78"/>
      <c r="H2973" s="78"/>
      <c r="I2973" s="78"/>
    </row>
    <row r="2974" spans="1:9" x14ac:dyDescent="0.2">
      <c r="A2974" s="77">
        <v>35106</v>
      </c>
      <c r="B2974" s="61">
        <v>6076</v>
      </c>
      <c r="C2974" s="78">
        <f t="shared" si="147"/>
        <v>1996.02</v>
      </c>
      <c r="D2974" s="78">
        <f t="shared" si="148"/>
        <v>12.051570247933885</v>
      </c>
      <c r="E2974" s="78"/>
      <c r="F2974" s="78"/>
      <c r="G2974" s="78"/>
      <c r="H2974" s="78"/>
      <c r="I2974" s="78"/>
    </row>
    <row r="2975" spans="1:9" x14ac:dyDescent="0.2">
      <c r="A2975" s="77">
        <v>35107</v>
      </c>
      <c r="B2975" s="61">
        <v>4716</v>
      </c>
      <c r="C2975" s="78">
        <f t="shared" si="147"/>
        <v>1996.02</v>
      </c>
      <c r="D2975" s="78">
        <f t="shared" si="148"/>
        <v>9.354049586776858</v>
      </c>
      <c r="E2975" s="78"/>
      <c r="F2975" s="78"/>
      <c r="G2975" s="78"/>
      <c r="H2975" s="78"/>
      <c r="I2975" s="78"/>
    </row>
    <row r="2976" spans="1:9" x14ac:dyDescent="0.2">
      <c r="A2976" s="77">
        <v>35108</v>
      </c>
      <c r="B2976" s="61">
        <v>5365</v>
      </c>
      <c r="C2976" s="78">
        <f t="shared" si="147"/>
        <v>1996.02</v>
      </c>
      <c r="D2976" s="78">
        <f t="shared" si="148"/>
        <v>10.641322314049587</v>
      </c>
      <c r="E2976" s="78"/>
      <c r="F2976" s="78"/>
      <c r="G2976" s="78"/>
      <c r="H2976" s="78"/>
      <c r="I2976" s="78"/>
    </row>
    <row r="2977" spans="1:9" x14ac:dyDescent="0.2">
      <c r="A2977" s="77">
        <v>35109</v>
      </c>
      <c r="B2977" s="61">
        <v>4859</v>
      </c>
      <c r="C2977" s="78">
        <f t="shared" si="147"/>
        <v>1996.02</v>
      </c>
      <c r="D2977" s="78">
        <f t="shared" si="148"/>
        <v>9.6376859504132231</v>
      </c>
      <c r="E2977" s="78"/>
      <c r="F2977" s="78"/>
      <c r="G2977" s="78"/>
      <c r="H2977" s="78"/>
      <c r="I2977" s="78"/>
    </row>
    <row r="2978" spans="1:9" x14ac:dyDescent="0.2">
      <c r="A2978" s="77">
        <v>35110</v>
      </c>
      <c r="B2978" s="61">
        <v>4192</v>
      </c>
      <c r="C2978" s="78">
        <f t="shared" si="147"/>
        <v>1996.02</v>
      </c>
      <c r="D2978" s="78">
        <f t="shared" si="148"/>
        <v>8.314710743801653</v>
      </c>
      <c r="E2978" s="78"/>
      <c r="F2978" s="78"/>
      <c r="G2978" s="78"/>
      <c r="H2978" s="78"/>
      <c r="I2978" s="78"/>
    </row>
    <row r="2979" spans="1:9" x14ac:dyDescent="0.2">
      <c r="A2979" s="77">
        <v>35111</v>
      </c>
      <c r="B2979" s="61">
        <v>7269</v>
      </c>
      <c r="C2979" s="78">
        <f t="shared" si="147"/>
        <v>1996.02</v>
      </c>
      <c r="D2979" s="78">
        <f t="shared" si="148"/>
        <v>14.417851239669423</v>
      </c>
      <c r="E2979" s="78"/>
      <c r="F2979" s="78"/>
      <c r="G2979" s="78"/>
      <c r="H2979" s="78"/>
      <c r="I2979" s="78"/>
    </row>
    <row r="2980" spans="1:9" x14ac:dyDescent="0.2">
      <c r="A2980" s="77">
        <v>35112</v>
      </c>
      <c r="B2980" s="61">
        <v>13639</v>
      </c>
      <c r="C2980" s="78">
        <f t="shared" si="147"/>
        <v>1996.02</v>
      </c>
      <c r="D2980" s="78">
        <f t="shared" si="148"/>
        <v>27.052561983471072</v>
      </c>
      <c r="E2980" s="78"/>
      <c r="F2980" s="78"/>
      <c r="G2980" s="78"/>
      <c r="H2980" s="78"/>
      <c r="I2980" s="78"/>
    </row>
    <row r="2981" spans="1:9" x14ac:dyDescent="0.2">
      <c r="A2981" s="77">
        <v>35113</v>
      </c>
      <c r="B2981" s="61">
        <v>11658</v>
      </c>
      <c r="C2981" s="78">
        <f t="shared" si="147"/>
        <v>1996.02</v>
      </c>
      <c r="D2981" s="78">
        <f t="shared" si="148"/>
        <v>23.123305785123968</v>
      </c>
      <c r="E2981" s="78"/>
      <c r="F2981" s="78"/>
      <c r="G2981" s="78"/>
      <c r="H2981" s="78"/>
      <c r="I2981" s="78"/>
    </row>
    <row r="2982" spans="1:9" x14ac:dyDescent="0.2">
      <c r="A2982" s="77">
        <v>35114</v>
      </c>
      <c r="B2982" s="61">
        <v>12268</v>
      </c>
      <c r="C2982" s="78">
        <f t="shared" si="147"/>
        <v>1996.02</v>
      </c>
      <c r="D2982" s="78">
        <f t="shared" si="148"/>
        <v>24.333223140495868</v>
      </c>
      <c r="E2982" s="78"/>
      <c r="F2982" s="78"/>
      <c r="G2982" s="78"/>
      <c r="H2982" s="78"/>
      <c r="I2982" s="78"/>
    </row>
    <row r="2983" spans="1:9" x14ac:dyDescent="0.2">
      <c r="A2983" s="77">
        <v>35115</v>
      </c>
      <c r="B2983" s="61">
        <v>9372</v>
      </c>
      <c r="C2983" s="78">
        <f t="shared" si="147"/>
        <v>1996.02</v>
      </c>
      <c r="D2983" s="78">
        <f t="shared" si="148"/>
        <v>18.58909090909091</v>
      </c>
      <c r="E2983" s="78"/>
      <c r="F2983" s="78"/>
      <c r="G2983" s="78"/>
      <c r="H2983" s="78"/>
      <c r="I2983" s="78"/>
    </row>
    <row r="2984" spans="1:9" x14ac:dyDescent="0.2">
      <c r="A2984" s="77">
        <v>35116</v>
      </c>
      <c r="B2984" s="61">
        <v>7578</v>
      </c>
      <c r="C2984" s="78">
        <f t="shared" si="147"/>
        <v>1996.02</v>
      </c>
      <c r="D2984" s="78">
        <f t="shared" si="148"/>
        <v>15.030743801652893</v>
      </c>
      <c r="E2984" s="78"/>
      <c r="F2984" s="78"/>
      <c r="G2984" s="78"/>
      <c r="H2984" s="78"/>
      <c r="I2984" s="78"/>
    </row>
    <row r="2985" spans="1:9" x14ac:dyDescent="0.2">
      <c r="A2985" s="77">
        <v>35117</v>
      </c>
      <c r="B2985" s="61">
        <v>5670</v>
      </c>
      <c r="C2985" s="78">
        <f t="shared" si="147"/>
        <v>1996.02</v>
      </c>
      <c r="D2985" s="78">
        <f t="shared" si="148"/>
        <v>11.246280991735537</v>
      </c>
      <c r="E2985" s="78"/>
      <c r="F2985" s="78"/>
      <c r="G2985" s="78"/>
      <c r="H2985" s="78"/>
      <c r="I2985" s="78"/>
    </row>
    <row r="2986" spans="1:9" x14ac:dyDescent="0.2">
      <c r="A2986" s="77">
        <v>35118</v>
      </c>
      <c r="B2986" s="61">
        <v>4572</v>
      </c>
      <c r="C2986" s="78">
        <f t="shared" si="147"/>
        <v>1996.02</v>
      </c>
      <c r="D2986" s="78">
        <f t="shared" si="148"/>
        <v>9.0684297520661143</v>
      </c>
      <c r="E2986" s="78"/>
      <c r="F2986" s="78"/>
      <c r="G2986" s="78"/>
      <c r="H2986" s="78"/>
      <c r="I2986" s="78"/>
    </row>
    <row r="2987" spans="1:9" x14ac:dyDescent="0.2">
      <c r="A2987" s="77">
        <v>35119</v>
      </c>
      <c r="B2987" s="61">
        <v>4141</v>
      </c>
      <c r="C2987" s="78">
        <f t="shared" si="147"/>
        <v>1996.02</v>
      </c>
      <c r="D2987" s="78">
        <f t="shared" si="148"/>
        <v>8.2135537190082655</v>
      </c>
      <c r="E2987" s="78"/>
      <c r="F2987" s="78"/>
      <c r="G2987" s="78"/>
      <c r="H2987" s="78"/>
      <c r="I2987" s="78"/>
    </row>
    <row r="2988" spans="1:9" x14ac:dyDescent="0.2">
      <c r="A2988" s="77">
        <v>35120</v>
      </c>
      <c r="B2988" s="61">
        <v>2796</v>
      </c>
      <c r="C2988" s="78">
        <f t="shared" si="147"/>
        <v>1996.02</v>
      </c>
      <c r="D2988" s="78">
        <f t="shared" si="148"/>
        <v>5.5457851239669429</v>
      </c>
      <c r="E2988" s="78"/>
      <c r="F2988" s="78"/>
      <c r="G2988" s="78"/>
      <c r="H2988" s="78"/>
      <c r="I2988" s="78"/>
    </row>
    <row r="2989" spans="1:9" x14ac:dyDescent="0.2">
      <c r="A2989" s="77">
        <v>35121</v>
      </c>
      <c r="B2989" s="61">
        <v>2713</v>
      </c>
      <c r="C2989" s="78">
        <f t="shared" si="147"/>
        <v>1996.02</v>
      </c>
      <c r="D2989" s="78">
        <f t="shared" si="148"/>
        <v>5.3811570247933886</v>
      </c>
      <c r="E2989" s="78"/>
      <c r="F2989" s="78"/>
      <c r="G2989" s="78"/>
      <c r="H2989" s="78"/>
      <c r="I2989" s="78"/>
    </row>
    <row r="2990" spans="1:9" x14ac:dyDescent="0.2">
      <c r="A2990" s="77">
        <v>35122</v>
      </c>
      <c r="B2990" s="61">
        <v>2762</v>
      </c>
      <c r="C2990" s="78">
        <f t="shared" si="147"/>
        <v>1996.02</v>
      </c>
      <c r="D2990" s="78">
        <f t="shared" si="148"/>
        <v>5.478347107438017</v>
      </c>
      <c r="E2990" s="78"/>
      <c r="F2990" s="78"/>
      <c r="G2990" s="78"/>
      <c r="H2990" s="78"/>
      <c r="I2990" s="78"/>
    </row>
    <row r="2991" spans="1:9" x14ac:dyDescent="0.2">
      <c r="A2991" s="77">
        <v>35123</v>
      </c>
      <c r="B2991" s="61">
        <v>3047</v>
      </c>
      <c r="C2991" s="78">
        <f t="shared" si="147"/>
        <v>1996.02</v>
      </c>
      <c r="D2991" s="78">
        <f t="shared" si="148"/>
        <v>6.0436363636363639</v>
      </c>
      <c r="E2991" s="78"/>
      <c r="F2991" s="78"/>
      <c r="G2991" s="78"/>
      <c r="H2991" s="78"/>
      <c r="I2991" s="78"/>
    </row>
    <row r="2992" spans="1:9" x14ac:dyDescent="0.2">
      <c r="A2992" s="77">
        <v>35124</v>
      </c>
      <c r="B2992" s="61">
        <v>3468</v>
      </c>
      <c r="C2992" s="78">
        <f t="shared" si="147"/>
        <v>1996.02</v>
      </c>
      <c r="D2992" s="78">
        <f t="shared" si="148"/>
        <v>6.8786776859504135</v>
      </c>
      <c r="E2992" s="78"/>
      <c r="F2992" s="78"/>
      <c r="G2992" s="78"/>
      <c r="H2992" s="78"/>
      <c r="I2992" s="78"/>
    </row>
    <row r="2993" spans="1:9" x14ac:dyDescent="0.2">
      <c r="A2993" s="77">
        <v>35125</v>
      </c>
      <c r="B2993" s="61">
        <v>2798</v>
      </c>
      <c r="C2993" s="78">
        <f t="shared" si="147"/>
        <v>1996.03</v>
      </c>
      <c r="D2993" s="78">
        <f t="shared" si="148"/>
        <v>5.549752066115702</v>
      </c>
      <c r="E2993" s="78"/>
      <c r="F2993" s="78"/>
      <c r="G2993" s="78"/>
      <c r="H2993" s="78"/>
      <c r="I2993" s="78"/>
    </row>
    <row r="2994" spans="1:9" x14ac:dyDescent="0.2">
      <c r="A2994" s="77">
        <v>35126</v>
      </c>
      <c r="B2994" s="61">
        <v>2194</v>
      </c>
      <c r="C2994" s="78">
        <f t="shared" si="147"/>
        <v>1996.03</v>
      </c>
      <c r="D2994" s="78">
        <f t="shared" si="148"/>
        <v>4.3517355371900832</v>
      </c>
      <c r="E2994" s="78"/>
      <c r="F2994" s="78"/>
      <c r="G2994" s="78"/>
      <c r="H2994" s="78"/>
      <c r="I2994" s="78"/>
    </row>
    <row r="2995" spans="1:9" x14ac:dyDescent="0.2">
      <c r="A2995" s="77">
        <v>35127</v>
      </c>
      <c r="B2995" s="61">
        <v>2860</v>
      </c>
      <c r="C2995" s="78">
        <f t="shared" si="147"/>
        <v>1996.03</v>
      </c>
      <c r="D2995" s="78">
        <f t="shared" si="148"/>
        <v>5.6727272727272728</v>
      </c>
      <c r="E2995" s="78"/>
      <c r="F2995" s="78"/>
      <c r="G2995" s="78"/>
      <c r="H2995" s="78"/>
      <c r="I2995" s="78"/>
    </row>
    <row r="2996" spans="1:9" x14ac:dyDescent="0.2">
      <c r="A2996" s="77">
        <v>35128</v>
      </c>
      <c r="B2996" s="61">
        <v>4661</v>
      </c>
      <c r="C2996" s="78">
        <f t="shared" si="147"/>
        <v>1996.03</v>
      </c>
      <c r="D2996" s="78">
        <f t="shared" si="148"/>
        <v>9.2449586776859505</v>
      </c>
      <c r="E2996" s="78"/>
      <c r="F2996" s="78"/>
      <c r="G2996" s="78"/>
      <c r="H2996" s="78"/>
      <c r="I2996" s="78"/>
    </row>
    <row r="2997" spans="1:9" x14ac:dyDescent="0.2">
      <c r="A2997" s="77">
        <v>35129</v>
      </c>
      <c r="B2997" s="61">
        <v>4880</v>
      </c>
      <c r="C2997" s="78">
        <f t="shared" si="147"/>
        <v>1996.03</v>
      </c>
      <c r="D2997" s="78">
        <f t="shared" si="148"/>
        <v>9.6793388429752074</v>
      </c>
      <c r="E2997" s="78"/>
      <c r="F2997" s="78"/>
      <c r="G2997" s="78"/>
      <c r="H2997" s="78"/>
      <c r="I2997" s="78"/>
    </row>
    <row r="2998" spans="1:9" x14ac:dyDescent="0.2">
      <c r="A2998" s="77">
        <v>35130</v>
      </c>
      <c r="B2998" s="61">
        <v>3924</v>
      </c>
      <c r="C2998" s="78">
        <f t="shared" si="147"/>
        <v>1996.03</v>
      </c>
      <c r="D2998" s="78">
        <f t="shared" si="148"/>
        <v>7.7831404958677686</v>
      </c>
      <c r="E2998" s="78"/>
      <c r="F2998" s="78"/>
      <c r="G2998" s="78"/>
      <c r="H2998" s="78"/>
      <c r="I2998" s="78"/>
    </row>
    <row r="2999" spans="1:9" x14ac:dyDescent="0.2">
      <c r="A2999" s="77">
        <v>35131</v>
      </c>
      <c r="B2999" s="61">
        <v>2907</v>
      </c>
      <c r="C2999" s="78">
        <f t="shared" si="147"/>
        <v>1996.03</v>
      </c>
      <c r="D2999" s="78">
        <f t="shared" si="148"/>
        <v>5.7659504132231403</v>
      </c>
      <c r="E2999" s="78"/>
      <c r="F2999" s="78"/>
      <c r="G2999" s="78"/>
      <c r="H2999" s="78"/>
      <c r="I2999" s="78"/>
    </row>
    <row r="3000" spans="1:9" x14ac:dyDescent="0.2">
      <c r="A3000" s="77">
        <v>35132</v>
      </c>
      <c r="B3000" s="61">
        <v>3109</v>
      </c>
      <c r="C3000" s="78">
        <f t="shared" si="147"/>
        <v>1996.03</v>
      </c>
      <c r="D3000" s="78">
        <f t="shared" si="148"/>
        <v>6.1666115702479338</v>
      </c>
      <c r="E3000" s="78"/>
      <c r="F3000" s="78"/>
      <c r="G3000" s="78"/>
      <c r="H3000" s="78"/>
      <c r="I3000" s="78"/>
    </row>
    <row r="3001" spans="1:9" x14ac:dyDescent="0.2">
      <c r="A3001" s="77">
        <v>35133</v>
      </c>
      <c r="B3001" s="61">
        <v>3674</v>
      </c>
      <c r="C3001" s="78">
        <f t="shared" si="147"/>
        <v>1996.03</v>
      </c>
      <c r="D3001" s="78">
        <f t="shared" si="148"/>
        <v>7.2872727272727271</v>
      </c>
      <c r="E3001" s="78"/>
      <c r="F3001" s="78"/>
      <c r="G3001" s="78"/>
      <c r="H3001" s="78"/>
      <c r="I3001" s="78"/>
    </row>
    <row r="3002" spans="1:9" x14ac:dyDescent="0.2">
      <c r="A3002" s="77">
        <v>35134</v>
      </c>
      <c r="B3002" s="61">
        <v>4251</v>
      </c>
      <c r="C3002" s="78">
        <f t="shared" si="147"/>
        <v>1996.03</v>
      </c>
      <c r="D3002" s="78">
        <f t="shared" si="148"/>
        <v>8.4317355371900824</v>
      </c>
      <c r="E3002" s="78"/>
      <c r="F3002" s="78"/>
      <c r="G3002" s="78"/>
      <c r="H3002" s="78"/>
      <c r="I3002" s="78"/>
    </row>
    <row r="3003" spans="1:9" x14ac:dyDescent="0.2">
      <c r="A3003" s="77">
        <v>35135</v>
      </c>
      <c r="B3003" s="61">
        <v>5571</v>
      </c>
      <c r="C3003" s="78">
        <f t="shared" si="147"/>
        <v>1996.03</v>
      </c>
      <c r="D3003" s="78">
        <f t="shared" si="148"/>
        <v>11.049917355371901</v>
      </c>
      <c r="E3003" s="78"/>
      <c r="F3003" s="78"/>
      <c r="G3003" s="78"/>
      <c r="H3003" s="78"/>
      <c r="I3003" s="78"/>
    </row>
    <row r="3004" spans="1:9" x14ac:dyDescent="0.2">
      <c r="A3004" s="77">
        <v>35136</v>
      </c>
      <c r="B3004" s="61">
        <v>4661</v>
      </c>
      <c r="C3004" s="78">
        <f t="shared" si="147"/>
        <v>1996.03</v>
      </c>
      <c r="D3004" s="78">
        <f t="shared" si="148"/>
        <v>9.2449586776859505</v>
      </c>
      <c r="E3004" s="78"/>
      <c r="F3004" s="78"/>
      <c r="G3004" s="78"/>
      <c r="H3004" s="78"/>
      <c r="I3004" s="78"/>
    </row>
    <row r="3005" spans="1:9" x14ac:dyDescent="0.2">
      <c r="A3005" s="77">
        <v>35137</v>
      </c>
      <c r="B3005" s="61">
        <v>4019</v>
      </c>
      <c r="C3005" s="78">
        <f t="shared" si="147"/>
        <v>1996.03</v>
      </c>
      <c r="D3005" s="78">
        <f t="shared" si="148"/>
        <v>7.9715702479338839</v>
      </c>
      <c r="E3005" s="78"/>
      <c r="F3005" s="78"/>
      <c r="G3005" s="78"/>
      <c r="H3005" s="78"/>
      <c r="I3005" s="78"/>
    </row>
    <row r="3006" spans="1:9" x14ac:dyDescent="0.2">
      <c r="A3006" s="77">
        <v>35138</v>
      </c>
      <c r="B3006" s="61">
        <v>3445</v>
      </c>
      <c r="C3006" s="78">
        <f t="shared" si="147"/>
        <v>1996.03</v>
      </c>
      <c r="D3006" s="78">
        <f t="shared" si="148"/>
        <v>6.83305785123967</v>
      </c>
      <c r="E3006" s="78"/>
      <c r="F3006" s="78"/>
      <c r="G3006" s="78"/>
      <c r="H3006" s="78"/>
      <c r="I3006" s="78"/>
    </row>
    <row r="3007" spans="1:9" x14ac:dyDescent="0.2">
      <c r="A3007" s="77">
        <v>35139</v>
      </c>
      <c r="B3007" s="61">
        <v>3360</v>
      </c>
      <c r="C3007" s="78">
        <f t="shared" si="147"/>
        <v>1996.03</v>
      </c>
      <c r="D3007" s="78">
        <f t="shared" si="148"/>
        <v>6.6644628099173548</v>
      </c>
      <c r="E3007" s="78"/>
      <c r="F3007" s="78"/>
      <c r="G3007" s="78"/>
      <c r="H3007" s="78"/>
      <c r="I3007" s="78"/>
    </row>
    <row r="3008" spans="1:9" x14ac:dyDescent="0.2">
      <c r="A3008" s="77">
        <v>35140</v>
      </c>
      <c r="B3008" s="61">
        <v>3681</v>
      </c>
      <c r="C3008" s="78">
        <f t="shared" si="147"/>
        <v>1996.03</v>
      </c>
      <c r="D3008" s="78">
        <f t="shared" si="148"/>
        <v>7.3011570247933886</v>
      </c>
      <c r="E3008" s="78"/>
      <c r="F3008" s="78"/>
      <c r="G3008" s="78"/>
      <c r="H3008" s="78"/>
      <c r="I3008" s="78"/>
    </row>
    <row r="3009" spans="1:9" x14ac:dyDescent="0.2">
      <c r="A3009" s="77">
        <v>35141</v>
      </c>
      <c r="B3009" s="61">
        <v>3790</v>
      </c>
      <c r="C3009" s="78">
        <f t="shared" si="147"/>
        <v>1996.03</v>
      </c>
      <c r="D3009" s="78">
        <f t="shared" si="148"/>
        <v>7.5173553719008268</v>
      </c>
      <c r="E3009" s="78"/>
      <c r="F3009" s="78"/>
      <c r="G3009" s="78"/>
      <c r="H3009" s="78"/>
      <c r="I3009" s="78"/>
    </row>
    <row r="3010" spans="1:9" x14ac:dyDescent="0.2">
      <c r="A3010" s="77">
        <v>35142</v>
      </c>
      <c r="B3010" s="61">
        <v>4041</v>
      </c>
      <c r="C3010" s="78">
        <f t="shared" si="147"/>
        <v>1996.03</v>
      </c>
      <c r="D3010" s="78">
        <f t="shared" si="148"/>
        <v>8.0152066115702478</v>
      </c>
      <c r="E3010" s="78"/>
      <c r="F3010" s="78"/>
      <c r="G3010" s="78"/>
      <c r="H3010" s="78"/>
      <c r="I3010" s="78"/>
    </row>
    <row r="3011" spans="1:9" x14ac:dyDescent="0.2">
      <c r="A3011" s="77">
        <v>35143</v>
      </c>
      <c r="B3011" s="61">
        <v>4248</v>
      </c>
      <c r="C3011" s="78">
        <f t="shared" si="147"/>
        <v>1996.03</v>
      </c>
      <c r="D3011" s="78">
        <f t="shared" si="148"/>
        <v>8.425785123966941</v>
      </c>
      <c r="E3011" s="78"/>
      <c r="F3011" s="78"/>
      <c r="G3011" s="78"/>
      <c r="H3011" s="78"/>
      <c r="I3011" s="78"/>
    </row>
    <row r="3012" spans="1:9" x14ac:dyDescent="0.2">
      <c r="A3012" s="77">
        <v>35144</v>
      </c>
      <c r="B3012" s="61">
        <v>4086</v>
      </c>
      <c r="C3012" s="78">
        <f t="shared" si="147"/>
        <v>1996.03</v>
      </c>
      <c r="D3012" s="78">
        <f t="shared" si="148"/>
        <v>8.1044628099173543</v>
      </c>
      <c r="E3012" s="78"/>
      <c r="F3012" s="78"/>
      <c r="G3012" s="78"/>
      <c r="H3012" s="78"/>
      <c r="I3012" s="78"/>
    </row>
    <row r="3013" spans="1:9" x14ac:dyDescent="0.2">
      <c r="A3013" s="77">
        <v>35145</v>
      </c>
      <c r="B3013" s="61">
        <v>3707</v>
      </c>
      <c r="C3013" s="78">
        <f t="shared" si="147"/>
        <v>1996.03</v>
      </c>
      <c r="D3013" s="78">
        <f t="shared" si="148"/>
        <v>7.3527272727272726</v>
      </c>
      <c r="E3013" s="78"/>
      <c r="F3013" s="78"/>
      <c r="G3013" s="78"/>
      <c r="H3013" s="78"/>
      <c r="I3013" s="78"/>
    </row>
    <row r="3014" spans="1:9" x14ac:dyDescent="0.2">
      <c r="A3014" s="77">
        <v>35146</v>
      </c>
      <c r="B3014" s="61">
        <v>3610</v>
      </c>
      <c r="C3014" s="78">
        <f t="shared" si="147"/>
        <v>1996.03</v>
      </c>
      <c r="D3014" s="78">
        <f t="shared" si="148"/>
        <v>7.1603305785123963</v>
      </c>
      <c r="E3014" s="78"/>
      <c r="F3014" s="78"/>
      <c r="G3014" s="78"/>
      <c r="H3014" s="78"/>
      <c r="I3014" s="78"/>
    </row>
    <row r="3015" spans="1:9" x14ac:dyDescent="0.2">
      <c r="A3015" s="77">
        <v>35147</v>
      </c>
      <c r="B3015" s="61">
        <v>3282</v>
      </c>
      <c r="C3015" s="78">
        <f t="shared" si="147"/>
        <v>1996.03</v>
      </c>
      <c r="D3015" s="78">
        <f t="shared" si="148"/>
        <v>6.509752066115702</v>
      </c>
      <c r="E3015" s="78"/>
      <c r="F3015" s="78"/>
      <c r="G3015" s="78"/>
      <c r="H3015" s="78"/>
      <c r="I3015" s="78"/>
    </row>
    <row r="3016" spans="1:9" x14ac:dyDescent="0.2">
      <c r="A3016" s="77">
        <v>35148</v>
      </c>
      <c r="B3016" s="61">
        <v>2962</v>
      </c>
      <c r="C3016" s="78">
        <f t="shared" si="147"/>
        <v>1996.03</v>
      </c>
      <c r="D3016" s="78">
        <f t="shared" si="148"/>
        <v>5.8750413223140496</v>
      </c>
      <c r="E3016" s="78"/>
      <c r="F3016" s="78"/>
      <c r="G3016" s="78"/>
      <c r="H3016" s="78"/>
      <c r="I3016" s="78"/>
    </row>
    <row r="3017" spans="1:9" x14ac:dyDescent="0.2">
      <c r="A3017" s="77">
        <v>35149</v>
      </c>
      <c r="B3017" s="61">
        <v>2750</v>
      </c>
      <c r="C3017" s="78">
        <f t="shared" si="147"/>
        <v>1996.03</v>
      </c>
      <c r="D3017" s="78">
        <f t="shared" si="148"/>
        <v>5.454545454545455</v>
      </c>
      <c r="E3017" s="78"/>
      <c r="F3017" s="78"/>
      <c r="G3017" s="78"/>
      <c r="H3017" s="78"/>
      <c r="I3017" s="78"/>
    </row>
    <row r="3018" spans="1:9" x14ac:dyDescent="0.2">
      <c r="A3018" s="77">
        <v>35150</v>
      </c>
      <c r="B3018" s="61">
        <v>2518</v>
      </c>
      <c r="C3018" s="78">
        <f t="shared" si="147"/>
        <v>1996.03</v>
      </c>
      <c r="D3018" s="78">
        <f t="shared" si="148"/>
        <v>4.9943801652892565</v>
      </c>
      <c r="E3018" s="78"/>
      <c r="F3018" s="78"/>
      <c r="G3018" s="78"/>
      <c r="H3018" s="78"/>
      <c r="I3018" s="78"/>
    </row>
    <row r="3019" spans="1:9" x14ac:dyDescent="0.2">
      <c r="A3019" s="77">
        <v>35151</v>
      </c>
      <c r="B3019" s="61">
        <v>2996</v>
      </c>
      <c r="C3019" s="78">
        <f t="shared" ref="C3019:C3082" si="149">YEAR(A3019) + MONTH(A3019) / 100</f>
        <v>1996.03</v>
      </c>
      <c r="D3019" s="78">
        <f t="shared" si="148"/>
        <v>5.9424793388429755</v>
      </c>
      <c r="E3019" s="78"/>
      <c r="F3019" s="78"/>
      <c r="G3019" s="78"/>
      <c r="H3019" s="78"/>
      <c r="I3019" s="78"/>
    </row>
    <row r="3020" spans="1:9" x14ac:dyDescent="0.2">
      <c r="A3020" s="77">
        <v>35152</v>
      </c>
      <c r="B3020" s="61">
        <v>2803</v>
      </c>
      <c r="C3020" s="78">
        <f t="shared" si="149"/>
        <v>1996.03</v>
      </c>
      <c r="D3020" s="78">
        <f t="shared" ref="D3020:D3083" si="150">B3020 * 60 * 60 * 24 / 43560 / 1000</f>
        <v>5.5596694214876035</v>
      </c>
      <c r="E3020" s="78"/>
      <c r="F3020" s="78"/>
      <c r="G3020" s="78"/>
      <c r="H3020" s="78"/>
      <c r="I3020" s="78"/>
    </row>
    <row r="3021" spans="1:9" x14ac:dyDescent="0.2">
      <c r="A3021" s="77">
        <v>35153</v>
      </c>
      <c r="B3021" s="61">
        <v>2246</v>
      </c>
      <c r="C3021" s="78">
        <f t="shared" si="149"/>
        <v>1996.03</v>
      </c>
      <c r="D3021" s="78">
        <f t="shared" si="150"/>
        <v>4.4548760330578512</v>
      </c>
      <c r="E3021" s="78"/>
      <c r="F3021" s="78"/>
      <c r="G3021" s="78"/>
      <c r="H3021" s="78"/>
      <c r="I3021" s="78"/>
    </row>
    <row r="3022" spans="1:9" x14ac:dyDescent="0.2">
      <c r="A3022" s="77">
        <v>35154</v>
      </c>
      <c r="B3022" s="61">
        <v>2243</v>
      </c>
      <c r="C3022" s="78">
        <f t="shared" si="149"/>
        <v>1996.03</v>
      </c>
      <c r="D3022" s="78">
        <f t="shared" si="150"/>
        <v>4.4489256198347116</v>
      </c>
      <c r="E3022" s="78"/>
      <c r="F3022" s="78"/>
      <c r="G3022" s="78"/>
      <c r="H3022" s="78"/>
      <c r="I3022" s="78"/>
    </row>
    <row r="3023" spans="1:9" x14ac:dyDescent="0.2">
      <c r="A3023" s="77">
        <v>35155</v>
      </c>
      <c r="B3023" s="61">
        <v>2453</v>
      </c>
      <c r="C3023" s="78">
        <f t="shared" si="149"/>
        <v>1996.03</v>
      </c>
      <c r="D3023" s="78">
        <f t="shared" si="150"/>
        <v>4.8654545454545453</v>
      </c>
      <c r="E3023" s="78"/>
      <c r="F3023" s="78"/>
      <c r="G3023" s="78"/>
      <c r="H3023" s="78"/>
      <c r="I3023" s="78"/>
    </row>
    <row r="3024" spans="1:9" x14ac:dyDescent="0.2">
      <c r="A3024" s="77">
        <v>35156</v>
      </c>
      <c r="B3024" s="61">
        <v>4263</v>
      </c>
      <c r="C3024" s="78">
        <f t="shared" si="149"/>
        <v>1996.04</v>
      </c>
      <c r="D3024" s="78">
        <f t="shared" si="150"/>
        <v>8.4555371900826444</v>
      </c>
      <c r="E3024" s="78"/>
      <c r="F3024" s="78"/>
      <c r="G3024" s="78"/>
      <c r="H3024" s="78"/>
      <c r="I3024" s="78"/>
    </row>
    <row r="3025" spans="1:9" x14ac:dyDescent="0.2">
      <c r="A3025" s="77">
        <v>35157</v>
      </c>
      <c r="B3025" s="61">
        <v>3590</v>
      </c>
      <c r="C3025" s="78">
        <f t="shared" si="149"/>
        <v>1996.04</v>
      </c>
      <c r="D3025" s="78">
        <f t="shared" si="150"/>
        <v>7.1206611570247933</v>
      </c>
      <c r="E3025" s="78"/>
      <c r="F3025" s="78"/>
      <c r="G3025" s="78"/>
      <c r="H3025" s="78"/>
      <c r="I3025" s="78"/>
    </row>
    <row r="3026" spans="1:9" x14ac:dyDescent="0.2">
      <c r="A3026" s="77">
        <v>35158</v>
      </c>
      <c r="B3026" s="61">
        <v>3079</v>
      </c>
      <c r="C3026" s="78">
        <f t="shared" si="149"/>
        <v>1996.04</v>
      </c>
      <c r="D3026" s="78">
        <f t="shared" si="150"/>
        <v>6.1071074380165289</v>
      </c>
      <c r="E3026" s="78"/>
      <c r="F3026" s="78"/>
      <c r="G3026" s="78"/>
      <c r="H3026" s="78"/>
      <c r="I3026" s="78"/>
    </row>
    <row r="3027" spans="1:9" x14ac:dyDescent="0.2">
      <c r="A3027" s="77">
        <v>35159</v>
      </c>
      <c r="B3027" s="61">
        <v>2936</v>
      </c>
      <c r="C3027" s="78">
        <f t="shared" si="149"/>
        <v>1996.04</v>
      </c>
      <c r="D3027" s="78">
        <f t="shared" si="150"/>
        <v>5.8234710743801648</v>
      </c>
      <c r="E3027" s="78"/>
      <c r="F3027" s="78"/>
      <c r="G3027" s="78"/>
      <c r="H3027" s="78"/>
      <c r="I3027" s="78"/>
    </row>
    <row r="3028" spans="1:9" x14ac:dyDescent="0.2">
      <c r="A3028" s="77">
        <v>35160</v>
      </c>
      <c r="B3028" s="61">
        <v>2984</v>
      </c>
      <c r="C3028" s="78">
        <f t="shared" si="149"/>
        <v>1996.04</v>
      </c>
      <c r="D3028" s="78">
        <f t="shared" si="150"/>
        <v>5.9186776859504135</v>
      </c>
      <c r="E3028" s="78"/>
      <c r="F3028" s="78"/>
      <c r="G3028" s="78"/>
      <c r="H3028" s="78"/>
      <c r="I3028" s="78"/>
    </row>
    <row r="3029" spans="1:9" x14ac:dyDescent="0.2">
      <c r="A3029" s="77">
        <v>35161</v>
      </c>
      <c r="B3029" s="61">
        <v>3398</v>
      </c>
      <c r="C3029" s="78">
        <f t="shared" si="149"/>
        <v>1996.04</v>
      </c>
      <c r="D3029" s="78">
        <f t="shared" si="150"/>
        <v>6.7398347107438008</v>
      </c>
      <c r="E3029" s="78"/>
      <c r="F3029" s="78"/>
      <c r="G3029" s="78"/>
      <c r="H3029" s="78"/>
      <c r="I3029" s="78"/>
    </row>
    <row r="3030" spans="1:9" x14ac:dyDescent="0.2">
      <c r="A3030" s="77">
        <v>35162</v>
      </c>
      <c r="B3030" s="61">
        <v>3808</v>
      </c>
      <c r="C3030" s="78">
        <f t="shared" si="149"/>
        <v>1996.04</v>
      </c>
      <c r="D3030" s="78">
        <f t="shared" si="150"/>
        <v>7.5530578512396698</v>
      </c>
      <c r="E3030" s="78"/>
      <c r="F3030" s="78"/>
      <c r="G3030" s="78"/>
      <c r="H3030" s="78"/>
      <c r="I3030" s="78"/>
    </row>
    <row r="3031" spans="1:9" x14ac:dyDescent="0.2">
      <c r="A3031" s="77">
        <v>35163</v>
      </c>
      <c r="B3031" s="61">
        <v>4531</v>
      </c>
      <c r="C3031" s="78">
        <f t="shared" si="149"/>
        <v>1996.04</v>
      </c>
      <c r="D3031" s="78">
        <f t="shared" si="150"/>
        <v>8.9871074380165279</v>
      </c>
      <c r="E3031" s="78"/>
      <c r="F3031" s="78"/>
      <c r="G3031" s="78"/>
      <c r="H3031" s="78"/>
      <c r="I3031" s="78"/>
    </row>
    <row r="3032" spans="1:9" x14ac:dyDescent="0.2">
      <c r="A3032" s="77">
        <v>35164</v>
      </c>
      <c r="B3032" s="61">
        <v>5006</v>
      </c>
      <c r="C3032" s="78">
        <f t="shared" si="149"/>
        <v>1996.04</v>
      </c>
      <c r="D3032" s="78">
        <f t="shared" si="150"/>
        <v>9.9292561983471082</v>
      </c>
      <c r="E3032" s="78"/>
      <c r="F3032" s="78"/>
      <c r="G3032" s="78"/>
      <c r="H3032" s="78"/>
      <c r="I3032" s="78"/>
    </row>
    <row r="3033" spans="1:9" x14ac:dyDescent="0.2">
      <c r="A3033" s="77">
        <v>35165</v>
      </c>
      <c r="B3033" s="61">
        <v>4091</v>
      </c>
      <c r="C3033" s="78">
        <f t="shared" si="149"/>
        <v>1996.04</v>
      </c>
      <c r="D3033" s="78">
        <f t="shared" si="150"/>
        <v>8.1143801652892567</v>
      </c>
      <c r="E3033" s="78"/>
      <c r="F3033" s="78"/>
      <c r="G3033" s="78"/>
      <c r="H3033" s="78"/>
      <c r="I3033" s="78"/>
    </row>
    <row r="3034" spans="1:9" x14ac:dyDescent="0.2">
      <c r="A3034" s="77">
        <v>35166</v>
      </c>
      <c r="B3034" s="61">
        <v>3090</v>
      </c>
      <c r="C3034" s="78">
        <f t="shared" si="149"/>
        <v>1996.04</v>
      </c>
      <c r="D3034" s="78">
        <f t="shared" si="150"/>
        <v>6.1289256198347113</v>
      </c>
      <c r="E3034" s="78"/>
      <c r="F3034" s="78"/>
      <c r="G3034" s="78"/>
      <c r="H3034" s="78"/>
      <c r="I3034" s="78"/>
    </row>
    <row r="3035" spans="1:9" x14ac:dyDescent="0.2">
      <c r="A3035" s="77">
        <v>35167</v>
      </c>
      <c r="B3035" s="61">
        <v>2879</v>
      </c>
      <c r="C3035" s="78">
        <f t="shared" si="149"/>
        <v>1996.04</v>
      </c>
      <c r="D3035" s="78">
        <f t="shared" si="150"/>
        <v>5.7104132231404954</v>
      </c>
      <c r="E3035" s="78"/>
      <c r="F3035" s="78"/>
      <c r="G3035" s="78"/>
      <c r="H3035" s="78"/>
      <c r="I3035" s="78"/>
    </row>
    <row r="3036" spans="1:9" x14ac:dyDescent="0.2">
      <c r="A3036" s="77">
        <v>35168</v>
      </c>
      <c r="B3036" s="61">
        <v>2809</v>
      </c>
      <c r="C3036" s="78">
        <f t="shared" si="149"/>
        <v>1996.04</v>
      </c>
      <c r="D3036" s="78">
        <f t="shared" si="150"/>
        <v>5.5715702479338844</v>
      </c>
      <c r="E3036" s="78"/>
      <c r="F3036" s="78"/>
      <c r="G3036" s="78"/>
      <c r="H3036" s="78"/>
      <c r="I3036" s="78"/>
    </row>
    <row r="3037" spans="1:9" x14ac:dyDescent="0.2">
      <c r="A3037" s="77">
        <v>35169</v>
      </c>
      <c r="B3037" s="61">
        <v>2406</v>
      </c>
      <c r="C3037" s="78">
        <f t="shared" si="149"/>
        <v>1996.04</v>
      </c>
      <c r="D3037" s="78">
        <f t="shared" si="150"/>
        <v>4.7722314049586778</v>
      </c>
      <c r="E3037" s="78"/>
      <c r="F3037" s="78"/>
      <c r="G3037" s="78"/>
      <c r="H3037" s="78"/>
      <c r="I3037" s="78"/>
    </row>
    <row r="3038" spans="1:9" x14ac:dyDescent="0.2">
      <c r="A3038" s="77">
        <v>35170</v>
      </c>
      <c r="B3038" s="61">
        <v>3033</v>
      </c>
      <c r="C3038" s="78">
        <f t="shared" si="149"/>
        <v>1996.04</v>
      </c>
      <c r="D3038" s="78">
        <f t="shared" si="150"/>
        <v>6.0158677685950419</v>
      </c>
      <c r="E3038" s="78"/>
      <c r="F3038" s="78"/>
      <c r="G3038" s="78"/>
      <c r="H3038" s="78"/>
      <c r="I3038" s="78"/>
    </row>
    <row r="3039" spans="1:9" x14ac:dyDescent="0.2">
      <c r="A3039" s="77">
        <v>35171</v>
      </c>
      <c r="B3039" s="61">
        <v>3402</v>
      </c>
      <c r="C3039" s="78">
        <f t="shared" si="149"/>
        <v>1996.04</v>
      </c>
      <c r="D3039" s="78">
        <f t="shared" si="150"/>
        <v>6.7477685950413226</v>
      </c>
      <c r="E3039" s="78"/>
      <c r="F3039" s="78"/>
      <c r="G3039" s="78"/>
      <c r="H3039" s="78"/>
      <c r="I3039" s="78"/>
    </row>
    <row r="3040" spans="1:9" x14ac:dyDescent="0.2">
      <c r="A3040" s="77">
        <v>35172</v>
      </c>
      <c r="B3040" s="61">
        <v>2832</v>
      </c>
      <c r="C3040" s="78">
        <f t="shared" si="149"/>
        <v>1996.04</v>
      </c>
      <c r="D3040" s="78">
        <f t="shared" si="150"/>
        <v>5.6171900826446279</v>
      </c>
      <c r="E3040" s="78"/>
      <c r="F3040" s="78"/>
      <c r="G3040" s="78"/>
      <c r="H3040" s="78"/>
      <c r="I3040" s="78"/>
    </row>
    <row r="3041" spans="1:9" x14ac:dyDescent="0.2">
      <c r="A3041" s="77">
        <v>35173</v>
      </c>
      <c r="B3041" s="61">
        <v>2531</v>
      </c>
      <c r="C3041" s="78">
        <f t="shared" si="149"/>
        <v>1996.04</v>
      </c>
      <c r="D3041" s="78">
        <f t="shared" si="150"/>
        <v>5.020165289256199</v>
      </c>
      <c r="E3041" s="78"/>
      <c r="F3041" s="78"/>
      <c r="G3041" s="78"/>
      <c r="H3041" s="78"/>
      <c r="I3041" s="78"/>
    </row>
    <row r="3042" spans="1:9" x14ac:dyDescent="0.2">
      <c r="A3042" s="77">
        <v>35174</v>
      </c>
      <c r="B3042" s="61">
        <v>2900</v>
      </c>
      <c r="C3042" s="78">
        <f t="shared" si="149"/>
        <v>1996.04</v>
      </c>
      <c r="D3042" s="78">
        <f t="shared" si="150"/>
        <v>5.7520661157024797</v>
      </c>
      <c r="E3042" s="78"/>
      <c r="F3042" s="78"/>
      <c r="G3042" s="78"/>
      <c r="H3042" s="78"/>
      <c r="I3042" s="78"/>
    </row>
    <row r="3043" spans="1:9" x14ac:dyDescent="0.2">
      <c r="A3043" s="77">
        <v>35175</v>
      </c>
      <c r="B3043" s="61">
        <v>2157</v>
      </c>
      <c r="C3043" s="78">
        <f t="shared" si="149"/>
        <v>1996.04</v>
      </c>
      <c r="D3043" s="78">
        <f t="shared" si="150"/>
        <v>4.2783471074380168</v>
      </c>
      <c r="E3043" s="78"/>
      <c r="F3043" s="78"/>
      <c r="G3043" s="78"/>
      <c r="H3043" s="78"/>
      <c r="I3043" s="78"/>
    </row>
    <row r="3044" spans="1:9" x14ac:dyDescent="0.2">
      <c r="A3044" s="77">
        <v>35176</v>
      </c>
      <c r="B3044" s="61">
        <v>2525</v>
      </c>
      <c r="C3044" s="78">
        <f t="shared" si="149"/>
        <v>1996.04</v>
      </c>
      <c r="D3044" s="78">
        <f t="shared" si="150"/>
        <v>5.0082644628099171</v>
      </c>
      <c r="E3044" s="78"/>
      <c r="F3044" s="78"/>
      <c r="G3044" s="78"/>
      <c r="H3044" s="78"/>
      <c r="I3044" s="78"/>
    </row>
    <row r="3045" spans="1:9" x14ac:dyDescent="0.2">
      <c r="A3045" s="77">
        <v>35177</v>
      </c>
      <c r="B3045" s="61">
        <v>2232</v>
      </c>
      <c r="C3045" s="78">
        <f t="shared" si="149"/>
        <v>1996.04</v>
      </c>
      <c r="D3045" s="78">
        <f t="shared" si="150"/>
        <v>4.4271074380165292</v>
      </c>
      <c r="E3045" s="78"/>
      <c r="F3045" s="78"/>
      <c r="G3045" s="78"/>
      <c r="H3045" s="78"/>
      <c r="I3045" s="78"/>
    </row>
    <row r="3046" spans="1:9" x14ac:dyDescent="0.2">
      <c r="A3046" s="77">
        <v>35178</v>
      </c>
      <c r="B3046" s="61">
        <v>3026</v>
      </c>
      <c r="C3046" s="78">
        <f t="shared" si="149"/>
        <v>1996.04</v>
      </c>
      <c r="D3046" s="78">
        <f t="shared" si="150"/>
        <v>6.0019834710743796</v>
      </c>
      <c r="E3046" s="78"/>
      <c r="F3046" s="78"/>
      <c r="G3046" s="78"/>
      <c r="H3046" s="78"/>
      <c r="I3046" s="78"/>
    </row>
    <row r="3047" spans="1:9" x14ac:dyDescent="0.2">
      <c r="A3047" s="77">
        <v>35179</v>
      </c>
      <c r="B3047" s="61">
        <v>8004</v>
      </c>
      <c r="C3047" s="78">
        <f t="shared" si="149"/>
        <v>1996.04</v>
      </c>
      <c r="D3047" s="78">
        <f t="shared" si="150"/>
        <v>15.875702479338843</v>
      </c>
      <c r="E3047" s="78"/>
      <c r="F3047" s="78"/>
      <c r="G3047" s="78"/>
      <c r="H3047" s="78"/>
      <c r="I3047" s="78"/>
    </row>
    <row r="3048" spans="1:9" x14ac:dyDescent="0.2">
      <c r="A3048" s="77">
        <v>35180</v>
      </c>
      <c r="B3048" s="61">
        <v>6484</v>
      </c>
      <c r="C3048" s="78">
        <f t="shared" si="149"/>
        <v>1996.04</v>
      </c>
      <c r="D3048" s="78">
        <f t="shared" si="150"/>
        <v>12.860826446280992</v>
      </c>
      <c r="E3048" s="78"/>
      <c r="F3048" s="78"/>
      <c r="G3048" s="78"/>
      <c r="H3048" s="78"/>
      <c r="I3048" s="78"/>
    </row>
    <row r="3049" spans="1:9" x14ac:dyDescent="0.2">
      <c r="A3049" s="77">
        <v>35181</v>
      </c>
      <c r="B3049" s="61">
        <v>5745</v>
      </c>
      <c r="C3049" s="78">
        <f t="shared" si="149"/>
        <v>1996.04</v>
      </c>
      <c r="D3049" s="78">
        <f t="shared" si="150"/>
        <v>11.39504132231405</v>
      </c>
      <c r="E3049" s="78"/>
      <c r="F3049" s="78"/>
      <c r="G3049" s="78"/>
      <c r="H3049" s="78"/>
      <c r="I3049" s="78"/>
    </row>
    <row r="3050" spans="1:9" x14ac:dyDescent="0.2">
      <c r="A3050" s="77">
        <v>35182</v>
      </c>
      <c r="B3050" s="61">
        <v>4736</v>
      </c>
      <c r="C3050" s="78">
        <f t="shared" si="149"/>
        <v>1996.04</v>
      </c>
      <c r="D3050" s="78">
        <f t="shared" si="150"/>
        <v>9.3937190082644637</v>
      </c>
      <c r="E3050" s="78"/>
      <c r="F3050" s="78"/>
      <c r="G3050" s="78"/>
      <c r="H3050" s="78"/>
      <c r="I3050" s="78"/>
    </row>
    <row r="3051" spans="1:9" x14ac:dyDescent="0.2">
      <c r="A3051" s="77">
        <v>35183</v>
      </c>
      <c r="B3051" s="61">
        <v>4191</v>
      </c>
      <c r="C3051" s="78">
        <f t="shared" si="149"/>
        <v>1996.04</v>
      </c>
      <c r="D3051" s="78">
        <f t="shared" si="150"/>
        <v>8.3127272727272725</v>
      </c>
      <c r="E3051" s="78"/>
      <c r="F3051" s="78"/>
      <c r="G3051" s="78"/>
      <c r="H3051" s="78"/>
      <c r="I3051" s="78"/>
    </row>
    <row r="3052" spans="1:9" x14ac:dyDescent="0.2">
      <c r="A3052" s="77">
        <v>35184</v>
      </c>
      <c r="B3052" s="61">
        <v>4163</v>
      </c>
      <c r="C3052" s="78">
        <f t="shared" si="149"/>
        <v>1996.04</v>
      </c>
      <c r="D3052" s="78">
        <f t="shared" si="150"/>
        <v>8.2571900826446285</v>
      </c>
      <c r="E3052" s="78"/>
      <c r="F3052" s="78"/>
      <c r="G3052" s="78"/>
      <c r="H3052" s="78"/>
      <c r="I3052" s="78"/>
    </row>
    <row r="3053" spans="1:9" x14ac:dyDescent="0.2">
      <c r="A3053" s="77">
        <v>35185</v>
      </c>
      <c r="B3053" s="61">
        <v>4762</v>
      </c>
      <c r="C3053" s="78">
        <f t="shared" si="149"/>
        <v>1996.04</v>
      </c>
      <c r="D3053" s="78">
        <f t="shared" si="150"/>
        <v>9.4452892561983468</v>
      </c>
      <c r="E3053" s="78"/>
      <c r="F3053" s="78"/>
      <c r="G3053" s="78"/>
      <c r="H3053" s="78"/>
      <c r="I3053" s="78"/>
    </row>
    <row r="3054" spans="1:9" x14ac:dyDescent="0.2">
      <c r="A3054" s="77">
        <v>35186</v>
      </c>
      <c r="B3054" s="61">
        <v>5366</v>
      </c>
      <c r="C3054" s="78">
        <f t="shared" si="149"/>
        <v>1996.05</v>
      </c>
      <c r="D3054" s="78">
        <f t="shared" si="150"/>
        <v>10.643305785123966</v>
      </c>
      <c r="E3054" s="78"/>
      <c r="F3054" s="78"/>
      <c r="G3054" s="78"/>
      <c r="H3054" s="78"/>
      <c r="I3054" s="78"/>
    </row>
    <row r="3055" spans="1:9" x14ac:dyDescent="0.2">
      <c r="A3055" s="77">
        <v>35187</v>
      </c>
      <c r="B3055" s="61">
        <v>4728</v>
      </c>
      <c r="C3055" s="78">
        <f t="shared" si="149"/>
        <v>1996.05</v>
      </c>
      <c r="D3055" s="78">
        <f t="shared" si="150"/>
        <v>9.3778512396694218</v>
      </c>
      <c r="E3055" s="78"/>
      <c r="F3055" s="78"/>
      <c r="G3055" s="78"/>
      <c r="H3055" s="78"/>
      <c r="I3055" s="78"/>
    </row>
    <row r="3056" spans="1:9" x14ac:dyDescent="0.2">
      <c r="A3056" s="77">
        <v>35188</v>
      </c>
      <c r="B3056" s="61">
        <v>4285</v>
      </c>
      <c r="C3056" s="78">
        <f t="shared" si="149"/>
        <v>1996.05</v>
      </c>
      <c r="D3056" s="78">
        <f t="shared" si="150"/>
        <v>8.4991735537190092</v>
      </c>
      <c r="E3056" s="78"/>
      <c r="F3056" s="78"/>
      <c r="G3056" s="78"/>
      <c r="H3056" s="78"/>
      <c r="I3056" s="78"/>
    </row>
    <row r="3057" spans="1:9" x14ac:dyDescent="0.2">
      <c r="A3057" s="77">
        <v>35189</v>
      </c>
      <c r="B3057" s="61">
        <v>3679</v>
      </c>
      <c r="C3057" s="78">
        <f t="shared" si="149"/>
        <v>1996.05</v>
      </c>
      <c r="D3057" s="78">
        <f t="shared" si="150"/>
        <v>7.2971900826446277</v>
      </c>
      <c r="E3057" s="78"/>
      <c r="F3057" s="78"/>
      <c r="G3057" s="78"/>
      <c r="H3057" s="78"/>
      <c r="I3057" s="78"/>
    </row>
    <row r="3058" spans="1:9" x14ac:dyDescent="0.2">
      <c r="A3058" s="77">
        <v>35190</v>
      </c>
      <c r="B3058" s="61">
        <v>3301</v>
      </c>
      <c r="C3058" s="78">
        <f t="shared" si="149"/>
        <v>1996.05</v>
      </c>
      <c r="D3058" s="78">
        <f t="shared" si="150"/>
        <v>6.5474380165289254</v>
      </c>
      <c r="E3058" s="78"/>
      <c r="F3058" s="78"/>
      <c r="G3058" s="78"/>
      <c r="H3058" s="78"/>
      <c r="I3058" s="78"/>
    </row>
    <row r="3059" spans="1:9" x14ac:dyDescent="0.2">
      <c r="A3059" s="77">
        <v>35191</v>
      </c>
      <c r="B3059" s="61">
        <v>3285</v>
      </c>
      <c r="C3059" s="78">
        <f t="shared" si="149"/>
        <v>1996.05</v>
      </c>
      <c r="D3059" s="78">
        <f t="shared" si="150"/>
        <v>6.5157024793388425</v>
      </c>
      <c r="E3059" s="78"/>
      <c r="F3059" s="78"/>
      <c r="G3059" s="78"/>
      <c r="H3059" s="78"/>
      <c r="I3059" s="78"/>
    </row>
    <row r="3060" spans="1:9" x14ac:dyDescent="0.2">
      <c r="A3060" s="77">
        <v>35192</v>
      </c>
      <c r="B3060" s="61">
        <v>2940</v>
      </c>
      <c r="C3060" s="78">
        <f t="shared" si="149"/>
        <v>1996.05</v>
      </c>
      <c r="D3060" s="78">
        <f t="shared" si="150"/>
        <v>5.8314049586776857</v>
      </c>
      <c r="E3060" s="78"/>
      <c r="F3060" s="78"/>
      <c r="G3060" s="78"/>
      <c r="H3060" s="78"/>
      <c r="I3060" s="78"/>
    </row>
    <row r="3061" spans="1:9" x14ac:dyDescent="0.2">
      <c r="A3061" s="77">
        <v>35193</v>
      </c>
      <c r="B3061" s="61">
        <v>3220</v>
      </c>
      <c r="C3061" s="78">
        <f t="shared" si="149"/>
        <v>1996.05</v>
      </c>
      <c r="D3061" s="78">
        <f t="shared" si="150"/>
        <v>6.3867768595041321</v>
      </c>
      <c r="E3061" s="78"/>
      <c r="F3061" s="78"/>
      <c r="G3061" s="78"/>
      <c r="H3061" s="78"/>
      <c r="I3061" s="78"/>
    </row>
    <row r="3062" spans="1:9" x14ac:dyDescent="0.2">
      <c r="A3062" s="77">
        <v>35194</v>
      </c>
      <c r="B3062" s="61">
        <v>2991</v>
      </c>
      <c r="C3062" s="78">
        <f t="shared" si="149"/>
        <v>1996.05</v>
      </c>
      <c r="D3062" s="78">
        <f t="shared" si="150"/>
        <v>5.9325619834710741</v>
      </c>
      <c r="E3062" s="78"/>
      <c r="F3062" s="78"/>
      <c r="G3062" s="78"/>
      <c r="H3062" s="78"/>
      <c r="I3062" s="78"/>
    </row>
    <row r="3063" spans="1:9" x14ac:dyDescent="0.2">
      <c r="A3063" s="77">
        <v>35195</v>
      </c>
      <c r="B3063" s="61">
        <v>3174</v>
      </c>
      <c r="C3063" s="78">
        <f t="shared" si="149"/>
        <v>1996.05</v>
      </c>
      <c r="D3063" s="78">
        <f t="shared" si="150"/>
        <v>6.2955371900826451</v>
      </c>
      <c r="E3063" s="78"/>
      <c r="F3063" s="78"/>
      <c r="G3063" s="78"/>
      <c r="H3063" s="78"/>
      <c r="I3063" s="78"/>
    </row>
    <row r="3064" spans="1:9" x14ac:dyDescent="0.2">
      <c r="A3064" s="77">
        <v>35196</v>
      </c>
      <c r="B3064" s="61">
        <v>3473</v>
      </c>
      <c r="C3064" s="78">
        <f t="shared" si="149"/>
        <v>1996.05</v>
      </c>
      <c r="D3064" s="78">
        <f t="shared" si="150"/>
        <v>6.8885950413223149</v>
      </c>
      <c r="E3064" s="78"/>
      <c r="F3064" s="78"/>
      <c r="G3064" s="78"/>
      <c r="H3064" s="78"/>
      <c r="I3064" s="78"/>
    </row>
    <row r="3065" spans="1:9" x14ac:dyDescent="0.2">
      <c r="A3065" s="77">
        <v>35197</v>
      </c>
      <c r="B3065" s="61">
        <v>4460</v>
      </c>
      <c r="C3065" s="78">
        <f t="shared" si="149"/>
        <v>1996.05</v>
      </c>
      <c r="D3065" s="78">
        <f t="shared" si="150"/>
        <v>8.8462809917355365</v>
      </c>
      <c r="E3065" s="78"/>
      <c r="F3065" s="78"/>
      <c r="G3065" s="78"/>
      <c r="H3065" s="78"/>
      <c r="I3065" s="78"/>
    </row>
    <row r="3066" spans="1:9" x14ac:dyDescent="0.2">
      <c r="A3066" s="77">
        <v>35198</v>
      </c>
      <c r="B3066" s="61">
        <v>4690</v>
      </c>
      <c r="C3066" s="78">
        <f t="shared" si="149"/>
        <v>1996.05</v>
      </c>
      <c r="D3066" s="78">
        <f t="shared" si="150"/>
        <v>9.302479338842975</v>
      </c>
      <c r="E3066" s="78"/>
      <c r="F3066" s="78"/>
      <c r="G3066" s="78"/>
      <c r="H3066" s="78"/>
      <c r="I3066" s="78"/>
    </row>
    <row r="3067" spans="1:9" x14ac:dyDescent="0.2">
      <c r="A3067" s="77">
        <v>35199</v>
      </c>
      <c r="B3067" s="61">
        <v>5341</v>
      </c>
      <c r="C3067" s="78">
        <f t="shared" si="149"/>
        <v>1996.05</v>
      </c>
      <c r="D3067" s="78">
        <f t="shared" si="150"/>
        <v>10.593719008264463</v>
      </c>
      <c r="E3067" s="78"/>
      <c r="F3067" s="78"/>
      <c r="G3067" s="78"/>
      <c r="H3067" s="78"/>
      <c r="I3067" s="78"/>
    </row>
    <row r="3068" spans="1:9" x14ac:dyDescent="0.2">
      <c r="A3068" s="77">
        <v>35200</v>
      </c>
      <c r="B3068" s="61">
        <v>4834</v>
      </c>
      <c r="C3068" s="78">
        <f t="shared" si="149"/>
        <v>1996.05</v>
      </c>
      <c r="D3068" s="78">
        <f t="shared" si="150"/>
        <v>9.5880991735537187</v>
      </c>
      <c r="E3068" s="78"/>
      <c r="F3068" s="78"/>
      <c r="G3068" s="78"/>
      <c r="H3068" s="78"/>
      <c r="I3068" s="78"/>
    </row>
    <row r="3069" spans="1:9" x14ac:dyDescent="0.2">
      <c r="A3069" s="77">
        <v>35201</v>
      </c>
      <c r="B3069" s="61">
        <v>5033</v>
      </c>
      <c r="C3069" s="78">
        <f t="shared" si="149"/>
        <v>1996.05</v>
      </c>
      <c r="D3069" s="78">
        <f t="shared" si="150"/>
        <v>9.9828099173553717</v>
      </c>
      <c r="E3069" s="78"/>
      <c r="F3069" s="78"/>
      <c r="G3069" s="78"/>
      <c r="H3069" s="78"/>
      <c r="I3069" s="78"/>
    </row>
    <row r="3070" spans="1:9" x14ac:dyDescent="0.2">
      <c r="A3070" s="77">
        <v>35202</v>
      </c>
      <c r="B3070" s="61">
        <v>7829</v>
      </c>
      <c r="C3070" s="78">
        <f t="shared" si="149"/>
        <v>1996.05</v>
      </c>
      <c r="D3070" s="78">
        <f t="shared" si="150"/>
        <v>15.528595041322314</v>
      </c>
      <c r="E3070" s="78"/>
      <c r="F3070" s="78"/>
      <c r="G3070" s="78"/>
      <c r="H3070" s="78"/>
      <c r="I3070" s="78"/>
    </row>
    <row r="3071" spans="1:9" x14ac:dyDescent="0.2">
      <c r="A3071" s="77">
        <v>35203</v>
      </c>
      <c r="B3071" s="61">
        <v>6957</v>
      </c>
      <c r="C3071" s="78">
        <f t="shared" si="149"/>
        <v>1996.05</v>
      </c>
      <c r="D3071" s="78">
        <f t="shared" si="150"/>
        <v>13.79900826446281</v>
      </c>
      <c r="E3071" s="78"/>
      <c r="F3071" s="78"/>
      <c r="G3071" s="78"/>
      <c r="H3071" s="78"/>
      <c r="I3071" s="78"/>
    </row>
    <row r="3072" spans="1:9" x14ac:dyDescent="0.2">
      <c r="A3072" s="77">
        <v>35204</v>
      </c>
      <c r="B3072" s="61">
        <v>4857</v>
      </c>
      <c r="C3072" s="78">
        <f t="shared" si="149"/>
        <v>1996.05</v>
      </c>
      <c r="D3072" s="78">
        <f t="shared" si="150"/>
        <v>9.6337190082644621</v>
      </c>
      <c r="E3072" s="78"/>
      <c r="F3072" s="78"/>
      <c r="G3072" s="78"/>
      <c r="H3072" s="78"/>
      <c r="I3072" s="78"/>
    </row>
    <row r="3073" spans="1:9" x14ac:dyDescent="0.2">
      <c r="A3073" s="77">
        <v>35205</v>
      </c>
      <c r="B3073" s="61">
        <v>3626</v>
      </c>
      <c r="C3073" s="78">
        <f t="shared" si="149"/>
        <v>1996.05</v>
      </c>
      <c r="D3073" s="78">
        <f t="shared" si="150"/>
        <v>7.1920661157024801</v>
      </c>
      <c r="E3073" s="78"/>
      <c r="F3073" s="78"/>
      <c r="G3073" s="78"/>
      <c r="H3073" s="78"/>
      <c r="I3073" s="78"/>
    </row>
    <row r="3074" spans="1:9" x14ac:dyDescent="0.2">
      <c r="A3074" s="77">
        <v>35206</v>
      </c>
      <c r="B3074" s="61">
        <v>4951</v>
      </c>
      <c r="C3074" s="78">
        <f t="shared" si="149"/>
        <v>1996.05</v>
      </c>
      <c r="D3074" s="78">
        <f t="shared" si="150"/>
        <v>9.820165289256197</v>
      </c>
      <c r="E3074" s="78"/>
      <c r="F3074" s="78"/>
      <c r="G3074" s="78"/>
      <c r="H3074" s="78"/>
      <c r="I3074" s="78"/>
    </row>
    <row r="3075" spans="1:9" x14ac:dyDescent="0.2">
      <c r="A3075" s="77">
        <v>35207</v>
      </c>
      <c r="B3075" s="61">
        <v>4434</v>
      </c>
      <c r="C3075" s="78">
        <f t="shared" si="149"/>
        <v>1996.05</v>
      </c>
      <c r="D3075" s="78">
        <f t="shared" si="150"/>
        <v>8.7947107438016534</v>
      </c>
      <c r="E3075" s="78"/>
      <c r="F3075" s="78"/>
      <c r="G3075" s="78"/>
      <c r="H3075" s="78"/>
      <c r="I3075" s="78"/>
    </row>
    <row r="3076" spans="1:9" x14ac:dyDescent="0.2">
      <c r="A3076" s="77">
        <v>35208</v>
      </c>
      <c r="B3076" s="61">
        <v>3672</v>
      </c>
      <c r="C3076" s="78">
        <f t="shared" si="149"/>
        <v>1996.05</v>
      </c>
      <c r="D3076" s="78">
        <f t="shared" si="150"/>
        <v>7.2833057851239671</v>
      </c>
      <c r="E3076" s="78"/>
      <c r="F3076" s="78"/>
      <c r="G3076" s="78"/>
      <c r="H3076" s="78"/>
      <c r="I3076" s="78"/>
    </row>
    <row r="3077" spans="1:9" x14ac:dyDescent="0.2">
      <c r="A3077" s="77">
        <v>35209</v>
      </c>
      <c r="B3077" s="61">
        <v>3084</v>
      </c>
      <c r="C3077" s="78">
        <f t="shared" si="149"/>
        <v>1996.05</v>
      </c>
      <c r="D3077" s="78">
        <f t="shared" si="150"/>
        <v>6.1170247933884294</v>
      </c>
      <c r="E3077" s="78"/>
      <c r="F3077" s="78"/>
      <c r="G3077" s="78"/>
      <c r="H3077" s="78"/>
      <c r="I3077" s="78"/>
    </row>
    <row r="3078" spans="1:9" x14ac:dyDescent="0.2">
      <c r="A3078" s="77">
        <v>35210</v>
      </c>
      <c r="B3078" s="61">
        <v>3526</v>
      </c>
      <c r="C3078" s="78">
        <f t="shared" si="149"/>
        <v>1996.05</v>
      </c>
      <c r="D3078" s="78">
        <f t="shared" si="150"/>
        <v>6.9937190082644625</v>
      </c>
      <c r="E3078" s="78"/>
      <c r="F3078" s="78"/>
      <c r="G3078" s="78"/>
      <c r="H3078" s="78"/>
      <c r="I3078" s="78"/>
    </row>
    <row r="3079" spans="1:9" x14ac:dyDescent="0.2">
      <c r="A3079" s="77">
        <v>35211</v>
      </c>
      <c r="B3079" s="61">
        <v>7925</v>
      </c>
      <c r="C3079" s="78">
        <f t="shared" si="149"/>
        <v>1996.05</v>
      </c>
      <c r="D3079" s="78">
        <f t="shared" si="150"/>
        <v>15.71900826446281</v>
      </c>
      <c r="E3079" s="78"/>
      <c r="F3079" s="78"/>
      <c r="G3079" s="78"/>
      <c r="H3079" s="78"/>
      <c r="I3079" s="78"/>
    </row>
    <row r="3080" spans="1:9" x14ac:dyDescent="0.2">
      <c r="A3080" s="77">
        <v>35212</v>
      </c>
      <c r="B3080" s="61">
        <v>4266</v>
      </c>
      <c r="C3080" s="78">
        <f t="shared" si="149"/>
        <v>1996.05</v>
      </c>
      <c r="D3080" s="78">
        <f t="shared" si="150"/>
        <v>8.461487603305784</v>
      </c>
      <c r="E3080" s="78"/>
      <c r="F3080" s="78"/>
      <c r="G3080" s="78"/>
      <c r="H3080" s="78"/>
      <c r="I3080" s="78"/>
    </row>
    <row r="3081" spans="1:9" x14ac:dyDescent="0.2">
      <c r="A3081" s="77">
        <v>35213</v>
      </c>
      <c r="B3081" s="61">
        <v>3353</v>
      </c>
      <c r="C3081" s="78">
        <f t="shared" si="149"/>
        <v>1996.05</v>
      </c>
      <c r="D3081" s="78">
        <f t="shared" si="150"/>
        <v>6.6505785123966943</v>
      </c>
      <c r="E3081" s="78"/>
      <c r="F3081" s="78"/>
      <c r="G3081" s="78"/>
      <c r="H3081" s="78"/>
      <c r="I3081" s="78"/>
    </row>
    <row r="3082" spans="1:9" x14ac:dyDescent="0.2">
      <c r="A3082" s="77">
        <v>35214</v>
      </c>
      <c r="B3082" s="61">
        <v>3082</v>
      </c>
      <c r="C3082" s="78">
        <f t="shared" si="149"/>
        <v>1996.05</v>
      </c>
      <c r="D3082" s="78">
        <f t="shared" si="150"/>
        <v>6.1130578512396694</v>
      </c>
      <c r="E3082" s="78"/>
      <c r="F3082" s="78"/>
      <c r="G3082" s="78"/>
      <c r="H3082" s="78"/>
      <c r="I3082" s="78"/>
    </row>
    <row r="3083" spans="1:9" x14ac:dyDescent="0.2">
      <c r="A3083" s="77">
        <v>35215</v>
      </c>
      <c r="B3083" s="61">
        <v>2754</v>
      </c>
      <c r="C3083" s="78">
        <f t="shared" ref="C3083:C3146" si="151">YEAR(A3083) + MONTH(A3083) / 100</f>
        <v>1996.05</v>
      </c>
      <c r="D3083" s="78">
        <f t="shared" si="150"/>
        <v>5.4624793388429751</v>
      </c>
      <c r="E3083" s="78"/>
      <c r="F3083" s="78"/>
      <c r="G3083" s="78"/>
      <c r="H3083" s="78"/>
      <c r="I3083" s="78"/>
    </row>
    <row r="3084" spans="1:9" x14ac:dyDescent="0.2">
      <c r="A3084" s="77">
        <v>35216</v>
      </c>
      <c r="B3084" s="61">
        <v>2874</v>
      </c>
      <c r="C3084" s="78">
        <f t="shared" si="151"/>
        <v>1996.05</v>
      </c>
      <c r="D3084" s="78">
        <f t="shared" ref="D3084:D3147" si="152">B3084 * 60 * 60 * 24 / 43560 / 1000</f>
        <v>5.7004958677685957</v>
      </c>
      <c r="E3084" s="78"/>
      <c r="F3084" s="78"/>
      <c r="G3084" s="78"/>
      <c r="H3084" s="78"/>
      <c r="I3084" s="78"/>
    </row>
    <row r="3085" spans="1:9" x14ac:dyDescent="0.2">
      <c r="A3085" s="77">
        <v>35217</v>
      </c>
      <c r="B3085" s="61">
        <v>3055</v>
      </c>
      <c r="C3085" s="78">
        <f t="shared" si="151"/>
        <v>1996.06</v>
      </c>
      <c r="D3085" s="78">
        <f t="shared" si="152"/>
        <v>6.0595041322314049</v>
      </c>
      <c r="E3085" s="78"/>
      <c r="F3085" s="78"/>
      <c r="G3085" s="78"/>
      <c r="H3085" s="78"/>
      <c r="I3085" s="78"/>
    </row>
    <row r="3086" spans="1:9" x14ac:dyDescent="0.2">
      <c r="A3086" s="77">
        <v>35218</v>
      </c>
      <c r="B3086" s="61">
        <v>3214</v>
      </c>
      <c r="C3086" s="78">
        <f t="shared" si="151"/>
        <v>1996.06</v>
      </c>
      <c r="D3086" s="78">
        <f t="shared" si="152"/>
        <v>6.374876033057852</v>
      </c>
      <c r="E3086" s="78"/>
      <c r="F3086" s="78"/>
      <c r="G3086" s="78"/>
      <c r="H3086" s="78"/>
      <c r="I3086" s="78"/>
    </row>
    <row r="3087" spans="1:9" x14ac:dyDescent="0.2">
      <c r="A3087" s="77">
        <v>35219</v>
      </c>
      <c r="B3087" s="61">
        <v>3491</v>
      </c>
      <c r="C3087" s="78">
        <f t="shared" si="151"/>
        <v>1996.06</v>
      </c>
      <c r="D3087" s="78">
        <f t="shared" si="152"/>
        <v>6.924297520661157</v>
      </c>
      <c r="E3087" s="78"/>
      <c r="F3087" s="78"/>
      <c r="G3087" s="78"/>
      <c r="H3087" s="78"/>
      <c r="I3087" s="78"/>
    </row>
    <row r="3088" spans="1:9" x14ac:dyDescent="0.2">
      <c r="A3088" s="77">
        <v>35220</v>
      </c>
      <c r="B3088" s="61">
        <v>3005</v>
      </c>
      <c r="C3088" s="78">
        <f t="shared" si="151"/>
        <v>1996.06</v>
      </c>
      <c r="D3088" s="78">
        <f t="shared" si="152"/>
        <v>5.960330578512397</v>
      </c>
      <c r="E3088" s="78"/>
      <c r="F3088" s="78"/>
      <c r="G3088" s="78"/>
      <c r="H3088" s="78"/>
      <c r="I3088" s="78"/>
    </row>
    <row r="3089" spans="1:9" x14ac:dyDescent="0.2">
      <c r="A3089" s="77">
        <v>35221</v>
      </c>
      <c r="B3089" s="61">
        <v>2895</v>
      </c>
      <c r="C3089" s="78">
        <f t="shared" si="151"/>
        <v>1996.06</v>
      </c>
      <c r="D3089" s="78">
        <f t="shared" si="152"/>
        <v>5.7421487603305783</v>
      </c>
      <c r="E3089" s="78"/>
      <c r="F3089" s="78"/>
      <c r="G3089" s="78"/>
      <c r="H3089" s="78"/>
      <c r="I3089" s="78"/>
    </row>
    <row r="3090" spans="1:9" x14ac:dyDescent="0.2">
      <c r="A3090" s="77">
        <v>35222</v>
      </c>
      <c r="B3090" s="61">
        <v>2789</v>
      </c>
      <c r="C3090" s="78">
        <f t="shared" si="151"/>
        <v>1996.06</v>
      </c>
      <c r="D3090" s="78">
        <f t="shared" si="152"/>
        <v>5.5319008264462806</v>
      </c>
      <c r="E3090" s="78"/>
      <c r="F3090" s="78"/>
      <c r="G3090" s="78"/>
      <c r="H3090" s="78"/>
      <c r="I3090" s="78"/>
    </row>
    <row r="3091" spans="1:9" x14ac:dyDescent="0.2">
      <c r="A3091" s="77">
        <v>35223</v>
      </c>
      <c r="B3091" s="61">
        <v>2995</v>
      </c>
      <c r="C3091" s="78">
        <f t="shared" si="151"/>
        <v>1996.06</v>
      </c>
      <c r="D3091" s="78">
        <f t="shared" si="152"/>
        <v>5.9404958677685951</v>
      </c>
      <c r="E3091" s="78"/>
      <c r="F3091" s="78"/>
      <c r="G3091" s="78"/>
      <c r="H3091" s="78"/>
      <c r="I3091" s="78"/>
    </row>
    <row r="3092" spans="1:9" x14ac:dyDescent="0.2">
      <c r="A3092" s="77">
        <v>35224</v>
      </c>
      <c r="B3092" s="61">
        <v>1761</v>
      </c>
      <c r="C3092" s="78">
        <f t="shared" si="151"/>
        <v>1996.06</v>
      </c>
      <c r="D3092" s="78">
        <f t="shared" si="152"/>
        <v>3.4928925619834712</v>
      </c>
      <c r="E3092" s="78"/>
      <c r="F3092" s="78"/>
      <c r="G3092" s="78"/>
      <c r="H3092" s="78"/>
      <c r="I3092" s="78"/>
    </row>
    <row r="3093" spans="1:9" x14ac:dyDescent="0.2">
      <c r="A3093" s="77">
        <v>35225</v>
      </c>
      <c r="B3093" s="61">
        <v>1429</v>
      </c>
      <c r="C3093" s="78">
        <f t="shared" si="151"/>
        <v>1996.06</v>
      </c>
      <c r="D3093" s="78">
        <f t="shared" si="152"/>
        <v>2.8343801652892564</v>
      </c>
      <c r="E3093" s="78"/>
      <c r="F3093" s="78"/>
      <c r="G3093" s="78"/>
      <c r="H3093" s="78"/>
      <c r="I3093" s="78"/>
    </row>
    <row r="3094" spans="1:9" x14ac:dyDescent="0.2">
      <c r="A3094" s="77">
        <v>35226</v>
      </c>
      <c r="B3094" s="61">
        <v>1733</v>
      </c>
      <c r="C3094" s="78">
        <f t="shared" si="151"/>
        <v>1996.06</v>
      </c>
      <c r="D3094" s="78">
        <f t="shared" si="152"/>
        <v>3.4373553719008263</v>
      </c>
      <c r="E3094" s="78"/>
      <c r="F3094" s="78"/>
      <c r="G3094" s="78"/>
      <c r="H3094" s="78"/>
      <c r="I3094" s="78"/>
    </row>
    <row r="3095" spans="1:9" x14ac:dyDescent="0.2">
      <c r="A3095" s="77">
        <v>35227</v>
      </c>
      <c r="B3095" s="61">
        <v>2003</v>
      </c>
      <c r="C3095" s="78">
        <f t="shared" si="151"/>
        <v>1996.06</v>
      </c>
      <c r="D3095" s="78">
        <f t="shared" si="152"/>
        <v>3.9728925619834712</v>
      </c>
      <c r="E3095" s="78"/>
      <c r="F3095" s="78"/>
      <c r="G3095" s="78"/>
      <c r="H3095" s="78"/>
      <c r="I3095" s="78"/>
    </row>
    <row r="3096" spans="1:9" x14ac:dyDescent="0.2">
      <c r="A3096" s="77">
        <v>35228</v>
      </c>
      <c r="B3096" s="61">
        <v>1755</v>
      </c>
      <c r="C3096" s="78">
        <f t="shared" si="151"/>
        <v>1996.06</v>
      </c>
      <c r="D3096" s="78">
        <f t="shared" si="152"/>
        <v>3.4809917355371898</v>
      </c>
      <c r="E3096" s="78"/>
      <c r="F3096" s="78"/>
      <c r="G3096" s="78"/>
      <c r="H3096" s="78"/>
      <c r="I3096" s="78"/>
    </row>
    <row r="3097" spans="1:9" x14ac:dyDescent="0.2">
      <c r="A3097" s="77">
        <v>35229</v>
      </c>
      <c r="B3097" s="61">
        <v>1567</v>
      </c>
      <c r="C3097" s="78">
        <f t="shared" si="151"/>
        <v>1996.06</v>
      </c>
      <c r="D3097" s="78">
        <f t="shared" si="152"/>
        <v>3.1080991735537191</v>
      </c>
      <c r="E3097" s="78"/>
      <c r="F3097" s="78"/>
      <c r="G3097" s="78"/>
      <c r="H3097" s="78"/>
      <c r="I3097" s="78"/>
    </row>
    <row r="3098" spans="1:9" x14ac:dyDescent="0.2">
      <c r="A3098" s="77">
        <v>35230</v>
      </c>
      <c r="B3098" s="61">
        <v>1551</v>
      </c>
      <c r="C3098" s="78">
        <f t="shared" si="151"/>
        <v>1996.06</v>
      </c>
      <c r="D3098" s="78">
        <f t="shared" si="152"/>
        <v>3.0763636363636366</v>
      </c>
      <c r="E3098" s="78"/>
      <c r="F3098" s="78"/>
      <c r="G3098" s="78"/>
      <c r="H3098" s="78"/>
      <c r="I3098" s="78"/>
    </row>
    <row r="3099" spans="1:9" x14ac:dyDescent="0.2">
      <c r="A3099" s="77">
        <v>35231</v>
      </c>
      <c r="B3099" s="61">
        <v>1617</v>
      </c>
      <c r="C3099" s="78">
        <f t="shared" si="151"/>
        <v>1996.06</v>
      </c>
      <c r="D3099" s="78">
        <f t="shared" si="152"/>
        <v>3.2072727272727275</v>
      </c>
      <c r="E3099" s="78"/>
      <c r="F3099" s="78"/>
      <c r="G3099" s="78"/>
      <c r="H3099" s="78"/>
      <c r="I3099" s="78"/>
    </row>
    <row r="3100" spans="1:9" x14ac:dyDescent="0.2">
      <c r="A3100" s="77">
        <v>35232</v>
      </c>
      <c r="B3100" s="61">
        <v>1359</v>
      </c>
      <c r="C3100" s="78">
        <f t="shared" si="151"/>
        <v>1996.06</v>
      </c>
      <c r="D3100" s="78">
        <f t="shared" si="152"/>
        <v>2.6955371900826446</v>
      </c>
      <c r="E3100" s="78"/>
      <c r="F3100" s="78"/>
      <c r="G3100" s="78"/>
      <c r="H3100" s="78"/>
      <c r="I3100" s="78"/>
    </row>
    <row r="3101" spans="1:9" x14ac:dyDescent="0.2">
      <c r="A3101" s="77">
        <v>35233</v>
      </c>
      <c r="B3101" s="61">
        <v>507</v>
      </c>
      <c r="C3101" s="78">
        <f t="shared" si="151"/>
        <v>1996.06</v>
      </c>
      <c r="D3101" s="78">
        <f t="shared" si="152"/>
        <v>1.0056198347107439</v>
      </c>
      <c r="E3101" s="78"/>
      <c r="F3101" s="78"/>
      <c r="G3101" s="78"/>
      <c r="H3101" s="78"/>
      <c r="I3101" s="78"/>
    </row>
    <row r="3102" spans="1:9" x14ac:dyDescent="0.2">
      <c r="A3102" s="77">
        <v>35234</v>
      </c>
      <c r="B3102" s="61">
        <v>1188</v>
      </c>
      <c r="C3102" s="78">
        <f t="shared" si="151"/>
        <v>1996.06</v>
      </c>
      <c r="D3102" s="78">
        <f t="shared" si="152"/>
        <v>2.3563636363636364</v>
      </c>
      <c r="E3102" s="78"/>
      <c r="F3102" s="78"/>
      <c r="G3102" s="78"/>
      <c r="H3102" s="78"/>
      <c r="I3102" s="78"/>
    </row>
    <row r="3103" spans="1:9" x14ac:dyDescent="0.2">
      <c r="A3103" s="77">
        <v>35235</v>
      </c>
      <c r="B3103" s="61">
        <v>1137</v>
      </c>
      <c r="C3103" s="78">
        <f t="shared" si="151"/>
        <v>1996.06</v>
      </c>
      <c r="D3103" s="78">
        <f t="shared" si="152"/>
        <v>2.2552066115702476</v>
      </c>
      <c r="E3103" s="78"/>
      <c r="F3103" s="78"/>
      <c r="G3103" s="78"/>
      <c r="H3103" s="78"/>
      <c r="I3103" s="78"/>
    </row>
    <row r="3104" spans="1:9" x14ac:dyDescent="0.2">
      <c r="A3104" s="77">
        <v>35236</v>
      </c>
      <c r="B3104" s="61">
        <v>1339</v>
      </c>
      <c r="C3104" s="78">
        <f t="shared" si="151"/>
        <v>1996.06</v>
      </c>
      <c r="D3104" s="78">
        <f t="shared" si="152"/>
        <v>2.6558677685950416</v>
      </c>
      <c r="E3104" s="78"/>
      <c r="F3104" s="78"/>
      <c r="G3104" s="78"/>
      <c r="H3104" s="78"/>
      <c r="I3104" s="78"/>
    </row>
    <row r="3105" spans="1:9" x14ac:dyDescent="0.2">
      <c r="A3105" s="77">
        <v>35237</v>
      </c>
      <c r="B3105" s="61">
        <v>1023</v>
      </c>
      <c r="C3105" s="78">
        <f t="shared" si="151"/>
        <v>1996.06</v>
      </c>
      <c r="D3105" s="78">
        <f t="shared" si="152"/>
        <v>2.0290909090909088</v>
      </c>
      <c r="E3105" s="78"/>
      <c r="F3105" s="78"/>
      <c r="G3105" s="78"/>
      <c r="H3105" s="78"/>
      <c r="I3105" s="78"/>
    </row>
    <row r="3106" spans="1:9" x14ac:dyDescent="0.2">
      <c r="A3106" s="77">
        <v>35238</v>
      </c>
      <c r="B3106" s="61">
        <v>995</v>
      </c>
      <c r="C3106" s="78">
        <f t="shared" si="151"/>
        <v>1996.06</v>
      </c>
      <c r="D3106" s="78">
        <f t="shared" si="152"/>
        <v>1.9735537190082644</v>
      </c>
      <c r="E3106" s="78"/>
      <c r="F3106" s="78"/>
      <c r="G3106" s="78"/>
      <c r="H3106" s="78"/>
      <c r="I3106" s="78"/>
    </row>
    <row r="3107" spans="1:9" x14ac:dyDescent="0.2">
      <c r="A3107" s="77">
        <v>35239</v>
      </c>
      <c r="B3107" s="61">
        <v>660</v>
      </c>
      <c r="C3107" s="78">
        <f t="shared" si="151"/>
        <v>1996.06</v>
      </c>
      <c r="D3107" s="78">
        <f t="shared" si="152"/>
        <v>1.3090909090909091</v>
      </c>
      <c r="E3107" s="78"/>
      <c r="F3107" s="78"/>
      <c r="G3107" s="78"/>
      <c r="H3107" s="78"/>
      <c r="I3107" s="78"/>
    </row>
    <row r="3108" spans="1:9" x14ac:dyDescent="0.2">
      <c r="A3108" s="77">
        <v>35240</v>
      </c>
      <c r="B3108" s="61" t="s">
        <v>113</v>
      </c>
      <c r="C3108" s="78">
        <f t="shared" si="151"/>
        <v>1996.06</v>
      </c>
      <c r="D3108" s="78" t="e">
        <f t="shared" si="152"/>
        <v>#VALUE!</v>
      </c>
      <c r="E3108" s="78"/>
      <c r="F3108" s="78"/>
      <c r="G3108" s="78"/>
      <c r="H3108" s="78"/>
      <c r="I3108" s="78"/>
    </row>
    <row r="3109" spans="1:9" x14ac:dyDescent="0.2">
      <c r="A3109" s="77">
        <v>35241</v>
      </c>
      <c r="B3109" s="61" t="s">
        <v>113</v>
      </c>
      <c r="C3109" s="78">
        <f t="shared" si="151"/>
        <v>1996.06</v>
      </c>
      <c r="D3109" s="78" t="e">
        <f t="shared" si="152"/>
        <v>#VALUE!</v>
      </c>
      <c r="E3109" s="78"/>
      <c r="F3109" s="78"/>
      <c r="G3109" s="78"/>
      <c r="H3109" s="78"/>
      <c r="I3109" s="78"/>
    </row>
    <row r="3110" spans="1:9" x14ac:dyDescent="0.2">
      <c r="A3110" s="77">
        <v>35242</v>
      </c>
      <c r="B3110" s="61" t="s">
        <v>113</v>
      </c>
      <c r="C3110" s="78">
        <f t="shared" si="151"/>
        <v>1996.06</v>
      </c>
      <c r="D3110" s="78" t="e">
        <f t="shared" si="152"/>
        <v>#VALUE!</v>
      </c>
      <c r="E3110" s="78"/>
      <c r="F3110" s="78"/>
      <c r="G3110" s="78"/>
      <c r="H3110" s="78"/>
      <c r="I3110" s="78"/>
    </row>
    <row r="3111" spans="1:9" x14ac:dyDescent="0.2">
      <c r="A3111" s="77">
        <v>35243</v>
      </c>
      <c r="B3111" s="61" t="s">
        <v>113</v>
      </c>
      <c r="C3111" s="78">
        <f t="shared" si="151"/>
        <v>1996.06</v>
      </c>
      <c r="D3111" s="78" t="e">
        <f t="shared" si="152"/>
        <v>#VALUE!</v>
      </c>
      <c r="E3111" s="78"/>
      <c r="F3111" s="78"/>
      <c r="G3111" s="78"/>
      <c r="H3111" s="78"/>
      <c r="I3111" s="78"/>
    </row>
    <row r="3112" spans="1:9" x14ac:dyDescent="0.2">
      <c r="A3112" s="77">
        <v>35244</v>
      </c>
      <c r="B3112" s="61" t="s">
        <v>113</v>
      </c>
      <c r="C3112" s="78">
        <f t="shared" si="151"/>
        <v>1996.06</v>
      </c>
      <c r="D3112" s="78" t="e">
        <f t="shared" si="152"/>
        <v>#VALUE!</v>
      </c>
      <c r="E3112" s="78"/>
      <c r="F3112" s="78"/>
      <c r="G3112" s="78"/>
      <c r="H3112" s="78"/>
      <c r="I3112" s="78"/>
    </row>
    <row r="3113" spans="1:9" x14ac:dyDescent="0.2">
      <c r="A3113" s="77">
        <v>35245</v>
      </c>
      <c r="B3113" s="61" t="s">
        <v>113</v>
      </c>
      <c r="C3113" s="78">
        <f t="shared" si="151"/>
        <v>1996.06</v>
      </c>
      <c r="D3113" s="78" t="e">
        <f t="shared" si="152"/>
        <v>#VALUE!</v>
      </c>
      <c r="E3113" s="78"/>
      <c r="F3113" s="78"/>
      <c r="G3113" s="78"/>
      <c r="H3113" s="78"/>
      <c r="I3113" s="78"/>
    </row>
    <row r="3114" spans="1:9" x14ac:dyDescent="0.2">
      <c r="A3114" s="77">
        <v>35246</v>
      </c>
      <c r="B3114" s="61" t="s">
        <v>113</v>
      </c>
      <c r="C3114" s="78">
        <f t="shared" si="151"/>
        <v>1996.06</v>
      </c>
      <c r="D3114" s="78" t="e">
        <f t="shared" si="152"/>
        <v>#VALUE!</v>
      </c>
      <c r="E3114" s="78"/>
      <c r="F3114" s="78"/>
      <c r="G3114" s="78"/>
      <c r="H3114" s="78"/>
      <c r="I3114" s="78"/>
    </row>
    <row r="3115" spans="1:9" x14ac:dyDescent="0.2">
      <c r="A3115" s="77">
        <v>35247</v>
      </c>
      <c r="B3115" s="61" t="s">
        <v>113</v>
      </c>
      <c r="C3115" s="78">
        <f t="shared" si="151"/>
        <v>1996.07</v>
      </c>
      <c r="D3115" s="78" t="e">
        <f t="shared" si="152"/>
        <v>#VALUE!</v>
      </c>
      <c r="E3115" s="78"/>
      <c r="F3115" s="78"/>
      <c r="G3115" s="78"/>
      <c r="H3115" s="78"/>
      <c r="I3115" s="78"/>
    </row>
    <row r="3116" spans="1:9" x14ac:dyDescent="0.2">
      <c r="A3116" s="77">
        <v>35248</v>
      </c>
      <c r="B3116" s="61" t="s">
        <v>113</v>
      </c>
      <c r="C3116" s="78">
        <f t="shared" si="151"/>
        <v>1996.07</v>
      </c>
      <c r="D3116" s="78" t="e">
        <f t="shared" si="152"/>
        <v>#VALUE!</v>
      </c>
      <c r="E3116" s="78"/>
      <c r="F3116" s="78"/>
      <c r="G3116" s="78"/>
      <c r="H3116" s="78"/>
      <c r="I3116" s="78"/>
    </row>
    <row r="3117" spans="1:9" x14ac:dyDescent="0.2">
      <c r="A3117" s="77">
        <v>35249</v>
      </c>
      <c r="B3117" s="61" t="s">
        <v>113</v>
      </c>
      <c r="C3117" s="78">
        <f t="shared" si="151"/>
        <v>1996.07</v>
      </c>
      <c r="D3117" s="78" t="e">
        <f t="shared" si="152"/>
        <v>#VALUE!</v>
      </c>
      <c r="E3117" s="78"/>
      <c r="F3117" s="78"/>
      <c r="G3117" s="78"/>
      <c r="H3117" s="78"/>
      <c r="I3117" s="78"/>
    </row>
    <row r="3118" spans="1:9" x14ac:dyDescent="0.2">
      <c r="A3118" s="77">
        <v>35250</v>
      </c>
      <c r="B3118" s="61" t="s">
        <v>113</v>
      </c>
      <c r="C3118" s="78">
        <f t="shared" si="151"/>
        <v>1996.07</v>
      </c>
      <c r="D3118" s="78" t="e">
        <f t="shared" si="152"/>
        <v>#VALUE!</v>
      </c>
      <c r="E3118" s="78"/>
      <c r="F3118" s="78"/>
      <c r="G3118" s="78"/>
      <c r="H3118" s="78"/>
      <c r="I3118" s="78"/>
    </row>
    <row r="3119" spans="1:9" x14ac:dyDescent="0.2">
      <c r="A3119" s="77">
        <v>35251</v>
      </c>
      <c r="B3119" s="61">
        <v>940</v>
      </c>
      <c r="C3119" s="78">
        <f t="shared" si="151"/>
        <v>1996.07</v>
      </c>
      <c r="D3119" s="78">
        <f t="shared" si="152"/>
        <v>1.8644628099173552</v>
      </c>
      <c r="E3119" s="78"/>
      <c r="F3119" s="78"/>
      <c r="G3119" s="78"/>
      <c r="H3119" s="78"/>
      <c r="I3119" s="78"/>
    </row>
    <row r="3120" spans="1:9" x14ac:dyDescent="0.2">
      <c r="A3120" s="77">
        <v>35252</v>
      </c>
      <c r="B3120" s="61">
        <v>828</v>
      </c>
      <c r="C3120" s="78">
        <f t="shared" si="151"/>
        <v>1996.07</v>
      </c>
      <c r="D3120" s="78">
        <f t="shared" si="152"/>
        <v>1.642314049586777</v>
      </c>
      <c r="E3120" s="78"/>
      <c r="F3120" s="78"/>
      <c r="G3120" s="78"/>
      <c r="H3120" s="78"/>
      <c r="I3120" s="78"/>
    </row>
    <row r="3121" spans="1:9" x14ac:dyDescent="0.2">
      <c r="A3121" s="77">
        <v>35253</v>
      </c>
      <c r="B3121" s="61">
        <v>784</v>
      </c>
      <c r="C3121" s="78">
        <f t="shared" si="151"/>
        <v>1996.07</v>
      </c>
      <c r="D3121" s="78">
        <f t="shared" si="152"/>
        <v>1.5550413223140498</v>
      </c>
      <c r="E3121" s="78"/>
      <c r="F3121" s="78"/>
      <c r="G3121" s="78"/>
      <c r="H3121" s="78"/>
      <c r="I3121" s="78"/>
    </row>
    <row r="3122" spans="1:9" x14ac:dyDescent="0.2">
      <c r="A3122" s="77">
        <v>35254</v>
      </c>
      <c r="B3122" s="61">
        <v>1108</v>
      </c>
      <c r="C3122" s="78">
        <f t="shared" si="151"/>
        <v>1996.07</v>
      </c>
      <c r="D3122" s="78">
        <f t="shared" si="152"/>
        <v>2.1976859504132231</v>
      </c>
      <c r="E3122" s="78"/>
      <c r="F3122" s="78"/>
      <c r="G3122" s="78"/>
      <c r="H3122" s="78"/>
      <c r="I3122" s="78"/>
    </row>
    <row r="3123" spans="1:9" x14ac:dyDescent="0.2">
      <c r="A3123" s="77">
        <v>35255</v>
      </c>
      <c r="B3123" s="61">
        <v>564</v>
      </c>
      <c r="C3123" s="78">
        <f t="shared" si="151"/>
        <v>1996.07</v>
      </c>
      <c r="D3123" s="78">
        <f t="shared" si="152"/>
        <v>1.1186776859504133</v>
      </c>
      <c r="E3123" s="78"/>
      <c r="F3123" s="78"/>
      <c r="G3123" s="78"/>
      <c r="H3123" s="78"/>
      <c r="I3123" s="78"/>
    </row>
    <row r="3124" spans="1:9" x14ac:dyDescent="0.2">
      <c r="A3124" s="77">
        <v>35256</v>
      </c>
      <c r="B3124" s="61">
        <v>805</v>
      </c>
      <c r="C3124" s="78">
        <f t="shared" si="151"/>
        <v>1996.07</v>
      </c>
      <c r="D3124" s="78">
        <f t="shared" si="152"/>
        <v>1.596694214876033</v>
      </c>
      <c r="E3124" s="78"/>
      <c r="F3124" s="78"/>
      <c r="G3124" s="78"/>
      <c r="H3124" s="78"/>
      <c r="I3124" s="78"/>
    </row>
    <row r="3125" spans="1:9" x14ac:dyDescent="0.2">
      <c r="A3125" s="77">
        <v>35257</v>
      </c>
      <c r="B3125" s="61">
        <v>659</v>
      </c>
      <c r="C3125" s="78">
        <f t="shared" si="151"/>
        <v>1996.07</v>
      </c>
      <c r="D3125" s="78">
        <f t="shared" si="152"/>
        <v>1.3071074380165288</v>
      </c>
      <c r="E3125" s="78"/>
      <c r="F3125" s="78"/>
      <c r="G3125" s="78"/>
      <c r="H3125" s="78"/>
      <c r="I3125" s="78"/>
    </row>
    <row r="3126" spans="1:9" x14ac:dyDescent="0.2">
      <c r="A3126" s="77">
        <v>35258</v>
      </c>
      <c r="B3126" s="61">
        <v>761</v>
      </c>
      <c r="C3126" s="78">
        <f t="shared" si="151"/>
        <v>1996.07</v>
      </c>
      <c r="D3126" s="78">
        <f t="shared" si="152"/>
        <v>1.5094214876033059</v>
      </c>
      <c r="E3126" s="78"/>
      <c r="F3126" s="78"/>
      <c r="G3126" s="78"/>
      <c r="H3126" s="78"/>
      <c r="I3126" s="78"/>
    </row>
    <row r="3127" spans="1:9" x14ac:dyDescent="0.2">
      <c r="A3127" s="77">
        <v>35259</v>
      </c>
      <c r="B3127" s="61">
        <v>669</v>
      </c>
      <c r="C3127" s="78">
        <f t="shared" si="151"/>
        <v>1996.07</v>
      </c>
      <c r="D3127" s="78">
        <f t="shared" si="152"/>
        <v>1.3269421487603306</v>
      </c>
      <c r="E3127" s="78"/>
      <c r="F3127" s="78"/>
      <c r="G3127" s="78"/>
      <c r="H3127" s="78"/>
      <c r="I3127" s="78"/>
    </row>
    <row r="3128" spans="1:9" x14ac:dyDescent="0.2">
      <c r="A3128" s="77">
        <v>35260</v>
      </c>
      <c r="B3128" s="61">
        <v>525</v>
      </c>
      <c r="C3128" s="78">
        <f t="shared" si="151"/>
        <v>1996.07</v>
      </c>
      <c r="D3128" s="78">
        <f t="shared" si="152"/>
        <v>1.0413223140495869</v>
      </c>
      <c r="E3128" s="78"/>
      <c r="F3128" s="78"/>
      <c r="G3128" s="78"/>
      <c r="H3128" s="78"/>
      <c r="I3128" s="78"/>
    </row>
    <row r="3129" spans="1:9" x14ac:dyDescent="0.2">
      <c r="A3129" s="77">
        <v>35261</v>
      </c>
      <c r="B3129" s="61">
        <v>562</v>
      </c>
      <c r="C3129" s="78">
        <f t="shared" si="151"/>
        <v>1996.07</v>
      </c>
      <c r="D3129" s="78">
        <f t="shared" si="152"/>
        <v>1.1147107438016528</v>
      </c>
      <c r="E3129" s="78"/>
      <c r="F3129" s="78"/>
      <c r="G3129" s="78"/>
      <c r="H3129" s="78"/>
      <c r="I3129" s="78"/>
    </row>
    <row r="3130" spans="1:9" x14ac:dyDescent="0.2">
      <c r="A3130" s="77">
        <v>35262</v>
      </c>
      <c r="B3130" s="61">
        <v>564</v>
      </c>
      <c r="C3130" s="78">
        <f t="shared" si="151"/>
        <v>1996.07</v>
      </c>
      <c r="D3130" s="78">
        <f t="shared" si="152"/>
        <v>1.1186776859504133</v>
      </c>
      <c r="E3130" s="78"/>
      <c r="F3130" s="78"/>
      <c r="G3130" s="78"/>
      <c r="H3130" s="78"/>
      <c r="I3130" s="78"/>
    </row>
    <row r="3131" spans="1:9" x14ac:dyDescent="0.2">
      <c r="A3131" s="77">
        <v>35263</v>
      </c>
      <c r="B3131" s="61">
        <v>-278</v>
      </c>
      <c r="C3131" s="78">
        <f t="shared" si="151"/>
        <v>1996.07</v>
      </c>
      <c r="D3131" s="78">
        <f t="shared" si="152"/>
        <v>-0.55140495867768591</v>
      </c>
      <c r="E3131" s="78"/>
      <c r="F3131" s="78"/>
      <c r="G3131" s="78"/>
      <c r="H3131" s="78"/>
      <c r="I3131" s="78"/>
    </row>
    <row r="3132" spans="1:9" x14ac:dyDescent="0.2">
      <c r="A3132" s="77">
        <v>35264</v>
      </c>
      <c r="B3132" s="61">
        <v>171</v>
      </c>
      <c r="C3132" s="78">
        <f t="shared" si="151"/>
        <v>1996.07</v>
      </c>
      <c r="D3132" s="78">
        <f t="shared" si="152"/>
        <v>0.33917355371900826</v>
      </c>
      <c r="E3132" s="78"/>
      <c r="F3132" s="78"/>
      <c r="G3132" s="78"/>
      <c r="H3132" s="78"/>
      <c r="I3132" s="78"/>
    </row>
    <row r="3133" spans="1:9" x14ac:dyDescent="0.2">
      <c r="A3133" s="77">
        <v>35265</v>
      </c>
      <c r="B3133" s="61">
        <v>303</v>
      </c>
      <c r="C3133" s="78">
        <f t="shared" si="151"/>
        <v>1996.07</v>
      </c>
      <c r="D3133" s="78">
        <f t="shared" si="152"/>
        <v>0.60099173553718999</v>
      </c>
      <c r="E3133" s="78"/>
      <c r="F3133" s="78"/>
      <c r="G3133" s="78"/>
      <c r="H3133" s="78"/>
      <c r="I3133" s="78"/>
    </row>
    <row r="3134" spans="1:9" x14ac:dyDescent="0.2">
      <c r="A3134" s="77">
        <v>35266</v>
      </c>
      <c r="B3134" s="61">
        <v>646</v>
      </c>
      <c r="C3134" s="78">
        <f t="shared" si="151"/>
        <v>1996.07</v>
      </c>
      <c r="D3134" s="78">
        <f t="shared" si="152"/>
        <v>1.2813223140495869</v>
      </c>
      <c r="E3134" s="78"/>
      <c r="F3134" s="78"/>
      <c r="G3134" s="78"/>
      <c r="H3134" s="78"/>
      <c r="I3134" s="78"/>
    </row>
    <row r="3135" spans="1:9" x14ac:dyDescent="0.2">
      <c r="A3135" s="77">
        <v>35267</v>
      </c>
      <c r="B3135" s="61">
        <v>941</v>
      </c>
      <c r="C3135" s="78">
        <f t="shared" si="151"/>
        <v>1996.07</v>
      </c>
      <c r="D3135" s="78">
        <f t="shared" si="152"/>
        <v>1.8664462809917357</v>
      </c>
      <c r="E3135" s="78"/>
      <c r="F3135" s="78"/>
      <c r="G3135" s="78"/>
      <c r="H3135" s="78"/>
      <c r="I3135" s="78"/>
    </row>
    <row r="3136" spans="1:9" x14ac:dyDescent="0.2">
      <c r="A3136" s="77">
        <v>35268</v>
      </c>
      <c r="B3136" s="61">
        <v>731</v>
      </c>
      <c r="C3136" s="78">
        <f t="shared" si="151"/>
        <v>1996.07</v>
      </c>
      <c r="D3136" s="78">
        <f t="shared" si="152"/>
        <v>1.4499173553719009</v>
      </c>
      <c r="E3136" s="78"/>
      <c r="F3136" s="78"/>
      <c r="G3136" s="78"/>
      <c r="H3136" s="78"/>
      <c r="I3136" s="78"/>
    </row>
    <row r="3137" spans="1:9" x14ac:dyDescent="0.2">
      <c r="A3137" s="77">
        <v>35269</v>
      </c>
      <c r="B3137" s="61">
        <v>544</v>
      </c>
      <c r="C3137" s="78">
        <f t="shared" si="151"/>
        <v>1996.07</v>
      </c>
      <c r="D3137" s="78">
        <f t="shared" si="152"/>
        <v>1.0790082644628098</v>
      </c>
      <c r="E3137" s="78"/>
      <c r="F3137" s="78"/>
      <c r="G3137" s="78"/>
      <c r="H3137" s="78"/>
      <c r="I3137" s="78"/>
    </row>
    <row r="3138" spans="1:9" x14ac:dyDescent="0.2">
      <c r="A3138" s="77">
        <v>35270</v>
      </c>
      <c r="B3138" s="61">
        <v>214</v>
      </c>
      <c r="C3138" s="78">
        <f t="shared" si="151"/>
        <v>1996.07</v>
      </c>
      <c r="D3138" s="78">
        <f t="shared" si="152"/>
        <v>0.42446280991735535</v>
      </c>
      <c r="E3138" s="78"/>
      <c r="F3138" s="78"/>
      <c r="G3138" s="78"/>
      <c r="H3138" s="78"/>
      <c r="I3138" s="78"/>
    </row>
    <row r="3139" spans="1:9" x14ac:dyDescent="0.2">
      <c r="A3139" s="77">
        <v>35271</v>
      </c>
      <c r="B3139" s="61">
        <v>590</v>
      </c>
      <c r="C3139" s="78">
        <f t="shared" si="151"/>
        <v>1996.07</v>
      </c>
      <c r="D3139" s="78">
        <f t="shared" si="152"/>
        <v>1.1702479338842975</v>
      </c>
      <c r="E3139" s="78"/>
      <c r="F3139" s="78"/>
      <c r="G3139" s="78"/>
      <c r="H3139" s="78"/>
      <c r="I3139" s="78"/>
    </row>
    <row r="3140" spans="1:9" x14ac:dyDescent="0.2">
      <c r="A3140" s="77">
        <v>35272</v>
      </c>
      <c r="B3140" s="61">
        <v>422</v>
      </c>
      <c r="C3140" s="78">
        <f t="shared" si="151"/>
        <v>1996.07</v>
      </c>
      <c r="D3140" s="78">
        <f t="shared" si="152"/>
        <v>0.83702479338842972</v>
      </c>
      <c r="E3140" s="78"/>
      <c r="F3140" s="78"/>
      <c r="G3140" s="78"/>
      <c r="H3140" s="78"/>
      <c r="I3140" s="78"/>
    </row>
    <row r="3141" spans="1:9" x14ac:dyDescent="0.2">
      <c r="A3141" s="77">
        <v>35273</v>
      </c>
      <c r="B3141" s="61">
        <v>430</v>
      </c>
      <c r="C3141" s="78">
        <f t="shared" si="151"/>
        <v>1996.07</v>
      </c>
      <c r="D3141" s="78">
        <f t="shared" si="152"/>
        <v>0.85289256198347108</v>
      </c>
      <c r="E3141" s="78"/>
      <c r="F3141" s="78"/>
      <c r="G3141" s="78"/>
      <c r="H3141" s="78"/>
      <c r="I3141" s="78"/>
    </row>
    <row r="3142" spans="1:9" x14ac:dyDescent="0.2">
      <c r="A3142" s="77">
        <v>35274</v>
      </c>
      <c r="B3142" s="61">
        <v>189</v>
      </c>
      <c r="C3142" s="78">
        <f t="shared" si="151"/>
        <v>1996.07</v>
      </c>
      <c r="D3142" s="78">
        <f t="shared" si="152"/>
        <v>0.37487603305785128</v>
      </c>
      <c r="E3142" s="78"/>
      <c r="F3142" s="78"/>
      <c r="G3142" s="78"/>
      <c r="H3142" s="78"/>
      <c r="I3142" s="78"/>
    </row>
    <row r="3143" spans="1:9" x14ac:dyDescent="0.2">
      <c r="A3143" s="77">
        <v>35275</v>
      </c>
      <c r="B3143" s="61">
        <v>168</v>
      </c>
      <c r="C3143" s="78">
        <f t="shared" si="151"/>
        <v>1996.07</v>
      </c>
      <c r="D3143" s="78">
        <f t="shared" si="152"/>
        <v>0.33322314049586776</v>
      </c>
      <c r="E3143" s="78"/>
      <c r="F3143" s="78"/>
      <c r="G3143" s="78"/>
      <c r="H3143" s="78"/>
      <c r="I3143" s="78"/>
    </row>
    <row r="3144" spans="1:9" x14ac:dyDescent="0.2">
      <c r="A3144" s="77">
        <v>35276</v>
      </c>
      <c r="B3144" s="61">
        <v>504</v>
      </c>
      <c r="C3144" s="78">
        <f t="shared" si="151"/>
        <v>1996.07</v>
      </c>
      <c r="D3144" s="78">
        <f t="shared" si="152"/>
        <v>0.9996694214876034</v>
      </c>
      <c r="E3144" s="78"/>
      <c r="F3144" s="78"/>
      <c r="G3144" s="78"/>
      <c r="H3144" s="78"/>
      <c r="I3144" s="78"/>
    </row>
    <row r="3145" spans="1:9" x14ac:dyDescent="0.2">
      <c r="A3145" s="77">
        <v>35277</v>
      </c>
      <c r="B3145" s="61">
        <v>160</v>
      </c>
      <c r="C3145" s="78">
        <f t="shared" si="151"/>
        <v>1996.07</v>
      </c>
      <c r="D3145" s="78">
        <f t="shared" si="152"/>
        <v>0.31735537190082647</v>
      </c>
      <c r="E3145" s="78"/>
      <c r="F3145" s="78"/>
      <c r="G3145" s="78"/>
      <c r="H3145" s="78"/>
      <c r="I3145" s="78"/>
    </row>
    <row r="3146" spans="1:9" x14ac:dyDescent="0.2">
      <c r="A3146" s="77">
        <v>35278</v>
      </c>
      <c r="B3146" s="61">
        <v>68</v>
      </c>
      <c r="C3146" s="78">
        <f t="shared" si="151"/>
        <v>1996.08</v>
      </c>
      <c r="D3146" s="78">
        <f t="shared" si="152"/>
        <v>0.13487603305785123</v>
      </c>
      <c r="E3146" s="78"/>
      <c r="F3146" s="78"/>
      <c r="G3146" s="78"/>
      <c r="H3146" s="78"/>
      <c r="I3146" s="78"/>
    </row>
    <row r="3147" spans="1:9" x14ac:dyDescent="0.2">
      <c r="A3147" s="77">
        <v>35279</v>
      </c>
      <c r="B3147" s="61">
        <v>-372</v>
      </c>
      <c r="C3147" s="78">
        <f t="shared" ref="C3147:C3210" si="153">YEAR(A3147) + MONTH(A3147) / 100</f>
        <v>1996.08</v>
      </c>
      <c r="D3147" s="78">
        <f t="shared" si="152"/>
        <v>-0.73785123966942145</v>
      </c>
      <c r="E3147" s="78"/>
      <c r="F3147" s="78"/>
      <c r="G3147" s="78"/>
      <c r="H3147" s="78"/>
      <c r="I3147" s="78"/>
    </row>
    <row r="3148" spans="1:9" x14ac:dyDescent="0.2">
      <c r="A3148" s="77">
        <v>35280</v>
      </c>
      <c r="B3148" s="61">
        <v>-62</v>
      </c>
      <c r="C3148" s="78">
        <f t="shared" si="153"/>
        <v>1996.08</v>
      </c>
      <c r="D3148" s="78">
        <f t="shared" ref="D3148:D3211" si="154">B3148 * 60 * 60 * 24 / 43560 / 1000</f>
        <v>-0.12297520661157024</v>
      </c>
      <c r="E3148" s="78"/>
      <c r="F3148" s="78"/>
      <c r="G3148" s="78"/>
      <c r="H3148" s="78"/>
      <c r="I3148" s="78"/>
    </row>
    <row r="3149" spans="1:9" x14ac:dyDescent="0.2">
      <c r="A3149" s="77">
        <v>35281</v>
      </c>
      <c r="B3149" s="61">
        <v>244</v>
      </c>
      <c r="C3149" s="78">
        <f t="shared" si="153"/>
        <v>1996.08</v>
      </c>
      <c r="D3149" s="78">
        <f t="shared" si="154"/>
        <v>0.48396694214876035</v>
      </c>
      <c r="E3149" s="78"/>
      <c r="F3149" s="78"/>
      <c r="G3149" s="78"/>
      <c r="H3149" s="78"/>
      <c r="I3149" s="78"/>
    </row>
    <row r="3150" spans="1:9" x14ac:dyDescent="0.2">
      <c r="A3150" s="77">
        <v>35282</v>
      </c>
      <c r="B3150" s="61">
        <v>-147</v>
      </c>
      <c r="C3150" s="78">
        <f t="shared" si="153"/>
        <v>1996.08</v>
      </c>
      <c r="D3150" s="78">
        <f t="shared" si="154"/>
        <v>-0.29157024793388425</v>
      </c>
      <c r="E3150" s="78"/>
      <c r="F3150" s="78"/>
      <c r="G3150" s="78"/>
      <c r="H3150" s="78"/>
      <c r="I3150" s="78"/>
    </row>
    <row r="3151" spans="1:9" x14ac:dyDescent="0.2">
      <c r="A3151" s="77">
        <v>35283</v>
      </c>
      <c r="B3151" s="61">
        <v>67</v>
      </c>
      <c r="C3151" s="78">
        <f t="shared" si="153"/>
        <v>1996.08</v>
      </c>
      <c r="D3151" s="78">
        <f t="shared" si="154"/>
        <v>0.13289256198347107</v>
      </c>
      <c r="E3151" s="78"/>
      <c r="F3151" s="78"/>
      <c r="G3151" s="78"/>
      <c r="H3151" s="78"/>
      <c r="I3151" s="78"/>
    </row>
    <row r="3152" spans="1:9" x14ac:dyDescent="0.2">
      <c r="A3152" s="77">
        <v>35284</v>
      </c>
      <c r="B3152" s="61">
        <v>365</v>
      </c>
      <c r="C3152" s="78">
        <f t="shared" si="153"/>
        <v>1996.08</v>
      </c>
      <c r="D3152" s="78">
        <f t="shared" si="154"/>
        <v>0.72396694214876034</v>
      </c>
      <c r="E3152" s="78"/>
      <c r="F3152" s="78"/>
      <c r="G3152" s="78"/>
      <c r="H3152" s="78"/>
      <c r="I3152" s="78"/>
    </row>
    <row r="3153" spans="1:9" x14ac:dyDescent="0.2">
      <c r="A3153" s="77">
        <v>35285</v>
      </c>
      <c r="B3153" s="61">
        <v>278</v>
      </c>
      <c r="C3153" s="78">
        <f t="shared" si="153"/>
        <v>1996.08</v>
      </c>
      <c r="D3153" s="78">
        <f t="shared" si="154"/>
        <v>0.55140495867768591</v>
      </c>
      <c r="E3153" s="78"/>
      <c r="F3153" s="78"/>
      <c r="G3153" s="78"/>
      <c r="H3153" s="78"/>
      <c r="I3153" s="78"/>
    </row>
    <row r="3154" spans="1:9" x14ac:dyDescent="0.2">
      <c r="A3154" s="77">
        <v>35286</v>
      </c>
      <c r="B3154" s="61">
        <v>781</v>
      </c>
      <c r="C3154" s="78">
        <f t="shared" si="153"/>
        <v>1996.08</v>
      </c>
      <c r="D3154" s="78">
        <f t="shared" si="154"/>
        <v>1.5490909090909091</v>
      </c>
      <c r="E3154" s="78"/>
      <c r="F3154" s="78"/>
      <c r="G3154" s="78"/>
      <c r="H3154" s="78"/>
      <c r="I3154" s="78"/>
    </row>
    <row r="3155" spans="1:9" x14ac:dyDescent="0.2">
      <c r="A3155" s="77">
        <v>35287</v>
      </c>
      <c r="B3155" s="61">
        <v>-51</v>
      </c>
      <c r="C3155" s="78">
        <f t="shared" si="153"/>
        <v>1996.08</v>
      </c>
      <c r="D3155" s="78">
        <f t="shared" si="154"/>
        <v>-0.10115702479338844</v>
      </c>
      <c r="E3155" s="78"/>
      <c r="F3155" s="78"/>
      <c r="G3155" s="78"/>
      <c r="H3155" s="78"/>
      <c r="I3155" s="78"/>
    </row>
    <row r="3156" spans="1:9" x14ac:dyDescent="0.2">
      <c r="A3156" s="77">
        <v>35288</v>
      </c>
      <c r="B3156" s="61">
        <v>-89</v>
      </c>
      <c r="C3156" s="78">
        <f t="shared" si="153"/>
        <v>1996.08</v>
      </c>
      <c r="D3156" s="78">
        <f t="shared" si="154"/>
        <v>-0.17652892561983471</v>
      </c>
      <c r="E3156" s="78"/>
      <c r="F3156" s="78"/>
      <c r="G3156" s="78"/>
      <c r="H3156" s="78"/>
      <c r="I3156" s="78"/>
    </row>
    <row r="3157" spans="1:9" x14ac:dyDescent="0.2">
      <c r="A3157" s="77">
        <v>35289</v>
      </c>
      <c r="B3157" s="61">
        <v>3803</v>
      </c>
      <c r="C3157" s="78">
        <f t="shared" si="153"/>
        <v>1996.08</v>
      </c>
      <c r="D3157" s="78">
        <f t="shared" si="154"/>
        <v>7.5431404958677684</v>
      </c>
      <c r="E3157" s="78"/>
      <c r="F3157" s="78"/>
      <c r="G3157" s="78"/>
      <c r="H3157" s="78"/>
      <c r="I3157" s="78"/>
    </row>
    <row r="3158" spans="1:9" x14ac:dyDescent="0.2">
      <c r="A3158" s="77">
        <v>35290</v>
      </c>
      <c r="B3158" s="61">
        <v>3036</v>
      </c>
      <c r="C3158" s="78">
        <f t="shared" si="153"/>
        <v>1996.08</v>
      </c>
      <c r="D3158" s="78">
        <f t="shared" si="154"/>
        <v>6.0218181818181824</v>
      </c>
      <c r="E3158" s="78"/>
      <c r="F3158" s="78"/>
      <c r="G3158" s="78"/>
      <c r="H3158" s="78"/>
      <c r="I3158" s="78"/>
    </row>
    <row r="3159" spans="1:9" x14ac:dyDescent="0.2">
      <c r="A3159" s="77">
        <v>35291</v>
      </c>
      <c r="B3159" s="61">
        <v>2719</v>
      </c>
      <c r="C3159" s="78">
        <f t="shared" si="153"/>
        <v>1996.08</v>
      </c>
      <c r="D3159" s="78">
        <f t="shared" si="154"/>
        <v>5.3930578512396696</v>
      </c>
      <c r="E3159" s="78"/>
      <c r="F3159" s="78"/>
      <c r="G3159" s="78"/>
      <c r="H3159" s="78"/>
      <c r="I3159" s="78"/>
    </row>
    <row r="3160" spans="1:9" x14ac:dyDescent="0.2">
      <c r="A3160" s="77">
        <v>35292</v>
      </c>
      <c r="B3160" s="61">
        <v>150</v>
      </c>
      <c r="C3160" s="78">
        <f t="shared" si="153"/>
        <v>1996.08</v>
      </c>
      <c r="D3160" s="78">
        <f t="shared" si="154"/>
        <v>0.2975206611570248</v>
      </c>
      <c r="E3160" s="78"/>
      <c r="F3160" s="78"/>
      <c r="G3160" s="78"/>
      <c r="H3160" s="78"/>
      <c r="I3160" s="78"/>
    </row>
    <row r="3161" spans="1:9" x14ac:dyDescent="0.2">
      <c r="A3161" s="77">
        <v>35293</v>
      </c>
      <c r="B3161" s="61">
        <v>113</v>
      </c>
      <c r="C3161" s="78">
        <f t="shared" si="153"/>
        <v>1996.08</v>
      </c>
      <c r="D3161" s="78">
        <f t="shared" si="154"/>
        <v>0.22413223140495867</v>
      </c>
      <c r="E3161" s="78"/>
      <c r="F3161" s="78"/>
      <c r="G3161" s="78"/>
      <c r="H3161" s="78"/>
      <c r="I3161" s="78"/>
    </row>
    <row r="3162" spans="1:9" x14ac:dyDescent="0.2">
      <c r="A3162" s="77">
        <v>35294</v>
      </c>
      <c r="B3162" s="61">
        <v>-3</v>
      </c>
      <c r="C3162" s="78">
        <f t="shared" si="153"/>
        <v>1996.08</v>
      </c>
      <c r="D3162" s="78">
        <f t="shared" si="154"/>
        <v>-5.9504132231404955E-3</v>
      </c>
      <c r="E3162" s="78"/>
      <c r="F3162" s="78"/>
      <c r="G3162" s="78"/>
      <c r="H3162" s="78"/>
      <c r="I3162" s="78"/>
    </row>
    <row r="3163" spans="1:9" x14ac:dyDescent="0.2">
      <c r="A3163" s="77">
        <v>35295</v>
      </c>
      <c r="B3163" s="61">
        <v>-322</v>
      </c>
      <c r="C3163" s="78">
        <f t="shared" si="153"/>
        <v>1996.08</v>
      </c>
      <c r="D3163" s="78">
        <f t="shared" si="154"/>
        <v>-0.63867768595041319</v>
      </c>
      <c r="E3163" s="78"/>
      <c r="F3163" s="78"/>
      <c r="G3163" s="78"/>
      <c r="H3163" s="78"/>
      <c r="I3163" s="78"/>
    </row>
    <row r="3164" spans="1:9" x14ac:dyDescent="0.2">
      <c r="A3164" s="77">
        <v>35296</v>
      </c>
      <c r="B3164" s="61">
        <v>-138</v>
      </c>
      <c r="C3164" s="78">
        <f t="shared" si="153"/>
        <v>1996.08</v>
      </c>
      <c r="D3164" s="78">
        <f t="shared" si="154"/>
        <v>-0.27371900826446277</v>
      </c>
      <c r="E3164" s="78"/>
      <c r="F3164" s="78"/>
      <c r="G3164" s="78"/>
      <c r="H3164" s="78"/>
      <c r="I3164" s="78"/>
    </row>
    <row r="3165" spans="1:9" x14ac:dyDescent="0.2">
      <c r="A3165" s="77">
        <v>35297</v>
      </c>
      <c r="B3165" s="61">
        <v>-12</v>
      </c>
      <c r="C3165" s="78">
        <f t="shared" si="153"/>
        <v>1996.08</v>
      </c>
      <c r="D3165" s="78">
        <f t="shared" si="154"/>
        <v>-2.3801652892561982E-2</v>
      </c>
      <c r="E3165" s="78"/>
      <c r="F3165" s="78"/>
      <c r="G3165" s="78"/>
      <c r="H3165" s="78"/>
      <c r="I3165" s="78"/>
    </row>
    <row r="3166" spans="1:9" x14ac:dyDescent="0.2">
      <c r="A3166" s="77">
        <v>35298</v>
      </c>
      <c r="B3166" s="61">
        <v>132</v>
      </c>
      <c r="C3166" s="78">
        <f t="shared" si="153"/>
        <v>1996.08</v>
      </c>
      <c r="D3166" s="78">
        <f t="shared" si="154"/>
        <v>0.26181818181818184</v>
      </c>
      <c r="E3166" s="78"/>
      <c r="F3166" s="78"/>
      <c r="G3166" s="78"/>
      <c r="H3166" s="78"/>
      <c r="I3166" s="78"/>
    </row>
    <row r="3167" spans="1:9" x14ac:dyDescent="0.2">
      <c r="A3167" s="77">
        <v>35299</v>
      </c>
      <c r="B3167" s="61">
        <v>341</v>
      </c>
      <c r="C3167" s="78">
        <f t="shared" si="153"/>
        <v>1996.08</v>
      </c>
      <c r="D3167" s="78">
        <f t="shared" si="154"/>
        <v>0.67636363636363639</v>
      </c>
      <c r="E3167" s="78"/>
      <c r="F3167" s="78"/>
      <c r="G3167" s="78"/>
      <c r="H3167" s="78"/>
      <c r="I3167" s="78"/>
    </row>
    <row r="3168" spans="1:9" x14ac:dyDescent="0.2">
      <c r="A3168" s="77">
        <v>35300</v>
      </c>
      <c r="B3168" s="61">
        <v>276</v>
      </c>
      <c r="C3168" s="78">
        <f t="shared" si="153"/>
        <v>1996.08</v>
      </c>
      <c r="D3168" s="78">
        <f t="shared" si="154"/>
        <v>0.54743801652892554</v>
      </c>
      <c r="E3168" s="78"/>
      <c r="F3168" s="78"/>
      <c r="G3168" s="78"/>
      <c r="H3168" s="78"/>
      <c r="I3168" s="78"/>
    </row>
    <row r="3169" spans="1:9" x14ac:dyDescent="0.2">
      <c r="A3169" s="77">
        <v>35301</v>
      </c>
      <c r="B3169" s="61">
        <v>241</v>
      </c>
      <c r="C3169" s="78">
        <f t="shared" si="153"/>
        <v>1996.08</v>
      </c>
      <c r="D3169" s="78">
        <f t="shared" si="154"/>
        <v>0.4780165289256198</v>
      </c>
      <c r="E3169" s="78"/>
      <c r="F3169" s="78"/>
      <c r="G3169" s="78"/>
      <c r="H3169" s="78"/>
      <c r="I3169" s="78"/>
    </row>
    <row r="3170" spans="1:9" x14ac:dyDescent="0.2">
      <c r="A3170" s="77">
        <v>35302</v>
      </c>
      <c r="B3170" s="61">
        <v>59</v>
      </c>
      <c r="C3170" s="78">
        <f t="shared" si="153"/>
        <v>1996.08</v>
      </c>
      <c r="D3170" s="78">
        <f t="shared" si="154"/>
        <v>0.11702479338842976</v>
      </c>
      <c r="E3170" s="78"/>
      <c r="F3170" s="78"/>
      <c r="G3170" s="78"/>
      <c r="H3170" s="78"/>
      <c r="I3170" s="78"/>
    </row>
    <row r="3171" spans="1:9" x14ac:dyDescent="0.2">
      <c r="A3171" s="77">
        <v>35303</v>
      </c>
      <c r="B3171" s="61">
        <v>-155</v>
      </c>
      <c r="C3171" s="78">
        <f t="shared" si="153"/>
        <v>1996.08</v>
      </c>
      <c r="D3171" s="78">
        <f t="shared" si="154"/>
        <v>-0.30743801652892561</v>
      </c>
      <c r="E3171" s="78"/>
      <c r="F3171" s="78"/>
      <c r="G3171" s="78"/>
      <c r="H3171" s="78"/>
      <c r="I3171" s="78"/>
    </row>
    <row r="3172" spans="1:9" x14ac:dyDescent="0.2">
      <c r="A3172" s="77">
        <v>35304</v>
      </c>
      <c r="B3172" s="61">
        <v>-165</v>
      </c>
      <c r="C3172" s="78">
        <f t="shared" si="153"/>
        <v>1996.08</v>
      </c>
      <c r="D3172" s="78">
        <f t="shared" si="154"/>
        <v>-0.32727272727272727</v>
      </c>
      <c r="E3172" s="78"/>
      <c r="F3172" s="78"/>
      <c r="G3172" s="78"/>
      <c r="H3172" s="78"/>
      <c r="I3172" s="78"/>
    </row>
    <row r="3173" spans="1:9" x14ac:dyDescent="0.2">
      <c r="A3173" s="77">
        <v>35305</v>
      </c>
      <c r="B3173" s="61">
        <v>216</v>
      </c>
      <c r="C3173" s="78">
        <f t="shared" si="153"/>
        <v>1996.08</v>
      </c>
      <c r="D3173" s="78">
        <f t="shared" si="154"/>
        <v>0.42842975206611572</v>
      </c>
      <c r="E3173" s="78"/>
      <c r="F3173" s="78"/>
      <c r="G3173" s="78"/>
      <c r="H3173" s="78"/>
      <c r="I3173" s="78"/>
    </row>
    <row r="3174" spans="1:9" x14ac:dyDescent="0.2">
      <c r="A3174" s="77">
        <v>35306</v>
      </c>
      <c r="B3174" s="61">
        <v>184</v>
      </c>
      <c r="C3174" s="78">
        <f t="shared" si="153"/>
        <v>1996.08</v>
      </c>
      <c r="D3174" s="78">
        <f t="shared" si="154"/>
        <v>0.36495867768595042</v>
      </c>
      <c r="E3174" s="78"/>
      <c r="F3174" s="78"/>
      <c r="G3174" s="78"/>
      <c r="H3174" s="78"/>
      <c r="I3174" s="78"/>
    </row>
    <row r="3175" spans="1:9" x14ac:dyDescent="0.2">
      <c r="A3175" s="77">
        <v>35307</v>
      </c>
      <c r="B3175" s="61">
        <v>-16</v>
      </c>
      <c r="C3175" s="78">
        <f t="shared" si="153"/>
        <v>1996.08</v>
      </c>
      <c r="D3175" s="78">
        <f t="shared" si="154"/>
        <v>-3.1735537190082645E-2</v>
      </c>
      <c r="E3175" s="78"/>
      <c r="F3175" s="78"/>
      <c r="G3175" s="78"/>
      <c r="H3175" s="78"/>
      <c r="I3175" s="78"/>
    </row>
    <row r="3176" spans="1:9" x14ac:dyDescent="0.2">
      <c r="A3176" s="77">
        <v>35308</v>
      </c>
      <c r="B3176" s="61">
        <v>120</v>
      </c>
      <c r="C3176" s="78">
        <f t="shared" si="153"/>
        <v>1996.08</v>
      </c>
      <c r="D3176" s="78">
        <f t="shared" si="154"/>
        <v>0.23801652892561984</v>
      </c>
      <c r="E3176" s="78"/>
      <c r="F3176" s="78"/>
      <c r="G3176" s="78"/>
      <c r="H3176" s="78"/>
      <c r="I3176" s="78"/>
    </row>
    <row r="3177" spans="1:9" x14ac:dyDescent="0.2">
      <c r="A3177" s="77">
        <v>35309</v>
      </c>
      <c r="B3177" s="61">
        <v>-45</v>
      </c>
      <c r="C3177" s="78">
        <f t="shared" si="153"/>
        <v>1996.09</v>
      </c>
      <c r="D3177" s="78">
        <f t="shared" si="154"/>
        <v>-8.9256198347107449E-2</v>
      </c>
      <c r="E3177" s="78"/>
      <c r="F3177" s="78"/>
      <c r="G3177" s="78"/>
      <c r="H3177" s="78"/>
      <c r="I3177" s="78"/>
    </row>
    <row r="3178" spans="1:9" x14ac:dyDescent="0.2">
      <c r="A3178" s="77">
        <v>35310</v>
      </c>
      <c r="B3178" s="61">
        <v>-71</v>
      </c>
      <c r="C3178" s="78">
        <f t="shared" si="153"/>
        <v>1996.09</v>
      </c>
      <c r="D3178" s="78">
        <f t="shared" si="154"/>
        <v>-0.14082644628099175</v>
      </c>
      <c r="E3178" s="78"/>
      <c r="F3178" s="78"/>
      <c r="G3178" s="78"/>
      <c r="H3178" s="78"/>
      <c r="I3178" s="78"/>
    </row>
    <row r="3179" spans="1:9" x14ac:dyDescent="0.2">
      <c r="A3179" s="77">
        <v>35311</v>
      </c>
      <c r="B3179" s="61">
        <v>-182</v>
      </c>
      <c r="C3179" s="78">
        <f t="shared" si="153"/>
        <v>1996.09</v>
      </c>
      <c r="D3179" s="78">
        <f t="shared" si="154"/>
        <v>-0.36099173553719011</v>
      </c>
      <c r="E3179" s="78"/>
      <c r="F3179" s="78"/>
      <c r="G3179" s="78"/>
      <c r="H3179" s="78"/>
      <c r="I3179" s="78"/>
    </row>
    <row r="3180" spans="1:9" x14ac:dyDescent="0.2">
      <c r="A3180" s="77">
        <v>35312</v>
      </c>
      <c r="B3180" s="61">
        <v>-456</v>
      </c>
      <c r="C3180" s="78">
        <f t="shared" si="153"/>
        <v>1996.09</v>
      </c>
      <c r="D3180" s="78">
        <f t="shared" si="154"/>
        <v>-0.90446280991735539</v>
      </c>
      <c r="E3180" s="78"/>
      <c r="F3180" s="78"/>
      <c r="G3180" s="78"/>
      <c r="H3180" s="78"/>
      <c r="I3180" s="78"/>
    </row>
    <row r="3181" spans="1:9" x14ac:dyDescent="0.2">
      <c r="A3181" s="77">
        <v>35313</v>
      </c>
      <c r="B3181" s="61">
        <v>-118</v>
      </c>
      <c r="C3181" s="78">
        <f t="shared" si="153"/>
        <v>1996.09</v>
      </c>
      <c r="D3181" s="78">
        <f t="shared" si="154"/>
        <v>-0.23404958677685953</v>
      </c>
      <c r="E3181" s="78"/>
      <c r="F3181" s="78"/>
      <c r="G3181" s="78"/>
      <c r="H3181" s="78"/>
      <c r="I3181" s="78"/>
    </row>
    <row r="3182" spans="1:9" x14ac:dyDescent="0.2">
      <c r="A3182" s="77">
        <v>35314</v>
      </c>
      <c r="B3182" s="61">
        <v>98</v>
      </c>
      <c r="C3182" s="78">
        <f t="shared" si="153"/>
        <v>1996.09</v>
      </c>
      <c r="D3182" s="78">
        <f t="shared" si="154"/>
        <v>0.19438016528925622</v>
      </c>
      <c r="E3182" s="78"/>
      <c r="F3182" s="78"/>
      <c r="G3182" s="78"/>
      <c r="H3182" s="78"/>
      <c r="I3182" s="78"/>
    </row>
    <row r="3183" spans="1:9" x14ac:dyDescent="0.2">
      <c r="A3183" s="77">
        <v>35315</v>
      </c>
      <c r="B3183" s="61">
        <v>-92</v>
      </c>
      <c r="C3183" s="78">
        <f t="shared" si="153"/>
        <v>1996.09</v>
      </c>
      <c r="D3183" s="78">
        <f t="shared" si="154"/>
        <v>-0.18247933884297521</v>
      </c>
      <c r="E3183" s="78"/>
      <c r="F3183" s="78"/>
      <c r="G3183" s="78"/>
      <c r="H3183" s="78"/>
      <c r="I3183" s="78"/>
    </row>
    <row r="3184" spans="1:9" x14ac:dyDescent="0.2">
      <c r="A3184" s="77">
        <v>35316</v>
      </c>
      <c r="B3184" s="61">
        <v>69</v>
      </c>
      <c r="C3184" s="78">
        <f t="shared" si="153"/>
        <v>1996.09</v>
      </c>
      <c r="D3184" s="78">
        <f t="shared" si="154"/>
        <v>0.13685950413223139</v>
      </c>
      <c r="E3184" s="78"/>
      <c r="F3184" s="78"/>
      <c r="G3184" s="78"/>
      <c r="H3184" s="78"/>
      <c r="I3184" s="78"/>
    </row>
    <row r="3185" spans="1:9" x14ac:dyDescent="0.2">
      <c r="A3185" s="77">
        <v>35317</v>
      </c>
      <c r="B3185" s="61">
        <v>218</v>
      </c>
      <c r="C3185" s="78">
        <f t="shared" si="153"/>
        <v>1996.09</v>
      </c>
      <c r="D3185" s="78">
        <f t="shared" si="154"/>
        <v>0.43239669421487603</v>
      </c>
      <c r="E3185" s="78"/>
      <c r="F3185" s="78"/>
      <c r="G3185" s="78"/>
      <c r="H3185" s="78"/>
      <c r="I3185" s="78"/>
    </row>
    <row r="3186" spans="1:9" x14ac:dyDescent="0.2">
      <c r="A3186" s="77">
        <v>35318</v>
      </c>
      <c r="B3186" s="61">
        <v>75</v>
      </c>
      <c r="C3186" s="78">
        <f t="shared" si="153"/>
        <v>1996.09</v>
      </c>
      <c r="D3186" s="78">
        <f t="shared" si="154"/>
        <v>0.1487603305785124</v>
      </c>
      <c r="E3186" s="78"/>
      <c r="F3186" s="78"/>
      <c r="G3186" s="78"/>
      <c r="H3186" s="78"/>
      <c r="I3186" s="78"/>
    </row>
    <row r="3187" spans="1:9" x14ac:dyDescent="0.2">
      <c r="A3187" s="77">
        <v>35319</v>
      </c>
      <c r="B3187" s="61">
        <v>-120</v>
      </c>
      <c r="C3187" s="78">
        <f t="shared" si="153"/>
        <v>1996.09</v>
      </c>
      <c r="D3187" s="78">
        <f t="shared" si="154"/>
        <v>-0.23801652892561984</v>
      </c>
      <c r="E3187" s="78"/>
      <c r="F3187" s="78"/>
      <c r="G3187" s="78"/>
      <c r="H3187" s="78"/>
      <c r="I3187" s="78"/>
    </row>
    <row r="3188" spans="1:9" x14ac:dyDescent="0.2">
      <c r="A3188" s="77">
        <v>35320</v>
      </c>
      <c r="B3188" s="61">
        <v>-512</v>
      </c>
      <c r="C3188" s="78">
        <f t="shared" si="153"/>
        <v>1996.09</v>
      </c>
      <c r="D3188" s="78">
        <f t="shared" si="154"/>
        <v>-1.0155371900826446</v>
      </c>
      <c r="E3188" s="78"/>
      <c r="F3188" s="78"/>
      <c r="G3188" s="78"/>
      <c r="H3188" s="78"/>
      <c r="I3188" s="78"/>
    </row>
    <row r="3189" spans="1:9" x14ac:dyDescent="0.2">
      <c r="A3189" s="77">
        <v>35321</v>
      </c>
      <c r="B3189" s="61">
        <v>-207</v>
      </c>
      <c r="C3189" s="78">
        <f t="shared" si="153"/>
        <v>1996.09</v>
      </c>
      <c r="D3189" s="78">
        <f t="shared" si="154"/>
        <v>-0.41057851239669424</v>
      </c>
      <c r="E3189" s="78"/>
      <c r="F3189" s="78"/>
      <c r="G3189" s="78"/>
      <c r="H3189" s="78"/>
      <c r="I3189" s="78"/>
    </row>
    <row r="3190" spans="1:9" x14ac:dyDescent="0.2">
      <c r="A3190" s="77">
        <v>35322</v>
      </c>
      <c r="B3190" s="61">
        <v>-183</v>
      </c>
      <c r="C3190" s="78">
        <f t="shared" si="153"/>
        <v>1996.09</v>
      </c>
      <c r="D3190" s="78">
        <f t="shared" si="154"/>
        <v>-0.36297520661157023</v>
      </c>
      <c r="E3190" s="78"/>
      <c r="F3190" s="78"/>
      <c r="G3190" s="78"/>
      <c r="H3190" s="78"/>
      <c r="I3190" s="78"/>
    </row>
    <row r="3191" spans="1:9" x14ac:dyDescent="0.2">
      <c r="A3191" s="77">
        <v>35323</v>
      </c>
      <c r="B3191" s="61">
        <v>-87</v>
      </c>
      <c r="C3191" s="78">
        <f t="shared" si="153"/>
        <v>1996.09</v>
      </c>
      <c r="D3191" s="78">
        <f t="shared" si="154"/>
        <v>-0.17256198347107438</v>
      </c>
      <c r="E3191" s="78"/>
      <c r="F3191" s="78"/>
      <c r="G3191" s="78"/>
      <c r="H3191" s="78"/>
      <c r="I3191" s="78"/>
    </row>
    <row r="3192" spans="1:9" x14ac:dyDescent="0.2">
      <c r="A3192" s="77">
        <v>35324</v>
      </c>
      <c r="B3192" s="61">
        <v>-211</v>
      </c>
      <c r="C3192" s="78">
        <f t="shared" si="153"/>
        <v>1996.09</v>
      </c>
      <c r="D3192" s="78">
        <f t="shared" si="154"/>
        <v>-0.41851239669421486</v>
      </c>
      <c r="E3192" s="78"/>
      <c r="F3192" s="78"/>
      <c r="G3192" s="78"/>
      <c r="H3192" s="78"/>
      <c r="I3192" s="78"/>
    </row>
    <row r="3193" spans="1:9" x14ac:dyDescent="0.2">
      <c r="A3193" s="77">
        <v>35325</v>
      </c>
      <c r="B3193" s="61">
        <v>272</v>
      </c>
      <c r="C3193" s="78">
        <f t="shared" si="153"/>
        <v>1996.09</v>
      </c>
      <c r="D3193" s="78">
        <f t="shared" si="154"/>
        <v>0.53950413223140492</v>
      </c>
      <c r="E3193" s="78"/>
      <c r="F3193" s="78"/>
      <c r="G3193" s="78"/>
      <c r="H3193" s="78"/>
      <c r="I3193" s="78"/>
    </row>
    <row r="3194" spans="1:9" x14ac:dyDescent="0.2">
      <c r="A3194" s="77">
        <v>35326</v>
      </c>
      <c r="B3194" s="61">
        <v>-1</v>
      </c>
      <c r="C3194" s="78">
        <f t="shared" si="153"/>
        <v>1996.09</v>
      </c>
      <c r="D3194" s="78">
        <f t="shared" si="154"/>
        <v>-1.9834710743801653E-3</v>
      </c>
      <c r="E3194" s="78"/>
      <c r="F3194" s="78"/>
      <c r="G3194" s="78"/>
      <c r="H3194" s="78"/>
      <c r="I3194" s="78"/>
    </row>
    <row r="3195" spans="1:9" x14ac:dyDescent="0.2">
      <c r="A3195" s="77">
        <v>35327</v>
      </c>
      <c r="B3195" s="61">
        <v>470</v>
      </c>
      <c r="C3195" s="78">
        <f t="shared" si="153"/>
        <v>1996.09</v>
      </c>
      <c r="D3195" s="78">
        <f t="shared" si="154"/>
        <v>0.93223140495867762</v>
      </c>
      <c r="E3195" s="78"/>
      <c r="F3195" s="78"/>
      <c r="G3195" s="78"/>
      <c r="H3195" s="78"/>
      <c r="I3195" s="78"/>
    </row>
    <row r="3196" spans="1:9" x14ac:dyDescent="0.2">
      <c r="A3196" s="77">
        <v>35328</v>
      </c>
      <c r="B3196" s="61">
        <v>194</v>
      </c>
      <c r="C3196" s="78">
        <f t="shared" si="153"/>
        <v>1996.09</v>
      </c>
      <c r="D3196" s="78">
        <f t="shared" si="154"/>
        <v>0.38479338842975203</v>
      </c>
      <c r="E3196" s="78"/>
      <c r="F3196" s="78"/>
      <c r="G3196" s="78"/>
      <c r="H3196" s="78"/>
      <c r="I3196" s="78"/>
    </row>
    <row r="3197" spans="1:9" x14ac:dyDescent="0.2">
      <c r="A3197" s="77">
        <v>35329</v>
      </c>
      <c r="B3197" s="61">
        <v>90</v>
      </c>
      <c r="C3197" s="78">
        <f t="shared" si="153"/>
        <v>1996.09</v>
      </c>
      <c r="D3197" s="78">
        <f t="shared" si="154"/>
        <v>0.1785123966942149</v>
      </c>
      <c r="E3197" s="78"/>
      <c r="F3197" s="78"/>
      <c r="G3197" s="78"/>
      <c r="H3197" s="78"/>
      <c r="I3197" s="78"/>
    </row>
    <row r="3198" spans="1:9" x14ac:dyDescent="0.2">
      <c r="A3198" s="77">
        <v>35330</v>
      </c>
      <c r="B3198" s="61">
        <v>336</v>
      </c>
      <c r="C3198" s="78">
        <f t="shared" si="153"/>
        <v>1996.09</v>
      </c>
      <c r="D3198" s="78">
        <f t="shared" si="154"/>
        <v>0.66644628099173553</v>
      </c>
      <c r="E3198" s="78"/>
      <c r="F3198" s="78"/>
      <c r="G3198" s="78"/>
      <c r="H3198" s="78"/>
      <c r="I3198" s="78"/>
    </row>
    <row r="3199" spans="1:9" x14ac:dyDescent="0.2">
      <c r="A3199" s="77">
        <v>35331</v>
      </c>
      <c r="B3199" s="61">
        <v>-94</v>
      </c>
      <c r="C3199" s="78">
        <f t="shared" si="153"/>
        <v>1996.09</v>
      </c>
      <c r="D3199" s="78">
        <f t="shared" si="154"/>
        <v>-0.18644628099173555</v>
      </c>
      <c r="E3199" s="78"/>
      <c r="F3199" s="78"/>
      <c r="G3199" s="78"/>
      <c r="H3199" s="78"/>
      <c r="I3199" s="78"/>
    </row>
    <row r="3200" spans="1:9" x14ac:dyDescent="0.2">
      <c r="A3200" s="77">
        <v>35332</v>
      </c>
      <c r="B3200" s="61">
        <v>76</v>
      </c>
      <c r="C3200" s="78">
        <f t="shared" si="153"/>
        <v>1996.09</v>
      </c>
      <c r="D3200" s="78">
        <f t="shared" si="154"/>
        <v>0.15074380165289256</v>
      </c>
      <c r="E3200" s="78"/>
      <c r="F3200" s="78"/>
      <c r="G3200" s="78"/>
      <c r="H3200" s="78"/>
      <c r="I3200" s="78"/>
    </row>
    <row r="3201" spans="1:9" x14ac:dyDescent="0.2">
      <c r="A3201" s="77">
        <v>35333</v>
      </c>
      <c r="B3201" s="61">
        <v>120</v>
      </c>
      <c r="C3201" s="78">
        <f t="shared" si="153"/>
        <v>1996.09</v>
      </c>
      <c r="D3201" s="78">
        <f t="shared" si="154"/>
        <v>0.23801652892561984</v>
      </c>
      <c r="E3201" s="78"/>
      <c r="F3201" s="78"/>
      <c r="G3201" s="78"/>
      <c r="H3201" s="78"/>
      <c r="I3201" s="78"/>
    </row>
    <row r="3202" spans="1:9" x14ac:dyDescent="0.2">
      <c r="A3202" s="77">
        <v>35334</v>
      </c>
      <c r="B3202" s="61">
        <v>334</v>
      </c>
      <c r="C3202" s="78">
        <f t="shared" si="153"/>
        <v>1996.09</v>
      </c>
      <c r="D3202" s="78">
        <f t="shared" si="154"/>
        <v>0.66247933884297516</v>
      </c>
      <c r="E3202" s="78"/>
      <c r="F3202" s="78"/>
      <c r="G3202" s="78"/>
      <c r="H3202" s="78"/>
      <c r="I3202" s="78"/>
    </row>
    <row r="3203" spans="1:9" x14ac:dyDescent="0.2">
      <c r="A3203" s="77">
        <v>35335</v>
      </c>
      <c r="B3203" s="61">
        <v>55</v>
      </c>
      <c r="C3203" s="78">
        <f t="shared" si="153"/>
        <v>1996.09</v>
      </c>
      <c r="D3203" s="78">
        <f t="shared" si="154"/>
        <v>0.1090909090909091</v>
      </c>
      <c r="E3203" s="78"/>
      <c r="F3203" s="78"/>
      <c r="G3203" s="78"/>
      <c r="H3203" s="78"/>
      <c r="I3203" s="78"/>
    </row>
    <row r="3204" spans="1:9" x14ac:dyDescent="0.2">
      <c r="A3204" s="77">
        <v>35336</v>
      </c>
      <c r="B3204" s="61">
        <v>128</v>
      </c>
      <c r="C3204" s="78">
        <f t="shared" si="153"/>
        <v>1996.09</v>
      </c>
      <c r="D3204" s="78">
        <f t="shared" si="154"/>
        <v>0.25388429752066116</v>
      </c>
      <c r="E3204" s="78"/>
      <c r="F3204" s="78"/>
      <c r="G3204" s="78"/>
      <c r="H3204" s="78"/>
      <c r="I3204" s="78"/>
    </row>
    <row r="3205" spans="1:9" x14ac:dyDescent="0.2">
      <c r="A3205" s="77">
        <v>35337</v>
      </c>
      <c r="B3205" s="61">
        <v>157</v>
      </c>
      <c r="C3205" s="78">
        <f t="shared" si="153"/>
        <v>1996.09</v>
      </c>
      <c r="D3205" s="78">
        <f t="shared" si="154"/>
        <v>0.31140495867768597</v>
      </c>
      <c r="E3205" s="78"/>
      <c r="F3205" s="78"/>
      <c r="G3205" s="78"/>
      <c r="H3205" s="78"/>
      <c r="I3205" s="78"/>
    </row>
    <row r="3206" spans="1:9" x14ac:dyDescent="0.2">
      <c r="A3206" s="77">
        <v>35338</v>
      </c>
      <c r="B3206" s="61">
        <v>-281</v>
      </c>
      <c r="C3206" s="78">
        <f t="shared" si="153"/>
        <v>1996.09</v>
      </c>
      <c r="D3206" s="78">
        <f t="shared" si="154"/>
        <v>-0.5573553719008264</v>
      </c>
      <c r="E3206" s="78"/>
      <c r="F3206" s="78"/>
      <c r="G3206" s="78"/>
      <c r="H3206" s="78"/>
      <c r="I3206" s="78"/>
    </row>
    <row r="3207" spans="1:9" x14ac:dyDescent="0.2">
      <c r="A3207" s="77">
        <v>35339</v>
      </c>
      <c r="B3207" s="61">
        <v>-240</v>
      </c>
      <c r="C3207" s="78">
        <f t="shared" si="153"/>
        <v>1996.1</v>
      </c>
      <c r="D3207" s="78">
        <f t="shared" si="154"/>
        <v>-0.47603305785123967</v>
      </c>
      <c r="E3207" s="78"/>
      <c r="F3207" s="78"/>
      <c r="G3207" s="78"/>
      <c r="H3207" s="78"/>
      <c r="I3207" s="78"/>
    </row>
    <row r="3208" spans="1:9" x14ac:dyDescent="0.2">
      <c r="A3208" s="77">
        <v>35340</v>
      </c>
      <c r="B3208" s="61">
        <v>-16</v>
      </c>
      <c r="C3208" s="78">
        <f t="shared" si="153"/>
        <v>1996.1</v>
      </c>
      <c r="D3208" s="78">
        <f t="shared" si="154"/>
        <v>-3.1735537190082645E-2</v>
      </c>
      <c r="E3208" s="78"/>
      <c r="F3208" s="78"/>
      <c r="G3208" s="78"/>
      <c r="H3208" s="78"/>
      <c r="I3208" s="78"/>
    </row>
    <row r="3209" spans="1:9" x14ac:dyDescent="0.2">
      <c r="A3209" s="77">
        <v>35341</v>
      </c>
      <c r="B3209" s="61">
        <v>198</v>
      </c>
      <c r="C3209" s="78">
        <f t="shared" si="153"/>
        <v>1996.1</v>
      </c>
      <c r="D3209" s="78">
        <f t="shared" si="154"/>
        <v>0.39272727272727276</v>
      </c>
      <c r="E3209" s="78"/>
      <c r="F3209" s="78"/>
      <c r="G3209" s="78"/>
      <c r="H3209" s="78"/>
      <c r="I3209" s="78"/>
    </row>
    <row r="3210" spans="1:9" x14ac:dyDescent="0.2">
      <c r="A3210" s="77">
        <v>35342</v>
      </c>
      <c r="B3210" s="61">
        <v>49</v>
      </c>
      <c r="C3210" s="78">
        <f t="shared" si="153"/>
        <v>1996.1</v>
      </c>
      <c r="D3210" s="78">
        <f t="shared" si="154"/>
        <v>9.7190082644628112E-2</v>
      </c>
      <c r="E3210" s="78"/>
      <c r="F3210" s="78"/>
      <c r="G3210" s="78"/>
      <c r="H3210" s="78"/>
      <c r="I3210" s="78"/>
    </row>
    <row r="3211" spans="1:9" x14ac:dyDescent="0.2">
      <c r="A3211" s="77">
        <v>35343</v>
      </c>
      <c r="B3211" s="61">
        <v>137</v>
      </c>
      <c r="C3211" s="78">
        <f t="shared" ref="C3211:C3274" si="155">YEAR(A3211) + MONTH(A3211) / 100</f>
        <v>1996.1</v>
      </c>
      <c r="D3211" s="78">
        <f t="shared" si="154"/>
        <v>0.27173553719008264</v>
      </c>
      <c r="E3211" s="78"/>
      <c r="F3211" s="78"/>
      <c r="G3211" s="78"/>
      <c r="H3211" s="78"/>
      <c r="I3211" s="78"/>
    </row>
    <row r="3212" spans="1:9" x14ac:dyDescent="0.2">
      <c r="A3212" s="77">
        <v>35344</v>
      </c>
      <c r="B3212" s="61">
        <v>-568</v>
      </c>
      <c r="C3212" s="78">
        <f t="shared" si="155"/>
        <v>1996.1</v>
      </c>
      <c r="D3212" s="78">
        <f t="shared" ref="D3212:D3275" si="156">B3212 * 60 * 60 * 24 / 43560 / 1000</f>
        <v>-1.126611570247934</v>
      </c>
      <c r="E3212" s="78"/>
      <c r="F3212" s="78"/>
      <c r="G3212" s="78"/>
      <c r="H3212" s="78"/>
      <c r="I3212" s="78"/>
    </row>
    <row r="3213" spans="1:9" x14ac:dyDescent="0.2">
      <c r="A3213" s="77">
        <v>35345</v>
      </c>
      <c r="B3213" s="61">
        <v>313</v>
      </c>
      <c r="C3213" s="78">
        <f t="shared" si="155"/>
        <v>1996.1</v>
      </c>
      <c r="D3213" s="78">
        <f t="shared" si="156"/>
        <v>0.62082644628099171</v>
      </c>
      <c r="E3213" s="78"/>
      <c r="F3213" s="78"/>
      <c r="G3213" s="78"/>
      <c r="H3213" s="78"/>
      <c r="I3213" s="78"/>
    </row>
    <row r="3214" spans="1:9" x14ac:dyDescent="0.2">
      <c r="A3214" s="77">
        <v>35346</v>
      </c>
      <c r="B3214" s="61">
        <v>-250</v>
      </c>
      <c r="C3214" s="78">
        <f t="shared" si="155"/>
        <v>1996.1</v>
      </c>
      <c r="D3214" s="78">
        <f t="shared" si="156"/>
        <v>-0.49586776859504128</v>
      </c>
      <c r="E3214" s="78"/>
      <c r="F3214" s="78"/>
      <c r="G3214" s="78"/>
      <c r="H3214" s="78"/>
      <c r="I3214" s="78"/>
    </row>
    <row r="3215" spans="1:9" x14ac:dyDescent="0.2">
      <c r="A3215" s="77">
        <v>35347</v>
      </c>
      <c r="B3215" s="61">
        <v>-33</v>
      </c>
      <c r="C3215" s="78">
        <f t="shared" si="155"/>
        <v>1996.1</v>
      </c>
      <c r="D3215" s="78">
        <f t="shared" si="156"/>
        <v>-6.545454545454546E-2</v>
      </c>
      <c r="E3215" s="78"/>
      <c r="F3215" s="78"/>
      <c r="G3215" s="78"/>
      <c r="H3215" s="78"/>
      <c r="I3215" s="78"/>
    </row>
    <row r="3216" spans="1:9" x14ac:dyDescent="0.2">
      <c r="A3216" s="77">
        <v>35348</v>
      </c>
      <c r="B3216" s="61">
        <v>-435</v>
      </c>
      <c r="C3216" s="78">
        <f t="shared" si="155"/>
        <v>1996.1</v>
      </c>
      <c r="D3216" s="78">
        <f t="shared" si="156"/>
        <v>-0.86280991735537194</v>
      </c>
      <c r="E3216" s="78"/>
      <c r="F3216" s="78"/>
      <c r="G3216" s="78"/>
      <c r="H3216" s="78"/>
      <c r="I3216" s="78"/>
    </row>
    <row r="3217" spans="1:9" x14ac:dyDescent="0.2">
      <c r="A3217" s="77">
        <v>35349</v>
      </c>
      <c r="B3217" s="61">
        <v>-262</v>
      </c>
      <c r="C3217" s="78">
        <f t="shared" si="155"/>
        <v>1996.1</v>
      </c>
      <c r="D3217" s="78">
        <f t="shared" si="156"/>
        <v>-0.51966942148760331</v>
      </c>
      <c r="E3217" s="78"/>
      <c r="F3217" s="78"/>
      <c r="G3217" s="78"/>
      <c r="H3217" s="78"/>
      <c r="I3217" s="78"/>
    </row>
    <row r="3218" spans="1:9" x14ac:dyDescent="0.2">
      <c r="A3218" s="77">
        <v>35350</v>
      </c>
      <c r="B3218" s="61">
        <v>31</v>
      </c>
      <c r="C3218" s="78">
        <f t="shared" si="155"/>
        <v>1996.1</v>
      </c>
      <c r="D3218" s="78">
        <f t="shared" si="156"/>
        <v>6.1487603305785121E-2</v>
      </c>
      <c r="E3218" s="78"/>
      <c r="F3218" s="78"/>
      <c r="G3218" s="78"/>
      <c r="H3218" s="78"/>
      <c r="I3218" s="78"/>
    </row>
    <row r="3219" spans="1:9" x14ac:dyDescent="0.2">
      <c r="A3219" s="77">
        <v>35351</v>
      </c>
      <c r="B3219" s="61">
        <v>-133</v>
      </c>
      <c r="C3219" s="78">
        <f t="shared" si="155"/>
        <v>1996.1</v>
      </c>
      <c r="D3219" s="78">
        <f t="shared" si="156"/>
        <v>-0.26380165289256202</v>
      </c>
      <c r="E3219" s="78"/>
      <c r="F3219" s="78"/>
      <c r="G3219" s="78"/>
      <c r="H3219" s="78"/>
      <c r="I3219" s="78"/>
    </row>
    <row r="3220" spans="1:9" x14ac:dyDescent="0.2">
      <c r="A3220" s="77">
        <v>35352</v>
      </c>
      <c r="B3220" s="61">
        <v>-214</v>
      </c>
      <c r="C3220" s="78">
        <f t="shared" si="155"/>
        <v>1996.1</v>
      </c>
      <c r="D3220" s="78">
        <f t="shared" si="156"/>
        <v>-0.42446280991735535</v>
      </c>
      <c r="E3220" s="78"/>
      <c r="F3220" s="78"/>
      <c r="G3220" s="78"/>
      <c r="H3220" s="78"/>
      <c r="I3220" s="78"/>
    </row>
    <row r="3221" spans="1:9" x14ac:dyDescent="0.2">
      <c r="A3221" s="77">
        <v>35353</v>
      </c>
      <c r="B3221" s="61">
        <v>-24</v>
      </c>
      <c r="C3221" s="78">
        <f t="shared" si="155"/>
        <v>1996.1</v>
      </c>
      <c r="D3221" s="78">
        <f t="shared" si="156"/>
        <v>-4.7603305785123964E-2</v>
      </c>
      <c r="E3221" s="78"/>
      <c r="F3221" s="78"/>
      <c r="G3221" s="78"/>
      <c r="H3221" s="78"/>
      <c r="I3221" s="78"/>
    </row>
    <row r="3222" spans="1:9" x14ac:dyDescent="0.2">
      <c r="A3222" s="77">
        <v>35354</v>
      </c>
      <c r="B3222" s="61">
        <v>-153</v>
      </c>
      <c r="C3222" s="78">
        <f t="shared" si="155"/>
        <v>1996.1</v>
      </c>
      <c r="D3222" s="78">
        <f t="shared" si="156"/>
        <v>-0.3034710743801653</v>
      </c>
      <c r="E3222" s="78"/>
      <c r="F3222" s="78"/>
      <c r="G3222" s="78"/>
      <c r="H3222" s="78"/>
      <c r="I3222" s="78"/>
    </row>
    <row r="3223" spans="1:9" x14ac:dyDescent="0.2">
      <c r="A3223" s="77">
        <v>35355</v>
      </c>
      <c r="B3223" s="61">
        <v>0</v>
      </c>
      <c r="C3223" s="78">
        <f t="shared" si="155"/>
        <v>1996.1</v>
      </c>
      <c r="D3223" s="78">
        <f t="shared" si="156"/>
        <v>0</v>
      </c>
      <c r="E3223" s="78"/>
      <c r="F3223" s="78"/>
      <c r="G3223" s="78"/>
      <c r="H3223" s="78"/>
      <c r="I3223" s="78"/>
    </row>
    <row r="3224" spans="1:9" x14ac:dyDescent="0.2">
      <c r="A3224" s="77">
        <v>35356</v>
      </c>
      <c r="B3224" s="61">
        <v>200</v>
      </c>
      <c r="C3224" s="78">
        <f t="shared" si="155"/>
        <v>1996.1</v>
      </c>
      <c r="D3224" s="78">
        <f t="shared" si="156"/>
        <v>0.39669421487603307</v>
      </c>
      <c r="E3224" s="78"/>
      <c r="F3224" s="78"/>
      <c r="G3224" s="78"/>
      <c r="H3224" s="78"/>
      <c r="I3224" s="78"/>
    </row>
    <row r="3225" spans="1:9" x14ac:dyDescent="0.2">
      <c r="A3225" s="77">
        <v>35357</v>
      </c>
      <c r="B3225" s="61">
        <v>23</v>
      </c>
      <c r="C3225" s="78">
        <f t="shared" si="155"/>
        <v>1996.1</v>
      </c>
      <c r="D3225" s="78">
        <f t="shared" si="156"/>
        <v>4.5619834710743802E-2</v>
      </c>
      <c r="E3225" s="78"/>
      <c r="F3225" s="78"/>
      <c r="G3225" s="78"/>
      <c r="H3225" s="78"/>
      <c r="I3225" s="78"/>
    </row>
    <row r="3226" spans="1:9" x14ac:dyDescent="0.2">
      <c r="A3226" s="77">
        <v>35358</v>
      </c>
      <c r="B3226" s="61">
        <v>19</v>
      </c>
      <c r="C3226" s="78">
        <f t="shared" si="155"/>
        <v>1996.1</v>
      </c>
      <c r="D3226" s="78">
        <f t="shared" si="156"/>
        <v>3.7685950413223139E-2</v>
      </c>
      <c r="E3226" s="78"/>
      <c r="F3226" s="78"/>
      <c r="G3226" s="78"/>
      <c r="H3226" s="78"/>
      <c r="I3226" s="78"/>
    </row>
    <row r="3227" spans="1:9" x14ac:dyDescent="0.2">
      <c r="A3227" s="77">
        <v>35359</v>
      </c>
      <c r="B3227" s="61">
        <v>-78</v>
      </c>
      <c r="C3227" s="78">
        <f t="shared" si="155"/>
        <v>1996.1</v>
      </c>
      <c r="D3227" s="78">
        <f t="shared" si="156"/>
        <v>-0.15471074380165289</v>
      </c>
      <c r="E3227" s="78"/>
      <c r="F3227" s="78"/>
      <c r="G3227" s="78"/>
      <c r="H3227" s="78"/>
      <c r="I3227" s="78"/>
    </row>
    <row r="3228" spans="1:9" x14ac:dyDescent="0.2">
      <c r="A3228" s="77">
        <v>35360</v>
      </c>
      <c r="B3228" s="61">
        <v>-46</v>
      </c>
      <c r="C3228" s="78">
        <f t="shared" si="155"/>
        <v>1996.1</v>
      </c>
      <c r="D3228" s="78">
        <f t="shared" si="156"/>
        <v>-9.1239669421487604E-2</v>
      </c>
      <c r="E3228" s="78"/>
      <c r="F3228" s="78"/>
      <c r="G3228" s="78"/>
      <c r="H3228" s="78"/>
      <c r="I3228" s="78"/>
    </row>
    <row r="3229" spans="1:9" x14ac:dyDescent="0.2">
      <c r="A3229" s="77">
        <v>35361</v>
      </c>
      <c r="B3229" s="61">
        <v>104</v>
      </c>
      <c r="C3229" s="78">
        <f t="shared" si="155"/>
        <v>1996.1</v>
      </c>
      <c r="D3229" s="78">
        <f t="shared" si="156"/>
        <v>0.20628099173553718</v>
      </c>
      <c r="E3229" s="78"/>
      <c r="F3229" s="78"/>
      <c r="G3229" s="78"/>
      <c r="H3229" s="78"/>
      <c r="I3229" s="78"/>
    </row>
    <row r="3230" spans="1:9" x14ac:dyDescent="0.2">
      <c r="A3230" s="77">
        <v>35362</v>
      </c>
      <c r="B3230" s="61">
        <v>377</v>
      </c>
      <c r="C3230" s="78">
        <f t="shared" si="155"/>
        <v>1996.1</v>
      </c>
      <c r="D3230" s="78">
        <f t="shared" si="156"/>
        <v>0.74776859504132231</v>
      </c>
      <c r="E3230" s="78"/>
      <c r="F3230" s="78"/>
      <c r="G3230" s="78"/>
      <c r="H3230" s="78"/>
      <c r="I3230" s="78"/>
    </row>
    <row r="3231" spans="1:9" x14ac:dyDescent="0.2">
      <c r="A3231" s="77">
        <v>35363</v>
      </c>
      <c r="B3231" s="61">
        <v>357</v>
      </c>
      <c r="C3231" s="78">
        <f t="shared" si="155"/>
        <v>1996.1</v>
      </c>
      <c r="D3231" s="78">
        <f t="shared" si="156"/>
        <v>0.70809917355371899</v>
      </c>
      <c r="E3231" s="78"/>
      <c r="F3231" s="78"/>
      <c r="G3231" s="78"/>
      <c r="H3231" s="78"/>
      <c r="I3231" s="78"/>
    </row>
    <row r="3232" spans="1:9" x14ac:dyDescent="0.2">
      <c r="A3232" s="77">
        <v>35364</v>
      </c>
      <c r="B3232" s="61">
        <v>242</v>
      </c>
      <c r="C3232" s="78">
        <f t="shared" si="155"/>
        <v>1996.1</v>
      </c>
      <c r="D3232" s="78">
        <f t="shared" si="156"/>
        <v>0.48</v>
      </c>
      <c r="E3232" s="78"/>
      <c r="F3232" s="78"/>
      <c r="G3232" s="78"/>
      <c r="H3232" s="78"/>
      <c r="I3232" s="78"/>
    </row>
    <row r="3233" spans="1:9" x14ac:dyDescent="0.2">
      <c r="A3233" s="77">
        <v>35365</v>
      </c>
      <c r="B3233" s="61">
        <v>197</v>
      </c>
      <c r="C3233" s="78">
        <f t="shared" si="155"/>
        <v>1996.1</v>
      </c>
      <c r="D3233" s="78">
        <f t="shared" si="156"/>
        <v>0.39074380165289258</v>
      </c>
      <c r="E3233" s="78"/>
      <c r="F3233" s="78"/>
      <c r="G3233" s="78"/>
      <c r="H3233" s="78"/>
      <c r="I3233" s="78"/>
    </row>
    <row r="3234" spans="1:9" x14ac:dyDescent="0.2">
      <c r="A3234" s="77">
        <v>35366</v>
      </c>
      <c r="B3234" s="61">
        <v>107</v>
      </c>
      <c r="C3234" s="78">
        <f t="shared" si="155"/>
        <v>1996.1</v>
      </c>
      <c r="D3234" s="78">
        <f t="shared" si="156"/>
        <v>0.21223140495867768</v>
      </c>
      <c r="E3234" s="78"/>
      <c r="F3234" s="78"/>
      <c r="G3234" s="78"/>
      <c r="H3234" s="78"/>
      <c r="I3234" s="78"/>
    </row>
    <row r="3235" spans="1:9" x14ac:dyDescent="0.2">
      <c r="A3235" s="77">
        <v>35367</v>
      </c>
      <c r="B3235" s="61">
        <v>743</v>
      </c>
      <c r="C3235" s="78">
        <f t="shared" si="155"/>
        <v>1996.1</v>
      </c>
      <c r="D3235" s="78">
        <f t="shared" si="156"/>
        <v>1.4737190082644629</v>
      </c>
      <c r="E3235" s="78"/>
      <c r="F3235" s="78"/>
      <c r="G3235" s="78"/>
      <c r="H3235" s="78"/>
      <c r="I3235" s="78"/>
    </row>
    <row r="3236" spans="1:9" x14ac:dyDescent="0.2">
      <c r="A3236" s="77">
        <v>35368</v>
      </c>
      <c r="B3236" s="61">
        <v>307</v>
      </c>
      <c r="C3236" s="78">
        <f t="shared" si="155"/>
        <v>1996.1</v>
      </c>
      <c r="D3236" s="78">
        <f t="shared" si="156"/>
        <v>0.60892561983471072</v>
      </c>
      <c r="E3236" s="78"/>
      <c r="F3236" s="78"/>
      <c r="G3236" s="78"/>
      <c r="H3236" s="78"/>
      <c r="I3236" s="78"/>
    </row>
    <row r="3237" spans="1:9" x14ac:dyDescent="0.2">
      <c r="A3237" s="77">
        <v>35369</v>
      </c>
      <c r="B3237" s="61">
        <v>254</v>
      </c>
      <c r="C3237" s="78">
        <f t="shared" si="155"/>
        <v>1996.1</v>
      </c>
      <c r="D3237" s="78">
        <f t="shared" si="156"/>
        <v>0.50380165289256196</v>
      </c>
      <c r="E3237" s="78"/>
      <c r="F3237" s="78"/>
      <c r="G3237" s="78"/>
      <c r="H3237" s="78"/>
      <c r="I3237" s="78"/>
    </row>
    <row r="3238" spans="1:9" x14ac:dyDescent="0.2">
      <c r="A3238" s="77">
        <v>35370</v>
      </c>
      <c r="B3238" s="61">
        <v>295</v>
      </c>
      <c r="C3238" s="78">
        <f t="shared" si="155"/>
        <v>1996.11</v>
      </c>
      <c r="D3238" s="78">
        <f t="shared" si="156"/>
        <v>0.58512396694214874</v>
      </c>
      <c r="E3238" s="78"/>
      <c r="F3238" s="78"/>
      <c r="G3238" s="78"/>
      <c r="H3238" s="78"/>
      <c r="I3238" s="78"/>
    </row>
    <row r="3239" spans="1:9" x14ac:dyDescent="0.2">
      <c r="A3239" s="77">
        <v>35371</v>
      </c>
      <c r="B3239" s="61">
        <v>331</v>
      </c>
      <c r="C3239" s="78">
        <f t="shared" si="155"/>
        <v>1996.11</v>
      </c>
      <c r="D3239" s="78">
        <f t="shared" si="156"/>
        <v>0.65652892561983467</v>
      </c>
      <c r="E3239" s="78"/>
      <c r="F3239" s="78"/>
      <c r="G3239" s="78"/>
      <c r="H3239" s="78"/>
      <c r="I3239" s="78"/>
    </row>
    <row r="3240" spans="1:9" x14ac:dyDescent="0.2">
      <c r="A3240" s="77">
        <v>35372</v>
      </c>
      <c r="B3240" s="61">
        <v>14</v>
      </c>
      <c r="C3240" s="78">
        <f t="shared" si="155"/>
        <v>1996.11</v>
      </c>
      <c r="D3240" s="78">
        <f t="shared" si="156"/>
        <v>2.7768595041322314E-2</v>
      </c>
      <c r="E3240" s="78"/>
      <c r="F3240" s="78"/>
      <c r="G3240" s="78"/>
      <c r="H3240" s="78"/>
      <c r="I3240" s="78"/>
    </row>
    <row r="3241" spans="1:9" x14ac:dyDescent="0.2">
      <c r="A3241" s="77">
        <v>35373</v>
      </c>
      <c r="B3241" s="61">
        <v>328</v>
      </c>
      <c r="C3241" s="78">
        <f t="shared" si="155"/>
        <v>1996.11</v>
      </c>
      <c r="D3241" s="78">
        <f t="shared" si="156"/>
        <v>0.65057851239669429</v>
      </c>
      <c r="E3241" s="78"/>
      <c r="F3241" s="78"/>
      <c r="G3241" s="78"/>
      <c r="H3241" s="78"/>
      <c r="I3241" s="78"/>
    </row>
    <row r="3242" spans="1:9" x14ac:dyDescent="0.2">
      <c r="A3242" s="77">
        <v>35374</v>
      </c>
      <c r="B3242" s="61">
        <v>103</v>
      </c>
      <c r="C3242" s="78">
        <f t="shared" si="155"/>
        <v>1996.11</v>
      </c>
      <c r="D3242" s="78">
        <f t="shared" si="156"/>
        <v>0.20429752066115703</v>
      </c>
      <c r="E3242" s="78"/>
      <c r="F3242" s="78"/>
      <c r="G3242" s="78"/>
      <c r="H3242" s="78"/>
      <c r="I3242" s="78"/>
    </row>
    <row r="3243" spans="1:9" x14ac:dyDescent="0.2">
      <c r="A3243" s="77">
        <v>35375</v>
      </c>
      <c r="B3243" s="61">
        <v>223</v>
      </c>
      <c r="C3243" s="78">
        <f t="shared" si="155"/>
        <v>1996.11</v>
      </c>
      <c r="D3243" s="78">
        <f t="shared" si="156"/>
        <v>0.44231404958677684</v>
      </c>
      <c r="E3243" s="78"/>
      <c r="F3243" s="78"/>
      <c r="G3243" s="78"/>
      <c r="H3243" s="78"/>
      <c r="I3243" s="78"/>
    </row>
    <row r="3244" spans="1:9" x14ac:dyDescent="0.2">
      <c r="A3244" s="77">
        <v>35376</v>
      </c>
      <c r="B3244" s="61">
        <v>37</v>
      </c>
      <c r="C3244" s="78">
        <f t="shared" si="155"/>
        <v>1996.11</v>
      </c>
      <c r="D3244" s="78">
        <f t="shared" si="156"/>
        <v>7.3388429752066123E-2</v>
      </c>
      <c r="E3244" s="78"/>
      <c r="F3244" s="78"/>
      <c r="G3244" s="78"/>
      <c r="H3244" s="78"/>
      <c r="I3244" s="78"/>
    </row>
    <row r="3245" spans="1:9" x14ac:dyDescent="0.2">
      <c r="A3245" s="77">
        <v>35377</v>
      </c>
      <c r="B3245" s="61">
        <v>296</v>
      </c>
      <c r="C3245" s="78">
        <f t="shared" si="155"/>
        <v>1996.11</v>
      </c>
      <c r="D3245" s="78">
        <f t="shared" si="156"/>
        <v>0.58710743801652898</v>
      </c>
      <c r="E3245" s="78"/>
      <c r="F3245" s="78"/>
      <c r="G3245" s="78"/>
      <c r="H3245" s="78"/>
      <c r="I3245" s="78"/>
    </row>
    <row r="3246" spans="1:9" x14ac:dyDescent="0.2">
      <c r="A3246" s="77">
        <v>35378</v>
      </c>
      <c r="B3246" s="61">
        <v>226</v>
      </c>
      <c r="C3246" s="78">
        <f t="shared" si="155"/>
        <v>1996.11</v>
      </c>
      <c r="D3246" s="78">
        <f t="shared" si="156"/>
        <v>0.44826446280991733</v>
      </c>
      <c r="E3246" s="78"/>
      <c r="F3246" s="78"/>
      <c r="G3246" s="78"/>
      <c r="H3246" s="78"/>
      <c r="I3246" s="78"/>
    </row>
    <row r="3247" spans="1:9" x14ac:dyDescent="0.2">
      <c r="A3247" s="77">
        <v>35379</v>
      </c>
      <c r="B3247" s="61">
        <v>279</v>
      </c>
      <c r="C3247" s="78">
        <f t="shared" si="155"/>
        <v>1996.11</v>
      </c>
      <c r="D3247" s="78">
        <f t="shared" si="156"/>
        <v>0.55338842975206615</v>
      </c>
      <c r="E3247" s="78"/>
      <c r="F3247" s="78"/>
      <c r="G3247" s="78"/>
      <c r="H3247" s="78"/>
      <c r="I3247" s="78"/>
    </row>
    <row r="3248" spans="1:9" x14ac:dyDescent="0.2">
      <c r="A3248" s="77">
        <v>35380</v>
      </c>
      <c r="B3248" s="61">
        <v>100</v>
      </c>
      <c r="C3248" s="78">
        <f t="shared" si="155"/>
        <v>1996.11</v>
      </c>
      <c r="D3248" s="78">
        <f t="shared" si="156"/>
        <v>0.19834710743801653</v>
      </c>
      <c r="E3248" s="78"/>
      <c r="F3248" s="78"/>
      <c r="G3248" s="78"/>
      <c r="H3248" s="78"/>
      <c r="I3248" s="78"/>
    </row>
    <row r="3249" spans="1:9" x14ac:dyDescent="0.2">
      <c r="A3249" s="77">
        <v>35381</v>
      </c>
      <c r="B3249" s="61">
        <v>162</v>
      </c>
      <c r="C3249" s="78">
        <f t="shared" si="155"/>
        <v>1996.11</v>
      </c>
      <c r="D3249" s="78">
        <f t="shared" si="156"/>
        <v>0.32132231404958678</v>
      </c>
      <c r="E3249" s="78"/>
      <c r="F3249" s="78"/>
      <c r="G3249" s="78"/>
      <c r="H3249" s="78"/>
      <c r="I3249" s="78"/>
    </row>
    <row r="3250" spans="1:9" x14ac:dyDescent="0.2">
      <c r="A3250" s="77">
        <v>35382</v>
      </c>
      <c r="B3250" s="61">
        <v>128</v>
      </c>
      <c r="C3250" s="78">
        <f t="shared" si="155"/>
        <v>1996.11</v>
      </c>
      <c r="D3250" s="78">
        <f t="shared" si="156"/>
        <v>0.25388429752066116</v>
      </c>
      <c r="E3250" s="78"/>
      <c r="F3250" s="78"/>
      <c r="G3250" s="78"/>
      <c r="H3250" s="78"/>
      <c r="I3250" s="78"/>
    </row>
    <row r="3251" spans="1:9" x14ac:dyDescent="0.2">
      <c r="A3251" s="77">
        <v>35383</v>
      </c>
      <c r="B3251" s="61">
        <v>188</v>
      </c>
      <c r="C3251" s="78">
        <f t="shared" si="155"/>
        <v>1996.11</v>
      </c>
      <c r="D3251" s="78">
        <f t="shared" si="156"/>
        <v>0.37289256198347109</v>
      </c>
      <c r="E3251" s="78"/>
      <c r="F3251" s="78"/>
      <c r="G3251" s="78"/>
      <c r="H3251" s="78"/>
      <c r="I3251" s="78"/>
    </row>
    <row r="3252" spans="1:9" x14ac:dyDescent="0.2">
      <c r="A3252" s="77">
        <v>35384</v>
      </c>
      <c r="B3252" s="61">
        <v>61</v>
      </c>
      <c r="C3252" s="78">
        <f t="shared" si="155"/>
        <v>1996.11</v>
      </c>
      <c r="D3252" s="78">
        <f t="shared" si="156"/>
        <v>0.12099173553719009</v>
      </c>
      <c r="E3252" s="78"/>
      <c r="F3252" s="78"/>
      <c r="G3252" s="78"/>
      <c r="H3252" s="78"/>
      <c r="I3252" s="78"/>
    </row>
    <row r="3253" spans="1:9" x14ac:dyDescent="0.2">
      <c r="A3253" s="77">
        <v>35385</v>
      </c>
      <c r="B3253" s="61">
        <v>296</v>
      </c>
      <c r="C3253" s="78">
        <f t="shared" si="155"/>
        <v>1996.11</v>
      </c>
      <c r="D3253" s="78">
        <f t="shared" si="156"/>
        <v>0.58710743801652898</v>
      </c>
      <c r="E3253" s="78"/>
      <c r="F3253" s="78"/>
      <c r="G3253" s="78"/>
      <c r="H3253" s="78"/>
      <c r="I3253" s="78"/>
    </row>
    <row r="3254" spans="1:9" x14ac:dyDescent="0.2">
      <c r="A3254" s="77">
        <v>35386</v>
      </c>
      <c r="B3254" s="61">
        <v>739</v>
      </c>
      <c r="C3254" s="78">
        <f t="shared" si="155"/>
        <v>1996.11</v>
      </c>
      <c r="D3254" s="78">
        <f t="shared" si="156"/>
        <v>1.4657851239669422</v>
      </c>
      <c r="E3254" s="78"/>
      <c r="F3254" s="78"/>
      <c r="G3254" s="78"/>
      <c r="H3254" s="78"/>
      <c r="I3254" s="78"/>
    </row>
    <row r="3255" spans="1:9" x14ac:dyDescent="0.2">
      <c r="A3255" s="77">
        <v>35387</v>
      </c>
      <c r="B3255" s="61">
        <v>4622</v>
      </c>
      <c r="C3255" s="78">
        <f t="shared" si="155"/>
        <v>1996.11</v>
      </c>
      <c r="D3255" s="78">
        <f t="shared" si="156"/>
        <v>9.1676033057851232</v>
      </c>
      <c r="E3255" s="78"/>
      <c r="F3255" s="78"/>
      <c r="G3255" s="78"/>
      <c r="H3255" s="78"/>
      <c r="I3255" s="78"/>
    </row>
    <row r="3256" spans="1:9" x14ac:dyDescent="0.2">
      <c r="A3256" s="77">
        <v>35388</v>
      </c>
      <c r="B3256" s="61">
        <v>8736</v>
      </c>
      <c r="C3256" s="78">
        <f t="shared" si="155"/>
        <v>1996.11</v>
      </c>
      <c r="D3256" s="78">
        <f t="shared" si="156"/>
        <v>17.327603305785125</v>
      </c>
      <c r="E3256" s="78"/>
      <c r="F3256" s="78"/>
      <c r="G3256" s="78"/>
      <c r="H3256" s="78"/>
      <c r="I3256" s="78"/>
    </row>
    <row r="3257" spans="1:9" x14ac:dyDescent="0.2">
      <c r="A3257" s="77">
        <v>35389</v>
      </c>
      <c r="B3257" s="61">
        <v>6236</v>
      </c>
      <c r="C3257" s="78">
        <f t="shared" si="155"/>
        <v>1996.11</v>
      </c>
      <c r="D3257" s="78">
        <f t="shared" si="156"/>
        <v>12.368925619834711</v>
      </c>
      <c r="E3257" s="78"/>
      <c r="F3257" s="78"/>
      <c r="G3257" s="78"/>
      <c r="H3257" s="78"/>
      <c r="I3257" s="78"/>
    </row>
    <row r="3258" spans="1:9" x14ac:dyDescent="0.2">
      <c r="A3258" s="77">
        <v>35390</v>
      </c>
      <c r="B3258" s="61">
        <v>2178</v>
      </c>
      <c r="C3258" s="78">
        <f t="shared" si="155"/>
        <v>1996.11</v>
      </c>
      <c r="D3258" s="78">
        <f t="shared" si="156"/>
        <v>4.32</v>
      </c>
      <c r="E3258" s="78"/>
      <c r="F3258" s="78"/>
      <c r="G3258" s="78"/>
      <c r="H3258" s="78"/>
      <c r="I3258" s="78"/>
    </row>
    <row r="3259" spans="1:9" x14ac:dyDescent="0.2">
      <c r="A3259" s="77">
        <v>35391</v>
      </c>
      <c r="B3259" s="61">
        <v>3574</v>
      </c>
      <c r="C3259" s="78">
        <f t="shared" si="155"/>
        <v>1996.11</v>
      </c>
      <c r="D3259" s="78">
        <f t="shared" si="156"/>
        <v>7.0889256198347113</v>
      </c>
      <c r="E3259" s="78"/>
      <c r="F3259" s="78"/>
      <c r="G3259" s="78"/>
      <c r="H3259" s="78"/>
      <c r="I3259" s="78"/>
    </row>
    <row r="3260" spans="1:9" x14ac:dyDescent="0.2">
      <c r="A3260" s="77">
        <v>35392</v>
      </c>
      <c r="B3260" s="61">
        <v>1786</v>
      </c>
      <c r="C3260" s="78">
        <f t="shared" si="155"/>
        <v>1996.11</v>
      </c>
      <c r="D3260" s="78">
        <f t="shared" si="156"/>
        <v>3.5424793388429752</v>
      </c>
      <c r="E3260" s="78"/>
      <c r="F3260" s="78"/>
      <c r="G3260" s="78"/>
      <c r="H3260" s="78"/>
      <c r="I3260" s="78"/>
    </row>
    <row r="3261" spans="1:9" x14ac:dyDescent="0.2">
      <c r="A3261" s="77">
        <v>35393</v>
      </c>
      <c r="B3261" s="61">
        <v>1712</v>
      </c>
      <c r="C3261" s="78">
        <f t="shared" si="155"/>
        <v>1996.11</v>
      </c>
      <c r="D3261" s="78">
        <f t="shared" si="156"/>
        <v>3.3957024793388428</v>
      </c>
      <c r="E3261" s="78"/>
      <c r="F3261" s="78"/>
      <c r="G3261" s="78"/>
      <c r="H3261" s="78"/>
      <c r="I3261" s="78"/>
    </row>
    <row r="3262" spans="1:9" x14ac:dyDescent="0.2">
      <c r="A3262" s="77">
        <v>35394</v>
      </c>
      <c r="B3262" s="61">
        <v>1183</v>
      </c>
      <c r="C3262" s="78">
        <f t="shared" si="155"/>
        <v>1996.11</v>
      </c>
      <c r="D3262" s="78">
        <f t="shared" si="156"/>
        <v>2.3464462809917355</v>
      </c>
      <c r="E3262" s="78"/>
      <c r="F3262" s="78"/>
      <c r="G3262" s="78"/>
      <c r="H3262" s="78"/>
      <c r="I3262" s="78"/>
    </row>
    <row r="3263" spans="1:9" x14ac:dyDescent="0.2">
      <c r="A3263" s="77">
        <v>35395</v>
      </c>
      <c r="B3263" s="61">
        <v>1094</v>
      </c>
      <c r="C3263" s="78">
        <f t="shared" si="155"/>
        <v>1996.11</v>
      </c>
      <c r="D3263" s="78">
        <f t="shared" si="156"/>
        <v>2.1699173553719007</v>
      </c>
      <c r="E3263" s="78"/>
      <c r="F3263" s="78"/>
      <c r="G3263" s="78"/>
      <c r="H3263" s="78"/>
      <c r="I3263" s="78"/>
    </row>
    <row r="3264" spans="1:9" x14ac:dyDescent="0.2">
      <c r="A3264" s="77">
        <v>35396</v>
      </c>
      <c r="B3264" s="61">
        <v>808</v>
      </c>
      <c r="C3264" s="78">
        <f t="shared" si="155"/>
        <v>1996.11</v>
      </c>
      <c r="D3264" s="78">
        <f t="shared" si="156"/>
        <v>1.6026446280991735</v>
      </c>
      <c r="E3264" s="78"/>
      <c r="F3264" s="78"/>
      <c r="G3264" s="78"/>
      <c r="H3264" s="78"/>
      <c r="I3264" s="78"/>
    </row>
    <row r="3265" spans="1:9" x14ac:dyDescent="0.2">
      <c r="A3265" s="77">
        <v>35397</v>
      </c>
      <c r="B3265" s="61">
        <v>728</v>
      </c>
      <c r="C3265" s="78">
        <f t="shared" si="155"/>
        <v>1996.11</v>
      </c>
      <c r="D3265" s="78">
        <f t="shared" si="156"/>
        <v>1.4439669421487604</v>
      </c>
      <c r="E3265" s="78"/>
      <c r="F3265" s="78"/>
      <c r="G3265" s="78"/>
      <c r="H3265" s="78"/>
      <c r="I3265" s="78"/>
    </row>
    <row r="3266" spans="1:9" x14ac:dyDescent="0.2">
      <c r="A3266" s="77">
        <v>35398</v>
      </c>
      <c r="B3266" s="61">
        <v>692</v>
      </c>
      <c r="C3266" s="78">
        <f t="shared" si="155"/>
        <v>1996.11</v>
      </c>
      <c r="D3266" s="78">
        <f t="shared" si="156"/>
        <v>1.3725619834710745</v>
      </c>
      <c r="E3266" s="78"/>
      <c r="F3266" s="78"/>
      <c r="G3266" s="78"/>
      <c r="H3266" s="78"/>
      <c r="I3266" s="78"/>
    </row>
    <row r="3267" spans="1:9" x14ac:dyDescent="0.2">
      <c r="A3267" s="77">
        <v>35399</v>
      </c>
      <c r="B3267" s="61">
        <v>875</v>
      </c>
      <c r="C3267" s="78">
        <f t="shared" si="155"/>
        <v>1996.11</v>
      </c>
      <c r="D3267" s="78">
        <f t="shared" si="156"/>
        <v>1.7355371900826446</v>
      </c>
      <c r="E3267" s="78"/>
      <c r="F3267" s="78"/>
      <c r="G3267" s="78"/>
      <c r="H3267" s="78"/>
      <c r="I3267" s="78"/>
    </row>
    <row r="3268" spans="1:9" x14ac:dyDescent="0.2">
      <c r="A3268" s="77">
        <v>35400</v>
      </c>
      <c r="B3268" s="61">
        <v>1072</v>
      </c>
      <c r="C3268" s="78">
        <f t="shared" si="155"/>
        <v>1996.12</v>
      </c>
      <c r="D3268" s="78">
        <f t="shared" si="156"/>
        <v>2.1262809917355372</v>
      </c>
      <c r="E3268" s="78"/>
      <c r="F3268" s="78"/>
      <c r="G3268" s="78"/>
      <c r="H3268" s="78"/>
      <c r="I3268" s="78"/>
    </row>
    <row r="3269" spans="1:9" x14ac:dyDescent="0.2">
      <c r="A3269" s="77">
        <v>35401</v>
      </c>
      <c r="B3269" s="61">
        <v>837</v>
      </c>
      <c r="C3269" s="78">
        <f t="shared" si="155"/>
        <v>1996.12</v>
      </c>
      <c r="D3269" s="78">
        <f t="shared" si="156"/>
        <v>1.6601652892561982</v>
      </c>
      <c r="E3269" s="78"/>
      <c r="F3269" s="78"/>
      <c r="G3269" s="78"/>
      <c r="H3269" s="78"/>
      <c r="I3269" s="78"/>
    </row>
    <row r="3270" spans="1:9" x14ac:dyDescent="0.2">
      <c r="A3270" s="77">
        <v>35402</v>
      </c>
      <c r="B3270" s="61">
        <v>864</v>
      </c>
      <c r="C3270" s="78">
        <f t="shared" si="155"/>
        <v>1996.12</v>
      </c>
      <c r="D3270" s="78">
        <f t="shared" si="156"/>
        <v>1.7137190082644629</v>
      </c>
      <c r="E3270" s="78"/>
      <c r="F3270" s="78"/>
      <c r="G3270" s="78"/>
      <c r="H3270" s="78"/>
      <c r="I3270" s="78"/>
    </row>
    <row r="3271" spans="1:9" x14ac:dyDescent="0.2">
      <c r="A3271" s="77">
        <v>35403</v>
      </c>
      <c r="B3271" s="61">
        <v>2378</v>
      </c>
      <c r="C3271" s="78">
        <f t="shared" si="155"/>
        <v>1996.12</v>
      </c>
      <c r="D3271" s="78">
        <f t="shared" si="156"/>
        <v>4.7166942148760329</v>
      </c>
      <c r="E3271" s="78"/>
      <c r="F3271" s="78"/>
      <c r="G3271" s="78"/>
      <c r="H3271" s="78"/>
      <c r="I3271" s="78"/>
    </row>
    <row r="3272" spans="1:9" x14ac:dyDescent="0.2">
      <c r="A3272" s="77">
        <v>35404</v>
      </c>
      <c r="B3272" s="61">
        <v>2964</v>
      </c>
      <c r="C3272" s="78">
        <f t="shared" si="155"/>
        <v>1996.12</v>
      </c>
      <c r="D3272" s="78">
        <f t="shared" si="156"/>
        <v>5.8790082644628097</v>
      </c>
      <c r="E3272" s="78"/>
      <c r="F3272" s="78"/>
      <c r="G3272" s="78"/>
      <c r="H3272" s="78"/>
      <c r="I3272" s="78"/>
    </row>
    <row r="3273" spans="1:9" x14ac:dyDescent="0.2">
      <c r="A3273" s="77">
        <v>35405</v>
      </c>
      <c r="B3273" s="61">
        <v>1921</v>
      </c>
      <c r="C3273" s="78">
        <f t="shared" si="155"/>
        <v>1996.12</v>
      </c>
      <c r="D3273" s="78">
        <f t="shared" si="156"/>
        <v>3.8102479338842978</v>
      </c>
      <c r="E3273" s="78"/>
      <c r="F3273" s="78"/>
      <c r="G3273" s="78"/>
      <c r="H3273" s="78"/>
      <c r="I3273" s="78"/>
    </row>
    <row r="3274" spans="1:9" x14ac:dyDescent="0.2">
      <c r="A3274" s="77">
        <v>35406</v>
      </c>
      <c r="B3274" s="61">
        <v>3905</v>
      </c>
      <c r="C3274" s="78">
        <f t="shared" si="155"/>
        <v>1996.12</v>
      </c>
      <c r="D3274" s="78">
        <f t="shared" si="156"/>
        <v>7.7454545454545451</v>
      </c>
      <c r="E3274" s="78"/>
      <c r="F3274" s="78"/>
      <c r="G3274" s="78"/>
      <c r="H3274" s="78"/>
      <c r="I3274" s="78"/>
    </row>
    <row r="3275" spans="1:9" x14ac:dyDescent="0.2">
      <c r="A3275" s="77">
        <v>35407</v>
      </c>
      <c r="B3275" s="61">
        <v>9982</v>
      </c>
      <c r="C3275" s="78">
        <f t="shared" ref="C3275:C3338" si="157">YEAR(A3275) + MONTH(A3275) / 100</f>
        <v>1996.12</v>
      </c>
      <c r="D3275" s="78">
        <f t="shared" si="156"/>
        <v>19.79900826446281</v>
      </c>
      <c r="E3275" s="78"/>
      <c r="F3275" s="78"/>
      <c r="G3275" s="78"/>
      <c r="H3275" s="78"/>
      <c r="I3275" s="78"/>
    </row>
    <row r="3276" spans="1:9" x14ac:dyDescent="0.2">
      <c r="A3276" s="77">
        <v>35408</v>
      </c>
      <c r="B3276" s="61">
        <v>25546</v>
      </c>
      <c r="C3276" s="78">
        <f t="shared" si="157"/>
        <v>1996.12</v>
      </c>
      <c r="D3276" s="78">
        <f t="shared" ref="D3276:D3339" si="158">B3276 * 60 * 60 * 24 / 43560 / 1000</f>
        <v>50.669752066115706</v>
      </c>
      <c r="E3276" s="78"/>
      <c r="F3276" s="78"/>
      <c r="G3276" s="78"/>
      <c r="H3276" s="78"/>
      <c r="I3276" s="78"/>
    </row>
    <row r="3277" spans="1:9" x14ac:dyDescent="0.2">
      <c r="A3277" s="77">
        <v>35409</v>
      </c>
      <c r="B3277" s="61">
        <v>22682</v>
      </c>
      <c r="C3277" s="78">
        <f t="shared" si="157"/>
        <v>1996.12</v>
      </c>
      <c r="D3277" s="78">
        <f t="shared" si="158"/>
        <v>44.989090909090912</v>
      </c>
      <c r="E3277" s="78"/>
      <c r="F3277" s="78"/>
      <c r="G3277" s="78"/>
      <c r="H3277" s="78"/>
      <c r="I3277" s="78"/>
    </row>
    <row r="3278" spans="1:9" x14ac:dyDescent="0.2">
      <c r="A3278" s="77">
        <v>35410</v>
      </c>
      <c r="B3278" s="61">
        <v>8989</v>
      </c>
      <c r="C3278" s="78">
        <f t="shared" si="157"/>
        <v>1996.12</v>
      </c>
      <c r="D3278" s="78">
        <f t="shared" si="158"/>
        <v>17.829421487603309</v>
      </c>
      <c r="E3278" s="78"/>
      <c r="F3278" s="78"/>
      <c r="G3278" s="78"/>
      <c r="H3278" s="78"/>
      <c r="I3278" s="78"/>
    </row>
    <row r="3279" spans="1:9" x14ac:dyDescent="0.2">
      <c r="A3279" s="77">
        <v>35411</v>
      </c>
      <c r="B3279" s="61">
        <v>7339</v>
      </c>
      <c r="C3279" s="78">
        <f t="shared" si="157"/>
        <v>1996.12</v>
      </c>
      <c r="D3279" s="78">
        <f t="shared" si="158"/>
        <v>14.556694214876034</v>
      </c>
      <c r="E3279" s="78"/>
      <c r="F3279" s="78"/>
      <c r="G3279" s="78"/>
      <c r="H3279" s="78"/>
      <c r="I3279" s="78"/>
    </row>
    <row r="3280" spans="1:9" x14ac:dyDescent="0.2">
      <c r="A3280" s="77">
        <v>35412</v>
      </c>
      <c r="B3280" s="61">
        <v>4980</v>
      </c>
      <c r="C3280" s="78">
        <f t="shared" si="157"/>
        <v>1996.12</v>
      </c>
      <c r="D3280" s="78">
        <f t="shared" si="158"/>
        <v>9.8776859504132233</v>
      </c>
      <c r="E3280" s="78"/>
      <c r="F3280" s="78"/>
      <c r="G3280" s="78"/>
      <c r="H3280" s="78"/>
      <c r="I3280" s="78"/>
    </row>
    <row r="3281" spans="1:9" x14ac:dyDescent="0.2">
      <c r="A3281" s="77">
        <v>35413</v>
      </c>
      <c r="B3281" s="61">
        <v>3593</v>
      </c>
      <c r="C3281" s="78">
        <f t="shared" si="157"/>
        <v>1996.12</v>
      </c>
      <c r="D3281" s="78">
        <f t="shared" si="158"/>
        <v>7.1266115702479338</v>
      </c>
      <c r="E3281" s="78"/>
      <c r="F3281" s="78"/>
      <c r="G3281" s="78"/>
      <c r="H3281" s="78"/>
      <c r="I3281" s="78"/>
    </row>
    <row r="3282" spans="1:9" x14ac:dyDescent="0.2">
      <c r="A3282" s="77">
        <v>35414</v>
      </c>
      <c r="B3282" s="61">
        <v>2828</v>
      </c>
      <c r="C3282" s="78">
        <f t="shared" si="157"/>
        <v>1996.12</v>
      </c>
      <c r="D3282" s="78">
        <f t="shared" si="158"/>
        <v>5.6092561983471079</v>
      </c>
      <c r="E3282" s="78"/>
      <c r="F3282" s="78"/>
      <c r="G3282" s="78"/>
      <c r="H3282" s="78"/>
      <c r="I3282" s="78"/>
    </row>
    <row r="3283" spans="1:9" x14ac:dyDescent="0.2">
      <c r="A3283" s="77">
        <v>35415</v>
      </c>
      <c r="B3283" s="61">
        <v>2487</v>
      </c>
      <c r="C3283" s="78">
        <f t="shared" si="157"/>
        <v>1996.12</v>
      </c>
      <c r="D3283" s="78">
        <f t="shared" si="158"/>
        <v>4.9328925619834711</v>
      </c>
      <c r="E3283" s="78"/>
      <c r="F3283" s="78"/>
      <c r="G3283" s="78"/>
      <c r="H3283" s="78"/>
      <c r="I3283" s="78"/>
    </row>
    <row r="3284" spans="1:9" x14ac:dyDescent="0.2">
      <c r="A3284" s="77">
        <v>35416</v>
      </c>
      <c r="B3284" s="61">
        <v>2305</v>
      </c>
      <c r="C3284" s="78">
        <f t="shared" si="157"/>
        <v>1996.12</v>
      </c>
      <c r="D3284" s="78">
        <f t="shared" si="158"/>
        <v>4.5719008264462806</v>
      </c>
      <c r="E3284" s="78"/>
      <c r="F3284" s="78"/>
      <c r="G3284" s="78"/>
      <c r="H3284" s="78"/>
      <c r="I3284" s="78"/>
    </row>
    <row r="3285" spans="1:9" x14ac:dyDescent="0.2">
      <c r="A3285" s="77">
        <v>35417</v>
      </c>
      <c r="B3285" s="61">
        <v>1820</v>
      </c>
      <c r="C3285" s="78">
        <f t="shared" si="157"/>
        <v>1996.12</v>
      </c>
      <c r="D3285" s="78">
        <f t="shared" si="158"/>
        <v>3.6099173553719006</v>
      </c>
      <c r="E3285" s="78"/>
      <c r="F3285" s="78"/>
      <c r="G3285" s="78"/>
      <c r="H3285" s="78"/>
      <c r="I3285" s="78"/>
    </row>
    <row r="3286" spans="1:9" x14ac:dyDescent="0.2">
      <c r="A3286" s="77">
        <v>35418</v>
      </c>
      <c r="B3286" s="61">
        <v>1779</v>
      </c>
      <c r="C3286" s="78">
        <f t="shared" si="157"/>
        <v>1996.12</v>
      </c>
      <c r="D3286" s="78">
        <f t="shared" si="158"/>
        <v>3.5285950413223142</v>
      </c>
      <c r="E3286" s="78"/>
      <c r="F3286" s="78"/>
      <c r="G3286" s="78"/>
      <c r="H3286" s="78"/>
      <c r="I3286" s="78"/>
    </row>
    <row r="3287" spans="1:9" x14ac:dyDescent="0.2">
      <c r="A3287" s="77">
        <v>35419</v>
      </c>
      <c r="B3287" s="61">
        <v>2001</v>
      </c>
      <c r="C3287" s="78">
        <f t="shared" si="157"/>
        <v>1996.12</v>
      </c>
      <c r="D3287" s="78">
        <f t="shared" si="158"/>
        <v>3.9689256198347107</v>
      </c>
      <c r="E3287" s="78"/>
      <c r="F3287" s="78"/>
      <c r="G3287" s="78"/>
      <c r="H3287" s="78"/>
      <c r="I3287" s="78"/>
    </row>
    <row r="3288" spans="1:9" x14ac:dyDescent="0.2">
      <c r="A3288" s="77">
        <v>35420</v>
      </c>
      <c r="B3288" s="61">
        <v>1805</v>
      </c>
      <c r="C3288" s="78">
        <f t="shared" si="157"/>
        <v>1996.12</v>
      </c>
      <c r="D3288" s="78">
        <f t="shared" si="158"/>
        <v>3.5801652892561981</v>
      </c>
      <c r="E3288" s="78"/>
      <c r="F3288" s="78"/>
      <c r="G3288" s="78"/>
      <c r="H3288" s="78"/>
      <c r="I3288" s="78"/>
    </row>
    <row r="3289" spans="1:9" x14ac:dyDescent="0.2">
      <c r="A3289" s="77">
        <v>35421</v>
      </c>
      <c r="B3289" s="61">
        <v>1872</v>
      </c>
      <c r="C3289" s="78">
        <f t="shared" si="157"/>
        <v>1996.12</v>
      </c>
      <c r="D3289" s="78">
        <f t="shared" si="158"/>
        <v>3.7130578512396695</v>
      </c>
      <c r="E3289" s="78"/>
      <c r="F3289" s="78"/>
      <c r="G3289" s="78"/>
      <c r="H3289" s="78"/>
      <c r="I3289" s="78"/>
    </row>
    <row r="3290" spans="1:9" x14ac:dyDescent="0.2">
      <c r="A3290" s="77">
        <v>35422</v>
      </c>
      <c r="B3290" s="61">
        <v>1666</v>
      </c>
      <c r="C3290" s="78">
        <f t="shared" si="157"/>
        <v>1996.12</v>
      </c>
      <c r="D3290" s="78">
        <f t="shared" si="158"/>
        <v>3.3044628099173554</v>
      </c>
      <c r="E3290" s="78"/>
      <c r="F3290" s="78"/>
      <c r="G3290" s="78"/>
      <c r="H3290" s="78"/>
      <c r="I3290" s="78"/>
    </row>
    <row r="3291" spans="1:9" x14ac:dyDescent="0.2">
      <c r="A3291" s="77">
        <v>35423</v>
      </c>
      <c r="B3291" s="61">
        <v>1425</v>
      </c>
      <c r="C3291" s="78">
        <f t="shared" si="157"/>
        <v>1996.12</v>
      </c>
      <c r="D3291" s="78">
        <f t="shared" si="158"/>
        <v>2.8264462809917354</v>
      </c>
      <c r="E3291" s="78"/>
      <c r="F3291" s="78"/>
      <c r="G3291" s="78"/>
      <c r="H3291" s="78"/>
      <c r="I3291" s="78"/>
    </row>
    <row r="3292" spans="1:9" x14ac:dyDescent="0.2">
      <c r="A3292" s="77">
        <v>35424</v>
      </c>
      <c r="B3292" s="61">
        <v>1701</v>
      </c>
      <c r="C3292" s="78">
        <f t="shared" si="157"/>
        <v>1996.12</v>
      </c>
      <c r="D3292" s="78">
        <f t="shared" si="158"/>
        <v>3.3738842975206613</v>
      </c>
      <c r="E3292" s="78"/>
      <c r="F3292" s="78"/>
      <c r="G3292" s="78"/>
      <c r="H3292" s="78"/>
      <c r="I3292" s="78"/>
    </row>
    <row r="3293" spans="1:9" x14ac:dyDescent="0.2">
      <c r="A3293" s="77">
        <v>35425</v>
      </c>
      <c r="B3293" s="61">
        <v>3100</v>
      </c>
      <c r="C3293" s="78">
        <f t="shared" si="157"/>
        <v>1996.12</v>
      </c>
      <c r="D3293" s="78">
        <f t="shared" si="158"/>
        <v>6.1487603305785123</v>
      </c>
      <c r="E3293" s="78"/>
      <c r="F3293" s="78"/>
      <c r="G3293" s="78"/>
      <c r="H3293" s="78"/>
      <c r="I3293" s="78"/>
    </row>
    <row r="3294" spans="1:9" x14ac:dyDescent="0.2">
      <c r="A3294" s="77">
        <v>35426</v>
      </c>
      <c r="B3294" s="61">
        <v>3443</v>
      </c>
      <c r="C3294" s="78">
        <f t="shared" si="157"/>
        <v>1996.12</v>
      </c>
      <c r="D3294" s="78">
        <f t="shared" si="158"/>
        <v>6.8290909090909091</v>
      </c>
      <c r="E3294" s="78"/>
      <c r="F3294" s="78"/>
      <c r="G3294" s="78"/>
      <c r="H3294" s="78"/>
      <c r="I3294" s="78"/>
    </row>
    <row r="3295" spans="1:9" x14ac:dyDescent="0.2">
      <c r="A3295" s="77">
        <v>35427</v>
      </c>
      <c r="B3295" s="61">
        <v>5031</v>
      </c>
      <c r="C3295" s="78">
        <f t="shared" si="157"/>
        <v>1996.12</v>
      </c>
      <c r="D3295" s="78">
        <f t="shared" si="158"/>
        <v>9.9788429752066108</v>
      </c>
      <c r="E3295" s="78"/>
      <c r="F3295" s="78"/>
      <c r="G3295" s="78"/>
      <c r="H3295" s="78"/>
      <c r="I3295" s="78"/>
    </row>
    <row r="3296" spans="1:9" x14ac:dyDescent="0.2">
      <c r="A3296" s="77">
        <v>35428</v>
      </c>
      <c r="B3296" s="61">
        <v>16308</v>
      </c>
      <c r="C3296" s="78">
        <f t="shared" si="157"/>
        <v>1996.12</v>
      </c>
      <c r="D3296" s="78">
        <f t="shared" si="158"/>
        <v>32.346446280991735</v>
      </c>
      <c r="E3296" s="78"/>
      <c r="F3296" s="78"/>
      <c r="G3296" s="78"/>
      <c r="H3296" s="78"/>
      <c r="I3296" s="78"/>
    </row>
    <row r="3297" spans="1:9" x14ac:dyDescent="0.2">
      <c r="A3297" s="77">
        <v>35429</v>
      </c>
      <c r="B3297" s="61">
        <v>21085</v>
      </c>
      <c r="C3297" s="78">
        <f t="shared" si="157"/>
        <v>1996.12</v>
      </c>
      <c r="D3297" s="78">
        <f t="shared" si="158"/>
        <v>41.821487603305791</v>
      </c>
      <c r="E3297" s="78"/>
      <c r="F3297" s="78"/>
      <c r="G3297" s="78"/>
      <c r="H3297" s="78"/>
      <c r="I3297" s="78"/>
    </row>
    <row r="3298" spans="1:9" x14ac:dyDescent="0.2">
      <c r="A3298" s="77">
        <v>35430</v>
      </c>
      <c r="B3298" s="61">
        <v>46849</v>
      </c>
      <c r="C3298" s="78">
        <f t="shared" si="157"/>
        <v>1996.12</v>
      </c>
      <c r="D3298" s="78">
        <f t="shared" si="158"/>
        <v>92.923636363636362</v>
      </c>
      <c r="E3298" s="78"/>
      <c r="F3298" s="78"/>
      <c r="G3298" s="78"/>
      <c r="H3298" s="78"/>
      <c r="I3298" s="78"/>
    </row>
    <row r="3299" spans="1:9" x14ac:dyDescent="0.2">
      <c r="A3299" s="77">
        <v>35431</v>
      </c>
      <c r="B3299" s="61">
        <v>75764</v>
      </c>
      <c r="C3299" s="78">
        <f t="shared" si="157"/>
        <v>1997.01</v>
      </c>
      <c r="D3299" s="78">
        <f t="shared" si="158"/>
        <v>150.27570247933886</v>
      </c>
      <c r="E3299" s="78"/>
      <c r="F3299" s="78"/>
      <c r="G3299" s="78"/>
      <c r="H3299" s="78"/>
      <c r="I3299" s="78"/>
    </row>
    <row r="3300" spans="1:9" x14ac:dyDescent="0.2">
      <c r="A3300" s="77">
        <v>35432</v>
      </c>
      <c r="B3300" s="61">
        <v>32233</v>
      </c>
      <c r="C3300" s="78">
        <f t="shared" si="157"/>
        <v>1997.01</v>
      </c>
      <c r="D3300" s="78">
        <f t="shared" si="158"/>
        <v>63.933223140495869</v>
      </c>
      <c r="E3300" s="78"/>
      <c r="F3300" s="78"/>
      <c r="G3300" s="78"/>
      <c r="H3300" s="78"/>
      <c r="I3300" s="78"/>
    </row>
    <row r="3301" spans="1:9" x14ac:dyDescent="0.2">
      <c r="A3301" s="77">
        <v>35433</v>
      </c>
      <c r="B3301" s="61">
        <v>16030</v>
      </c>
      <c r="C3301" s="78">
        <f t="shared" si="157"/>
        <v>1997.01</v>
      </c>
      <c r="D3301" s="78">
        <f t="shared" si="158"/>
        <v>31.795041322314049</v>
      </c>
      <c r="E3301" s="78"/>
      <c r="F3301" s="78"/>
      <c r="G3301" s="78"/>
      <c r="H3301" s="78"/>
      <c r="I3301" s="78"/>
    </row>
    <row r="3302" spans="1:9" x14ac:dyDescent="0.2">
      <c r="A3302" s="77">
        <v>35434</v>
      </c>
      <c r="B3302" s="61">
        <v>10020</v>
      </c>
      <c r="C3302" s="78">
        <f t="shared" si="157"/>
        <v>1997.01</v>
      </c>
      <c r="D3302" s="78">
        <f t="shared" si="158"/>
        <v>19.874380165289256</v>
      </c>
      <c r="E3302" s="78"/>
      <c r="F3302" s="78"/>
      <c r="G3302" s="78"/>
      <c r="H3302" s="78"/>
      <c r="I3302" s="78"/>
    </row>
    <row r="3303" spans="1:9" x14ac:dyDescent="0.2">
      <c r="A3303" s="77">
        <v>35435</v>
      </c>
      <c r="B3303" s="61">
        <v>7207</v>
      </c>
      <c r="C3303" s="78">
        <f t="shared" si="157"/>
        <v>1997.01</v>
      </c>
      <c r="D3303" s="78">
        <f t="shared" si="158"/>
        <v>14.294876033057852</v>
      </c>
      <c r="E3303" s="78"/>
      <c r="F3303" s="78"/>
      <c r="G3303" s="78"/>
      <c r="H3303" s="78"/>
      <c r="I3303" s="78"/>
    </row>
    <row r="3304" spans="1:9" x14ac:dyDescent="0.2">
      <c r="A3304" s="77">
        <v>35436</v>
      </c>
      <c r="B3304" s="61">
        <v>4944</v>
      </c>
      <c r="C3304" s="78">
        <f t="shared" si="157"/>
        <v>1997.01</v>
      </c>
      <c r="D3304" s="78">
        <f t="shared" si="158"/>
        <v>9.8062809917355374</v>
      </c>
      <c r="E3304" s="78"/>
      <c r="F3304" s="78"/>
      <c r="G3304" s="78"/>
      <c r="H3304" s="78"/>
      <c r="I3304" s="78"/>
    </row>
    <row r="3305" spans="1:9" x14ac:dyDescent="0.2">
      <c r="A3305" s="77">
        <v>35437</v>
      </c>
      <c r="B3305" s="61">
        <v>4667</v>
      </c>
      <c r="C3305" s="78">
        <f t="shared" si="157"/>
        <v>1997.01</v>
      </c>
      <c r="D3305" s="78">
        <f t="shared" si="158"/>
        <v>9.2568595041322315</v>
      </c>
      <c r="E3305" s="78"/>
      <c r="F3305" s="78"/>
      <c r="G3305" s="78"/>
      <c r="H3305" s="78"/>
      <c r="I3305" s="78"/>
    </row>
    <row r="3306" spans="1:9" x14ac:dyDescent="0.2">
      <c r="A3306" s="77">
        <v>35438</v>
      </c>
      <c r="B3306" s="61">
        <v>3838</v>
      </c>
      <c r="C3306" s="78">
        <f t="shared" si="157"/>
        <v>1997.01</v>
      </c>
      <c r="D3306" s="78">
        <f t="shared" si="158"/>
        <v>7.6125619834710738</v>
      </c>
      <c r="E3306" s="78"/>
      <c r="F3306" s="78"/>
      <c r="G3306" s="78"/>
      <c r="H3306" s="78"/>
      <c r="I3306" s="78"/>
    </row>
    <row r="3307" spans="1:9" x14ac:dyDescent="0.2">
      <c r="A3307" s="77">
        <v>35439</v>
      </c>
      <c r="B3307" s="61">
        <v>3534</v>
      </c>
      <c r="C3307" s="78">
        <f t="shared" si="157"/>
        <v>1997.01</v>
      </c>
      <c r="D3307" s="78">
        <f t="shared" si="158"/>
        <v>7.0095867768595044</v>
      </c>
      <c r="E3307" s="78"/>
      <c r="F3307" s="78"/>
      <c r="G3307" s="78"/>
      <c r="H3307" s="78"/>
      <c r="I3307" s="78"/>
    </row>
    <row r="3308" spans="1:9" x14ac:dyDescent="0.2">
      <c r="A3308" s="77">
        <v>35440</v>
      </c>
      <c r="B3308" s="61">
        <v>2597</v>
      </c>
      <c r="C3308" s="78">
        <f t="shared" si="157"/>
        <v>1997.01</v>
      </c>
      <c r="D3308" s="78">
        <f t="shared" si="158"/>
        <v>5.151074380165289</v>
      </c>
      <c r="E3308" s="78"/>
      <c r="F3308" s="78"/>
      <c r="G3308" s="78"/>
      <c r="H3308" s="78"/>
      <c r="I3308" s="78"/>
    </row>
    <row r="3309" spans="1:9" x14ac:dyDescent="0.2">
      <c r="A3309" s="77">
        <v>35441</v>
      </c>
      <c r="B3309" s="61">
        <v>2904</v>
      </c>
      <c r="C3309" s="78">
        <f t="shared" si="157"/>
        <v>1997.01</v>
      </c>
      <c r="D3309" s="78">
        <f t="shared" si="158"/>
        <v>5.76</v>
      </c>
      <c r="E3309" s="78"/>
      <c r="F3309" s="78"/>
      <c r="G3309" s="78"/>
      <c r="H3309" s="78"/>
      <c r="I3309" s="78"/>
    </row>
    <row r="3310" spans="1:9" x14ac:dyDescent="0.2">
      <c r="A3310" s="77">
        <v>35442</v>
      </c>
      <c r="B3310" s="61">
        <v>2074</v>
      </c>
      <c r="C3310" s="78">
        <f t="shared" si="157"/>
        <v>1997.01</v>
      </c>
      <c r="D3310" s="78">
        <f t="shared" si="158"/>
        <v>4.1137190082644626</v>
      </c>
      <c r="E3310" s="78"/>
      <c r="F3310" s="78"/>
      <c r="G3310" s="78"/>
      <c r="H3310" s="78"/>
      <c r="I3310" s="78"/>
    </row>
    <row r="3311" spans="1:9" x14ac:dyDescent="0.2">
      <c r="A3311" s="77">
        <v>35443</v>
      </c>
      <c r="B3311" s="61">
        <v>2135</v>
      </c>
      <c r="C3311" s="78">
        <f t="shared" si="157"/>
        <v>1997.01</v>
      </c>
      <c r="D3311" s="78">
        <f t="shared" si="158"/>
        <v>4.2347107438016529</v>
      </c>
      <c r="E3311" s="78"/>
      <c r="F3311" s="78"/>
      <c r="G3311" s="78"/>
      <c r="H3311" s="78"/>
      <c r="I3311" s="78"/>
    </row>
    <row r="3312" spans="1:9" x14ac:dyDescent="0.2">
      <c r="A3312" s="77">
        <v>35444</v>
      </c>
      <c r="B3312" s="61">
        <v>2251</v>
      </c>
      <c r="C3312" s="78">
        <f t="shared" si="157"/>
        <v>1997.01</v>
      </c>
      <c r="D3312" s="78">
        <f t="shared" si="158"/>
        <v>4.4647933884297517</v>
      </c>
      <c r="E3312" s="78"/>
      <c r="F3312" s="78"/>
      <c r="G3312" s="78"/>
      <c r="H3312" s="78"/>
      <c r="I3312" s="78"/>
    </row>
    <row r="3313" spans="1:9" x14ac:dyDescent="0.2">
      <c r="A3313" s="77">
        <v>35445</v>
      </c>
      <c r="B3313" s="61">
        <v>2136</v>
      </c>
      <c r="C3313" s="78">
        <f t="shared" si="157"/>
        <v>1997.01</v>
      </c>
      <c r="D3313" s="78">
        <f t="shared" si="158"/>
        <v>4.2366942148760325</v>
      </c>
      <c r="E3313" s="78"/>
      <c r="F3313" s="78"/>
      <c r="G3313" s="78"/>
      <c r="H3313" s="78"/>
      <c r="I3313" s="78"/>
    </row>
    <row r="3314" spans="1:9" x14ac:dyDescent="0.2">
      <c r="A3314" s="77">
        <v>35446</v>
      </c>
      <c r="B3314" s="61">
        <v>2074</v>
      </c>
      <c r="C3314" s="78">
        <f t="shared" si="157"/>
        <v>1997.01</v>
      </c>
      <c r="D3314" s="78">
        <f t="shared" si="158"/>
        <v>4.1137190082644626</v>
      </c>
      <c r="E3314" s="78"/>
      <c r="F3314" s="78"/>
      <c r="G3314" s="78"/>
      <c r="H3314" s="78"/>
      <c r="I3314" s="78"/>
    </row>
    <row r="3315" spans="1:9" x14ac:dyDescent="0.2">
      <c r="A3315" s="77">
        <v>35447</v>
      </c>
      <c r="B3315" s="61">
        <v>1981</v>
      </c>
      <c r="C3315" s="78">
        <f t="shared" si="157"/>
        <v>1997.01</v>
      </c>
      <c r="D3315" s="78">
        <f t="shared" si="158"/>
        <v>3.9292561983471073</v>
      </c>
      <c r="E3315" s="78"/>
      <c r="F3315" s="78"/>
      <c r="G3315" s="78"/>
      <c r="H3315" s="78"/>
      <c r="I3315" s="78"/>
    </row>
    <row r="3316" spans="1:9" x14ac:dyDescent="0.2">
      <c r="A3316" s="77">
        <v>35448</v>
      </c>
      <c r="B3316" s="61">
        <v>1571</v>
      </c>
      <c r="C3316" s="78">
        <f t="shared" si="157"/>
        <v>1997.01</v>
      </c>
      <c r="D3316" s="78">
        <f t="shared" si="158"/>
        <v>3.1160330578512396</v>
      </c>
      <c r="E3316" s="78"/>
      <c r="F3316" s="78"/>
      <c r="G3316" s="78"/>
      <c r="H3316" s="78"/>
      <c r="I3316" s="78"/>
    </row>
    <row r="3317" spans="1:9" x14ac:dyDescent="0.2">
      <c r="A3317" s="77">
        <v>35449</v>
      </c>
      <c r="B3317" s="61">
        <v>991</v>
      </c>
      <c r="C3317" s="78">
        <f t="shared" si="157"/>
        <v>1997.01</v>
      </c>
      <c r="D3317" s="78">
        <f t="shared" si="158"/>
        <v>1.9656198347107439</v>
      </c>
      <c r="E3317" s="78"/>
      <c r="F3317" s="78"/>
      <c r="G3317" s="78"/>
      <c r="H3317" s="78"/>
      <c r="I3317" s="78"/>
    </row>
    <row r="3318" spans="1:9" x14ac:dyDescent="0.2">
      <c r="A3318" s="77">
        <v>35450</v>
      </c>
      <c r="B3318" s="61">
        <v>905</v>
      </c>
      <c r="C3318" s="78">
        <f t="shared" si="157"/>
        <v>1997.01</v>
      </c>
      <c r="D3318" s="78">
        <f t="shared" si="158"/>
        <v>1.7950413223140498</v>
      </c>
      <c r="E3318" s="78"/>
      <c r="F3318" s="78"/>
      <c r="G3318" s="78"/>
      <c r="H3318" s="78"/>
      <c r="I3318" s="78"/>
    </row>
    <row r="3319" spans="1:9" x14ac:dyDescent="0.2">
      <c r="A3319" s="77">
        <v>35451</v>
      </c>
      <c r="B3319" s="61">
        <v>1300</v>
      </c>
      <c r="C3319" s="78">
        <f t="shared" si="157"/>
        <v>1997.01</v>
      </c>
      <c r="D3319" s="78">
        <f t="shared" si="158"/>
        <v>2.5785123966942147</v>
      </c>
      <c r="E3319" s="78"/>
      <c r="F3319" s="78"/>
      <c r="G3319" s="78"/>
      <c r="H3319" s="78"/>
      <c r="I3319" s="78"/>
    </row>
    <row r="3320" spans="1:9" x14ac:dyDescent="0.2">
      <c r="A3320" s="77">
        <v>35452</v>
      </c>
      <c r="B3320" s="61">
        <v>1238</v>
      </c>
      <c r="C3320" s="78">
        <f t="shared" si="157"/>
        <v>1997.01</v>
      </c>
      <c r="D3320" s="78">
        <f t="shared" si="158"/>
        <v>2.4555371900826444</v>
      </c>
      <c r="E3320" s="78"/>
      <c r="F3320" s="78"/>
      <c r="G3320" s="78"/>
      <c r="H3320" s="78"/>
      <c r="I3320" s="78"/>
    </row>
    <row r="3321" spans="1:9" x14ac:dyDescent="0.2">
      <c r="A3321" s="77">
        <v>35453</v>
      </c>
      <c r="B3321" s="61">
        <v>1151</v>
      </c>
      <c r="C3321" s="78">
        <f t="shared" si="157"/>
        <v>1997.01</v>
      </c>
      <c r="D3321" s="78">
        <f t="shared" si="158"/>
        <v>2.2829752066115701</v>
      </c>
      <c r="E3321" s="78"/>
      <c r="F3321" s="78"/>
      <c r="G3321" s="78"/>
      <c r="H3321" s="78"/>
      <c r="I3321" s="78"/>
    </row>
    <row r="3322" spans="1:9" x14ac:dyDescent="0.2">
      <c r="A3322" s="77">
        <v>35454</v>
      </c>
      <c r="B3322" s="61">
        <v>1410</v>
      </c>
      <c r="C3322" s="78">
        <f t="shared" si="157"/>
        <v>1997.01</v>
      </c>
      <c r="D3322" s="78">
        <f t="shared" si="158"/>
        <v>2.796694214876033</v>
      </c>
      <c r="E3322" s="78"/>
      <c r="F3322" s="78"/>
      <c r="G3322" s="78"/>
      <c r="H3322" s="78"/>
      <c r="I3322" s="78"/>
    </row>
    <row r="3323" spans="1:9" x14ac:dyDescent="0.2">
      <c r="A3323" s="77">
        <v>35455</v>
      </c>
      <c r="B3323" s="61">
        <v>2929</v>
      </c>
      <c r="C3323" s="78">
        <f t="shared" si="157"/>
        <v>1997.01</v>
      </c>
      <c r="D3323" s="78">
        <f t="shared" si="158"/>
        <v>5.8095867768595042</v>
      </c>
      <c r="E3323" s="78"/>
      <c r="F3323" s="78"/>
      <c r="G3323" s="78"/>
      <c r="H3323" s="78"/>
      <c r="I3323" s="78"/>
    </row>
    <row r="3324" spans="1:9" x14ac:dyDescent="0.2">
      <c r="A3324" s="77">
        <v>35456</v>
      </c>
      <c r="B3324" s="61">
        <v>4952</v>
      </c>
      <c r="C3324" s="78">
        <f t="shared" si="157"/>
        <v>1997.01</v>
      </c>
      <c r="D3324" s="78">
        <f t="shared" si="158"/>
        <v>9.8221487603305775</v>
      </c>
      <c r="E3324" s="78"/>
      <c r="F3324" s="78"/>
      <c r="G3324" s="78"/>
      <c r="H3324" s="78"/>
      <c r="I3324" s="78"/>
    </row>
    <row r="3325" spans="1:9" x14ac:dyDescent="0.2">
      <c r="A3325" s="77">
        <v>35457</v>
      </c>
      <c r="B3325" s="61">
        <v>4758</v>
      </c>
      <c r="C3325" s="78">
        <f t="shared" si="157"/>
        <v>1997.01</v>
      </c>
      <c r="D3325" s="78">
        <f t="shared" si="158"/>
        <v>9.4373553719008267</v>
      </c>
      <c r="E3325" s="78"/>
      <c r="F3325" s="78"/>
      <c r="G3325" s="78"/>
      <c r="H3325" s="78"/>
      <c r="I3325" s="78"/>
    </row>
    <row r="3326" spans="1:9" x14ac:dyDescent="0.2">
      <c r="A3326" s="77">
        <v>35458</v>
      </c>
      <c r="B3326" s="61">
        <v>6351</v>
      </c>
      <c r="C3326" s="78">
        <f t="shared" si="157"/>
        <v>1997.01</v>
      </c>
      <c r="D3326" s="78">
        <f t="shared" si="158"/>
        <v>12.59702479338843</v>
      </c>
      <c r="E3326" s="78"/>
      <c r="F3326" s="78"/>
      <c r="G3326" s="78"/>
      <c r="H3326" s="78"/>
      <c r="I3326" s="78"/>
    </row>
    <row r="3327" spans="1:9" x14ac:dyDescent="0.2">
      <c r="A3327" s="77">
        <v>35459</v>
      </c>
      <c r="B3327" s="61">
        <v>4765</v>
      </c>
      <c r="C3327" s="78">
        <f t="shared" si="157"/>
        <v>1997.01</v>
      </c>
      <c r="D3327" s="78">
        <f t="shared" si="158"/>
        <v>9.4512396694214882</v>
      </c>
      <c r="E3327" s="78"/>
      <c r="F3327" s="78"/>
      <c r="G3327" s="78"/>
      <c r="H3327" s="78"/>
      <c r="I3327" s="78"/>
    </row>
    <row r="3328" spans="1:9" x14ac:dyDescent="0.2">
      <c r="A3328" s="77">
        <v>35460</v>
      </c>
      <c r="B3328" s="61">
        <v>4044</v>
      </c>
      <c r="C3328" s="78">
        <f t="shared" si="157"/>
        <v>1997.01</v>
      </c>
      <c r="D3328" s="78">
        <f t="shared" si="158"/>
        <v>8.0211570247933892</v>
      </c>
      <c r="E3328" s="78"/>
      <c r="F3328" s="78"/>
      <c r="G3328" s="78"/>
      <c r="H3328" s="78"/>
      <c r="I3328" s="78"/>
    </row>
    <row r="3329" spans="1:9" x14ac:dyDescent="0.2">
      <c r="A3329" s="77">
        <v>35461</v>
      </c>
      <c r="B3329" s="61">
        <v>4364</v>
      </c>
      <c r="C3329" s="78">
        <f t="shared" si="157"/>
        <v>1997.01</v>
      </c>
      <c r="D3329" s="78">
        <f t="shared" si="158"/>
        <v>8.6558677685950407</v>
      </c>
      <c r="E3329" s="78"/>
      <c r="F3329" s="78"/>
      <c r="G3329" s="78"/>
      <c r="H3329" s="78"/>
      <c r="I3329" s="78"/>
    </row>
    <row r="3330" spans="1:9" x14ac:dyDescent="0.2">
      <c r="A3330" s="77">
        <v>35462</v>
      </c>
      <c r="B3330" s="61">
        <v>4498</v>
      </c>
      <c r="C3330" s="78">
        <f t="shared" si="157"/>
        <v>1997.02</v>
      </c>
      <c r="D3330" s="78">
        <f t="shared" si="158"/>
        <v>8.9216528925619834</v>
      </c>
      <c r="E3330" s="78"/>
      <c r="F3330" s="78"/>
      <c r="G3330" s="78"/>
      <c r="H3330" s="78"/>
      <c r="I3330" s="78"/>
    </row>
    <row r="3331" spans="1:9" x14ac:dyDescent="0.2">
      <c r="A3331" s="77">
        <v>35463</v>
      </c>
      <c r="B3331" s="61">
        <v>3509</v>
      </c>
      <c r="C3331" s="78">
        <f t="shared" si="157"/>
        <v>1997.02</v>
      </c>
      <c r="D3331" s="78">
        <f t="shared" si="158"/>
        <v>6.96</v>
      </c>
      <c r="E3331" s="78"/>
      <c r="F3331" s="78"/>
      <c r="G3331" s="78"/>
      <c r="H3331" s="78"/>
      <c r="I3331" s="78"/>
    </row>
    <row r="3332" spans="1:9" x14ac:dyDescent="0.2">
      <c r="A3332" s="77">
        <v>35464</v>
      </c>
      <c r="B3332" s="61">
        <v>2957</v>
      </c>
      <c r="C3332" s="78">
        <f t="shared" si="157"/>
        <v>1997.02</v>
      </c>
      <c r="D3332" s="78">
        <f t="shared" si="158"/>
        <v>5.8651239669421482</v>
      </c>
      <c r="E3332" s="78"/>
      <c r="F3332" s="78"/>
      <c r="G3332" s="78"/>
      <c r="H3332" s="78"/>
      <c r="I3332" s="78"/>
    </row>
    <row r="3333" spans="1:9" x14ac:dyDescent="0.2">
      <c r="A3333" s="77">
        <v>35465</v>
      </c>
      <c r="B3333" s="61">
        <v>2718</v>
      </c>
      <c r="C3333" s="78">
        <f t="shared" si="157"/>
        <v>1997.02</v>
      </c>
      <c r="D3333" s="78">
        <f t="shared" si="158"/>
        <v>5.3910743801652892</v>
      </c>
      <c r="E3333" s="78"/>
      <c r="F3333" s="78"/>
      <c r="G3333" s="78"/>
      <c r="H3333" s="78"/>
      <c r="I3333" s="78"/>
    </row>
    <row r="3334" spans="1:9" x14ac:dyDescent="0.2">
      <c r="A3334" s="77">
        <v>35466</v>
      </c>
      <c r="B3334" s="61">
        <v>2323</v>
      </c>
      <c r="C3334" s="78">
        <f t="shared" si="157"/>
        <v>1997.02</v>
      </c>
      <c r="D3334" s="78">
        <f t="shared" si="158"/>
        <v>4.6076033057851236</v>
      </c>
      <c r="E3334" s="78"/>
      <c r="F3334" s="78"/>
      <c r="G3334" s="78"/>
      <c r="H3334" s="78"/>
      <c r="I3334" s="78"/>
    </row>
    <row r="3335" spans="1:9" x14ac:dyDescent="0.2">
      <c r="A3335" s="77">
        <v>35467</v>
      </c>
      <c r="B3335" s="61">
        <v>2130</v>
      </c>
      <c r="C3335" s="78">
        <f t="shared" si="157"/>
        <v>1997.02</v>
      </c>
      <c r="D3335" s="78">
        <f t="shared" si="158"/>
        <v>4.2247933884297515</v>
      </c>
      <c r="E3335" s="78"/>
      <c r="F3335" s="78"/>
      <c r="G3335" s="78"/>
      <c r="H3335" s="78"/>
      <c r="I3335" s="78"/>
    </row>
    <row r="3336" spans="1:9" x14ac:dyDescent="0.2">
      <c r="A3336" s="77">
        <v>35468</v>
      </c>
      <c r="B3336" s="61">
        <v>1774</v>
      </c>
      <c r="C3336" s="78">
        <f t="shared" si="157"/>
        <v>1997.02</v>
      </c>
      <c r="D3336" s="78">
        <f t="shared" si="158"/>
        <v>3.5186776859504136</v>
      </c>
      <c r="E3336" s="78"/>
      <c r="F3336" s="78"/>
      <c r="G3336" s="78"/>
      <c r="H3336" s="78"/>
      <c r="I3336" s="78"/>
    </row>
    <row r="3337" spans="1:9" x14ac:dyDescent="0.2">
      <c r="A3337" s="77">
        <v>35469</v>
      </c>
      <c r="B3337" s="61">
        <v>2225</v>
      </c>
      <c r="C3337" s="78">
        <f t="shared" si="157"/>
        <v>1997.02</v>
      </c>
      <c r="D3337" s="78">
        <f t="shared" si="158"/>
        <v>4.4132231404958677</v>
      </c>
      <c r="E3337" s="78"/>
      <c r="F3337" s="78"/>
      <c r="G3337" s="78"/>
      <c r="H3337" s="78"/>
      <c r="I3337" s="78"/>
    </row>
    <row r="3338" spans="1:9" x14ac:dyDescent="0.2">
      <c r="A3338" s="77">
        <v>35470</v>
      </c>
      <c r="B3338" s="61">
        <v>2346</v>
      </c>
      <c r="C3338" s="78">
        <f t="shared" si="157"/>
        <v>1997.02</v>
      </c>
      <c r="D3338" s="78">
        <f t="shared" si="158"/>
        <v>4.653223140495867</v>
      </c>
      <c r="E3338" s="78"/>
      <c r="F3338" s="78"/>
      <c r="G3338" s="78"/>
      <c r="H3338" s="78"/>
      <c r="I3338" s="78"/>
    </row>
    <row r="3339" spans="1:9" x14ac:dyDescent="0.2">
      <c r="A3339" s="77">
        <v>35471</v>
      </c>
      <c r="B3339" s="61">
        <v>1780</v>
      </c>
      <c r="C3339" s="78">
        <f t="shared" ref="C3339:C3402" si="159">YEAR(A3339) + MONTH(A3339) / 100</f>
        <v>1997.02</v>
      </c>
      <c r="D3339" s="78">
        <f t="shared" si="158"/>
        <v>3.5305785123966942</v>
      </c>
      <c r="E3339" s="78"/>
      <c r="F3339" s="78"/>
      <c r="G3339" s="78"/>
      <c r="H3339" s="78"/>
      <c r="I3339" s="78"/>
    </row>
    <row r="3340" spans="1:9" x14ac:dyDescent="0.2">
      <c r="A3340" s="77">
        <v>35472</v>
      </c>
      <c r="B3340" s="61">
        <v>1877</v>
      </c>
      <c r="C3340" s="78">
        <f t="shared" si="159"/>
        <v>1997.02</v>
      </c>
      <c r="D3340" s="78">
        <f t="shared" ref="D3340:D3403" si="160">B3340 * 60 * 60 * 24 / 43560 / 1000</f>
        <v>3.7229752066115704</v>
      </c>
      <c r="E3340" s="78"/>
      <c r="F3340" s="78"/>
      <c r="G3340" s="78"/>
      <c r="H3340" s="78"/>
      <c r="I3340" s="78"/>
    </row>
    <row r="3341" spans="1:9" x14ac:dyDescent="0.2">
      <c r="A3341" s="77">
        <v>35473</v>
      </c>
      <c r="B3341" s="61">
        <v>1736</v>
      </c>
      <c r="C3341" s="78">
        <f t="shared" si="159"/>
        <v>1997.02</v>
      </c>
      <c r="D3341" s="78">
        <f t="shared" si="160"/>
        <v>3.4433057851239668</v>
      </c>
      <c r="E3341" s="78"/>
      <c r="F3341" s="78"/>
      <c r="G3341" s="78"/>
      <c r="H3341" s="78"/>
      <c r="I3341" s="78"/>
    </row>
    <row r="3342" spans="1:9" x14ac:dyDescent="0.2">
      <c r="A3342" s="77">
        <v>35474</v>
      </c>
      <c r="B3342" s="61">
        <v>1782</v>
      </c>
      <c r="C3342" s="78">
        <f t="shared" si="159"/>
        <v>1997.02</v>
      </c>
      <c r="D3342" s="78">
        <f t="shared" si="160"/>
        <v>3.5345454545454547</v>
      </c>
      <c r="E3342" s="78"/>
      <c r="F3342" s="78"/>
      <c r="G3342" s="78"/>
      <c r="H3342" s="78"/>
      <c r="I3342" s="78"/>
    </row>
    <row r="3343" spans="1:9" x14ac:dyDescent="0.2">
      <c r="A3343" s="77">
        <v>35475</v>
      </c>
      <c r="B3343" s="61">
        <v>1780</v>
      </c>
      <c r="C3343" s="78">
        <f t="shared" si="159"/>
        <v>1997.02</v>
      </c>
      <c r="D3343" s="78">
        <f t="shared" si="160"/>
        <v>3.5305785123966942</v>
      </c>
      <c r="E3343" s="78"/>
      <c r="F3343" s="78"/>
      <c r="G3343" s="78"/>
      <c r="H3343" s="78"/>
      <c r="I3343" s="78"/>
    </row>
    <row r="3344" spans="1:9" x14ac:dyDescent="0.2">
      <c r="A3344" s="77">
        <v>35476</v>
      </c>
      <c r="B3344" s="61">
        <v>1805</v>
      </c>
      <c r="C3344" s="78">
        <f t="shared" si="159"/>
        <v>1997.02</v>
      </c>
      <c r="D3344" s="78">
        <f t="shared" si="160"/>
        <v>3.5801652892561981</v>
      </c>
      <c r="E3344" s="78"/>
      <c r="F3344" s="78"/>
      <c r="G3344" s="78"/>
      <c r="H3344" s="78"/>
      <c r="I3344" s="78"/>
    </row>
    <row r="3345" spans="1:9" x14ac:dyDescent="0.2">
      <c r="A3345" s="77">
        <v>35477</v>
      </c>
      <c r="B3345" s="61">
        <v>1554</v>
      </c>
      <c r="C3345" s="78">
        <f t="shared" si="159"/>
        <v>1997.02</v>
      </c>
      <c r="D3345" s="78">
        <f t="shared" si="160"/>
        <v>3.0823140495867771</v>
      </c>
      <c r="E3345" s="78"/>
      <c r="F3345" s="78"/>
      <c r="G3345" s="78"/>
      <c r="H3345" s="78"/>
      <c r="I3345" s="78"/>
    </row>
    <row r="3346" spans="1:9" x14ac:dyDescent="0.2">
      <c r="A3346" s="77">
        <v>35478</v>
      </c>
      <c r="B3346" s="61">
        <v>1658</v>
      </c>
      <c r="C3346" s="78">
        <f t="shared" si="159"/>
        <v>1997.02</v>
      </c>
      <c r="D3346" s="78">
        <f t="shared" si="160"/>
        <v>3.2885950413223139</v>
      </c>
      <c r="E3346" s="78"/>
      <c r="F3346" s="78"/>
      <c r="G3346" s="78"/>
      <c r="H3346" s="78"/>
      <c r="I3346" s="78"/>
    </row>
    <row r="3347" spans="1:9" x14ac:dyDescent="0.2">
      <c r="A3347" s="77">
        <v>35479</v>
      </c>
      <c r="B3347" s="61">
        <v>1497</v>
      </c>
      <c r="C3347" s="78">
        <f t="shared" si="159"/>
        <v>1997.02</v>
      </c>
      <c r="D3347" s="78">
        <f t="shared" si="160"/>
        <v>2.9692561983471073</v>
      </c>
      <c r="E3347" s="78"/>
      <c r="F3347" s="78"/>
      <c r="G3347" s="78"/>
      <c r="H3347" s="78"/>
      <c r="I3347" s="78"/>
    </row>
    <row r="3348" spans="1:9" x14ac:dyDescent="0.2">
      <c r="A3348" s="77">
        <v>35480</v>
      </c>
      <c r="B3348" s="61">
        <v>1836</v>
      </c>
      <c r="C3348" s="78">
        <f t="shared" si="159"/>
        <v>1997.02</v>
      </c>
      <c r="D3348" s="78">
        <f t="shared" si="160"/>
        <v>3.6416528925619835</v>
      </c>
      <c r="E3348" s="78"/>
      <c r="F3348" s="78"/>
      <c r="G3348" s="78"/>
      <c r="H3348" s="78"/>
      <c r="I3348" s="78"/>
    </row>
    <row r="3349" spans="1:9" x14ac:dyDescent="0.2">
      <c r="A3349" s="77">
        <v>35481</v>
      </c>
      <c r="B3349" s="61">
        <v>1491</v>
      </c>
      <c r="C3349" s="78">
        <f t="shared" si="159"/>
        <v>1997.02</v>
      </c>
      <c r="D3349" s="78">
        <f t="shared" si="160"/>
        <v>2.9573553719008263</v>
      </c>
      <c r="E3349" s="78"/>
      <c r="F3349" s="78"/>
      <c r="G3349" s="78"/>
      <c r="H3349" s="78"/>
      <c r="I3349" s="78"/>
    </row>
    <row r="3350" spans="1:9" x14ac:dyDescent="0.2">
      <c r="A3350" s="77">
        <v>35482</v>
      </c>
      <c r="B3350" s="61">
        <v>1519</v>
      </c>
      <c r="C3350" s="78">
        <f t="shared" si="159"/>
        <v>1997.02</v>
      </c>
      <c r="D3350" s="78">
        <f t="shared" si="160"/>
        <v>3.0128925619834712</v>
      </c>
      <c r="E3350" s="78"/>
      <c r="F3350" s="78"/>
      <c r="G3350" s="78"/>
      <c r="H3350" s="78"/>
      <c r="I3350" s="78"/>
    </row>
    <row r="3351" spans="1:9" x14ac:dyDescent="0.2">
      <c r="A3351" s="77">
        <v>35483</v>
      </c>
      <c r="B3351" s="61">
        <v>1326</v>
      </c>
      <c r="C3351" s="78">
        <f t="shared" si="159"/>
        <v>1997.02</v>
      </c>
      <c r="D3351" s="78">
        <f t="shared" si="160"/>
        <v>2.6300826446280996</v>
      </c>
      <c r="E3351" s="78"/>
      <c r="F3351" s="78"/>
      <c r="G3351" s="78"/>
      <c r="H3351" s="78"/>
      <c r="I3351" s="78"/>
    </row>
    <row r="3352" spans="1:9" x14ac:dyDescent="0.2">
      <c r="A3352" s="77">
        <v>35484</v>
      </c>
      <c r="B3352" s="61">
        <v>1397</v>
      </c>
      <c r="C3352" s="78">
        <f t="shared" si="159"/>
        <v>1997.02</v>
      </c>
      <c r="D3352" s="78">
        <f t="shared" si="160"/>
        <v>2.770909090909091</v>
      </c>
      <c r="E3352" s="78"/>
      <c r="F3352" s="78"/>
      <c r="G3352" s="78"/>
      <c r="H3352" s="78"/>
      <c r="I3352" s="78"/>
    </row>
    <row r="3353" spans="1:9" x14ac:dyDescent="0.2">
      <c r="A3353" s="77">
        <v>35485</v>
      </c>
      <c r="B3353" s="61">
        <v>1119</v>
      </c>
      <c r="C3353" s="78">
        <f t="shared" si="159"/>
        <v>1997.02</v>
      </c>
      <c r="D3353" s="78">
        <f t="shared" si="160"/>
        <v>2.2195041322314051</v>
      </c>
      <c r="E3353" s="78"/>
      <c r="F3353" s="78"/>
      <c r="G3353" s="78"/>
      <c r="H3353" s="78"/>
      <c r="I3353" s="78"/>
    </row>
    <row r="3354" spans="1:9" x14ac:dyDescent="0.2">
      <c r="A3354" s="77">
        <v>35486</v>
      </c>
      <c r="B3354" s="61">
        <v>1204</v>
      </c>
      <c r="C3354" s="78">
        <f t="shared" si="159"/>
        <v>1997.02</v>
      </c>
      <c r="D3354" s="78">
        <f t="shared" si="160"/>
        <v>2.3880991735537189</v>
      </c>
      <c r="E3354" s="78"/>
      <c r="F3354" s="78"/>
      <c r="G3354" s="78"/>
      <c r="H3354" s="78"/>
      <c r="I3354" s="78"/>
    </row>
    <row r="3355" spans="1:9" x14ac:dyDescent="0.2">
      <c r="A3355" s="77">
        <v>35487</v>
      </c>
      <c r="B3355" s="61">
        <v>1334</v>
      </c>
      <c r="C3355" s="78">
        <f t="shared" si="159"/>
        <v>1997.02</v>
      </c>
      <c r="D3355" s="78">
        <f t="shared" si="160"/>
        <v>2.6459504132231406</v>
      </c>
      <c r="E3355" s="78"/>
      <c r="F3355" s="78"/>
      <c r="G3355" s="78"/>
      <c r="H3355" s="78"/>
      <c r="I3355" s="78"/>
    </row>
    <row r="3356" spans="1:9" x14ac:dyDescent="0.2">
      <c r="A3356" s="77">
        <v>35488</v>
      </c>
      <c r="B3356" s="61">
        <v>1349</v>
      </c>
      <c r="C3356" s="78">
        <f t="shared" si="159"/>
        <v>1997.02</v>
      </c>
      <c r="D3356" s="78">
        <f t="shared" si="160"/>
        <v>2.6757024793388426</v>
      </c>
      <c r="E3356" s="78"/>
      <c r="F3356" s="78"/>
      <c r="G3356" s="78"/>
      <c r="H3356" s="78"/>
      <c r="I3356" s="78"/>
    </row>
    <row r="3357" spans="1:9" x14ac:dyDescent="0.2">
      <c r="A3357" s="77">
        <v>35489</v>
      </c>
      <c r="B3357" s="61">
        <v>1401</v>
      </c>
      <c r="C3357" s="78">
        <f t="shared" si="159"/>
        <v>1997.02</v>
      </c>
      <c r="D3357" s="78">
        <f t="shared" si="160"/>
        <v>2.7788429752066119</v>
      </c>
      <c r="E3357" s="78"/>
      <c r="F3357" s="78"/>
      <c r="G3357" s="78"/>
      <c r="H3357" s="78"/>
      <c r="I3357" s="78"/>
    </row>
    <row r="3358" spans="1:9" x14ac:dyDescent="0.2">
      <c r="A3358" s="77">
        <v>35490</v>
      </c>
      <c r="B3358" s="61">
        <v>1448</v>
      </c>
      <c r="C3358" s="78">
        <f t="shared" si="159"/>
        <v>1997.03</v>
      </c>
      <c r="D3358" s="78">
        <f t="shared" si="160"/>
        <v>2.8720661157024794</v>
      </c>
      <c r="E3358" s="78"/>
      <c r="F3358" s="78"/>
      <c r="G3358" s="78"/>
      <c r="H3358" s="78"/>
      <c r="I3358" s="78"/>
    </row>
    <row r="3359" spans="1:9" x14ac:dyDescent="0.2">
      <c r="A3359" s="77">
        <v>35491</v>
      </c>
      <c r="B3359" s="61">
        <v>1607</v>
      </c>
      <c r="C3359" s="78">
        <f t="shared" si="159"/>
        <v>1997.03</v>
      </c>
      <c r="D3359" s="78">
        <f t="shared" si="160"/>
        <v>3.187438016528926</v>
      </c>
      <c r="E3359" s="78"/>
      <c r="F3359" s="78"/>
      <c r="G3359" s="78"/>
      <c r="H3359" s="78"/>
      <c r="I3359" s="78"/>
    </row>
    <row r="3360" spans="1:9" x14ac:dyDescent="0.2">
      <c r="A3360" s="77">
        <v>35492</v>
      </c>
      <c r="B3360" s="61">
        <v>1367</v>
      </c>
      <c r="C3360" s="78">
        <f t="shared" si="159"/>
        <v>1997.03</v>
      </c>
      <c r="D3360" s="78">
        <f t="shared" si="160"/>
        <v>2.7114049586776861</v>
      </c>
      <c r="E3360" s="78"/>
      <c r="F3360" s="78"/>
      <c r="G3360" s="78"/>
      <c r="H3360" s="78"/>
      <c r="I3360" s="78"/>
    </row>
    <row r="3361" spans="1:9" x14ac:dyDescent="0.2">
      <c r="A3361" s="77">
        <v>35493</v>
      </c>
      <c r="B3361" s="61">
        <v>1300</v>
      </c>
      <c r="C3361" s="78">
        <f t="shared" si="159"/>
        <v>1997.03</v>
      </c>
      <c r="D3361" s="78">
        <f t="shared" si="160"/>
        <v>2.5785123966942147</v>
      </c>
      <c r="E3361" s="78"/>
      <c r="F3361" s="78"/>
      <c r="G3361" s="78"/>
      <c r="H3361" s="78"/>
      <c r="I3361" s="78"/>
    </row>
    <row r="3362" spans="1:9" x14ac:dyDescent="0.2">
      <c r="A3362" s="77">
        <v>35494</v>
      </c>
      <c r="B3362" s="61">
        <v>1056</v>
      </c>
      <c r="C3362" s="78">
        <f t="shared" si="159"/>
        <v>1997.03</v>
      </c>
      <c r="D3362" s="78">
        <f t="shared" si="160"/>
        <v>2.0945454545454547</v>
      </c>
      <c r="E3362" s="78"/>
      <c r="F3362" s="78"/>
      <c r="G3362" s="78"/>
      <c r="H3362" s="78"/>
      <c r="I3362" s="78"/>
    </row>
    <row r="3363" spans="1:9" x14ac:dyDescent="0.2">
      <c r="A3363" s="77">
        <v>35495</v>
      </c>
      <c r="B3363" s="61">
        <v>1284</v>
      </c>
      <c r="C3363" s="78">
        <f t="shared" si="159"/>
        <v>1997.03</v>
      </c>
      <c r="D3363" s="78">
        <f t="shared" si="160"/>
        <v>2.5467768595041322</v>
      </c>
      <c r="E3363" s="78"/>
      <c r="F3363" s="78"/>
      <c r="G3363" s="78"/>
      <c r="H3363" s="78"/>
      <c r="I3363" s="78"/>
    </row>
    <row r="3364" spans="1:9" x14ac:dyDescent="0.2">
      <c r="A3364" s="77">
        <v>35496</v>
      </c>
      <c r="B3364" s="61">
        <v>1052</v>
      </c>
      <c r="C3364" s="78">
        <f t="shared" si="159"/>
        <v>1997.03</v>
      </c>
      <c r="D3364" s="78">
        <f t="shared" si="160"/>
        <v>2.0866115702479338</v>
      </c>
      <c r="E3364" s="78"/>
      <c r="F3364" s="78"/>
      <c r="G3364" s="78"/>
      <c r="H3364" s="78"/>
      <c r="I3364" s="78"/>
    </row>
    <row r="3365" spans="1:9" x14ac:dyDescent="0.2">
      <c r="A3365" s="77">
        <v>35497</v>
      </c>
      <c r="B3365" s="61">
        <v>1227</v>
      </c>
      <c r="C3365" s="78">
        <f t="shared" si="159"/>
        <v>1997.03</v>
      </c>
      <c r="D3365" s="78">
        <f t="shared" si="160"/>
        <v>2.4337190082644629</v>
      </c>
      <c r="E3365" s="78"/>
      <c r="F3365" s="78"/>
      <c r="G3365" s="78"/>
      <c r="H3365" s="78"/>
      <c r="I3365" s="78"/>
    </row>
    <row r="3366" spans="1:9" x14ac:dyDescent="0.2">
      <c r="A3366" s="77">
        <v>35498</v>
      </c>
      <c r="B3366" s="61">
        <v>1268</v>
      </c>
      <c r="C3366" s="78">
        <f t="shared" si="159"/>
        <v>1997.03</v>
      </c>
      <c r="D3366" s="78">
        <f t="shared" si="160"/>
        <v>2.5150413223140493</v>
      </c>
      <c r="E3366" s="78"/>
      <c r="F3366" s="78"/>
      <c r="G3366" s="78"/>
      <c r="H3366" s="78"/>
      <c r="I3366" s="78"/>
    </row>
    <row r="3367" spans="1:9" x14ac:dyDescent="0.2">
      <c r="A3367" s="77">
        <v>35499</v>
      </c>
      <c r="B3367" s="61">
        <v>1166</v>
      </c>
      <c r="C3367" s="78">
        <f t="shared" si="159"/>
        <v>1997.03</v>
      </c>
      <c r="D3367" s="78">
        <f t="shared" si="160"/>
        <v>2.3127272727272725</v>
      </c>
      <c r="E3367" s="78"/>
      <c r="F3367" s="78"/>
      <c r="G3367" s="78"/>
      <c r="H3367" s="78"/>
      <c r="I3367" s="78"/>
    </row>
    <row r="3368" spans="1:9" x14ac:dyDescent="0.2">
      <c r="A3368" s="77">
        <v>35500</v>
      </c>
      <c r="B3368" s="61">
        <v>1335</v>
      </c>
      <c r="C3368" s="78">
        <f t="shared" si="159"/>
        <v>1997.03</v>
      </c>
      <c r="D3368" s="78">
        <f t="shared" si="160"/>
        <v>2.6479338842975206</v>
      </c>
      <c r="E3368" s="78"/>
      <c r="F3368" s="78"/>
      <c r="G3368" s="78"/>
      <c r="H3368" s="78"/>
      <c r="I3368" s="78"/>
    </row>
    <row r="3369" spans="1:9" x14ac:dyDescent="0.2">
      <c r="A3369" s="77">
        <v>35501</v>
      </c>
      <c r="B3369" s="61">
        <v>1286</v>
      </c>
      <c r="C3369" s="78">
        <f t="shared" si="159"/>
        <v>1997.03</v>
      </c>
      <c r="D3369" s="78">
        <f t="shared" si="160"/>
        <v>2.5507438016528927</v>
      </c>
      <c r="E3369" s="78"/>
      <c r="F3369" s="78"/>
      <c r="G3369" s="78"/>
      <c r="H3369" s="78"/>
      <c r="I3369" s="78"/>
    </row>
    <row r="3370" spans="1:9" x14ac:dyDescent="0.2">
      <c r="A3370" s="77">
        <v>35502</v>
      </c>
      <c r="B3370" s="61">
        <v>1387</v>
      </c>
      <c r="C3370" s="78">
        <f t="shared" si="159"/>
        <v>1997.03</v>
      </c>
      <c r="D3370" s="78">
        <f t="shared" si="160"/>
        <v>2.7510743801652895</v>
      </c>
      <c r="E3370" s="78"/>
      <c r="F3370" s="78"/>
      <c r="G3370" s="78"/>
      <c r="H3370" s="78"/>
      <c r="I3370" s="78"/>
    </row>
    <row r="3371" spans="1:9" x14ac:dyDescent="0.2">
      <c r="A3371" s="77">
        <v>35503</v>
      </c>
      <c r="B3371" s="61">
        <v>1336</v>
      </c>
      <c r="C3371" s="78">
        <f t="shared" si="159"/>
        <v>1997.03</v>
      </c>
      <c r="D3371" s="78">
        <f t="shared" si="160"/>
        <v>2.6499173553719007</v>
      </c>
      <c r="E3371" s="78"/>
      <c r="F3371" s="78"/>
      <c r="G3371" s="78"/>
      <c r="H3371" s="78"/>
      <c r="I3371" s="78"/>
    </row>
    <row r="3372" spans="1:9" x14ac:dyDescent="0.2">
      <c r="A3372" s="77">
        <v>35504</v>
      </c>
      <c r="B3372" s="61">
        <v>1555</v>
      </c>
      <c r="C3372" s="78">
        <f t="shared" si="159"/>
        <v>1997.03</v>
      </c>
      <c r="D3372" s="78">
        <f t="shared" si="160"/>
        <v>3.0842975206611571</v>
      </c>
      <c r="E3372" s="78"/>
      <c r="F3372" s="78"/>
      <c r="G3372" s="78"/>
      <c r="H3372" s="78"/>
      <c r="I3372" s="78"/>
    </row>
    <row r="3373" spans="1:9" x14ac:dyDescent="0.2">
      <c r="A3373" s="77">
        <v>35505</v>
      </c>
      <c r="B3373" s="61">
        <v>2714</v>
      </c>
      <c r="C3373" s="78">
        <f t="shared" si="159"/>
        <v>1997.03</v>
      </c>
      <c r="D3373" s="78">
        <f t="shared" si="160"/>
        <v>5.3831404958677682</v>
      </c>
      <c r="E3373" s="78"/>
      <c r="F3373" s="78"/>
      <c r="G3373" s="78"/>
      <c r="H3373" s="78"/>
      <c r="I3373" s="78"/>
    </row>
    <row r="3374" spans="1:9" x14ac:dyDescent="0.2">
      <c r="A3374" s="77">
        <v>35506</v>
      </c>
      <c r="B3374" s="61">
        <v>2079</v>
      </c>
      <c r="C3374" s="78">
        <f t="shared" si="159"/>
        <v>1997.03</v>
      </c>
      <c r="D3374" s="78">
        <f t="shared" si="160"/>
        <v>4.123636363636364</v>
      </c>
      <c r="E3374" s="78"/>
      <c r="F3374" s="78"/>
      <c r="G3374" s="78"/>
      <c r="H3374" s="78"/>
      <c r="I3374" s="78"/>
    </row>
    <row r="3375" spans="1:9" x14ac:dyDescent="0.2">
      <c r="A3375" s="77">
        <v>35507</v>
      </c>
      <c r="B3375" s="61">
        <v>1924</v>
      </c>
      <c r="C3375" s="78">
        <f t="shared" si="159"/>
        <v>1997.03</v>
      </c>
      <c r="D3375" s="78">
        <f t="shared" si="160"/>
        <v>3.8161983471074383</v>
      </c>
      <c r="E3375" s="78"/>
      <c r="F3375" s="78"/>
      <c r="G3375" s="78"/>
      <c r="H3375" s="78"/>
      <c r="I3375" s="78"/>
    </row>
    <row r="3376" spans="1:9" x14ac:dyDescent="0.2">
      <c r="A3376" s="77">
        <v>35508</v>
      </c>
      <c r="B3376" s="61">
        <v>1767</v>
      </c>
      <c r="C3376" s="78">
        <f t="shared" si="159"/>
        <v>1997.03</v>
      </c>
      <c r="D3376" s="78">
        <f t="shared" si="160"/>
        <v>3.5047933884297522</v>
      </c>
      <c r="E3376" s="78"/>
      <c r="F3376" s="78"/>
      <c r="G3376" s="78"/>
      <c r="H3376" s="78"/>
      <c r="I3376" s="78"/>
    </row>
    <row r="3377" spans="1:9" x14ac:dyDescent="0.2">
      <c r="A3377" s="77">
        <v>35509</v>
      </c>
      <c r="B3377" s="61">
        <v>2555</v>
      </c>
      <c r="C3377" s="78">
        <f t="shared" si="159"/>
        <v>1997.03</v>
      </c>
      <c r="D3377" s="78">
        <f t="shared" si="160"/>
        <v>5.067768595041322</v>
      </c>
      <c r="E3377" s="78"/>
      <c r="F3377" s="78"/>
      <c r="G3377" s="78"/>
      <c r="H3377" s="78"/>
      <c r="I3377" s="78"/>
    </row>
    <row r="3378" spans="1:9" x14ac:dyDescent="0.2">
      <c r="A3378" s="77">
        <v>35510</v>
      </c>
      <c r="B3378" s="61">
        <v>2696</v>
      </c>
      <c r="C3378" s="78">
        <f t="shared" si="159"/>
        <v>1997.03</v>
      </c>
      <c r="D3378" s="78">
        <f t="shared" si="160"/>
        <v>5.3474380165289261</v>
      </c>
      <c r="E3378" s="78"/>
      <c r="F3378" s="78"/>
      <c r="G3378" s="78"/>
      <c r="H3378" s="78"/>
      <c r="I3378" s="78"/>
    </row>
    <row r="3379" spans="1:9" x14ac:dyDescent="0.2">
      <c r="A3379" s="77">
        <v>35511</v>
      </c>
      <c r="B3379" s="61">
        <v>2575</v>
      </c>
      <c r="C3379" s="78">
        <f t="shared" si="159"/>
        <v>1997.03</v>
      </c>
      <c r="D3379" s="78">
        <f t="shared" si="160"/>
        <v>5.1074380165289259</v>
      </c>
      <c r="E3379" s="78"/>
      <c r="F3379" s="78"/>
      <c r="G3379" s="78"/>
      <c r="H3379" s="78"/>
      <c r="I3379" s="78"/>
    </row>
    <row r="3380" spans="1:9" x14ac:dyDescent="0.2">
      <c r="A3380" s="77">
        <v>35512</v>
      </c>
      <c r="B3380" s="61">
        <v>2722</v>
      </c>
      <c r="C3380" s="78">
        <f t="shared" si="159"/>
        <v>1997.03</v>
      </c>
      <c r="D3380" s="78">
        <f t="shared" si="160"/>
        <v>5.3990082644628101</v>
      </c>
      <c r="E3380" s="78"/>
      <c r="F3380" s="78"/>
      <c r="G3380" s="78"/>
      <c r="H3380" s="78"/>
      <c r="I3380" s="78"/>
    </row>
    <row r="3381" spans="1:9" x14ac:dyDescent="0.2">
      <c r="A3381" s="77">
        <v>35513</v>
      </c>
      <c r="B3381" s="61">
        <v>3051</v>
      </c>
      <c r="C3381" s="78">
        <f t="shared" si="159"/>
        <v>1997.03</v>
      </c>
      <c r="D3381" s="78">
        <f t="shared" si="160"/>
        <v>6.051570247933884</v>
      </c>
      <c r="E3381" s="78"/>
      <c r="F3381" s="78"/>
      <c r="G3381" s="78"/>
      <c r="H3381" s="78"/>
      <c r="I3381" s="78"/>
    </row>
    <row r="3382" spans="1:9" x14ac:dyDescent="0.2">
      <c r="A3382" s="77">
        <v>35514</v>
      </c>
      <c r="B3382" s="61">
        <v>2946</v>
      </c>
      <c r="C3382" s="78">
        <f t="shared" si="159"/>
        <v>1997.03</v>
      </c>
      <c r="D3382" s="78">
        <f t="shared" si="160"/>
        <v>5.8433057851239676</v>
      </c>
      <c r="E3382" s="78"/>
      <c r="F3382" s="78"/>
      <c r="G3382" s="78"/>
      <c r="H3382" s="78"/>
      <c r="I3382" s="78"/>
    </row>
    <row r="3383" spans="1:9" x14ac:dyDescent="0.2">
      <c r="A3383" s="77">
        <v>35515</v>
      </c>
      <c r="B3383" s="61">
        <v>3004</v>
      </c>
      <c r="C3383" s="78">
        <f t="shared" si="159"/>
        <v>1997.03</v>
      </c>
      <c r="D3383" s="78">
        <f t="shared" si="160"/>
        <v>5.9583471074380165</v>
      </c>
      <c r="E3383" s="78"/>
      <c r="F3383" s="78"/>
      <c r="G3383" s="78"/>
      <c r="H3383" s="78"/>
      <c r="I3383" s="78"/>
    </row>
    <row r="3384" spans="1:9" x14ac:dyDescent="0.2">
      <c r="A3384" s="77">
        <v>35516</v>
      </c>
      <c r="B3384" s="61">
        <v>3025</v>
      </c>
      <c r="C3384" s="78">
        <f t="shared" si="159"/>
        <v>1997.03</v>
      </c>
      <c r="D3384" s="78">
        <f t="shared" si="160"/>
        <v>6</v>
      </c>
      <c r="E3384" s="78"/>
      <c r="F3384" s="78"/>
      <c r="G3384" s="78"/>
      <c r="H3384" s="78"/>
      <c r="I3384" s="78"/>
    </row>
    <row r="3385" spans="1:9" x14ac:dyDescent="0.2">
      <c r="A3385" s="77">
        <v>35517</v>
      </c>
      <c r="B3385" s="61">
        <v>2803</v>
      </c>
      <c r="C3385" s="78">
        <f t="shared" si="159"/>
        <v>1997.03</v>
      </c>
      <c r="D3385" s="78">
        <f t="shared" si="160"/>
        <v>5.5596694214876035</v>
      </c>
      <c r="E3385" s="78"/>
      <c r="F3385" s="78"/>
      <c r="G3385" s="78"/>
      <c r="H3385" s="78"/>
      <c r="I3385" s="78"/>
    </row>
    <row r="3386" spans="1:9" x14ac:dyDescent="0.2">
      <c r="A3386" s="77">
        <v>35518</v>
      </c>
      <c r="B3386" s="61">
        <v>2396</v>
      </c>
      <c r="C3386" s="78">
        <f t="shared" si="159"/>
        <v>1997.03</v>
      </c>
      <c r="D3386" s="78">
        <f t="shared" si="160"/>
        <v>4.7523966942148768</v>
      </c>
      <c r="E3386" s="78"/>
      <c r="F3386" s="78"/>
      <c r="G3386" s="78"/>
      <c r="H3386" s="78"/>
      <c r="I3386" s="78"/>
    </row>
    <row r="3387" spans="1:9" x14ac:dyDescent="0.2">
      <c r="A3387" s="77">
        <v>35519</v>
      </c>
      <c r="B3387" s="61">
        <v>2095</v>
      </c>
      <c r="C3387" s="78">
        <f t="shared" si="159"/>
        <v>1997.03</v>
      </c>
      <c r="D3387" s="78">
        <f t="shared" si="160"/>
        <v>4.155371900826446</v>
      </c>
      <c r="E3387" s="78"/>
      <c r="F3387" s="78"/>
      <c r="G3387" s="78"/>
      <c r="H3387" s="78"/>
      <c r="I3387" s="78"/>
    </row>
    <row r="3388" spans="1:9" x14ac:dyDescent="0.2">
      <c r="A3388" s="77">
        <v>35520</v>
      </c>
      <c r="B3388" s="61">
        <v>1812</v>
      </c>
      <c r="C3388" s="78">
        <f t="shared" si="159"/>
        <v>1997.03</v>
      </c>
      <c r="D3388" s="78">
        <f t="shared" si="160"/>
        <v>3.5940495867768596</v>
      </c>
      <c r="E3388" s="78"/>
      <c r="F3388" s="78"/>
      <c r="G3388" s="78"/>
      <c r="H3388" s="78"/>
      <c r="I3388" s="78"/>
    </row>
    <row r="3389" spans="1:9" x14ac:dyDescent="0.2">
      <c r="A3389" s="77">
        <v>35521</v>
      </c>
      <c r="B3389" s="61">
        <v>1920</v>
      </c>
      <c r="C3389" s="78">
        <f t="shared" si="159"/>
        <v>1997.04</v>
      </c>
      <c r="D3389" s="78">
        <f t="shared" si="160"/>
        <v>3.8082644628099174</v>
      </c>
      <c r="E3389" s="78"/>
      <c r="F3389" s="78"/>
      <c r="G3389" s="78"/>
      <c r="H3389" s="78"/>
      <c r="I3389" s="78"/>
    </row>
    <row r="3390" spans="1:9" x14ac:dyDescent="0.2">
      <c r="A3390" s="77">
        <v>35522</v>
      </c>
      <c r="B3390" s="61">
        <v>1523</v>
      </c>
      <c r="C3390" s="78">
        <f t="shared" si="159"/>
        <v>1997.04</v>
      </c>
      <c r="D3390" s="78">
        <f t="shared" si="160"/>
        <v>3.0208264462809917</v>
      </c>
      <c r="E3390" s="78"/>
      <c r="F3390" s="78"/>
      <c r="G3390" s="78"/>
      <c r="H3390" s="78"/>
      <c r="I3390" s="78"/>
    </row>
    <row r="3391" spans="1:9" x14ac:dyDescent="0.2">
      <c r="A3391" s="77">
        <v>35523</v>
      </c>
      <c r="B3391" s="61">
        <v>1697</v>
      </c>
      <c r="C3391" s="78">
        <f t="shared" si="159"/>
        <v>1997.04</v>
      </c>
      <c r="D3391" s="78">
        <f t="shared" si="160"/>
        <v>3.3659504132231404</v>
      </c>
      <c r="E3391" s="78"/>
      <c r="F3391" s="78"/>
      <c r="G3391" s="78"/>
      <c r="H3391" s="78"/>
      <c r="I3391" s="78"/>
    </row>
    <row r="3392" spans="1:9" x14ac:dyDescent="0.2">
      <c r="A3392" s="77">
        <v>35524</v>
      </c>
      <c r="B3392" s="61">
        <v>1653</v>
      </c>
      <c r="C3392" s="78">
        <f t="shared" si="159"/>
        <v>1997.04</v>
      </c>
      <c r="D3392" s="78">
        <f t="shared" si="160"/>
        <v>3.2786776859504134</v>
      </c>
      <c r="E3392" s="78"/>
      <c r="F3392" s="78"/>
      <c r="G3392" s="78"/>
      <c r="H3392" s="78"/>
      <c r="I3392" s="78"/>
    </row>
    <row r="3393" spans="1:9" x14ac:dyDescent="0.2">
      <c r="A3393" s="77">
        <v>35525</v>
      </c>
      <c r="B3393" s="61">
        <v>1543</v>
      </c>
      <c r="C3393" s="78">
        <f t="shared" si="159"/>
        <v>1997.04</v>
      </c>
      <c r="D3393" s="78">
        <f t="shared" si="160"/>
        <v>3.0604958677685952</v>
      </c>
      <c r="E3393" s="78"/>
      <c r="F3393" s="78"/>
      <c r="G3393" s="78"/>
      <c r="H3393" s="78"/>
      <c r="I3393" s="78"/>
    </row>
    <row r="3394" spans="1:9" x14ac:dyDescent="0.2">
      <c r="A3394" s="77">
        <v>35526</v>
      </c>
      <c r="B3394" s="61">
        <v>1324</v>
      </c>
      <c r="C3394" s="78">
        <f t="shared" si="159"/>
        <v>1997.04</v>
      </c>
      <c r="D3394" s="78">
        <f t="shared" si="160"/>
        <v>2.6261157024793387</v>
      </c>
      <c r="E3394" s="78"/>
      <c r="F3394" s="78"/>
      <c r="G3394" s="78"/>
      <c r="H3394" s="78"/>
      <c r="I3394" s="78"/>
    </row>
    <row r="3395" spans="1:9" x14ac:dyDescent="0.2">
      <c r="A3395" s="77">
        <v>35527</v>
      </c>
      <c r="B3395" s="61">
        <v>1300</v>
      </c>
      <c r="C3395" s="78">
        <f t="shared" si="159"/>
        <v>1997.04</v>
      </c>
      <c r="D3395" s="78">
        <f t="shared" si="160"/>
        <v>2.5785123966942147</v>
      </c>
      <c r="E3395" s="78"/>
      <c r="F3395" s="78"/>
      <c r="G3395" s="78"/>
      <c r="H3395" s="78"/>
      <c r="I3395" s="78"/>
    </row>
    <row r="3396" spans="1:9" x14ac:dyDescent="0.2">
      <c r="A3396" s="77">
        <v>35528</v>
      </c>
      <c r="B3396" s="61">
        <v>1301</v>
      </c>
      <c r="C3396" s="78">
        <f t="shared" si="159"/>
        <v>1997.04</v>
      </c>
      <c r="D3396" s="78">
        <f t="shared" si="160"/>
        <v>2.5804958677685947</v>
      </c>
      <c r="E3396" s="78"/>
      <c r="F3396" s="78"/>
      <c r="G3396" s="78"/>
      <c r="H3396" s="78"/>
      <c r="I3396" s="78"/>
    </row>
    <row r="3397" spans="1:9" x14ac:dyDescent="0.2">
      <c r="A3397" s="77">
        <v>35529</v>
      </c>
      <c r="B3397" s="61">
        <v>1301</v>
      </c>
      <c r="C3397" s="78">
        <f t="shared" si="159"/>
        <v>1997.04</v>
      </c>
      <c r="D3397" s="78">
        <f t="shared" si="160"/>
        <v>2.5804958677685947</v>
      </c>
      <c r="E3397" s="78"/>
      <c r="F3397" s="78"/>
      <c r="G3397" s="78"/>
      <c r="H3397" s="78"/>
      <c r="I3397" s="78"/>
    </row>
    <row r="3398" spans="1:9" x14ac:dyDescent="0.2">
      <c r="A3398" s="77">
        <v>35530</v>
      </c>
      <c r="B3398" s="61">
        <v>1412</v>
      </c>
      <c r="C3398" s="78">
        <f t="shared" si="159"/>
        <v>1997.04</v>
      </c>
      <c r="D3398" s="78">
        <f t="shared" si="160"/>
        <v>2.8006611570247935</v>
      </c>
      <c r="E3398" s="78"/>
      <c r="F3398" s="78"/>
      <c r="G3398" s="78"/>
      <c r="H3398" s="78"/>
      <c r="I3398" s="78"/>
    </row>
    <row r="3399" spans="1:9" x14ac:dyDescent="0.2">
      <c r="A3399" s="77">
        <v>35531</v>
      </c>
      <c r="B3399" s="61">
        <v>1241</v>
      </c>
      <c r="C3399" s="78">
        <f t="shared" si="159"/>
        <v>1997.04</v>
      </c>
      <c r="D3399" s="78">
        <f t="shared" si="160"/>
        <v>2.4614876033057853</v>
      </c>
      <c r="E3399" s="78"/>
      <c r="F3399" s="78"/>
      <c r="G3399" s="78"/>
      <c r="H3399" s="78"/>
      <c r="I3399" s="78"/>
    </row>
    <row r="3400" spans="1:9" x14ac:dyDescent="0.2">
      <c r="A3400" s="77">
        <v>35532</v>
      </c>
      <c r="B3400" s="61">
        <v>1332</v>
      </c>
      <c r="C3400" s="78">
        <f t="shared" si="159"/>
        <v>1997.04</v>
      </c>
      <c r="D3400" s="78">
        <f t="shared" si="160"/>
        <v>2.6419834710743801</v>
      </c>
      <c r="E3400" s="78"/>
      <c r="F3400" s="78"/>
      <c r="G3400" s="78"/>
      <c r="H3400" s="78"/>
      <c r="I3400" s="78"/>
    </row>
    <row r="3401" spans="1:9" x14ac:dyDescent="0.2">
      <c r="A3401" s="77">
        <v>35533</v>
      </c>
      <c r="B3401" s="61">
        <v>1377</v>
      </c>
      <c r="C3401" s="78">
        <f t="shared" si="159"/>
        <v>1997.04</v>
      </c>
      <c r="D3401" s="78">
        <f t="shared" si="160"/>
        <v>2.7312396694214875</v>
      </c>
      <c r="E3401" s="78"/>
      <c r="F3401" s="78"/>
      <c r="G3401" s="78"/>
      <c r="H3401" s="78"/>
      <c r="I3401" s="78"/>
    </row>
    <row r="3402" spans="1:9" x14ac:dyDescent="0.2">
      <c r="A3402" s="77">
        <v>35534</v>
      </c>
      <c r="B3402" s="61">
        <v>1467</v>
      </c>
      <c r="C3402" s="78">
        <f t="shared" si="159"/>
        <v>1997.04</v>
      </c>
      <c r="D3402" s="78">
        <f t="shared" si="160"/>
        <v>2.9097520661157024</v>
      </c>
      <c r="E3402" s="78"/>
      <c r="F3402" s="78"/>
      <c r="G3402" s="78"/>
      <c r="H3402" s="78"/>
      <c r="I3402" s="78"/>
    </row>
    <row r="3403" spans="1:9" x14ac:dyDescent="0.2">
      <c r="A3403" s="77">
        <v>35535</v>
      </c>
      <c r="B3403" s="61">
        <v>1625</v>
      </c>
      <c r="C3403" s="78">
        <f t="shared" ref="C3403:C3466" si="161">YEAR(A3403) + MONTH(A3403) / 100</f>
        <v>1997.04</v>
      </c>
      <c r="D3403" s="78">
        <f t="shared" si="160"/>
        <v>3.2231404958677685</v>
      </c>
      <c r="E3403" s="78"/>
      <c r="F3403" s="78"/>
      <c r="G3403" s="78"/>
      <c r="H3403" s="78"/>
      <c r="I3403" s="78"/>
    </row>
    <row r="3404" spans="1:9" x14ac:dyDescent="0.2">
      <c r="A3404" s="77">
        <v>35536</v>
      </c>
      <c r="B3404" s="61">
        <v>1738</v>
      </c>
      <c r="C3404" s="78">
        <f t="shared" si="161"/>
        <v>1997.04</v>
      </c>
      <c r="D3404" s="78">
        <f t="shared" ref="D3404:D3467" si="162">B3404 * 60 * 60 * 24 / 43560 / 1000</f>
        <v>3.4472727272727273</v>
      </c>
      <c r="E3404" s="78"/>
      <c r="F3404" s="78"/>
      <c r="G3404" s="78"/>
      <c r="H3404" s="78"/>
      <c r="I3404" s="78"/>
    </row>
    <row r="3405" spans="1:9" x14ac:dyDescent="0.2">
      <c r="A3405" s="77">
        <v>35537</v>
      </c>
      <c r="B3405" s="61">
        <v>1831</v>
      </c>
      <c r="C3405" s="78">
        <f t="shared" si="161"/>
        <v>1997.04</v>
      </c>
      <c r="D3405" s="78">
        <f t="shared" si="162"/>
        <v>3.6317355371900826</v>
      </c>
      <c r="E3405" s="78"/>
      <c r="F3405" s="78"/>
      <c r="G3405" s="78"/>
      <c r="H3405" s="78"/>
      <c r="I3405" s="78"/>
    </row>
    <row r="3406" spans="1:9" x14ac:dyDescent="0.2">
      <c r="A3406" s="77">
        <v>35538</v>
      </c>
      <c r="B3406" s="61">
        <v>3726</v>
      </c>
      <c r="C3406" s="78">
        <f t="shared" si="161"/>
        <v>1997.04</v>
      </c>
      <c r="D3406" s="78">
        <f t="shared" si="162"/>
        <v>7.390413223140496</v>
      </c>
      <c r="E3406" s="78"/>
      <c r="F3406" s="78"/>
      <c r="G3406" s="78"/>
      <c r="H3406" s="78"/>
      <c r="I3406" s="78"/>
    </row>
    <row r="3407" spans="1:9" x14ac:dyDescent="0.2">
      <c r="A3407" s="77">
        <v>35539</v>
      </c>
      <c r="B3407" s="61">
        <v>4870</v>
      </c>
      <c r="C3407" s="78">
        <f t="shared" si="161"/>
        <v>1997.04</v>
      </c>
      <c r="D3407" s="78">
        <f t="shared" si="162"/>
        <v>9.6595041322314046</v>
      </c>
      <c r="E3407" s="78"/>
      <c r="F3407" s="78"/>
      <c r="G3407" s="78"/>
      <c r="H3407" s="78"/>
      <c r="I3407" s="78"/>
    </row>
    <row r="3408" spans="1:9" x14ac:dyDescent="0.2">
      <c r="A3408" s="77">
        <v>35540</v>
      </c>
      <c r="B3408" s="61">
        <v>7169</v>
      </c>
      <c r="C3408" s="78">
        <f t="shared" si="161"/>
        <v>1997.04</v>
      </c>
      <c r="D3408" s="78">
        <f t="shared" si="162"/>
        <v>14.219504132231405</v>
      </c>
      <c r="E3408" s="78"/>
      <c r="F3408" s="78"/>
      <c r="G3408" s="78"/>
      <c r="H3408" s="78"/>
      <c r="I3408" s="78"/>
    </row>
    <row r="3409" spans="1:9" x14ac:dyDescent="0.2">
      <c r="A3409" s="77">
        <v>35541</v>
      </c>
      <c r="B3409" s="61">
        <v>5587</v>
      </c>
      <c r="C3409" s="78">
        <f t="shared" si="161"/>
        <v>1997.04</v>
      </c>
      <c r="D3409" s="78">
        <f t="shared" si="162"/>
        <v>11.081652892561983</v>
      </c>
      <c r="E3409" s="78"/>
      <c r="F3409" s="78"/>
      <c r="G3409" s="78"/>
      <c r="H3409" s="78"/>
      <c r="I3409" s="78"/>
    </row>
    <row r="3410" spans="1:9" x14ac:dyDescent="0.2">
      <c r="A3410" s="77">
        <v>35542</v>
      </c>
      <c r="B3410" s="61">
        <v>4980</v>
      </c>
      <c r="C3410" s="78">
        <f t="shared" si="161"/>
        <v>1997.04</v>
      </c>
      <c r="D3410" s="78">
        <f t="shared" si="162"/>
        <v>9.8776859504132233</v>
      </c>
      <c r="E3410" s="78"/>
      <c r="F3410" s="78"/>
      <c r="G3410" s="78"/>
      <c r="H3410" s="78"/>
      <c r="I3410" s="78"/>
    </row>
    <row r="3411" spans="1:9" x14ac:dyDescent="0.2">
      <c r="A3411" s="77">
        <v>35543</v>
      </c>
      <c r="B3411" s="61">
        <v>4984</v>
      </c>
      <c r="C3411" s="78">
        <f t="shared" si="161"/>
        <v>1997.04</v>
      </c>
      <c r="D3411" s="78">
        <f t="shared" si="162"/>
        <v>9.8856198347107433</v>
      </c>
      <c r="E3411" s="78"/>
      <c r="F3411" s="78"/>
      <c r="G3411" s="78"/>
      <c r="H3411" s="78"/>
      <c r="I3411" s="78"/>
    </row>
    <row r="3412" spans="1:9" x14ac:dyDescent="0.2">
      <c r="A3412" s="77">
        <v>35544</v>
      </c>
      <c r="B3412" s="61">
        <v>3647</v>
      </c>
      <c r="C3412" s="78">
        <f t="shared" si="161"/>
        <v>1997.04</v>
      </c>
      <c r="D3412" s="78">
        <f t="shared" si="162"/>
        <v>7.2337190082644627</v>
      </c>
      <c r="E3412" s="78"/>
      <c r="F3412" s="78"/>
      <c r="G3412" s="78"/>
      <c r="H3412" s="78"/>
      <c r="I3412" s="78"/>
    </row>
    <row r="3413" spans="1:9" x14ac:dyDescent="0.2">
      <c r="A3413" s="77">
        <v>35545</v>
      </c>
      <c r="B3413" s="61">
        <v>3398</v>
      </c>
      <c r="C3413" s="78">
        <f t="shared" si="161"/>
        <v>1997.04</v>
      </c>
      <c r="D3413" s="78">
        <f t="shared" si="162"/>
        <v>6.7398347107438008</v>
      </c>
      <c r="E3413" s="78"/>
      <c r="F3413" s="78"/>
      <c r="G3413" s="78"/>
      <c r="H3413" s="78"/>
      <c r="I3413" s="78"/>
    </row>
    <row r="3414" spans="1:9" x14ac:dyDescent="0.2">
      <c r="A3414" s="77">
        <v>35546</v>
      </c>
      <c r="B3414" s="61">
        <v>3187</v>
      </c>
      <c r="C3414" s="78">
        <f t="shared" si="161"/>
        <v>1997.04</v>
      </c>
      <c r="D3414" s="78">
        <f t="shared" si="162"/>
        <v>6.3213223140495867</v>
      </c>
      <c r="E3414" s="78"/>
      <c r="F3414" s="78"/>
      <c r="G3414" s="78"/>
      <c r="H3414" s="78"/>
      <c r="I3414" s="78"/>
    </row>
    <row r="3415" spans="1:9" x14ac:dyDescent="0.2">
      <c r="A3415" s="77">
        <v>35547</v>
      </c>
      <c r="B3415" s="61">
        <v>3225</v>
      </c>
      <c r="C3415" s="78">
        <f t="shared" si="161"/>
        <v>1997.04</v>
      </c>
      <c r="D3415" s="78">
        <f t="shared" si="162"/>
        <v>6.3966942148760326</v>
      </c>
      <c r="E3415" s="78"/>
      <c r="F3415" s="78"/>
      <c r="G3415" s="78"/>
      <c r="H3415" s="78"/>
      <c r="I3415" s="78"/>
    </row>
    <row r="3416" spans="1:9" x14ac:dyDescent="0.2">
      <c r="A3416" s="77">
        <v>35548</v>
      </c>
      <c r="B3416" s="61">
        <v>2809</v>
      </c>
      <c r="C3416" s="78">
        <f t="shared" si="161"/>
        <v>1997.04</v>
      </c>
      <c r="D3416" s="78">
        <f t="shared" si="162"/>
        <v>5.5715702479338844</v>
      </c>
      <c r="E3416" s="78"/>
      <c r="F3416" s="78"/>
      <c r="G3416" s="78"/>
      <c r="H3416" s="78"/>
      <c r="I3416" s="78"/>
    </row>
    <row r="3417" spans="1:9" x14ac:dyDescent="0.2">
      <c r="A3417" s="77">
        <v>35549</v>
      </c>
      <c r="B3417" s="61">
        <v>2297</v>
      </c>
      <c r="C3417" s="78">
        <f t="shared" si="161"/>
        <v>1997.04</v>
      </c>
      <c r="D3417" s="78">
        <f t="shared" si="162"/>
        <v>4.5560330578512396</v>
      </c>
      <c r="E3417" s="78"/>
      <c r="F3417" s="78"/>
      <c r="G3417" s="78"/>
      <c r="H3417" s="78"/>
      <c r="I3417" s="78"/>
    </row>
    <row r="3418" spans="1:9" x14ac:dyDescent="0.2">
      <c r="A3418" s="77">
        <v>35550</v>
      </c>
      <c r="B3418" s="61">
        <v>2299</v>
      </c>
      <c r="C3418" s="78">
        <f t="shared" si="161"/>
        <v>1997.04</v>
      </c>
      <c r="D3418" s="78">
        <f t="shared" si="162"/>
        <v>4.5599999999999996</v>
      </c>
      <c r="E3418" s="78"/>
      <c r="F3418" s="78"/>
      <c r="G3418" s="78"/>
      <c r="H3418" s="78"/>
      <c r="I3418" s="78"/>
    </row>
    <row r="3419" spans="1:9" x14ac:dyDescent="0.2">
      <c r="A3419" s="77">
        <v>35551</v>
      </c>
      <c r="B3419" s="61">
        <v>2354</v>
      </c>
      <c r="C3419" s="78">
        <f t="shared" si="161"/>
        <v>1997.05</v>
      </c>
      <c r="D3419" s="78">
        <f t="shared" si="162"/>
        <v>4.669090909090909</v>
      </c>
      <c r="E3419" s="78"/>
      <c r="F3419" s="78"/>
      <c r="G3419" s="78"/>
      <c r="H3419" s="78"/>
      <c r="I3419" s="78"/>
    </row>
    <row r="3420" spans="1:9" x14ac:dyDescent="0.2">
      <c r="A3420" s="77">
        <v>35552</v>
      </c>
      <c r="B3420" s="61">
        <v>2028</v>
      </c>
      <c r="C3420" s="78">
        <f t="shared" si="161"/>
        <v>1997.05</v>
      </c>
      <c r="D3420" s="78">
        <f t="shared" si="162"/>
        <v>4.0224793388429756</v>
      </c>
      <c r="E3420" s="78"/>
      <c r="F3420" s="78"/>
      <c r="G3420" s="78"/>
      <c r="H3420" s="78"/>
      <c r="I3420" s="78"/>
    </row>
    <row r="3421" spans="1:9" x14ac:dyDescent="0.2">
      <c r="A3421" s="77">
        <v>35553</v>
      </c>
      <c r="B3421" s="61">
        <v>2319</v>
      </c>
      <c r="C3421" s="78">
        <f t="shared" si="161"/>
        <v>1997.05</v>
      </c>
      <c r="D3421" s="78">
        <f t="shared" si="162"/>
        <v>4.5996694214876035</v>
      </c>
      <c r="E3421" s="78"/>
      <c r="F3421" s="78"/>
      <c r="G3421" s="78"/>
      <c r="H3421" s="78"/>
      <c r="I3421" s="78"/>
    </row>
    <row r="3422" spans="1:9" x14ac:dyDescent="0.2">
      <c r="A3422" s="77">
        <v>35554</v>
      </c>
      <c r="B3422" s="61">
        <v>2356</v>
      </c>
      <c r="C3422" s="78">
        <f t="shared" si="161"/>
        <v>1997.05</v>
      </c>
      <c r="D3422" s="78">
        <f t="shared" si="162"/>
        <v>4.6730578512396699</v>
      </c>
      <c r="E3422" s="78"/>
      <c r="F3422" s="78"/>
      <c r="G3422" s="78"/>
      <c r="H3422" s="78"/>
      <c r="I3422" s="78"/>
    </row>
    <row r="3423" spans="1:9" x14ac:dyDescent="0.2">
      <c r="A3423" s="77">
        <v>35555</v>
      </c>
      <c r="B3423" s="61">
        <v>2179</v>
      </c>
      <c r="C3423" s="78">
        <f t="shared" si="161"/>
        <v>1997.05</v>
      </c>
      <c r="D3423" s="78">
        <f t="shared" si="162"/>
        <v>4.3219834710743799</v>
      </c>
      <c r="E3423" s="78"/>
      <c r="F3423" s="78"/>
      <c r="G3423" s="78"/>
      <c r="H3423" s="78"/>
      <c r="I3423" s="78"/>
    </row>
    <row r="3424" spans="1:9" x14ac:dyDescent="0.2">
      <c r="A3424" s="77">
        <v>35556</v>
      </c>
      <c r="B3424" s="61">
        <v>2147</v>
      </c>
      <c r="C3424" s="78">
        <f t="shared" si="161"/>
        <v>1997.05</v>
      </c>
      <c r="D3424" s="78">
        <f t="shared" si="162"/>
        <v>4.2585123966942149</v>
      </c>
      <c r="E3424" s="78"/>
      <c r="F3424" s="78"/>
      <c r="G3424" s="78"/>
      <c r="H3424" s="78"/>
      <c r="I3424" s="78"/>
    </row>
    <row r="3425" spans="1:9" x14ac:dyDescent="0.2">
      <c r="A3425" s="77">
        <v>35557</v>
      </c>
      <c r="B3425" s="61">
        <v>2371</v>
      </c>
      <c r="C3425" s="78">
        <f t="shared" si="161"/>
        <v>1997.05</v>
      </c>
      <c r="D3425" s="78">
        <f t="shared" si="162"/>
        <v>4.7028099173553723</v>
      </c>
      <c r="E3425" s="78"/>
      <c r="F3425" s="78"/>
      <c r="G3425" s="78"/>
      <c r="H3425" s="78"/>
      <c r="I3425" s="78"/>
    </row>
    <row r="3426" spans="1:9" x14ac:dyDescent="0.2">
      <c r="A3426" s="77">
        <v>35558</v>
      </c>
      <c r="B3426" s="61">
        <v>2154</v>
      </c>
      <c r="C3426" s="78">
        <f t="shared" si="161"/>
        <v>1997.05</v>
      </c>
      <c r="D3426" s="78">
        <f t="shared" si="162"/>
        <v>4.2723966942148763</v>
      </c>
      <c r="E3426" s="78"/>
      <c r="F3426" s="78"/>
      <c r="G3426" s="78"/>
      <c r="H3426" s="78"/>
      <c r="I3426" s="78"/>
    </row>
    <row r="3427" spans="1:9" x14ac:dyDescent="0.2">
      <c r="A3427" s="77">
        <v>35559</v>
      </c>
      <c r="B3427" s="61">
        <v>2569</v>
      </c>
      <c r="C3427" s="78">
        <f t="shared" si="161"/>
        <v>1997.05</v>
      </c>
      <c r="D3427" s="78">
        <f t="shared" si="162"/>
        <v>5.0955371900826449</v>
      </c>
      <c r="E3427" s="78"/>
      <c r="F3427" s="78"/>
      <c r="G3427" s="78"/>
      <c r="H3427" s="78"/>
      <c r="I3427" s="78"/>
    </row>
    <row r="3428" spans="1:9" x14ac:dyDescent="0.2">
      <c r="A3428" s="77">
        <v>35560</v>
      </c>
      <c r="B3428" s="61">
        <v>2582</v>
      </c>
      <c r="C3428" s="78">
        <f t="shared" si="161"/>
        <v>1997.05</v>
      </c>
      <c r="D3428" s="78">
        <f t="shared" si="162"/>
        <v>5.1213223140495865</v>
      </c>
      <c r="E3428" s="78"/>
      <c r="F3428" s="78"/>
      <c r="G3428" s="78"/>
      <c r="H3428" s="78"/>
      <c r="I3428" s="78"/>
    </row>
    <row r="3429" spans="1:9" x14ac:dyDescent="0.2">
      <c r="A3429" s="77">
        <v>35561</v>
      </c>
      <c r="B3429" s="61">
        <v>2644</v>
      </c>
      <c r="C3429" s="78">
        <f t="shared" si="161"/>
        <v>1997.05</v>
      </c>
      <c r="D3429" s="78">
        <f t="shared" si="162"/>
        <v>5.2442975206611573</v>
      </c>
      <c r="E3429" s="78"/>
      <c r="F3429" s="78"/>
      <c r="G3429" s="78"/>
      <c r="H3429" s="78"/>
      <c r="I3429" s="78"/>
    </row>
    <row r="3430" spans="1:9" x14ac:dyDescent="0.2">
      <c r="A3430" s="77">
        <v>35562</v>
      </c>
      <c r="B3430" s="61">
        <v>2510</v>
      </c>
      <c r="C3430" s="78">
        <f t="shared" si="161"/>
        <v>1997.05</v>
      </c>
      <c r="D3430" s="78">
        <f t="shared" si="162"/>
        <v>4.9785123966942146</v>
      </c>
      <c r="E3430" s="78"/>
      <c r="F3430" s="78"/>
      <c r="G3430" s="78"/>
      <c r="H3430" s="78"/>
      <c r="I3430" s="78"/>
    </row>
    <row r="3431" spans="1:9" x14ac:dyDescent="0.2">
      <c r="A3431" s="77">
        <v>35563</v>
      </c>
      <c r="B3431" s="61">
        <v>2560</v>
      </c>
      <c r="C3431" s="78">
        <f t="shared" si="161"/>
        <v>1997.05</v>
      </c>
      <c r="D3431" s="78">
        <f t="shared" si="162"/>
        <v>5.0776859504132235</v>
      </c>
      <c r="E3431" s="78"/>
      <c r="F3431" s="78"/>
      <c r="G3431" s="78"/>
      <c r="H3431" s="78"/>
      <c r="I3431" s="78"/>
    </row>
    <row r="3432" spans="1:9" x14ac:dyDescent="0.2">
      <c r="A3432" s="77">
        <v>35564</v>
      </c>
      <c r="B3432" s="61">
        <v>2488</v>
      </c>
      <c r="C3432" s="78">
        <f t="shared" si="161"/>
        <v>1997.05</v>
      </c>
      <c r="D3432" s="78">
        <f t="shared" si="162"/>
        <v>4.9348760330578516</v>
      </c>
      <c r="E3432" s="78"/>
      <c r="F3432" s="78"/>
      <c r="G3432" s="78"/>
      <c r="H3432" s="78"/>
      <c r="I3432" s="78"/>
    </row>
    <row r="3433" spans="1:9" x14ac:dyDescent="0.2">
      <c r="A3433" s="77">
        <v>35565</v>
      </c>
      <c r="B3433" s="61">
        <v>2323</v>
      </c>
      <c r="C3433" s="78">
        <f t="shared" si="161"/>
        <v>1997.05</v>
      </c>
      <c r="D3433" s="78">
        <f t="shared" si="162"/>
        <v>4.6076033057851236</v>
      </c>
      <c r="E3433" s="78"/>
      <c r="F3433" s="78"/>
      <c r="G3433" s="78"/>
      <c r="H3433" s="78"/>
      <c r="I3433" s="78"/>
    </row>
    <row r="3434" spans="1:9" x14ac:dyDescent="0.2">
      <c r="A3434" s="77">
        <v>35566</v>
      </c>
      <c r="B3434" s="61">
        <v>2232</v>
      </c>
      <c r="C3434" s="78">
        <f t="shared" si="161"/>
        <v>1997.05</v>
      </c>
      <c r="D3434" s="78">
        <f t="shared" si="162"/>
        <v>4.4271074380165292</v>
      </c>
      <c r="E3434" s="78"/>
      <c r="F3434" s="78"/>
      <c r="G3434" s="78"/>
      <c r="H3434" s="78"/>
      <c r="I3434" s="78"/>
    </row>
    <row r="3435" spans="1:9" x14ac:dyDescent="0.2">
      <c r="A3435" s="77">
        <v>35567</v>
      </c>
      <c r="B3435" s="61">
        <v>1635</v>
      </c>
      <c r="C3435" s="78">
        <f t="shared" si="161"/>
        <v>1997.05</v>
      </c>
      <c r="D3435" s="78">
        <f t="shared" si="162"/>
        <v>3.24297520661157</v>
      </c>
      <c r="E3435" s="78"/>
      <c r="F3435" s="78"/>
      <c r="G3435" s="78"/>
      <c r="H3435" s="78"/>
      <c r="I3435" s="78"/>
    </row>
    <row r="3436" spans="1:9" x14ac:dyDescent="0.2">
      <c r="A3436" s="77">
        <v>35568</v>
      </c>
      <c r="B3436" s="61">
        <v>1827</v>
      </c>
      <c r="C3436" s="78">
        <f t="shared" si="161"/>
        <v>1997.05</v>
      </c>
      <c r="D3436" s="78">
        <f t="shared" si="162"/>
        <v>3.6238016528925616</v>
      </c>
      <c r="E3436" s="78"/>
      <c r="F3436" s="78"/>
      <c r="G3436" s="78"/>
      <c r="H3436" s="78"/>
      <c r="I3436" s="78"/>
    </row>
    <row r="3437" spans="1:9" x14ac:dyDescent="0.2">
      <c r="A3437" s="77">
        <v>35569</v>
      </c>
      <c r="B3437" s="61">
        <v>1541</v>
      </c>
      <c r="C3437" s="78">
        <f t="shared" si="161"/>
        <v>1997.05</v>
      </c>
      <c r="D3437" s="78">
        <f t="shared" si="162"/>
        <v>3.0565289256198347</v>
      </c>
      <c r="E3437" s="78"/>
      <c r="F3437" s="78"/>
      <c r="G3437" s="78"/>
      <c r="H3437" s="78"/>
      <c r="I3437" s="78"/>
    </row>
    <row r="3438" spans="1:9" x14ac:dyDescent="0.2">
      <c r="A3438" s="77">
        <v>35570</v>
      </c>
      <c r="B3438" s="61">
        <v>1298</v>
      </c>
      <c r="C3438" s="78">
        <f t="shared" si="161"/>
        <v>1997.05</v>
      </c>
      <c r="D3438" s="78">
        <f t="shared" si="162"/>
        <v>2.5745454545454547</v>
      </c>
      <c r="E3438" s="78"/>
      <c r="F3438" s="78"/>
      <c r="G3438" s="78"/>
      <c r="H3438" s="78"/>
      <c r="I3438" s="78"/>
    </row>
    <row r="3439" spans="1:9" x14ac:dyDescent="0.2">
      <c r="A3439" s="77">
        <v>35571</v>
      </c>
      <c r="B3439" s="61">
        <v>1235</v>
      </c>
      <c r="C3439" s="78">
        <f t="shared" si="161"/>
        <v>1997.05</v>
      </c>
      <c r="D3439" s="78">
        <f t="shared" si="162"/>
        <v>2.4495867768595039</v>
      </c>
      <c r="E3439" s="78"/>
      <c r="F3439" s="78"/>
      <c r="G3439" s="78"/>
      <c r="H3439" s="78"/>
      <c r="I3439" s="78"/>
    </row>
    <row r="3440" spans="1:9" x14ac:dyDescent="0.2">
      <c r="A3440" s="77">
        <v>35572</v>
      </c>
      <c r="B3440" s="61">
        <v>1099</v>
      </c>
      <c r="C3440" s="78">
        <f t="shared" si="161"/>
        <v>1997.05</v>
      </c>
      <c r="D3440" s="78">
        <f t="shared" si="162"/>
        <v>2.1798347107438016</v>
      </c>
      <c r="E3440" s="78"/>
      <c r="F3440" s="78"/>
      <c r="G3440" s="78"/>
      <c r="H3440" s="78"/>
      <c r="I3440" s="78"/>
    </row>
    <row r="3441" spans="1:9" x14ac:dyDescent="0.2">
      <c r="A3441" s="77">
        <v>35573</v>
      </c>
      <c r="B3441" s="61">
        <v>1392</v>
      </c>
      <c r="C3441" s="78">
        <f t="shared" si="161"/>
        <v>1997.05</v>
      </c>
      <c r="D3441" s="78">
        <f t="shared" si="162"/>
        <v>2.76099173553719</v>
      </c>
      <c r="E3441" s="78"/>
      <c r="F3441" s="78"/>
      <c r="G3441" s="78"/>
      <c r="H3441" s="78"/>
      <c r="I3441" s="78"/>
    </row>
    <row r="3442" spans="1:9" x14ac:dyDescent="0.2">
      <c r="A3442" s="77">
        <v>35574</v>
      </c>
      <c r="B3442" s="61">
        <v>1016</v>
      </c>
      <c r="C3442" s="78">
        <f t="shared" si="161"/>
        <v>1997.05</v>
      </c>
      <c r="D3442" s="78">
        <f t="shared" si="162"/>
        <v>2.0152066115702478</v>
      </c>
      <c r="E3442" s="78"/>
      <c r="F3442" s="78"/>
      <c r="G3442" s="78"/>
      <c r="H3442" s="78"/>
      <c r="I3442" s="78"/>
    </row>
    <row r="3443" spans="1:9" x14ac:dyDescent="0.2">
      <c r="A3443" s="77">
        <v>35575</v>
      </c>
      <c r="B3443" s="61">
        <v>887</v>
      </c>
      <c r="C3443" s="78">
        <f t="shared" si="161"/>
        <v>1997.05</v>
      </c>
      <c r="D3443" s="78">
        <f t="shared" si="162"/>
        <v>1.7593388429752068</v>
      </c>
      <c r="E3443" s="78"/>
      <c r="F3443" s="78"/>
      <c r="G3443" s="78"/>
      <c r="H3443" s="78"/>
      <c r="I3443" s="78"/>
    </row>
    <row r="3444" spans="1:9" x14ac:dyDescent="0.2">
      <c r="A3444" s="77">
        <v>35576</v>
      </c>
      <c r="B3444" s="61">
        <v>1124</v>
      </c>
      <c r="C3444" s="78">
        <f t="shared" si="161"/>
        <v>1997.05</v>
      </c>
      <c r="D3444" s="78">
        <f t="shared" si="162"/>
        <v>2.2294214876033056</v>
      </c>
      <c r="E3444" s="78"/>
      <c r="F3444" s="78"/>
      <c r="G3444" s="78"/>
      <c r="H3444" s="78"/>
      <c r="I3444" s="78"/>
    </row>
    <row r="3445" spans="1:9" x14ac:dyDescent="0.2">
      <c r="A3445" s="77">
        <v>35577</v>
      </c>
      <c r="B3445" s="61">
        <v>2600</v>
      </c>
      <c r="C3445" s="78">
        <f t="shared" si="161"/>
        <v>1997.05</v>
      </c>
      <c r="D3445" s="78">
        <f t="shared" si="162"/>
        <v>5.1570247933884295</v>
      </c>
      <c r="E3445" s="78"/>
      <c r="F3445" s="78"/>
      <c r="G3445" s="78"/>
      <c r="H3445" s="78"/>
      <c r="I3445" s="78"/>
    </row>
    <row r="3446" spans="1:9" x14ac:dyDescent="0.2">
      <c r="A3446" s="77">
        <v>35578</v>
      </c>
      <c r="B3446" s="61">
        <v>1222</v>
      </c>
      <c r="C3446" s="78">
        <f t="shared" si="161"/>
        <v>1997.05</v>
      </c>
      <c r="D3446" s="78">
        <f t="shared" si="162"/>
        <v>2.4238016528925619</v>
      </c>
      <c r="E3446" s="78"/>
      <c r="F3446" s="78"/>
      <c r="G3446" s="78"/>
      <c r="H3446" s="78"/>
      <c r="I3446" s="78"/>
    </row>
    <row r="3447" spans="1:9" x14ac:dyDescent="0.2">
      <c r="A3447" s="77">
        <v>35579</v>
      </c>
      <c r="B3447" s="61">
        <v>1290</v>
      </c>
      <c r="C3447" s="78">
        <f t="shared" si="161"/>
        <v>1997.05</v>
      </c>
      <c r="D3447" s="78">
        <f t="shared" si="162"/>
        <v>2.5586776859504132</v>
      </c>
      <c r="E3447" s="78"/>
      <c r="F3447" s="78"/>
      <c r="G3447" s="78"/>
      <c r="H3447" s="78"/>
      <c r="I3447" s="78"/>
    </row>
    <row r="3448" spans="1:9" x14ac:dyDescent="0.2">
      <c r="A3448" s="77">
        <v>35580</v>
      </c>
      <c r="B3448" s="61">
        <v>706</v>
      </c>
      <c r="C3448" s="78">
        <f t="shared" si="161"/>
        <v>1997.05</v>
      </c>
      <c r="D3448" s="78">
        <f t="shared" si="162"/>
        <v>1.4003305785123967</v>
      </c>
      <c r="E3448" s="78"/>
      <c r="F3448" s="78"/>
      <c r="G3448" s="78"/>
      <c r="H3448" s="78"/>
      <c r="I3448" s="78"/>
    </row>
    <row r="3449" spans="1:9" x14ac:dyDescent="0.2">
      <c r="A3449" s="77">
        <v>35581</v>
      </c>
      <c r="B3449" s="61">
        <v>1076</v>
      </c>
      <c r="C3449" s="78">
        <f t="shared" si="161"/>
        <v>1997.05</v>
      </c>
      <c r="D3449" s="78">
        <f t="shared" si="162"/>
        <v>2.1342148760330577</v>
      </c>
      <c r="E3449" s="78"/>
      <c r="F3449" s="78"/>
      <c r="G3449" s="78"/>
      <c r="H3449" s="78"/>
      <c r="I3449" s="78"/>
    </row>
    <row r="3450" spans="1:9" x14ac:dyDescent="0.2">
      <c r="A3450" s="77">
        <v>35582</v>
      </c>
      <c r="B3450" s="61">
        <v>517</v>
      </c>
      <c r="C3450" s="78">
        <f t="shared" si="161"/>
        <v>1997.06</v>
      </c>
      <c r="D3450" s="78">
        <f t="shared" si="162"/>
        <v>1.0254545454545454</v>
      </c>
      <c r="E3450" s="78"/>
      <c r="F3450" s="78"/>
      <c r="G3450" s="78"/>
      <c r="H3450" s="78"/>
      <c r="I3450" s="78"/>
    </row>
    <row r="3451" spans="1:9" x14ac:dyDescent="0.2">
      <c r="A3451" s="77">
        <v>35583</v>
      </c>
      <c r="B3451" s="61">
        <v>678</v>
      </c>
      <c r="C3451" s="78">
        <f t="shared" si="161"/>
        <v>1997.06</v>
      </c>
      <c r="D3451" s="78">
        <f t="shared" si="162"/>
        <v>1.344793388429752</v>
      </c>
      <c r="E3451" s="78"/>
      <c r="F3451" s="78"/>
      <c r="G3451" s="78"/>
      <c r="H3451" s="78"/>
      <c r="I3451" s="78"/>
    </row>
    <row r="3452" spans="1:9" x14ac:dyDescent="0.2">
      <c r="A3452" s="77">
        <v>35584</v>
      </c>
      <c r="B3452" s="61">
        <v>1942</v>
      </c>
      <c r="C3452" s="78">
        <f t="shared" si="161"/>
        <v>1997.06</v>
      </c>
      <c r="D3452" s="78">
        <f t="shared" si="162"/>
        <v>3.8519008264462808</v>
      </c>
      <c r="E3452" s="78"/>
      <c r="F3452" s="78"/>
      <c r="G3452" s="78"/>
      <c r="H3452" s="78"/>
      <c r="I3452" s="78"/>
    </row>
    <row r="3453" spans="1:9" x14ac:dyDescent="0.2">
      <c r="A3453" s="77">
        <v>35585</v>
      </c>
      <c r="B3453" s="61">
        <v>1851</v>
      </c>
      <c r="C3453" s="78">
        <f t="shared" si="161"/>
        <v>1997.06</v>
      </c>
      <c r="D3453" s="78">
        <f t="shared" si="162"/>
        <v>3.671404958677686</v>
      </c>
      <c r="E3453" s="78"/>
      <c r="F3453" s="78"/>
      <c r="G3453" s="78"/>
      <c r="H3453" s="78"/>
      <c r="I3453" s="78"/>
    </row>
    <row r="3454" spans="1:9" x14ac:dyDescent="0.2">
      <c r="A3454" s="77">
        <v>35586</v>
      </c>
      <c r="B3454" s="61">
        <v>529</v>
      </c>
      <c r="C3454" s="78">
        <f t="shared" si="161"/>
        <v>1997.06</v>
      </c>
      <c r="D3454" s="78">
        <f t="shared" si="162"/>
        <v>1.0492561983471074</v>
      </c>
      <c r="E3454" s="78"/>
      <c r="F3454" s="78"/>
      <c r="G3454" s="78"/>
      <c r="H3454" s="78"/>
      <c r="I3454" s="78"/>
    </row>
    <row r="3455" spans="1:9" x14ac:dyDescent="0.2">
      <c r="A3455" s="77">
        <v>35587</v>
      </c>
      <c r="B3455" s="61">
        <v>894</v>
      </c>
      <c r="C3455" s="78">
        <f t="shared" si="161"/>
        <v>1997.06</v>
      </c>
      <c r="D3455" s="78">
        <f t="shared" si="162"/>
        <v>1.7732231404958676</v>
      </c>
      <c r="E3455" s="78"/>
      <c r="F3455" s="78"/>
      <c r="G3455" s="78"/>
      <c r="H3455" s="78"/>
      <c r="I3455" s="78"/>
    </row>
    <row r="3456" spans="1:9" x14ac:dyDescent="0.2">
      <c r="A3456" s="77">
        <v>35588</v>
      </c>
      <c r="B3456" s="61">
        <v>776</v>
      </c>
      <c r="C3456" s="78">
        <f t="shared" si="161"/>
        <v>1997.06</v>
      </c>
      <c r="D3456" s="78">
        <f t="shared" si="162"/>
        <v>1.5391735537190081</v>
      </c>
      <c r="E3456" s="78"/>
      <c r="F3456" s="78"/>
      <c r="G3456" s="78"/>
      <c r="H3456" s="78"/>
      <c r="I3456" s="78"/>
    </row>
    <row r="3457" spans="1:9" x14ac:dyDescent="0.2">
      <c r="A3457" s="77">
        <v>35589</v>
      </c>
      <c r="B3457" s="61">
        <v>1141</v>
      </c>
      <c r="C3457" s="78">
        <f t="shared" si="161"/>
        <v>1997.06</v>
      </c>
      <c r="D3457" s="78">
        <f t="shared" si="162"/>
        <v>2.2631404958677686</v>
      </c>
      <c r="E3457" s="78"/>
      <c r="F3457" s="78"/>
      <c r="G3457" s="78"/>
      <c r="H3457" s="78"/>
      <c r="I3457" s="78"/>
    </row>
    <row r="3458" spans="1:9" x14ac:dyDescent="0.2">
      <c r="A3458" s="77">
        <v>35590</v>
      </c>
      <c r="B3458" s="61">
        <v>482</v>
      </c>
      <c r="C3458" s="78">
        <f t="shared" si="161"/>
        <v>1997.06</v>
      </c>
      <c r="D3458" s="78">
        <f t="shared" si="162"/>
        <v>0.9560330578512396</v>
      </c>
      <c r="E3458" s="78"/>
      <c r="F3458" s="78"/>
      <c r="G3458" s="78"/>
      <c r="H3458" s="78"/>
      <c r="I3458" s="78"/>
    </row>
    <row r="3459" spans="1:9" x14ac:dyDescent="0.2">
      <c r="A3459" s="77">
        <v>35591</v>
      </c>
      <c r="B3459" s="61">
        <v>816</v>
      </c>
      <c r="C3459" s="78">
        <f t="shared" si="161"/>
        <v>1997.06</v>
      </c>
      <c r="D3459" s="78">
        <f t="shared" si="162"/>
        <v>1.618512396694215</v>
      </c>
      <c r="E3459" s="78"/>
      <c r="F3459" s="78"/>
      <c r="G3459" s="78"/>
      <c r="H3459" s="78"/>
      <c r="I3459" s="78"/>
    </row>
    <row r="3460" spans="1:9" x14ac:dyDescent="0.2">
      <c r="A3460" s="77">
        <v>35592</v>
      </c>
      <c r="B3460" s="61">
        <v>297</v>
      </c>
      <c r="C3460" s="78">
        <f t="shared" si="161"/>
        <v>1997.06</v>
      </c>
      <c r="D3460" s="78">
        <f t="shared" si="162"/>
        <v>0.58909090909090911</v>
      </c>
      <c r="E3460" s="78"/>
      <c r="F3460" s="78"/>
      <c r="G3460" s="78"/>
      <c r="H3460" s="78"/>
      <c r="I3460" s="78"/>
    </row>
    <row r="3461" spans="1:9" x14ac:dyDescent="0.2">
      <c r="A3461" s="77">
        <v>35593</v>
      </c>
      <c r="B3461" s="61">
        <v>565</v>
      </c>
      <c r="C3461" s="78">
        <f t="shared" si="161"/>
        <v>1997.06</v>
      </c>
      <c r="D3461" s="78">
        <f t="shared" si="162"/>
        <v>1.1206611570247933</v>
      </c>
      <c r="E3461" s="78"/>
      <c r="F3461" s="78"/>
      <c r="G3461" s="78"/>
      <c r="H3461" s="78"/>
      <c r="I3461" s="78"/>
    </row>
    <row r="3462" spans="1:9" x14ac:dyDescent="0.2">
      <c r="A3462" s="77">
        <v>35594</v>
      </c>
      <c r="B3462" s="61">
        <v>91</v>
      </c>
      <c r="C3462" s="78">
        <f t="shared" si="161"/>
        <v>1997.06</v>
      </c>
      <c r="D3462" s="78">
        <f t="shared" si="162"/>
        <v>0.18049586776859505</v>
      </c>
      <c r="E3462" s="78"/>
      <c r="F3462" s="78"/>
      <c r="G3462" s="78"/>
      <c r="H3462" s="78"/>
      <c r="I3462" s="78"/>
    </row>
    <row r="3463" spans="1:9" x14ac:dyDescent="0.2">
      <c r="A3463" s="77">
        <v>35595</v>
      </c>
      <c r="B3463" s="61">
        <v>813</v>
      </c>
      <c r="C3463" s="78">
        <f t="shared" si="161"/>
        <v>1997.06</v>
      </c>
      <c r="D3463" s="78">
        <f t="shared" si="162"/>
        <v>1.6125619834710745</v>
      </c>
      <c r="E3463" s="78"/>
      <c r="F3463" s="78"/>
      <c r="G3463" s="78"/>
      <c r="H3463" s="78"/>
      <c r="I3463" s="78"/>
    </row>
    <row r="3464" spans="1:9" x14ac:dyDescent="0.2">
      <c r="A3464" s="77">
        <v>35596</v>
      </c>
      <c r="B3464" s="61">
        <v>1005</v>
      </c>
      <c r="C3464" s="78">
        <f t="shared" si="161"/>
        <v>1997.06</v>
      </c>
      <c r="D3464" s="78">
        <f t="shared" si="162"/>
        <v>1.9933884297520661</v>
      </c>
      <c r="E3464" s="78"/>
      <c r="F3464" s="78"/>
      <c r="G3464" s="78"/>
      <c r="H3464" s="78"/>
      <c r="I3464" s="78"/>
    </row>
    <row r="3465" spans="1:9" x14ac:dyDescent="0.2">
      <c r="A3465" s="77">
        <v>35597</v>
      </c>
      <c r="B3465" s="61">
        <v>707</v>
      </c>
      <c r="C3465" s="78">
        <f t="shared" si="161"/>
        <v>1997.06</v>
      </c>
      <c r="D3465" s="78">
        <f t="shared" si="162"/>
        <v>1.402314049586777</v>
      </c>
      <c r="E3465" s="78"/>
      <c r="F3465" s="78"/>
      <c r="G3465" s="78"/>
      <c r="H3465" s="78"/>
      <c r="I3465" s="78"/>
    </row>
    <row r="3466" spans="1:9" x14ac:dyDescent="0.2">
      <c r="A3466" s="77">
        <v>35598</v>
      </c>
      <c r="B3466" s="61">
        <v>411</v>
      </c>
      <c r="C3466" s="78">
        <f t="shared" si="161"/>
        <v>1997.06</v>
      </c>
      <c r="D3466" s="78">
        <f t="shared" si="162"/>
        <v>0.81520661157024787</v>
      </c>
      <c r="E3466" s="78"/>
      <c r="F3466" s="78"/>
      <c r="G3466" s="78"/>
      <c r="H3466" s="78"/>
      <c r="I3466" s="78"/>
    </row>
    <row r="3467" spans="1:9" x14ac:dyDescent="0.2">
      <c r="A3467" s="77">
        <v>35599</v>
      </c>
      <c r="B3467" s="61">
        <v>585</v>
      </c>
      <c r="C3467" s="78">
        <f t="shared" ref="C3467:C3530" si="163">YEAR(A3467) + MONTH(A3467) / 100</f>
        <v>1997.06</v>
      </c>
      <c r="D3467" s="78">
        <f t="shared" si="162"/>
        <v>1.1603305785123967</v>
      </c>
      <c r="E3467" s="78"/>
      <c r="F3467" s="78"/>
      <c r="G3467" s="78"/>
      <c r="H3467" s="78"/>
      <c r="I3467" s="78"/>
    </row>
    <row r="3468" spans="1:9" x14ac:dyDescent="0.2">
      <c r="A3468" s="77">
        <v>35600</v>
      </c>
      <c r="B3468" s="61">
        <v>322</v>
      </c>
      <c r="C3468" s="78">
        <f t="shared" si="163"/>
        <v>1997.06</v>
      </c>
      <c r="D3468" s="78">
        <f t="shared" ref="D3468:D3531" si="164">B3468 * 60 * 60 * 24 / 43560 / 1000</f>
        <v>0.63867768595041319</v>
      </c>
      <c r="E3468" s="78"/>
      <c r="F3468" s="78"/>
      <c r="G3468" s="78"/>
      <c r="H3468" s="78"/>
      <c r="I3468" s="78"/>
    </row>
    <row r="3469" spans="1:9" x14ac:dyDescent="0.2">
      <c r="A3469" s="77">
        <v>35601</v>
      </c>
      <c r="B3469" s="61">
        <v>-36</v>
      </c>
      <c r="C3469" s="78">
        <f t="shared" si="163"/>
        <v>1997.06</v>
      </c>
      <c r="D3469" s="78">
        <f t="shared" si="164"/>
        <v>-7.1404958677685954E-2</v>
      </c>
      <c r="E3469" s="78"/>
      <c r="F3469" s="78"/>
      <c r="G3469" s="78"/>
      <c r="H3469" s="78"/>
      <c r="I3469" s="78"/>
    </row>
    <row r="3470" spans="1:9" x14ac:dyDescent="0.2">
      <c r="A3470" s="77">
        <v>35602</v>
      </c>
      <c r="B3470" s="61">
        <v>93</v>
      </c>
      <c r="C3470" s="78">
        <f t="shared" si="163"/>
        <v>1997.06</v>
      </c>
      <c r="D3470" s="78">
        <f t="shared" si="164"/>
        <v>0.18446280991735536</v>
      </c>
      <c r="E3470" s="78"/>
      <c r="F3470" s="78"/>
      <c r="G3470" s="78"/>
      <c r="H3470" s="78"/>
      <c r="I3470" s="78"/>
    </row>
    <row r="3471" spans="1:9" x14ac:dyDescent="0.2">
      <c r="A3471" s="77">
        <v>35603</v>
      </c>
      <c r="B3471" s="61">
        <v>245</v>
      </c>
      <c r="C3471" s="78">
        <f t="shared" si="163"/>
        <v>1997.06</v>
      </c>
      <c r="D3471" s="78">
        <f t="shared" si="164"/>
        <v>0.48595041322314053</v>
      </c>
      <c r="E3471" s="78"/>
      <c r="F3471" s="78"/>
      <c r="G3471" s="78"/>
      <c r="H3471" s="78"/>
      <c r="I3471" s="78"/>
    </row>
    <row r="3472" spans="1:9" x14ac:dyDescent="0.2">
      <c r="A3472" s="77">
        <v>35604</v>
      </c>
      <c r="B3472" s="61">
        <v>258</v>
      </c>
      <c r="C3472" s="78">
        <f t="shared" si="163"/>
        <v>1997.06</v>
      </c>
      <c r="D3472" s="78">
        <f t="shared" si="164"/>
        <v>0.51173553719008269</v>
      </c>
      <c r="E3472" s="78"/>
      <c r="F3472" s="78"/>
      <c r="G3472" s="78"/>
      <c r="H3472" s="78"/>
      <c r="I3472" s="78"/>
    </row>
    <row r="3473" spans="1:9" x14ac:dyDescent="0.2">
      <c r="A3473" s="77">
        <v>35605</v>
      </c>
      <c r="B3473" s="61">
        <v>464</v>
      </c>
      <c r="C3473" s="78">
        <f t="shared" si="163"/>
        <v>1997.06</v>
      </c>
      <c r="D3473" s="78">
        <f t="shared" si="164"/>
        <v>0.92033057851239664</v>
      </c>
      <c r="E3473" s="78"/>
      <c r="F3473" s="78"/>
      <c r="G3473" s="78"/>
      <c r="H3473" s="78"/>
      <c r="I3473" s="78"/>
    </row>
    <row r="3474" spans="1:9" x14ac:dyDescent="0.2">
      <c r="A3474" s="77">
        <v>35606</v>
      </c>
      <c r="B3474" s="61">
        <v>276</v>
      </c>
      <c r="C3474" s="78">
        <f t="shared" si="163"/>
        <v>1997.06</v>
      </c>
      <c r="D3474" s="78">
        <f t="shared" si="164"/>
        <v>0.54743801652892554</v>
      </c>
      <c r="E3474" s="78"/>
      <c r="F3474" s="78"/>
      <c r="G3474" s="78"/>
      <c r="H3474" s="78"/>
      <c r="I3474" s="78"/>
    </row>
    <row r="3475" spans="1:9" x14ac:dyDescent="0.2">
      <c r="A3475" s="77">
        <v>35607</v>
      </c>
      <c r="B3475" s="61">
        <v>393</v>
      </c>
      <c r="C3475" s="78">
        <f t="shared" si="163"/>
        <v>1997.06</v>
      </c>
      <c r="D3475" s="78">
        <f t="shared" si="164"/>
        <v>0.77950413223140491</v>
      </c>
      <c r="E3475" s="78"/>
      <c r="F3475" s="78"/>
      <c r="G3475" s="78"/>
      <c r="H3475" s="78"/>
      <c r="I3475" s="78"/>
    </row>
    <row r="3476" spans="1:9" x14ac:dyDescent="0.2">
      <c r="A3476" s="77">
        <v>35608</v>
      </c>
      <c r="B3476" s="61">
        <v>264</v>
      </c>
      <c r="C3476" s="78">
        <f t="shared" si="163"/>
        <v>1997.06</v>
      </c>
      <c r="D3476" s="78">
        <f t="shared" si="164"/>
        <v>0.52363636363636368</v>
      </c>
      <c r="E3476" s="78"/>
      <c r="F3476" s="78"/>
      <c r="G3476" s="78"/>
      <c r="H3476" s="78"/>
      <c r="I3476" s="78"/>
    </row>
    <row r="3477" spans="1:9" x14ac:dyDescent="0.2">
      <c r="A3477" s="77">
        <v>35609</v>
      </c>
      <c r="B3477" s="61">
        <v>-14</v>
      </c>
      <c r="C3477" s="78">
        <f t="shared" si="163"/>
        <v>1997.06</v>
      </c>
      <c r="D3477" s="78">
        <f t="shared" si="164"/>
        <v>-2.7768595041322314E-2</v>
      </c>
      <c r="E3477" s="78"/>
      <c r="F3477" s="78"/>
      <c r="G3477" s="78"/>
      <c r="H3477" s="78"/>
      <c r="I3477" s="78"/>
    </row>
    <row r="3478" spans="1:9" x14ac:dyDescent="0.2">
      <c r="A3478" s="77">
        <v>35610</v>
      </c>
      <c r="B3478" s="61">
        <v>434</v>
      </c>
      <c r="C3478" s="78">
        <f t="shared" si="163"/>
        <v>1997.06</v>
      </c>
      <c r="D3478" s="78">
        <f t="shared" si="164"/>
        <v>0.8608264462809917</v>
      </c>
      <c r="E3478" s="78"/>
      <c r="F3478" s="78"/>
      <c r="G3478" s="78"/>
      <c r="H3478" s="78"/>
      <c r="I3478" s="78"/>
    </row>
    <row r="3479" spans="1:9" x14ac:dyDescent="0.2">
      <c r="A3479" s="77">
        <v>35611</v>
      </c>
      <c r="B3479" s="61">
        <v>795</v>
      </c>
      <c r="C3479" s="78">
        <f t="shared" si="163"/>
        <v>1997.06</v>
      </c>
      <c r="D3479" s="78">
        <f t="shared" si="164"/>
        <v>1.5768595041322315</v>
      </c>
      <c r="E3479" s="78"/>
      <c r="F3479" s="78"/>
      <c r="G3479" s="78"/>
      <c r="H3479" s="78"/>
      <c r="I3479" s="78"/>
    </row>
    <row r="3480" spans="1:9" x14ac:dyDescent="0.2">
      <c r="A3480" s="77">
        <v>35612</v>
      </c>
      <c r="B3480" s="61">
        <v>553</v>
      </c>
      <c r="C3480" s="78">
        <f t="shared" si="163"/>
        <v>1997.07</v>
      </c>
      <c r="D3480" s="78">
        <f t="shared" si="164"/>
        <v>1.0968595041322315</v>
      </c>
      <c r="E3480" s="78"/>
      <c r="F3480" s="78"/>
      <c r="G3480" s="78"/>
      <c r="H3480" s="78"/>
      <c r="I3480" s="78"/>
    </row>
    <row r="3481" spans="1:9" x14ac:dyDescent="0.2">
      <c r="A3481" s="77">
        <v>35613</v>
      </c>
      <c r="B3481" s="61">
        <v>548</v>
      </c>
      <c r="C3481" s="78">
        <f t="shared" si="163"/>
        <v>1997.07</v>
      </c>
      <c r="D3481" s="78">
        <f t="shared" si="164"/>
        <v>1.0869421487603306</v>
      </c>
      <c r="E3481" s="78"/>
      <c r="F3481" s="78"/>
      <c r="G3481" s="78"/>
      <c r="H3481" s="78"/>
      <c r="I3481" s="78"/>
    </row>
    <row r="3482" spans="1:9" x14ac:dyDescent="0.2">
      <c r="A3482" s="77">
        <v>35614</v>
      </c>
      <c r="B3482" s="61">
        <v>642</v>
      </c>
      <c r="C3482" s="78">
        <f t="shared" si="163"/>
        <v>1997.07</v>
      </c>
      <c r="D3482" s="78">
        <f t="shared" si="164"/>
        <v>1.2733884297520661</v>
      </c>
      <c r="E3482" s="78"/>
      <c r="F3482" s="78"/>
      <c r="G3482" s="78"/>
      <c r="H3482" s="78"/>
      <c r="I3482" s="78"/>
    </row>
    <row r="3483" spans="1:9" x14ac:dyDescent="0.2">
      <c r="A3483" s="77">
        <v>35615</v>
      </c>
      <c r="B3483" s="61">
        <v>653</v>
      </c>
      <c r="C3483" s="78">
        <f t="shared" si="163"/>
        <v>1997.07</v>
      </c>
      <c r="D3483" s="78">
        <f t="shared" si="164"/>
        <v>1.2952066115702481</v>
      </c>
      <c r="E3483" s="78"/>
      <c r="F3483" s="78"/>
      <c r="G3483" s="78"/>
      <c r="H3483" s="78"/>
      <c r="I3483" s="78"/>
    </row>
    <row r="3484" spans="1:9" x14ac:dyDescent="0.2">
      <c r="A3484" s="77">
        <v>35616</v>
      </c>
      <c r="B3484" s="61">
        <v>369</v>
      </c>
      <c r="C3484" s="78">
        <f t="shared" si="163"/>
        <v>1997.07</v>
      </c>
      <c r="D3484" s="78">
        <f t="shared" si="164"/>
        <v>0.73190082644628107</v>
      </c>
      <c r="E3484" s="78"/>
      <c r="F3484" s="78"/>
      <c r="G3484" s="78"/>
      <c r="H3484" s="78"/>
      <c r="I3484" s="78"/>
    </row>
    <row r="3485" spans="1:9" x14ac:dyDescent="0.2">
      <c r="A3485" s="77">
        <v>35617</v>
      </c>
      <c r="B3485" s="61">
        <v>494</v>
      </c>
      <c r="C3485" s="78">
        <f t="shared" si="163"/>
        <v>1997.07</v>
      </c>
      <c r="D3485" s="78">
        <f t="shared" si="164"/>
        <v>0.97983471074380168</v>
      </c>
      <c r="E3485" s="78"/>
      <c r="F3485" s="78"/>
      <c r="G3485" s="78"/>
      <c r="H3485" s="78"/>
      <c r="I3485" s="78"/>
    </row>
    <row r="3486" spans="1:9" x14ac:dyDescent="0.2">
      <c r="A3486" s="77">
        <v>35618</v>
      </c>
      <c r="B3486" s="61">
        <v>353</v>
      </c>
      <c r="C3486" s="78">
        <f t="shared" si="163"/>
        <v>1997.07</v>
      </c>
      <c r="D3486" s="78">
        <f t="shared" si="164"/>
        <v>0.70016528925619836</v>
      </c>
      <c r="E3486" s="78"/>
      <c r="F3486" s="78"/>
      <c r="G3486" s="78"/>
      <c r="H3486" s="78"/>
      <c r="I3486" s="78"/>
    </row>
    <row r="3487" spans="1:9" x14ac:dyDescent="0.2">
      <c r="A3487" s="77">
        <v>35619</v>
      </c>
      <c r="B3487" s="61">
        <v>368</v>
      </c>
      <c r="C3487" s="78">
        <f t="shared" si="163"/>
        <v>1997.07</v>
      </c>
      <c r="D3487" s="78">
        <f t="shared" si="164"/>
        <v>0.72991735537190083</v>
      </c>
      <c r="E3487" s="78"/>
      <c r="F3487" s="78"/>
      <c r="G3487" s="78"/>
      <c r="H3487" s="78"/>
      <c r="I3487" s="78"/>
    </row>
    <row r="3488" spans="1:9" x14ac:dyDescent="0.2">
      <c r="A3488" s="77">
        <v>35620</v>
      </c>
      <c r="B3488" s="61">
        <v>1282</v>
      </c>
      <c r="C3488" s="78">
        <f t="shared" si="163"/>
        <v>1997.07</v>
      </c>
      <c r="D3488" s="78">
        <f t="shared" si="164"/>
        <v>2.5428099173553718</v>
      </c>
      <c r="E3488" s="78"/>
      <c r="F3488" s="78"/>
      <c r="G3488" s="78"/>
      <c r="H3488" s="78"/>
      <c r="I3488" s="78"/>
    </row>
    <row r="3489" spans="1:9" x14ac:dyDescent="0.2">
      <c r="A3489" s="77">
        <v>35621</v>
      </c>
      <c r="B3489" s="61">
        <v>468</v>
      </c>
      <c r="C3489" s="78">
        <f t="shared" si="163"/>
        <v>1997.07</v>
      </c>
      <c r="D3489" s="78">
        <f t="shared" si="164"/>
        <v>0.92826446280991737</v>
      </c>
      <c r="E3489" s="78"/>
      <c r="F3489" s="78"/>
      <c r="G3489" s="78"/>
      <c r="H3489" s="78"/>
      <c r="I3489" s="78"/>
    </row>
    <row r="3490" spans="1:9" x14ac:dyDescent="0.2">
      <c r="A3490" s="77">
        <v>35622</v>
      </c>
      <c r="B3490" s="61">
        <v>165</v>
      </c>
      <c r="C3490" s="78">
        <f t="shared" si="163"/>
        <v>1997.07</v>
      </c>
      <c r="D3490" s="78">
        <f t="shared" si="164"/>
        <v>0.32727272727272727</v>
      </c>
      <c r="E3490" s="78"/>
      <c r="F3490" s="78"/>
      <c r="G3490" s="78"/>
      <c r="H3490" s="78"/>
      <c r="I3490" s="78"/>
    </row>
    <row r="3491" spans="1:9" x14ac:dyDescent="0.2">
      <c r="A3491" s="77">
        <v>35623</v>
      </c>
      <c r="B3491" s="61">
        <v>343</v>
      </c>
      <c r="C3491" s="78">
        <f t="shared" si="163"/>
        <v>1997.07</v>
      </c>
      <c r="D3491" s="78">
        <f t="shared" si="164"/>
        <v>0.68033057851239664</v>
      </c>
      <c r="E3491" s="78"/>
      <c r="F3491" s="78"/>
      <c r="G3491" s="78"/>
      <c r="H3491" s="78"/>
      <c r="I3491" s="78"/>
    </row>
    <row r="3492" spans="1:9" x14ac:dyDescent="0.2">
      <c r="A3492" s="77">
        <v>35624</v>
      </c>
      <c r="B3492" s="61">
        <v>417</v>
      </c>
      <c r="C3492" s="78">
        <f t="shared" si="163"/>
        <v>1997.07</v>
      </c>
      <c r="D3492" s="78">
        <f t="shared" si="164"/>
        <v>0.82710743801652897</v>
      </c>
      <c r="E3492" s="78"/>
      <c r="F3492" s="78"/>
      <c r="G3492" s="78"/>
      <c r="H3492" s="78"/>
      <c r="I3492" s="78"/>
    </row>
    <row r="3493" spans="1:9" x14ac:dyDescent="0.2">
      <c r="A3493" s="77">
        <v>35625</v>
      </c>
      <c r="B3493" s="61">
        <v>530</v>
      </c>
      <c r="C3493" s="78">
        <f t="shared" si="163"/>
        <v>1997.07</v>
      </c>
      <c r="D3493" s="78">
        <f t="shared" si="164"/>
        <v>1.0512396694214876</v>
      </c>
      <c r="E3493" s="78"/>
      <c r="F3493" s="78"/>
      <c r="G3493" s="78"/>
      <c r="H3493" s="78"/>
      <c r="I3493" s="78"/>
    </row>
    <row r="3494" spans="1:9" x14ac:dyDescent="0.2">
      <c r="A3494" s="77">
        <v>35626</v>
      </c>
      <c r="B3494" s="61">
        <v>383</v>
      </c>
      <c r="C3494" s="78">
        <f t="shared" si="163"/>
        <v>1997.07</v>
      </c>
      <c r="D3494" s="78">
        <f t="shared" si="164"/>
        <v>0.75966942148760341</v>
      </c>
      <c r="E3494" s="78"/>
      <c r="F3494" s="78"/>
      <c r="G3494" s="78"/>
      <c r="H3494" s="78"/>
      <c r="I3494" s="78"/>
    </row>
    <row r="3495" spans="1:9" x14ac:dyDescent="0.2">
      <c r="A3495" s="77">
        <v>35627</v>
      </c>
      <c r="B3495" s="61">
        <v>106</v>
      </c>
      <c r="C3495" s="78">
        <f t="shared" si="163"/>
        <v>1997.07</v>
      </c>
      <c r="D3495" s="78">
        <f t="shared" si="164"/>
        <v>0.21024793388429752</v>
      </c>
      <c r="E3495" s="78"/>
      <c r="F3495" s="78"/>
      <c r="G3495" s="78"/>
      <c r="H3495" s="78"/>
      <c r="I3495" s="78"/>
    </row>
    <row r="3496" spans="1:9" x14ac:dyDescent="0.2">
      <c r="A3496" s="77">
        <v>35628</v>
      </c>
      <c r="B3496" s="61">
        <v>-2</v>
      </c>
      <c r="C3496" s="78">
        <f t="shared" si="163"/>
        <v>1997.07</v>
      </c>
      <c r="D3496" s="78">
        <f t="shared" si="164"/>
        <v>-3.9669421487603307E-3</v>
      </c>
      <c r="E3496" s="78"/>
      <c r="F3496" s="78"/>
      <c r="G3496" s="78"/>
      <c r="H3496" s="78"/>
      <c r="I3496" s="78"/>
    </row>
    <row r="3497" spans="1:9" x14ac:dyDescent="0.2">
      <c r="A3497" s="77">
        <v>35629</v>
      </c>
      <c r="B3497" s="61">
        <v>334</v>
      </c>
      <c r="C3497" s="78">
        <f t="shared" si="163"/>
        <v>1997.07</v>
      </c>
      <c r="D3497" s="78">
        <f t="shared" si="164"/>
        <v>0.66247933884297516</v>
      </c>
      <c r="E3497" s="78"/>
      <c r="F3497" s="78"/>
      <c r="G3497" s="78"/>
      <c r="H3497" s="78"/>
      <c r="I3497" s="78"/>
    </row>
    <row r="3498" spans="1:9" x14ac:dyDescent="0.2">
      <c r="A3498" s="77">
        <v>35630</v>
      </c>
      <c r="B3498" s="61">
        <v>212</v>
      </c>
      <c r="C3498" s="78">
        <f t="shared" si="163"/>
        <v>1997.07</v>
      </c>
      <c r="D3498" s="78">
        <f t="shared" si="164"/>
        <v>0.42049586776859504</v>
      </c>
      <c r="E3498" s="78"/>
      <c r="F3498" s="78"/>
      <c r="G3498" s="78"/>
      <c r="H3498" s="78"/>
      <c r="I3498" s="78"/>
    </row>
    <row r="3499" spans="1:9" x14ac:dyDescent="0.2">
      <c r="A3499" s="77">
        <v>35631</v>
      </c>
      <c r="B3499" s="61">
        <v>352</v>
      </c>
      <c r="C3499" s="78">
        <f t="shared" si="163"/>
        <v>1997.07</v>
      </c>
      <c r="D3499" s="78">
        <f t="shared" si="164"/>
        <v>0.69818181818181813</v>
      </c>
      <c r="E3499" s="78"/>
      <c r="F3499" s="78"/>
      <c r="G3499" s="78"/>
      <c r="H3499" s="78"/>
      <c r="I3499" s="78"/>
    </row>
    <row r="3500" spans="1:9" x14ac:dyDescent="0.2">
      <c r="A3500" s="77">
        <v>35632</v>
      </c>
      <c r="B3500" s="61">
        <v>216</v>
      </c>
      <c r="C3500" s="78">
        <f t="shared" si="163"/>
        <v>1997.07</v>
      </c>
      <c r="D3500" s="78">
        <f t="shared" si="164"/>
        <v>0.42842975206611572</v>
      </c>
      <c r="E3500" s="78"/>
      <c r="F3500" s="78"/>
      <c r="G3500" s="78"/>
      <c r="H3500" s="78"/>
      <c r="I3500" s="78"/>
    </row>
    <row r="3501" spans="1:9" x14ac:dyDescent="0.2">
      <c r="A3501" s="77">
        <v>35633</v>
      </c>
      <c r="B3501" s="61">
        <v>107</v>
      </c>
      <c r="C3501" s="78">
        <f t="shared" si="163"/>
        <v>1997.07</v>
      </c>
      <c r="D3501" s="78">
        <f t="shared" si="164"/>
        <v>0.21223140495867768</v>
      </c>
      <c r="E3501" s="78"/>
      <c r="F3501" s="78"/>
      <c r="G3501" s="78"/>
      <c r="H3501" s="78"/>
      <c r="I3501" s="78"/>
    </row>
    <row r="3502" spans="1:9" x14ac:dyDescent="0.2">
      <c r="A3502" s="77">
        <v>35634</v>
      </c>
      <c r="B3502" s="61">
        <v>186</v>
      </c>
      <c r="C3502" s="78">
        <f t="shared" si="163"/>
        <v>1997.07</v>
      </c>
      <c r="D3502" s="78">
        <f t="shared" si="164"/>
        <v>0.36892561983471073</v>
      </c>
      <c r="E3502" s="78"/>
      <c r="F3502" s="78"/>
      <c r="G3502" s="78"/>
      <c r="H3502" s="78"/>
      <c r="I3502" s="78"/>
    </row>
    <row r="3503" spans="1:9" x14ac:dyDescent="0.2">
      <c r="A3503" s="77">
        <v>35635</v>
      </c>
      <c r="B3503" s="61">
        <v>-79</v>
      </c>
      <c r="C3503" s="78">
        <f t="shared" si="163"/>
        <v>1997.07</v>
      </c>
      <c r="D3503" s="78">
        <f t="shared" si="164"/>
        <v>-0.15669421487603305</v>
      </c>
      <c r="E3503" s="78"/>
      <c r="F3503" s="78"/>
      <c r="G3503" s="78"/>
      <c r="H3503" s="78"/>
      <c r="I3503" s="78"/>
    </row>
    <row r="3504" spans="1:9" x14ac:dyDescent="0.2">
      <c r="A3504" s="77">
        <v>35636</v>
      </c>
      <c r="B3504" s="61">
        <v>-197</v>
      </c>
      <c r="C3504" s="78">
        <f t="shared" si="163"/>
        <v>1997.07</v>
      </c>
      <c r="D3504" s="78">
        <f t="shared" si="164"/>
        <v>-0.39074380165289258</v>
      </c>
      <c r="E3504" s="78"/>
      <c r="F3504" s="78"/>
      <c r="G3504" s="78"/>
      <c r="H3504" s="78"/>
      <c r="I3504" s="78"/>
    </row>
    <row r="3505" spans="1:9" x14ac:dyDescent="0.2">
      <c r="A3505" s="77">
        <v>35637</v>
      </c>
      <c r="B3505" s="61">
        <v>-557</v>
      </c>
      <c r="C3505" s="78">
        <f t="shared" si="163"/>
        <v>1997.07</v>
      </c>
      <c r="D3505" s="78">
        <f t="shared" si="164"/>
        <v>-1.1047933884297521</v>
      </c>
      <c r="E3505" s="78"/>
      <c r="F3505" s="78"/>
      <c r="G3505" s="78"/>
      <c r="H3505" s="78"/>
      <c r="I3505" s="78"/>
    </row>
    <row r="3506" spans="1:9" x14ac:dyDescent="0.2">
      <c r="A3506" s="77">
        <v>35638</v>
      </c>
      <c r="B3506" s="61">
        <v>-627</v>
      </c>
      <c r="C3506" s="78">
        <f t="shared" si="163"/>
        <v>1997.07</v>
      </c>
      <c r="D3506" s="78">
        <f t="shared" si="164"/>
        <v>-1.2436363636363637</v>
      </c>
      <c r="E3506" s="78"/>
      <c r="F3506" s="78"/>
      <c r="G3506" s="78"/>
      <c r="H3506" s="78"/>
      <c r="I3506" s="78"/>
    </row>
    <row r="3507" spans="1:9" x14ac:dyDescent="0.2">
      <c r="A3507" s="77">
        <v>35639</v>
      </c>
      <c r="B3507" s="61">
        <v>-710</v>
      </c>
      <c r="C3507" s="78">
        <f t="shared" si="163"/>
        <v>1997.07</v>
      </c>
      <c r="D3507" s="78">
        <f t="shared" si="164"/>
        <v>-1.4082644628099175</v>
      </c>
      <c r="E3507" s="78"/>
      <c r="F3507" s="78"/>
      <c r="G3507" s="78"/>
      <c r="H3507" s="78"/>
      <c r="I3507" s="78"/>
    </row>
    <row r="3508" spans="1:9" x14ac:dyDescent="0.2">
      <c r="A3508" s="77">
        <v>35640</v>
      </c>
      <c r="B3508" s="61">
        <v>-69</v>
      </c>
      <c r="C3508" s="78">
        <f t="shared" si="163"/>
        <v>1997.07</v>
      </c>
      <c r="D3508" s="78">
        <f t="shared" si="164"/>
        <v>-0.13685950413223139</v>
      </c>
      <c r="E3508" s="78"/>
      <c r="F3508" s="78"/>
      <c r="G3508" s="78"/>
      <c r="H3508" s="78"/>
      <c r="I3508" s="78"/>
    </row>
    <row r="3509" spans="1:9" x14ac:dyDescent="0.2">
      <c r="A3509" s="77">
        <v>35641</v>
      </c>
      <c r="B3509" s="61">
        <v>-70</v>
      </c>
      <c r="C3509" s="78">
        <f t="shared" si="163"/>
        <v>1997.07</v>
      </c>
      <c r="D3509" s="78">
        <f t="shared" si="164"/>
        <v>-0.1388429752066116</v>
      </c>
      <c r="E3509" s="78"/>
      <c r="F3509" s="78"/>
      <c r="G3509" s="78"/>
      <c r="H3509" s="78"/>
      <c r="I3509" s="78"/>
    </row>
    <row r="3510" spans="1:9" x14ac:dyDescent="0.2">
      <c r="A3510" s="77">
        <v>35642</v>
      </c>
      <c r="B3510" s="61">
        <v>-89</v>
      </c>
      <c r="C3510" s="78">
        <f t="shared" si="163"/>
        <v>1997.07</v>
      </c>
      <c r="D3510" s="78">
        <f t="shared" si="164"/>
        <v>-0.17652892561983471</v>
      </c>
      <c r="E3510" s="78"/>
      <c r="F3510" s="78"/>
      <c r="G3510" s="78"/>
      <c r="H3510" s="78"/>
      <c r="I3510" s="78"/>
    </row>
    <row r="3511" spans="1:9" x14ac:dyDescent="0.2">
      <c r="A3511" s="77">
        <v>35643</v>
      </c>
      <c r="B3511" s="61">
        <v>38</v>
      </c>
      <c r="C3511" s="78">
        <f t="shared" si="163"/>
        <v>1997.08</v>
      </c>
      <c r="D3511" s="78">
        <f t="shared" si="164"/>
        <v>7.5371900826446278E-2</v>
      </c>
      <c r="E3511" s="78"/>
      <c r="F3511" s="78"/>
      <c r="G3511" s="78"/>
      <c r="H3511" s="78"/>
      <c r="I3511" s="78"/>
    </row>
    <row r="3512" spans="1:9" x14ac:dyDescent="0.2">
      <c r="A3512" s="77">
        <v>35644</v>
      </c>
      <c r="B3512" s="61">
        <v>144</v>
      </c>
      <c r="C3512" s="78">
        <f t="shared" si="163"/>
        <v>1997.08</v>
      </c>
      <c r="D3512" s="78">
        <f t="shared" si="164"/>
        <v>0.28561983471074381</v>
      </c>
      <c r="E3512" s="78"/>
      <c r="F3512" s="78"/>
      <c r="G3512" s="78"/>
      <c r="H3512" s="78"/>
      <c r="I3512" s="78"/>
    </row>
    <row r="3513" spans="1:9" x14ac:dyDescent="0.2">
      <c r="A3513" s="77">
        <v>35645</v>
      </c>
      <c r="B3513" s="61">
        <v>-96</v>
      </c>
      <c r="C3513" s="78">
        <f t="shared" si="163"/>
        <v>1997.08</v>
      </c>
      <c r="D3513" s="78">
        <f t="shared" si="164"/>
        <v>-0.19041322314049586</v>
      </c>
      <c r="E3513" s="78"/>
      <c r="F3513" s="78"/>
      <c r="G3513" s="78"/>
      <c r="H3513" s="78"/>
      <c r="I3513" s="78"/>
    </row>
    <row r="3514" spans="1:9" x14ac:dyDescent="0.2">
      <c r="A3514" s="77">
        <v>35646</v>
      </c>
      <c r="B3514" s="61">
        <v>-134</v>
      </c>
      <c r="C3514" s="78">
        <f t="shared" si="163"/>
        <v>1997.08</v>
      </c>
      <c r="D3514" s="78">
        <f t="shared" si="164"/>
        <v>-0.26578512396694215</v>
      </c>
      <c r="E3514" s="78"/>
      <c r="F3514" s="78"/>
      <c r="G3514" s="78"/>
      <c r="H3514" s="78"/>
      <c r="I3514" s="78"/>
    </row>
    <row r="3515" spans="1:9" x14ac:dyDescent="0.2">
      <c r="A3515" s="77">
        <v>35647</v>
      </c>
      <c r="B3515" s="61">
        <v>225</v>
      </c>
      <c r="C3515" s="78">
        <f t="shared" si="163"/>
        <v>1997.08</v>
      </c>
      <c r="D3515" s="78">
        <f t="shared" si="164"/>
        <v>0.4462809917355372</v>
      </c>
      <c r="E3515" s="78"/>
      <c r="F3515" s="78"/>
      <c r="G3515" s="78"/>
      <c r="H3515" s="78"/>
      <c r="I3515" s="78"/>
    </row>
    <row r="3516" spans="1:9" x14ac:dyDescent="0.2">
      <c r="A3516" s="77">
        <v>35648</v>
      </c>
      <c r="B3516" s="61">
        <v>111</v>
      </c>
      <c r="C3516" s="78">
        <f t="shared" si="163"/>
        <v>1997.08</v>
      </c>
      <c r="D3516" s="78">
        <f t="shared" si="164"/>
        <v>0.22016528925619835</v>
      </c>
      <c r="E3516" s="78"/>
      <c r="F3516" s="78"/>
      <c r="G3516" s="78"/>
      <c r="H3516" s="78"/>
      <c r="I3516" s="78"/>
    </row>
    <row r="3517" spans="1:9" x14ac:dyDescent="0.2">
      <c r="A3517" s="77">
        <v>35649</v>
      </c>
      <c r="B3517" s="61">
        <v>50</v>
      </c>
      <c r="C3517" s="78">
        <f t="shared" si="163"/>
        <v>1997.08</v>
      </c>
      <c r="D3517" s="78">
        <f t="shared" si="164"/>
        <v>9.9173553719008267E-2</v>
      </c>
      <c r="E3517" s="78"/>
      <c r="F3517" s="78"/>
      <c r="G3517" s="78"/>
      <c r="H3517" s="78"/>
      <c r="I3517" s="78"/>
    </row>
    <row r="3518" spans="1:9" x14ac:dyDescent="0.2">
      <c r="A3518" s="77">
        <v>35650</v>
      </c>
      <c r="B3518" s="61">
        <v>256</v>
      </c>
      <c r="C3518" s="78">
        <f t="shared" si="163"/>
        <v>1997.08</v>
      </c>
      <c r="D3518" s="78">
        <f t="shared" si="164"/>
        <v>0.50776859504132232</v>
      </c>
      <c r="E3518" s="78"/>
      <c r="F3518" s="78"/>
      <c r="G3518" s="78"/>
      <c r="H3518" s="78"/>
      <c r="I3518" s="78"/>
    </row>
    <row r="3519" spans="1:9" x14ac:dyDescent="0.2">
      <c r="A3519" s="77">
        <v>35651</v>
      </c>
      <c r="B3519" s="61">
        <v>39</v>
      </c>
      <c r="C3519" s="78">
        <f t="shared" si="163"/>
        <v>1997.08</v>
      </c>
      <c r="D3519" s="78">
        <f t="shared" si="164"/>
        <v>7.7355371900826447E-2</v>
      </c>
      <c r="E3519" s="78"/>
      <c r="F3519" s="78"/>
      <c r="G3519" s="78"/>
      <c r="H3519" s="78"/>
      <c r="I3519" s="78"/>
    </row>
    <row r="3520" spans="1:9" x14ac:dyDescent="0.2">
      <c r="A3520" s="77">
        <v>35652</v>
      </c>
      <c r="B3520" s="61">
        <v>-332</v>
      </c>
      <c r="C3520" s="78">
        <f t="shared" si="163"/>
        <v>1997.08</v>
      </c>
      <c r="D3520" s="78">
        <f t="shared" si="164"/>
        <v>-0.65851239669421491</v>
      </c>
      <c r="E3520" s="78"/>
      <c r="F3520" s="78"/>
      <c r="G3520" s="78"/>
      <c r="H3520" s="78"/>
      <c r="I3520" s="78"/>
    </row>
    <row r="3521" spans="1:9" x14ac:dyDescent="0.2">
      <c r="A3521" s="77">
        <v>35653</v>
      </c>
      <c r="B3521" s="61">
        <v>17</v>
      </c>
      <c r="C3521" s="78">
        <f t="shared" si="163"/>
        <v>1997.08</v>
      </c>
      <c r="D3521" s="78">
        <f t="shared" si="164"/>
        <v>3.3719008264462808E-2</v>
      </c>
      <c r="E3521" s="78"/>
      <c r="F3521" s="78"/>
      <c r="G3521" s="78"/>
      <c r="H3521" s="78"/>
      <c r="I3521" s="78"/>
    </row>
    <row r="3522" spans="1:9" x14ac:dyDescent="0.2">
      <c r="A3522" s="77">
        <v>35654</v>
      </c>
      <c r="B3522" s="61">
        <v>169</v>
      </c>
      <c r="C3522" s="78">
        <f t="shared" si="163"/>
        <v>1997.08</v>
      </c>
      <c r="D3522" s="78">
        <f t="shared" si="164"/>
        <v>0.33520661157024795</v>
      </c>
      <c r="E3522" s="78"/>
      <c r="F3522" s="78"/>
      <c r="G3522" s="78"/>
      <c r="H3522" s="78"/>
      <c r="I3522" s="78"/>
    </row>
    <row r="3523" spans="1:9" x14ac:dyDescent="0.2">
      <c r="A3523" s="77">
        <v>35655</v>
      </c>
      <c r="B3523" s="61">
        <v>145</v>
      </c>
      <c r="C3523" s="78">
        <f t="shared" si="163"/>
        <v>1997.08</v>
      </c>
      <c r="D3523" s="78">
        <f t="shared" si="164"/>
        <v>0.28760330578512394</v>
      </c>
      <c r="E3523" s="78"/>
      <c r="F3523" s="78"/>
      <c r="G3523" s="78"/>
      <c r="H3523" s="78"/>
      <c r="I3523" s="78"/>
    </row>
    <row r="3524" spans="1:9" x14ac:dyDescent="0.2">
      <c r="A3524" s="77">
        <v>35656</v>
      </c>
      <c r="B3524" s="61">
        <v>143</v>
      </c>
      <c r="C3524" s="78">
        <f t="shared" si="163"/>
        <v>1997.08</v>
      </c>
      <c r="D3524" s="78">
        <f t="shared" si="164"/>
        <v>0.28363636363636363</v>
      </c>
      <c r="E3524" s="78"/>
      <c r="F3524" s="78"/>
      <c r="G3524" s="78"/>
      <c r="H3524" s="78"/>
      <c r="I3524" s="78"/>
    </row>
    <row r="3525" spans="1:9" x14ac:dyDescent="0.2">
      <c r="A3525" s="77">
        <v>35657</v>
      </c>
      <c r="B3525" s="61">
        <v>111</v>
      </c>
      <c r="C3525" s="78">
        <f t="shared" si="163"/>
        <v>1997.08</v>
      </c>
      <c r="D3525" s="78">
        <f t="shared" si="164"/>
        <v>0.22016528925619835</v>
      </c>
      <c r="E3525" s="78"/>
      <c r="F3525" s="78"/>
      <c r="G3525" s="78"/>
      <c r="H3525" s="78"/>
      <c r="I3525" s="78"/>
    </row>
    <row r="3526" spans="1:9" x14ac:dyDescent="0.2">
      <c r="A3526" s="77">
        <v>35658</v>
      </c>
      <c r="B3526" s="61">
        <v>-51</v>
      </c>
      <c r="C3526" s="78">
        <f t="shared" si="163"/>
        <v>1997.08</v>
      </c>
      <c r="D3526" s="78">
        <f t="shared" si="164"/>
        <v>-0.10115702479338844</v>
      </c>
      <c r="E3526" s="78"/>
      <c r="F3526" s="78"/>
      <c r="G3526" s="78"/>
      <c r="H3526" s="78"/>
      <c r="I3526" s="78"/>
    </row>
    <row r="3527" spans="1:9" x14ac:dyDescent="0.2">
      <c r="A3527" s="77">
        <v>35659</v>
      </c>
      <c r="B3527" s="61">
        <v>-8</v>
      </c>
      <c r="C3527" s="78">
        <f t="shared" si="163"/>
        <v>1997.08</v>
      </c>
      <c r="D3527" s="78">
        <f t="shared" si="164"/>
        <v>-1.5867768595041323E-2</v>
      </c>
      <c r="E3527" s="78"/>
      <c r="F3527" s="78"/>
      <c r="G3527" s="78"/>
      <c r="H3527" s="78"/>
      <c r="I3527" s="78"/>
    </row>
    <row r="3528" spans="1:9" x14ac:dyDescent="0.2">
      <c r="A3528" s="77">
        <v>35660</v>
      </c>
      <c r="B3528" s="61">
        <v>-87</v>
      </c>
      <c r="C3528" s="78">
        <f t="shared" si="163"/>
        <v>1997.08</v>
      </c>
      <c r="D3528" s="78">
        <f t="shared" si="164"/>
        <v>-0.17256198347107438</v>
      </c>
      <c r="E3528" s="78"/>
      <c r="F3528" s="78"/>
      <c r="G3528" s="78"/>
      <c r="H3528" s="78"/>
      <c r="I3528" s="78"/>
    </row>
    <row r="3529" spans="1:9" x14ac:dyDescent="0.2">
      <c r="A3529" s="77">
        <v>35661</v>
      </c>
      <c r="B3529" s="61">
        <v>-35</v>
      </c>
      <c r="C3529" s="78">
        <f t="shared" si="163"/>
        <v>1997.08</v>
      </c>
      <c r="D3529" s="78">
        <f t="shared" si="164"/>
        <v>-6.9421487603305798E-2</v>
      </c>
      <c r="E3529" s="78"/>
      <c r="F3529" s="78"/>
      <c r="G3529" s="78"/>
      <c r="H3529" s="78"/>
      <c r="I3529" s="78"/>
    </row>
    <row r="3530" spans="1:9" x14ac:dyDescent="0.2">
      <c r="A3530" s="77">
        <v>35662</v>
      </c>
      <c r="B3530" s="61">
        <v>558</v>
      </c>
      <c r="C3530" s="78">
        <f t="shared" si="163"/>
        <v>1997.08</v>
      </c>
      <c r="D3530" s="78">
        <f t="shared" si="164"/>
        <v>1.1067768595041323</v>
      </c>
      <c r="E3530" s="78"/>
      <c r="F3530" s="78"/>
      <c r="G3530" s="78"/>
      <c r="H3530" s="78"/>
      <c r="I3530" s="78"/>
    </row>
    <row r="3531" spans="1:9" x14ac:dyDescent="0.2">
      <c r="A3531" s="77">
        <v>35663</v>
      </c>
      <c r="B3531" s="61">
        <v>259</v>
      </c>
      <c r="C3531" s="78">
        <f t="shared" ref="C3531:C3594" si="165">YEAR(A3531) + MONTH(A3531) / 100</f>
        <v>1997.08</v>
      </c>
      <c r="D3531" s="78">
        <f t="shared" si="164"/>
        <v>0.51371900826446282</v>
      </c>
      <c r="E3531" s="78"/>
      <c r="F3531" s="78"/>
      <c r="G3531" s="78"/>
      <c r="H3531" s="78"/>
      <c r="I3531" s="78"/>
    </row>
    <row r="3532" spans="1:9" x14ac:dyDescent="0.2">
      <c r="A3532" s="77">
        <v>35664</v>
      </c>
      <c r="B3532" s="61">
        <v>-1</v>
      </c>
      <c r="C3532" s="78">
        <f t="shared" si="165"/>
        <v>1997.08</v>
      </c>
      <c r="D3532" s="78">
        <f t="shared" ref="D3532:D3595" si="166">B3532 * 60 * 60 * 24 / 43560 / 1000</f>
        <v>-1.9834710743801653E-3</v>
      </c>
      <c r="E3532" s="78"/>
      <c r="F3532" s="78"/>
      <c r="G3532" s="78"/>
      <c r="H3532" s="78"/>
      <c r="I3532" s="78"/>
    </row>
    <row r="3533" spans="1:9" x14ac:dyDescent="0.2">
      <c r="A3533" s="77">
        <v>35665</v>
      </c>
      <c r="B3533" s="61">
        <v>14</v>
      </c>
      <c r="C3533" s="78">
        <f t="shared" si="165"/>
        <v>1997.08</v>
      </c>
      <c r="D3533" s="78">
        <f t="shared" si="166"/>
        <v>2.7768595041322314E-2</v>
      </c>
      <c r="E3533" s="78"/>
      <c r="F3533" s="78"/>
      <c r="G3533" s="78"/>
      <c r="H3533" s="78"/>
      <c r="I3533" s="78"/>
    </row>
    <row r="3534" spans="1:9" x14ac:dyDescent="0.2">
      <c r="A3534" s="77">
        <v>35666</v>
      </c>
      <c r="B3534" s="61">
        <v>157</v>
      </c>
      <c r="C3534" s="78">
        <f t="shared" si="165"/>
        <v>1997.08</v>
      </c>
      <c r="D3534" s="78">
        <f t="shared" si="166"/>
        <v>0.31140495867768597</v>
      </c>
      <c r="E3534" s="78"/>
      <c r="F3534" s="78"/>
      <c r="G3534" s="78"/>
      <c r="H3534" s="78"/>
      <c r="I3534" s="78"/>
    </row>
    <row r="3535" spans="1:9" x14ac:dyDescent="0.2">
      <c r="A3535" s="77">
        <v>35667</v>
      </c>
      <c r="B3535" s="61">
        <v>107</v>
      </c>
      <c r="C3535" s="78">
        <f t="shared" si="165"/>
        <v>1997.08</v>
      </c>
      <c r="D3535" s="78">
        <f t="shared" si="166"/>
        <v>0.21223140495867768</v>
      </c>
      <c r="E3535" s="78"/>
      <c r="F3535" s="78"/>
      <c r="G3535" s="78"/>
      <c r="H3535" s="78"/>
      <c r="I3535" s="78"/>
    </row>
    <row r="3536" spans="1:9" x14ac:dyDescent="0.2">
      <c r="A3536" s="77">
        <v>35668</v>
      </c>
      <c r="B3536" s="61">
        <v>126</v>
      </c>
      <c r="C3536" s="78">
        <f t="shared" si="165"/>
        <v>1997.08</v>
      </c>
      <c r="D3536" s="78">
        <f t="shared" si="166"/>
        <v>0.24991735537190085</v>
      </c>
      <c r="E3536" s="78"/>
      <c r="F3536" s="78"/>
      <c r="G3536" s="78"/>
      <c r="H3536" s="78"/>
      <c r="I3536" s="78"/>
    </row>
    <row r="3537" spans="1:9" x14ac:dyDescent="0.2">
      <c r="A3537" s="77">
        <v>35669</v>
      </c>
      <c r="B3537" s="61">
        <v>217</v>
      </c>
      <c r="C3537" s="78">
        <f t="shared" si="165"/>
        <v>1997.08</v>
      </c>
      <c r="D3537" s="78">
        <f t="shared" si="166"/>
        <v>0.43041322314049585</v>
      </c>
      <c r="E3537" s="78"/>
      <c r="F3537" s="78"/>
      <c r="G3537" s="78"/>
      <c r="H3537" s="78"/>
      <c r="I3537" s="78"/>
    </row>
    <row r="3538" spans="1:9" x14ac:dyDescent="0.2">
      <c r="A3538" s="77">
        <v>35670</v>
      </c>
      <c r="B3538" s="61">
        <v>8</v>
      </c>
      <c r="C3538" s="78">
        <f t="shared" si="165"/>
        <v>1997.08</v>
      </c>
      <c r="D3538" s="78">
        <f t="shared" si="166"/>
        <v>1.5867768595041323E-2</v>
      </c>
      <c r="E3538" s="78"/>
      <c r="F3538" s="78"/>
      <c r="G3538" s="78"/>
      <c r="H3538" s="78"/>
      <c r="I3538" s="78"/>
    </row>
    <row r="3539" spans="1:9" x14ac:dyDescent="0.2">
      <c r="A3539" s="77">
        <v>35671</v>
      </c>
      <c r="B3539" s="61">
        <v>259</v>
      </c>
      <c r="C3539" s="78">
        <f t="shared" si="165"/>
        <v>1997.08</v>
      </c>
      <c r="D3539" s="78">
        <f t="shared" si="166"/>
        <v>0.51371900826446282</v>
      </c>
      <c r="E3539" s="78"/>
      <c r="F3539" s="78"/>
      <c r="G3539" s="78"/>
      <c r="H3539" s="78"/>
      <c r="I3539" s="78"/>
    </row>
    <row r="3540" spans="1:9" x14ac:dyDescent="0.2">
      <c r="A3540" s="77">
        <v>35672</v>
      </c>
      <c r="B3540" s="61">
        <v>127</v>
      </c>
      <c r="C3540" s="78">
        <f t="shared" si="165"/>
        <v>1997.08</v>
      </c>
      <c r="D3540" s="78">
        <f t="shared" si="166"/>
        <v>0.25190082644628098</v>
      </c>
      <c r="E3540" s="78"/>
      <c r="F3540" s="78"/>
      <c r="G3540" s="78"/>
      <c r="H3540" s="78"/>
      <c r="I3540" s="78"/>
    </row>
    <row r="3541" spans="1:9" x14ac:dyDescent="0.2">
      <c r="A3541" s="77">
        <v>35673</v>
      </c>
      <c r="B3541" s="61">
        <v>63</v>
      </c>
      <c r="C3541" s="78">
        <f t="shared" si="165"/>
        <v>1997.08</v>
      </c>
      <c r="D3541" s="78">
        <f t="shared" si="166"/>
        <v>0.12495867768595043</v>
      </c>
      <c r="E3541" s="78"/>
      <c r="F3541" s="78"/>
      <c r="G3541" s="78"/>
      <c r="H3541" s="78"/>
      <c r="I3541" s="78"/>
    </row>
    <row r="3542" spans="1:9" x14ac:dyDescent="0.2">
      <c r="A3542" s="77">
        <v>35674</v>
      </c>
      <c r="B3542" s="61">
        <v>150</v>
      </c>
      <c r="C3542" s="78">
        <f t="shared" si="165"/>
        <v>1997.09</v>
      </c>
      <c r="D3542" s="78">
        <f t="shared" si="166"/>
        <v>0.2975206611570248</v>
      </c>
      <c r="E3542" s="78"/>
      <c r="F3542" s="78"/>
      <c r="G3542" s="78"/>
      <c r="H3542" s="78"/>
      <c r="I3542" s="78"/>
    </row>
    <row r="3543" spans="1:9" x14ac:dyDescent="0.2">
      <c r="A3543" s="77">
        <v>35675</v>
      </c>
      <c r="B3543" s="61">
        <v>136</v>
      </c>
      <c r="C3543" s="78">
        <f t="shared" si="165"/>
        <v>1997.09</v>
      </c>
      <c r="D3543" s="78">
        <f t="shared" si="166"/>
        <v>0.26975206611570246</v>
      </c>
      <c r="E3543" s="78"/>
      <c r="F3543" s="78"/>
      <c r="G3543" s="78"/>
      <c r="H3543" s="78"/>
      <c r="I3543" s="78"/>
    </row>
    <row r="3544" spans="1:9" x14ac:dyDescent="0.2">
      <c r="A3544" s="77">
        <v>35676</v>
      </c>
      <c r="B3544" s="61">
        <v>160</v>
      </c>
      <c r="C3544" s="78">
        <f t="shared" si="165"/>
        <v>1997.09</v>
      </c>
      <c r="D3544" s="78">
        <f t="shared" si="166"/>
        <v>0.31735537190082647</v>
      </c>
      <c r="E3544" s="78"/>
      <c r="F3544" s="78"/>
      <c r="G3544" s="78"/>
      <c r="H3544" s="78"/>
      <c r="I3544" s="78"/>
    </row>
    <row r="3545" spans="1:9" x14ac:dyDescent="0.2">
      <c r="A3545" s="77">
        <v>35677</v>
      </c>
      <c r="B3545" s="61">
        <v>115</v>
      </c>
      <c r="C3545" s="78">
        <f t="shared" si="165"/>
        <v>1997.09</v>
      </c>
      <c r="D3545" s="78">
        <f t="shared" si="166"/>
        <v>0.228099173553719</v>
      </c>
      <c r="E3545" s="78"/>
      <c r="F3545" s="78"/>
      <c r="G3545" s="78"/>
      <c r="H3545" s="78"/>
      <c r="I3545" s="78"/>
    </row>
    <row r="3546" spans="1:9" x14ac:dyDescent="0.2">
      <c r="A3546" s="77">
        <v>35678</v>
      </c>
      <c r="B3546" s="61">
        <v>5</v>
      </c>
      <c r="C3546" s="78">
        <f t="shared" si="165"/>
        <v>1997.09</v>
      </c>
      <c r="D3546" s="78">
        <f t="shared" si="166"/>
        <v>9.9173553719008271E-3</v>
      </c>
      <c r="E3546" s="78"/>
      <c r="F3546" s="78"/>
      <c r="G3546" s="78"/>
      <c r="H3546" s="78"/>
      <c r="I3546" s="78"/>
    </row>
    <row r="3547" spans="1:9" x14ac:dyDescent="0.2">
      <c r="A3547" s="77">
        <v>35679</v>
      </c>
      <c r="B3547" s="61">
        <v>98</v>
      </c>
      <c r="C3547" s="78">
        <f t="shared" si="165"/>
        <v>1997.09</v>
      </c>
      <c r="D3547" s="78">
        <f t="shared" si="166"/>
        <v>0.19438016528925622</v>
      </c>
      <c r="E3547" s="78"/>
      <c r="F3547" s="78"/>
      <c r="G3547" s="78"/>
      <c r="H3547" s="78"/>
      <c r="I3547" s="78"/>
    </row>
    <row r="3548" spans="1:9" x14ac:dyDescent="0.2">
      <c r="A3548" s="77">
        <v>35680</v>
      </c>
      <c r="B3548" s="61">
        <v>106</v>
      </c>
      <c r="C3548" s="78">
        <f t="shared" si="165"/>
        <v>1997.09</v>
      </c>
      <c r="D3548" s="78">
        <f t="shared" si="166"/>
        <v>0.21024793388429752</v>
      </c>
      <c r="E3548" s="78"/>
      <c r="F3548" s="78"/>
      <c r="G3548" s="78"/>
      <c r="H3548" s="78"/>
      <c r="I3548" s="78"/>
    </row>
    <row r="3549" spans="1:9" x14ac:dyDescent="0.2">
      <c r="A3549" s="77">
        <v>35681</v>
      </c>
      <c r="B3549" s="61">
        <v>97</v>
      </c>
      <c r="C3549" s="78">
        <f t="shared" si="165"/>
        <v>1997.09</v>
      </c>
      <c r="D3549" s="78">
        <f t="shared" si="166"/>
        <v>0.19239669421487601</v>
      </c>
      <c r="E3549" s="78"/>
      <c r="F3549" s="78"/>
      <c r="G3549" s="78"/>
      <c r="H3549" s="78"/>
      <c r="I3549" s="78"/>
    </row>
    <row r="3550" spans="1:9" x14ac:dyDescent="0.2">
      <c r="A3550" s="77">
        <v>35682</v>
      </c>
      <c r="B3550" s="61">
        <v>46</v>
      </c>
      <c r="C3550" s="78">
        <f t="shared" si="165"/>
        <v>1997.09</v>
      </c>
      <c r="D3550" s="78">
        <f t="shared" si="166"/>
        <v>9.1239669421487604E-2</v>
      </c>
      <c r="E3550" s="78"/>
      <c r="F3550" s="78"/>
      <c r="G3550" s="78"/>
      <c r="H3550" s="78"/>
      <c r="I3550" s="78"/>
    </row>
    <row r="3551" spans="1:9" x14ac:dyDescent="0.2">
      <c r="A3551" s="77">
        <v>35683</v>
      </c>
      <c r="B3551" s="61">
        <v>-26</v>
      </c>
      <c r="C3551" s="78">
        <f t="shared" si="165"/>
        <v>1997.09</v>
      </c>
      <c r="D3551" s="78">
        <f t="shared" si="166"/>
        <v>-5.1570247933884296E-2</v>
      </c>
      <c r="E3551" s="78"/>
      <c r="F3551" s="78"/>
      <c r="G3551" s="78"/>
      <c r="H3551" s="78"/>
      <c r="I3551" s="78"/>
    </row>
    <row r="3552" spans="1:9" x14ac:dyDescent="0.2">
      <c r="A3552" s="77">
        <v>35684</v>
      </c>
      <c r="B3552" s="61">
        <v>6</v>
      </c>
      <c r="C3552" s="78">
        <f t="shared" si="165"/>
        <v>1997.09</v>
      </c>
      <c r="D3552" s="78">
        <f t="shared" si="166"/>
        <v>1.1900826446280991E-2</v>
      </c>
      <c r="E3552" s="78"/>
      <c r="F3552" s="78"/>
      <c r="G3552" s="78"/>
      <c r="H3552" s="78"/>
      <c r="I3552" s="78"/>
    </row>
    <row r="3553" spans="1:9" x14ac:dyDescent="0.2">
      <c r="A3553" s="77">
        <v>35685</v>
      </c>
      <c r="B3553" s="61">
        <v>101</v>
      </c>
      <c r="C3553" s="78">
        <f t="shared" si="165"/>
        <v>1997.09</v>
      </c>
      <c r="D3553" s="78">
        <f t="shared" si="166"/>
        <v>0.20033057851239669</v>
      </c>
      <c r="E3553" s="78"/>
      <c r="F3553" s="78"/>
      <c r="G3553" s="78"/>
      <c r="H3553" s="78"/>
      <c r="I3553" s="78"/>
    </row>
    <row r="3554" spans="1:9" x14ac:dyDescent="0.2">
      <c r="A3554" s="77">
        <v>35686</v>
      </c>
      <c r="B3554" s="61">
        <v>60</v>
      </c>
      <c r="C3554" s="78">
        <f t="shared" si="165"/>
        <v>1997.09</v>
      </c>
      <c r="D3554" s="78">
        <f t="shared" si="166"/>
        <v>0.11900826446280992</v>
      </c>
      <c r="E3554" s="78"/>
      <c r="F3554" s="78"/>
      <c r="G3554" s="78"/>
      <c r="H3554" s="78"/>
      <c r="I3554" s="78"/>
    </row>
    <row r="3555" spans="1:9" x14ac:dyDescent="0.2">
      <c r="A3555" s="77">
        <v>35687</v>
      </c>
      <c r="B3555" s="61">
        <v>188</v>
      </c>
      <c r="C3555" s="78">
        <f t="shared" si="165"/>
        <v>1997.09</v>
      </c>
      <c r="D3555" s="78">
        <f t="shared" si="166"/>
        <v>0.37289256198347109</v>
      </c>
      <c r="E3555" s="78"/>
      <c r="F3555" s="78"/>
      <c r="G3555" s="78"/>
      <c r="H3555" s="78"/>
      <c r="I3555" s="78"/>
    </row>
    <row r="3556" spans="1:9" x14ac:dyDescent="0.2">
      <c r="A3556" s="77">
        <v>35688</v>
      </c>
      <c r="B3556" s="61">
        <v>134</v>
      </c>
      <c r="C3556" s="78">
        <f t="shared" si="165"/>
        <v>1997.09</v>
      </c>
      <c r="D3556" s="78">
        <f t="shared" si="166"/>
        <v>0.26578512396694215</v>
      </c>
      <c r="E3556" s="78"/>
      <c r="F3556" s="78"/>
      <c r="G3556" s="78"/>
      <c r="H3556" s="78"/>
      <c r="I3556" s="78"/>
    </row>
    <row r="3557" spans="1:9" x14ac:dyDescent="0.2">
      <c r="A3557" s="77">
        <v>35689</v>
      </c>
      <c r="B3557" s="61">
        <v>126</v>
      </c>
      <c r="C3557" s="78">
        <f t="shared" si="165"/>
        <v>1997.09</v>
      </c>
      <c r="D3557" s="78">
        <f t="shared" si="166"/>
        <v>0.24991735537190085</v>
      </c>
      <c r="E3557" s="78"/>
      <c r="F3557" s="78"/>
      <c r="G3557" s="78"/>
      <c r="H3557" s="78"/>
      <c r="I3557" s="78"/>
    </row>
    <row r="3558" spans="1:9" x14ac:dyDescent="0.2">
      <c r="A3558" s="77">
        <v>35690</v>
      </c>
      <c r="B3558" s="61">
        <v>44</v>
      </c>
      <c r="C3558" s="78">
        <f t="shared" si="165"/>
        <v>1997.09</v>
      </c>
      <c r="D3558" s="78">
        <f t="shared" si="166"/>
        <v>8.7272727272727266E-2</v>
      </c>
      <c r="E3558" s="78"/>
      <c r="F3558" s="78"/>
      <c r="G3558" s="78"/>
      <c r="H3558" s="78"/>
      <c r="I3558" s="78"/>
    </row>
    <row r="3559" spans="1:9" x14ac:dyDescent="0.2">
      <c r="A3559" s="77">
        <v>35691</v>
      </c>
      <c r="B3559" s="61">
        <v>143</v>
      </c>
      <c r="C3559" s="78">
        <f t="shared" si="165"/>
        <v>1997.09</v>
      </c>
      <c r="D3559" s="78">
        <f t="shared" si="166"/>
        <v>0.28363636363636363</v>
      </c>
      <c r="E3559" s="78"/>
      <c r="F3559" s="78"/>
      <c r="G3559" s="78"/>
      <c r="H3559" s="78"/>
      <c r="I3559" s="78"/>
    </row>
    <row r="3560" spans="1:9" x14ac:dyDescent="0.2">
      <c r="A3560" s="77">
        <v>35692</v>
      </c>
      <c r="B3560" s="61">
        <v>215</v>
      </c>
      <c r="C3560" s="78">
        <f t="shared" si="165"/>
        <v>1997.09</v>
      </c>
      <c r="D3560" s="78">
        <f t="shared" si="166"/>
        <v>0.42644628099173554</v>
      </c>
      <c r="E3560" s="78"/>
      <c r="F3560" s="78"/>
      <c r="G3560" s="78"/>
      <c r="H3560" s="78"/>
      <c r="I3560" s="78"/>
    </row>
    <row r="3561" spans="1:9" x14ac:dyDescent="0.2">
      <c r="A3561" s="77">
        <v>35693</v>
      </c>
      <c r="B3561" s="61">
        <v>301</v>
      </c>
      <c r="C3561" s="78">
        <f t="shared" si="165"/>
        <v>1997.09</v>
      </c>
      <c r="D3561" s="78">
        <f t="shared" si="166"/>
        <v>0.59702479338842973</v>
      </c>
      <c r="E3561" s="78"/>
      <c r="F3561" s="78"/>
      <c r="G3561" s="78"/>
      <c r="H3561" s="78"/>
      <c r="I3561" s="78"/>
    </row>
    <row r="3562" spans="1:9" x14ac:dyDescent="0.2">
      <c r="A3562" s="77">
        <v>35694</v>
      </c>
      <c r="B3562" s="61">
        <v>138</v>
      </c>
      <c r="C3562" s="78">
        <f t="shared" si="165"/>
        <v>1997.09</v>
      </c>
      <c r="D3562" s="78">
        <f t="shared" si="166"/>
        <v>0.27371900826446277</v>
      </c>
      <c r="E3562" s="78"/>
      <c r="F3562" s="78"/>
      <c r="G3562" s="78"/>
      <c r="H3562" s="78"/>
      <c r="I3562" s="78"/>
    </row>
    <row r="3563" spans="1:9" x14ac:dyDescent="0.2">
      <c r="A3563" s="77">
        <v>35695</v>
      </c>
      <c r="B3563" s="61">
        <v>856</v>
      </c>
      <c r="C3563" s="78">
        <f t="shared" si="165"/>
        <v>1997.09</v>
      </c>
      <c r="D3563" s="78">
        <f t="shared" si="166"/>
        <v>1.6978512396694214</v>
      </c>
      <c r="E3563" s="78"/>
      <c r="F3563" s="78"/>
      <c r="G3563" s="78"/>
      <c r="H3563" s="78"/>
      <c r="I3563" s="78"/>
    </row>
    <row r="3564" spans="1:9" x14ac:dyDescent="0.2">
      <c r="A3564" s="77">
        <v>35696</v>
      </c>
      <c r="B3564" s="61">
        <v>-331</v>
      </c>
      <c r="C3564" s="78">
        <f t="shared" si="165"/>
        <v>1997.09</v>
      </c>
      <c r="D3564" s="78">
        <f t="shared" si="166"/>
        <v>-0.65652892561983467</v>
      </c>
      <c r="E3564" s="78"/>
      <c r="F3564" s="78"/>
      <c r="G3564" s="78"/>
      <c r="H3564" s="78"/>
      <c r="I3564" s="78"/>
    </row>
    <row r="3565" spans="1:9" x14ac:dyDescent="0.2">
      <c r="A3565" s="77">
        <v>35697</v>
      </c>
      <c r="B3565" s="61">
        <v>176</v>
      </c>
      <c r="C3565" s="78">
        <f t="shared" si="165"/>
        <v>1997.09</v>
      </c>
      <c r="D3565" s="78">
        <f t="shared" si="166"/>
        <v>0.34909090909090906</v>
      </c>
      <c r="E3565" s="78"/>
      <c r="F3565" s="78"/>
      <c r="G3565" s="78"/>
      <c r="H3565" s="78"/>
      <c r="I3565" s="78"/>
    </row>
    <row r="3566" spans="1:9" x14ac:dyDescent="0.2">
      <c r="A3566" s="77">
        <v>35698</v>
      </c>
      <c r="B3566" s="61">
        <v>-13</v>
      </c>
      <c r="C3566" s="78">
        <f t="shared" si="165"/>
        <v>1997.09</v>
      </c>
      <c r="D3566" s="78">
        <f t="shared" si="166"/>
        <v>-2.5785123966942148E-2</v>
      </c>
      <c r="E3566" s="78"/>
      <c r="F3566" s="78"/>
      <c r="G3566" s="78"/>
      <c r="H3566" s="78"/>
      <c r="I3566" s="78"/>
    </row>
    <row r="3567" spans="1:9" x14ac:dyDescent="0.2">
      <c r="A3567" s="77">
        <v>35699</v>
      </c>
      <c r="B3567" s="61">
        <v>-146</v>
      </c>
      <c r="C3567" s="78">
        <f t="shared" si="165"/>
        <v>1997.09</v>
      </c>
      <c r="D3567" s="78">
        <f t="shared" si="166"/>
        <v>-0.28958677685950412</v>
      </c>
      <c r="E3567" s="78"/>
      <c r="F3567" s="78"/>
      <c r="G3567" s="78"/>
      <c r="H3567" s="78"/>
      <c r="I3567" s="78"/>
    </row>
    <row r="3568" spans="1:9" x14ac:dyDescent="0.2">
      <c r="A3568" s="77">
        <v>35700</v>
      </c>
      <c r="B3568" s="61">
        <v>182</v>
      </c>
      <c r="C3568" s="78">
        <f t="shared" si="165"/>
        <v>1997.09</v>
      </c>
      <c r="D3568" s="78">
        <f t="shared" si="166"/>
        <v>0.36099173553719011</v>
      </c>
      <c r="E3568" s="78"/>
      <c r="F3568" s="78"/>
      <c r="G3568" s="78"/>
      <c r="H3568" s="78"/>
      <c r="I3568" s="78"/>
    </row>
    <row r="3569" spans="1:9" x14ac:dyDescent="0.2">
      <c r="A3569" s="77">
        <v>35701</v>
      </c>
      <c r="B3569" s="61">
        <v>115</v>
      </c>
      <c r="C3569" s="78">
        <f t="shared" si="165"/>
        <v>1997.09</v>
      </c>
      <c r="D3569" s="78">
        <f t="shared" si="166"/>
        <v>0.228099173553719</v>
      </c>
      <c r="E3569" s="78"/>
      <c r="F3569" s="78"/>
      <c r="G3569" s="78"/>
      <c r="H3569" s="78"/>
      <c r="I3569" s="78"/>
    </row>
    <row r="3570" spans="1:9" x14ac:dyDescent="0.2">
      <c r="A3570" s="77">
        <v>35702</v>
      </c>
      <c r="B3570" s="61">
        <v>120</v>
      </c>
      <c r="C3570" s="78">
        <f t="shared" si="165"/>
        <v>1997.09</v>
      </c>
      <c r="D3570" s="78">
        <f t="shared" si="166"/>
        <v>0.23801652892561984</v>
      </c>
      <c r="E3570" s="78"/>
      <c r="F3570" s="78"/>
      <c r="G3570" s="78"/>
      <c r="H3570" s="78"/>
      <c r="I3570" s="78"/>
    </row>
    <row r="3571" spans="1:9" x14ac:dyDescent="0.2">
      <c r="A3571" s="77">
        <v>35703</v>
      </c>
      <c r="B3571" s="61">
        <v>130</v>
      </c>
      <c r="C3571" s="78">
        <f t="shared" si="165"/>
        <v>1997.09</v>
      </c>
      <c r="D3571" s="78">
        <f t="shared" si="166"/>
        <v>0.25785123966942147</v>
      </c>
      <c r="E3571" s="78"/>
      <c r="F3571" s="78"/>
      <c r="G3571" s="78"/>
      <c r="H3571" s="78"/>
      <c r="I3571" s="78"/>
    </row>
    <row r="3572" spans="1:9" x14ac:dyDescent="0.2">
      <c r="A3572" s="77">
        <v>35704</v>
      </c>
      <c r="B3572" s="61">
        <v>22</v>
      </c>
      <c r="C3572" s="78">
        <f t="shared" si="165"/>
        <v>1997.1</v>
      </c>
      <c r="D3572" s="78">
        <f t="shared" si="166"/>
        <v>4.3636363636363633E-2</v>
      </c>
      <c r="E3572" s="78"/>
      <c r="F3572" s="78"/>
      <c r="G3572" s="78"/>
      <c r="H3572" s="78"/>
      <c r="I3572" s="78"/>
    </row>
    <row r="3573" spans="1:9" x14ac:dyDescent="0.2">
      <c r="A3573" s="77">
        <v>35705</v>
      </c>
      <c r="B3573" s="61">
        <v>116</v>
      </c>
      <c r="C3573" s="78">
        <f t="shared" si="165"/>
        <v>1997.1</v>
      </c>
      <c r="D3573" s="78">
        <f t="shared" si="166"/>
        <v>0.23008264462809916</v>
      </c>
      <c r="E3573" s="78"/>
      <c r="F3573" s="78"/>
      <c r="G3573" s="78"/>
      <c r="H3573" s="78"/>
      <c r="I3573" s="78"/>
    </row>
    <row r="3574" spans="1:9" x14ac:dyDescent="0.2">
      <c r="A3574" s="77">
        <v>35706</v>
      </c>
      <c r="B3574" s="61">
        <v>84</v>
      </c>
      <c r="C3574" s="78">
        <f t="shared" si="165"/>
        <v>1997.1</v>
      </c>
      <c r="D3574" s="78">
        <f t="shared" si="166"/>
        <v>0.16661157024793388</v>
      </c>
      <c r="E3574" s="78"/>
      <c r="F3574" s="78"/>
      <c r="G3574" s="78"/>
      <c r="H3574" s="78"/>
      <c r="I3574" s="78"/>
    </row>
    <row r="3575" spans="1:9" x14ac:dyDescent="0.2">
      <c r="A3575" s="77">
        <v>35707</v>
      </c>
      <c r="B3575" s="61">
        <v>70</v>
      </c>
      <c r="C3575" s="78">
        <f t="shared" si="165"/>
        <v>1997.1</v>
      </c>
      <c r="D3575" s="78">
        <f t="shared" si="166"/>
        <v>0.1388429752066116</v>
      </c>
      <c r="E3575" s="78"/>
      <c r="F3575" s="78"/>
      <c r="G3575" s="78"/>
      <c r="H3575" s="78"/>
      <c r="I3575" s="78"/>
    </row>
    <row r="3576" spans="1:9" x14ac:dyDescent="0.2">
      <c r="A3576" s="77">
        <v>35708</v>
      </c>
      <c r="B3576" s="61">
        <v>132</v>
      </c>
      <c r="C3576" s="78">
        <f t="shared" si="165"/>
        <v>1997.1</v>
      </c>
      <c r="D3576" s="78">
        <f t="shared" si="166"/>
        <v>0.26181818181818184</v>
      </c>
      <c r="E3576" s="78"/>
      <c r="F3576" s="78"/>
      <c r="G3576" s="78"/>
      <c r="H3576" s="78"/>
      <c r="I3576" s="78"/>
    </row>
    <row r="3577" spans="1:9" x14ac:dyDescent="0.2">
      <c r="A3577" s="77">
        <v>35709</v>
      </c>
      <c r="B3577" s="61">
        <v>-1</v>
      </c>
      <c r="C3577" s="78">
        <f t="shared" si="165"/>
        <v>1997.1</v>
      </c>
      <c r="D3577" s="78">
        <f t="shared" si="166"/>
        <v>-1.9834710743801653E-3</v>
      </c>
      <c r="E3577" s="78"/>
      <c r="F3577" s="78"/>
      <c r="G3577" s="78"/>
      <c r="H3577" s="78"/>
      <c r="I3577" s="78"/>
    </row>
    <row r="3578" spans="1:9" x14ac:dyDescent="0.2">
      <c r="A3578" s="77">
        <v>35710</v>
      </c>
      <c r="B3578" s="61">
        <v>-92</v>
      </c>
      <c r="C3578" s="78">
        <f t="shared" si="165"/>
        <v>1997.1</v>
      </c>
      <c r="D3578" s="78">
        <f t="shared" si="166"/>
        <v>-0.18247933884297521</v>
      </c>
      <c r="E3578" s="78"/>
      <c r="F3578" s="78"/>
      <c r="G3578" s="78"/>
      <c r="H3578" s="78"/>
      <c r="I3578" s="78"/>
    </row>
    <row r="3579" spans="1:9" x14ac:dyDescent="0.2">
      <c r="A3579" s="77">
        <v>35711</v>
      </c>
      <c r="B3579" s="61">
        <v>523</v>
      </c>
      <c r="C3579" s="78">
        <f t="shared" si="165"/>
        <v>1997.1</v>
      </c>
      <c r="D3579" s="78">
        <f t="shared" si="166"/>
        <v>1.0373553719008264</v>
      </c>
      <c r="E3579" s="78"/>
      <c r="F3579" s="78"/>
      <c r="G3579" s="78"/>
      <c r="H3579" s="78"/>
      <c r="I3579" s="78"/>
    </row>
    <row r="3580" spans="1:9" x14ac:dyDescent="0.2">
      <c r="A3580" s="77">
        <v>35712</v>
      </c>
      <c r="B3580" s="61">
        <v>238</v>
      </c>
      <c r="C3580" s="78">
        <f t="shared" si="165"/>
        <v>1997.1</v>
      </c>
      <c r="D3580" s="78">
        <f t="shared" si="166"/>
        <v>0.47206611570247936</v>
      </c>
      <c r="E3580" s="78"/>
      <c r="F3580" s="78"/>
      <c r="G3580" s="78"/>
      <c r="H3580" s="78"/>
      <c r="I3580" s="78"/>
    </row>
    <row r="3581" spans="1:9" x14ac:dyDescent="0.2">
      <c r="A3581" s="77">
        <v>35713</v>
      </c>
      <c r="B3581" s="61">
        <v>294</v>
      </c>
      <c r="C3581" s="78">
        <f t="shared" si="165"/>
        <v>1997.1</v>
      </c>
      <c r="D3581" s="78">
        <f t="shared" si="166"/>
        <v>0.5831404958677685</v>
      </c>
      <c r="E3581" s="78"/>
      <c r="F3581" s="78"/>
      <c r="G3581" s="78"/>
      <c r="H3581" s="78"/>
      <c r="I3581" s="78"/>
    </row>
    <row r="3582" spans="1:9" x14ac:dyDescent="0.2">
      <c r="A3582" s="77">
        <v>35714</v>
      </c>
      <c r="B3582" s="61">
        <v>143</v>
      </c>
      <c r="C3582" s="78">
        <f t="shared" si="165"/>
        <v>1997.1</v>
      </c>
      <c r="D3582" s="78">
        <f t="shared" si="166"/>
        <v>0.28363636363636363</v>
      </c>
      <c r="E3582" s="78"/>
      <c r="F3582" s="78"/>
      <c r="G3582" s="78"/>
      <c r="H3582" s="78"/>
      <c r="I3582" s="78"/>
    </row>
    <row r="3583" spans="1:9" x14ac:dyDescent="0.2">
      <c r="A3583" s="77">
        <v>35715</v>
      </c>
      <c r="B3583" s="61">
        <v>317</v>
      </c>
      <c r="C3583" s="78">
        <f t="shared" si="165"/>
        <v>1997.1</v>
      </c>
      <c r="D3583" s="78">
        <f t="shared" si="166"/>
        <v>0.62876033057851233</v>
      </c>
      <c r="E3583" s="78"/>
      <c r="F3583" s="78"/>
      <c r="G3583" s="78"/>
      <c r="H3583" s="78"/>
      <c r="I3583" s="78"/>
    </row>
    <row r="3584" spans="1:9" x14ac:dyDescent="0.2">
      <c r="A3584" s="77">
        <v>35716</v>
      </c>
      <c r="B3584" s="61">
        <v>235</v>
      </c>
      <c r="C3584" s="78">
        <f t="shared" si="165"/>
        <v>1997.1</v>
      </c>
      <c r="D3584" s="78">
        <f t="shared" si="166"/>
        <v>0.46611570247933881</v>
      </c>
      <c r="E3584" s="78"/>
      <c r="F3584" s="78"/>
      <c r="G3584" s="78"/>
      <c r="H3584" s="78"/>
      <c r="I3584" s="78"/>
    </row>
    <row r="3585" spans="1:9" x14ac:dyDescent="0.2">
      <c r="A3585" s="77">
        <v>35717</v>
      </c>
      <c r="B3585" s="61">
        <v>269</v>
      </c>
      <c r="C3585" s="78">
        <f t="shared" si="165"/>
        <v>1997.1</v>
      </c>
      <c r="D3585" s="78">
        <f t="shared" si="166"/>
        <v>0.53355371900826443</v>
      </c>
      <c r="E3585" s="78"/>
      <c r="F3585" s="78"/>
      <c r="G3585" s="78"/>
      <c r="H3585" s="78"/>
      <c r="I3585" s="78"/>
    </row>
    <row r="3586" spans="1:9" x14ac:dyDescent="0.2">
      <c r="A3586" s="77">
        <v>35718</v>
      </c>
      <c r="B3586" s="61">
        <v>235</v>
      </c>
      <c r="C3586" s="78">
        <f t="shared" si="165"/>
        <v>1997.1</v>
      </c>
      <c r="D3586" s="78">
        <f t="shared" si="166"/>
        <v>0.46611570247933881</v>
      </c>
      <c r="E3586" s="78"/>
      <c r="F3586" s="78"/>
      <c r="G3586" s="78"/>
      <c r="H3586" s="78"/>
      <c r="I3586" s="78"/>
    </row>
    <row r="3587" spans="1:9" x14ac:dyDescent="0.2">
      <c r="A3587" s="77">
        <v>35719</v>
      </c>
      <c r="B3587" s="61">
        <v>279</v>
      </c>
      <c r="C3587" s="78">
        <f t="shared" si="165"/>
        <v>1997.1</v>
      </c>
      <c r="D3587" s="78">
        <f t="shared" si="166"/>
        <v>0.55338842975206615</v>
      </c>
      <c r="E3587" s="78"/>
      <c r="F3587" s="78"/>
      <c r="G3587" s="78"/>
      <c r="H3587" s="78"/>
      <c r="I3587" s="78"/>
    </row>
    <row r="3588" spans="1:9" x14ac:dyDescent="0.2">
      <c r="A3588" s="77">
        <v>35720</v>
      </c>
      <c r="B3588" s="61">
        <v>94</v>
      </c>
      <c r="C3588" s="78">
        <f t="shared" si="165"/>
        <v>1997.1</v>
      </c>
      <c r="D3588" s="78">
        <f t="shared" si="166"/>
        <v>0.18644628099173555</v>
      </c>
      <c r="E3588" s="78"/>
      <c r="F3588" s="78"/>
      <c r="G3588" s="78"/>
      <c r="H3588" s="78"/>
      <c r="I3588" s="78"/>
    </row>
    <row r="3589" spans="1:9" x14ac:dyDescent="0.2">
      <c r="A3589" s="77">
        <v>35721</v>
      </c>
      <c r="B3589" s="61">
        <v>92</v>
      </c>
      <c r="C3589" s="78">
        <f t="shared" si="165"/>
        <v>1997.1</v>
      </c>
      <c r="D3589" s="78">
        <f t="shared" si="166"/>
        <v>0.18247933884297521</v>
      </c>
      <c r="E3589" s="78"/>
      <c r="F3589" s="78"/>
      <c r="G3589" s="78"/>
      <c r="H3589" s="78"/>
      <c r="I3589" s="78"/>
    </row>
    <row r="3590" spans="1:9" x14ac:dyDescent="0.2">
      <c r="A3590" s="77">
        <v>35722</v>
      </c>
      <c r="B3590" s="61">
        <v>56</v>
      </c>
      <c r="C3590" s="78">
        <f t="shared" si="165"/>
        <v>1997.1</v>
      </c>
      <c r="D3590" s="78">
        <f t="shared" si="166"/>
        <v>0.11107438016528925</v>
      </c>
      <c r="E3590" s="78"/>
      <c r="F3590" s="78"/>
      <c r="G3590" s="78"/>
      <c r="H3590" s="78"/>
      <c r="I3590" s="78"/>
    </row>
    <row r="3591" spans="1:9" x14ac:dyDescent="0.2">
      <c r="A3591" s="77">
        <v>35723</v>
      </c>
      <c r="B3591" s="61">
        <v>190</v>
      </c>
      <c r="C3591" s="78">
        <f t="shared" si="165"/>
        <v>1997.1</v>
      </c>
      <c r="D3591" s="78">
        <f t="shared" si="166"/>
        <v>0.3768595041322314</v>
      </c>
      <c r="E3591" s="78"/>
      <c r="F3591" s="78"/>
      <c r="G3591" s="78"/>
      <c r="H3591" s="78"/>
      <c r="I3591" s="78"/>
    </row>
    <row r="3592" spans="1:9" x14ac:dyDescent="0.2">
      <c r="A3592" s="77">
        <v>35724</v>
      </c>
      <c r="B3592" s="61">
        <v>8</v>
      </c>
      <c r="C3592" s="78">
        <f t="shared" si="165"/>
        <v>1997.1</v>
      </c>
      <c r="D3592" s="78">
        <f t="shared" si="166"/>
        <v>1.5867768595041323E-2</v>
      </c>
      <c r="E3592" s="78"/>
      <c r="F3592" s="78"/>
      <c r="G3592" s="78"/>
      <c r="H3592" s="78"/>
      <c r="I3592" s="78"/>
    </row>
    <row r="3593" spans="1:9" x14ac:dyDescent="0.2">
      <c r="A3593" s="77">
        <v>35725</v>
      </c>
      <c r="B3593" s="61">
        <v>-400</v>
      </c>
      <c r="C3593" s="78">
        <f t="shared" si="165"/>
        <v>1997.1</v>
      </c>
      <c r="D3593" s="78">
        <f t="shared" si="166"/>
        <v>-0.79338842975206614</v>
      </c>
      <c r="E3593" s="78"/>
      <c r="F3593" s="78"/>
      <c r="G3593" s="78"/>
      <c r="H3593" s="78"/>
      <c r="I3593" s="78"/>
    </row>
    <row r="3594" spans="1:9" x14ac:dyDescent="0.2">
      <c r="A3594" s="77">
        <v>35726</v>
      </c>
      <c r="B3594" s="61">
        <v>4</v>
      </c>
      <c r="C3594" s="78">
        <f t="shared" si="165"/>
        <v>1997.1</v>
      </c>
      <c r="D3594" s="78">
        <f t="shared" si="166"/>
        <v>7.9338842975206613E-3</v>
      </c>
      <c r="E3594" s="78"/>
      <c r="F3594" s="78"/>
      <c r="G3594" s="78"/>
      <c r="H3594" s="78"/>
      <c r="I3594" s="78"/>
    </row>
    <row r="3595" spans="1:9" x14ac:dyDescent="0.2">
      <c r="A3595" s="77">
        <v>35727</v>
      </c>
      <c r="B3595" s="61">
        <v>31</v>
      </c>
      <c r="C3595" s="78">
        <f t="shared" ref="C3595:C3658" si="167">YEAR(A3595) + MONTH(A3595) / 100</f>
        <v>1997.1</v>
      </c>
      <c r="D3595" s="78">
        <f t="shared" si="166"/>
        <v>6.1487603305785121E-2</v>
      </c>
      <c r="E3595" s="78"/>
      <c r="F3595" s="78"/>
      <c r="G3595" s="78"/>
      <c r="H3595" s="78"/>
      <c r="I3595" s="78"/>
    </row>
    <row r="3596" spans="1:9" x14ac:dyDescent="0.2">
      <c r="A3596" s="77">
        <v>35728</v>
      </c>
      <c r="B3596" s="61">
        <v>51</v>
      </c>
      <c r="C3596" s="78">
        <f t="shared" si="167"/>
        <v>1997.1</v>
      </c>
      <c r="D3596" s="78">
        <f t="shared" ref="D3596:D3659" si="168">B3596 * 60 * 60 * 24 / 43560 / 1000</f>
        <v>0.10115702479338844</v>
      </c>
      <c r="E3596" s="78"/>
      <c r="F3596" s="78"/>
      <c r="G3596" s="78"/>
      <c r="H3596" s="78"/>
      <c r="I3596" s="78"/>
    </row>
    <row r="3597" spans="1:9" x14ac:dyDescent="0.2">
      <c r="A3597" s="77">
        <v>35729</v>
      </c>
      <c r="B3597" s="61">
        <v>11</v>
      </c>
      <c r="C3597" s="78">
        <f t="shared" si="167"/>
        <v>1997.1</v>
      </c>
      <c r="D3597" s="78">
        <f t="shared" si="168"/>
        <v>2.1818181818181816E-2</v>
      </c>
      <c r="E3597" s="78"/>
      <c r="F3597" s="78"/>
      <c r="G3597" s="78"/>
      <c r="H3597" s="78"/>
      <c r="I3597" s="78"/>
    </row>
    <row r="3598" spans="1:9" x14ac:dyDescent="0.2">
      <c r="A3598" s="77">
        <v>35730</v>
      </c>
      <c r="B3598" s="61">
        <v>110</v>
      </c>
      <c r="C3598" s="78">
        <f t="shared" si="167"/>
        <v>1997.1</v>
      </c>
      <c r="D3598" s="78">
        <f t="shared" si="168"/>
        <v>0.2181818181818182</v>
      </c>
      <c r="E3598" s="78"/>
      <c r="F3598" s="78"/>
      <c r="G3598" s="78"/>
      <c r="H3598" s="78"/>
      <c r="I3598" s="78"/>
    </row>
    <row r="3599" spans="1:9" x14ac:dyDescent="0.2">
      <c r="A3599" s="77">
        <v>35731</v>
      </c>
      <c r="B3599" s="61">
        <v>36</v>
      </c>
      <c r="C3599" s="78">
        <f t="shared" si="167"/>
        <v>1997.1</v>
      </c>
      <c r="D3599" s="78">
        <f t="shared" si="168"/>
        <v>7.1404958677685954E-2</v>
      </c>
      <c r="E3599" s="78"/>
      <c r="F3599" s="78"/>
      <c r="G3599" s="78"/>
      <c r="H3599" s="78"/>
      <c r="I3599" s="78"/>
    </row>
    <row r="3600" spans="1:9" x14ac:dyDescent="0.2">
      <c r="A3600" s="77">
        <v>35732</v>
      </c>
      <c r="B3600" s="61">
        <v>323</v>
      </c>
      <c r="C3600" s="78">
        <f t="shared" si="167"/>
        <v>1997.1</v>
      </c>
      <c r="D3600" s="78">
        <f t="shared" si="168"/>
        <v>0.64066115702479343</v>
      </c>
      <c r="E3600" s="78"/>
      <c r="F3600" s="78"/>
      <c r="G3600" s="78"/>
      <c r="H3600" s="78"/>
      <c r="I3600" s="78"/>
    </row>
    <row r="3601" spans="1:9" x14ac:dyDescent="0.2">
      <c r="A3601" s="77">
        <v>35733</v>
      </c>
      <c r="B3601" s="61">
        <v>51</v>
      </c>
      <c r="C3601" s="78">
        <f t="shared" si="167"/>
        <v>1997.1</v>
      </c>
      <c r="D3601" s="78">
        <f t="shared" si="168"/>
        <v>0.10115702479338844</v>
      </c>
      <c r="E3601" s="78"/>
      <c r="F3601" s="78"/>
      <c r="G3601" s="78"/>
      <c r="H3601" s="78"/>
      <c r="I3601" s="78"/>
    </row>
    <row r="3602" spans="1:9" x14ac:dyDescent="0.2">
      <c r="A3602" s="77">
        <v>35734</v>
      </c>
      <c r="B3602" s="61">
        <v>531</v>
      </c>
      <c r="C3602" s="78">
        <f t="shared" si="167"/>
        <v>1997.1</v>
      </c>
      <c r="D3602" s="78">
        <f t="shared" si="168"/>
        <v>1.0532231404958676</v>
      </c>
      <c r="E3602" s="78"/>
      <c r="F3602" s="78"/>
      <c r="G3602" s="78"/>
      <c r="H3602" s="78"/>
      <c r="I3602" s="78"/>
    </row>
    <row r="3603" spans="1:9" x14ac:dyDescent="0.2">
      <c r="A3603" s="77">
        <v>35735</v>
      </c>
      <c r="B3603" s="61">
        <v>66</v>
      </c>
      <c r="C3603" s="78">
        <f t="shared" si="167"/>
        <v>1997.11</v>
      </c>
      <c r="D3603" s="78">
        <f t="shared" si="168"/>
        <v>0.13090909090909092</v>
      </c>
      <c r="E3603" s="78"/>
      <c r="F3603" s="78"/>
      <c r="G3603" s="78"/>
      <c r="H3603" s="78"/>
      <c r="I3603" s="78"/>
    </row>
    <row r="3604" spans="1:9" x14ac:dyDescent="0.2">
      <c r="A3604" s="77">
        <v>35736</v>
      </c>
      <c r="B3604" s="61">
        <v>117</v>
      </c>
      <c r="C3604" s="78">
        <f t="shared" si="167"/>
        <v>1997.11</v>
      </c>
      <c r="D3604" s="78">
        <f t="shared" si="168"/>
        <v>0.23206611570247934</v>
      </c>
      <c r="E3604" s="78"/>
      <c r="F3604" s="78"/>
      <c r="G3604" s="78"/>
      <c r="H3604" s="78"/>
      <c r="I3604" s="78"/>
    </row>
    <row r="3605" spans="1:9" x14ac:dyDescent="0.2">
      <c r="A3605" s="77">
        <v>35737</v>
      </c>
      <c r="B3605" s="61">
        <v>149</v>
      </c>
      <c r="C3605" s="78">
        <f t="shared" si="167"/>
        <v>1997.11</v>
      </c>
      <c r="D3605" s="78">
        <f t="shared" si="168"/>
        <v>0.29553719008264467</v>
      </c>
      <c r="E3605" s="78"/>
      <c r="F3605" s="78"/>
      <c r="G3605" s="78"/>
      <c r="H3605" s="78"/>
      <c r="I3605" s="78"/>
    </row>
    <row r="3606" spans="1:9" x14ac:dyDescent="0.2">
      <c r="A3606" s="77">
        <v>35738</v>
      </c>
      <c r="B3606" s="61">
        <v>86</v>
      </c>
      <c r="C3606" s="78">
        <f t="shared" si="167"/>
        <v>1997.11</v>
      </c>
      <c r="D3606" s="78">
        <f t="shared" si="168"/>
        <v>0.17057851239669422</v>
      </c>
      <c r="E3606" s="78"/>
      <c r="F3606" s="78"/>
      <c r="G3606" s="78"/>
      <c r="H3606" s="78"/>
      <c r="I3606" s="78"/>
    </row>
    <row r="3607" spans="1:9" x14ac:dyDescent="0.2">
      <c r="A3607" s="77">
        <v>35739</v>
      </c>
      <c r="B3607" s="61">
        <v>126</v>
      </c>
      <c r="C3607" s="78">
        <f t="shared" si="167"/>
        <v>1997.11</v>
      </c>
      <c r="D3607" s="78">
        <f t="shared" si="168"/>
        <v>0.24991735537190085</v>
      </c>
      <c r="E3607" s="78"/>
      <c r="F3607" s="78"/>
      <c r="G3607" s="78"/>
      <c r="H3607" s="78"/>
      <c r="I3607" s="78"/>
    </row>
    <row r="3608" spans="1:9" x14ac:dyDescent="0.2">
      <c r="A3608" s="77">
        <v>35740</v>
      </c>
      <c r="B3608" s="61">
        <v>549</v>
      </c>
      <c r="C3608" s="78">
        <f t="shared" si="167"/>
        <v>1997.11</v>
      </c>
      <c r="D3608" s="78">
        <f t="shared" si="168"/>
        <v>1.0889256198347106</v>
      </c>
      <c r="E3608" s="78"/>
      <c r="F3608" s="78"/>
      <c r="G3608" s="78"/>
      <c r="H3608" s="78"/>
      <c r="I3608" s="78"/>
    </row>
    <row r="3609" spans="1:9" x14ac:dyDescent="0.2">
      <c r="A3609" s="77">
        <v>35741</v>
      </c>
      <c r="B3609" s="61">
        <v>372</v>
      </c>
      <c r="C3609" s="78">
        <f t="shared" si="167"/>
        <v>1997.11</v>
      </c>
      <c r="D3609" s="78">
        <f t="shared" si="168"/>
        <v>0.73785123966942145</v>
      </c>
      <c r="E3609" s="78"/>
      <c r="F3609" s="78"/>
      <c r="G3609" s="78"/>
      <c r="H3609" s="78"/>
      <c r="I3609" s="78"/>
    </row>
    <row r="3610" spans="1:9" x14ac:dyDescent="0.2">
      <c r="A3610" s="77">
        <v>35742</v>
      </c>
      <c r="B3610" s="61">
        <v>396</v>
      </c>
      <c r="C3610" s="78">
        <f t="shared" si="167"/>
        <v>1997.11</v>
      </c>
      <c r="D3610" s="78">
        <f t="shared" si="168"/>
        <v>0.78545454545454552</v>
      </c>
      <c r="E3610" s="78"/>
      <c r="F3610" s="78"/>
      <c r="G3610" s="78"/>
      <c r="H3610" s="78"/>
      <c r="I3610" s="78"/>
    </row>
    <row r="3611" spans="1:9" x14ac:dyDescent="0.2">
      <c r="A3611" s="77">
        <v>35743</v>
      </c>
      <c r="B3611" s="61">
        <v>63</v>
      </c>
      <c r="C3611" s="78">
        <f t="shared" si="167"/>
        <v>1997.11</v>
      </c>
      <c r="D3611" s="78">
        <f t="shared" si="168"/>
        <v>0.12495867768595043</v>
      </c>
      <c r="E3611" s="78"/>
      <c r="F3611" s="78"/>
      <c r="G3611" s="78"/>
      <c r="H3611" s="78"/>
      <c r="I3611" s="78"/>
    </row>
    <row r="3612" spans="1:9" x14ac:dyDescent="0.2">
      <c r="A3612" s="77">
        <v>35744</v>
      </c>
      <c r="B3612" s="61">
        <v>126</v>
      </c>
      <c r="C3612" s="78">
        <f t="shared" si="167"/>
        <v>1997.11</v>
      </c>
      <c r="D3612" s="78">
        <f t="shared" si="168"/>
        <v>0.24991735537190085</v>
      </c>
      <c r="E3612" s="78"/>
      <c r="F3612" s="78"/>
      <c r="G3612" s="78"/>
      <c r="H3612" s="78"/>
      <c r="I3612" s="78"/>
    </row>
    <row r="3613" spans="1:9" x14ac:dyDescent="0.2">
      <c r="A3613" s="77">
        <v>35745</v>
      </c>
      <c r="B3613" s="61">
        <v>639</v>
      </c>
      <c r="C3613" s="78">
        <f t="shared" si="167"/>
        <v>1997.11</v>
      </c>
      <c r="D3613" s="78">
        <f t="shared" si="168"/>
        <v>1.2674380165289256</v>
      </c>
      <c r="E3613" s="78"/>
      <c r="F3613" s="78"/>
      <c r="G3613" s="78"/>
      <c r="H3613" s="78"/>
      <c r="I3613" s="78"/>
    </row>
    <row r="3614" spans="1:9" x14ac:dyDescent="0.2">
      <c r="A3614" s="77">
        <v>35746</v>
      </c>
      <c r="B3614" s="61">
        <v>289</v>
      </c>
      <c r="C3614" s="78">
        <f t="shared" si="167"/>
        <v>1997.11</v>
      </c>
      <c r="D3614" s="78">
        <f t="shared" si="168"/>
        <v>0.57322314049586787</v>
      </c>
      <c r="E3614" s="78"/>
      <c r="F3614" s="78"/>
      <c r="G3614" s="78"/>
      <c r="H3614" s="78"/>
      <c r="I3614" s="78"/>
    </row>
    <row r="3615" spans="1:9" x14ac:dyDescent="0.2">
      <c r="A3615" s="77">
        <v>35747</v>
      </c>
      <c r="B3615" s="61">
        <v>771</v>
      </c>
      <c r="C3615" s="78">
        <f t="shared" si="167"/>
        <v>1997.11</v>
      </c>
      <c r="D3615" s="78">
        <f t="shared" si="168"/>
        <v>1.5292561983471074</v>
      </c>
      <c r="E3615" s="78"/>
      <c r="F3615" s="78"/>
      <c r="G3615" s="78"/>
      <c r="H3615" s="78"/>
      <c r="I3615" s="78"/>
    </row>
    <row r="3616" spans="1:9" x14ac:dyDescent="0.2">
      <c r="A3616" s="77">
        <v>35748</v>
      </c>
      <c r="B3616" s="61">
        <v>445</v>
      </c>
      <c r="C3616" s="78">
        <f t="shared" si="167"/>
        <v>1997.11</v>
      </c>
      <c r="D3616" s="78">
        <f t="shared" si="168"/>
        <v>0.88264462809917354</v>
      </c>
      <c r="E3616" s="78"/>
      <c r="F3616" s="78"/>
      <c r="G3616" s="78"/>
      <c r="H3616" s="78"/>
      <c r="I3616" s="78"/>
    </row>
    <row r="3617" spans="1:9" x14ac:dyDescent="0.2">
      <c r="A3617" s="77">
        <v>35749</v>
      </c>
      <c r="B3617" s="61">
        <v>1188</v>
      </c>
      <c r="C3617" s="78">
        <f t="shared" si="167"/>
        <v>1997.11</v>
      </c>
      <c r="D3617" s="78">
        <f t="shared" si="168"/>
        <v>2.3563636363636364</v>
      </c>
      <c r="E3617" s="78"/>
      <c r="F3617" s="78"/>
      <c r="G3617" s="78"/>
      <c r="H3617" s="78"/>
      <c r="I3617" s="78"/>
    </row>
    <row r="3618" spans="1:9" x14ac:dyDescent="0.2">
      <c r="A3618" s="77">
        <v>35750</v>
      </c>
      <c r="B3618" s="61">
        <v>1936</v>
      </c>
      <c r="C3618" s="78">
        <f t="shared" si="167"/>
        <v>1997.11</v>
      </c>
      <c r="D3618" s="78">
        <f t="shared" si="168"/>
        <v>3.84</v>
      </c>
      <c r="E3618" s="78"/>
      <c r="F3618" s="78"/>
      <c r="G3618" s="78"/>
      <c r="H3618" s="78"/>
      <c r="I3618" s="78"/>
    </row>
    <row r="3619" spans="1:9" x14ac:dyDescent="0.2">
      <c r="A3619" s="77">
        <v>35751</v>
      </c>
      <c r="B3619" s="61">
        <v>906</v>
      </c>
      <c r="C3619" s="78">
        <f t="shared" si="167"/>
        <v>1997.11</v>
      </c>
      <c r="D3619" s="78">
        <f t="shared" si="168"/>
        <v>1.7970247933884298</v>
      </c>
      <c r="E3619" s="78"/>
      <c r="F3619" s="78"/>
      <c r="G3619" s="78"/>
      <c r="H3619" s="78"/>
      <c r="I3619" s="78"/>
    </row>
    <row r="3620" spans="1:9" x14ac:dyDescent="0.2">
      <c r="A3620" s="77">
        <v>35752</v>
      </c>
      <c r="B3620" s="61">
        <v>971</v>
      </c>
      <c r="C3620" s="78">
        <f t="shared" si="167"/>
        <v>1997.11</v>
      </c>
      <c r="D3620" s="78">
        <f t="shared" si="168"/>
        <v>1.9259504132231404</v>
      </c>
      <c r="E3620" s="78"/>
      <c r="F3620" s="78"/>
      <c r="G3620" s="78"/>
      <c r="H3620" s="78"/>
      <c r="I3620" s="78"/>
    </row>
    <row r="3621" spans="1:9" x14ac:dyDescent="0.2">
      <c r="A3621" s="77">
        <v>35753</v>
      </c>
      <c r="B3621" s="61">
        <v>1684</v>
      </c>
      <c r="C3621" s="78">
        <f t="shared" si="167"/>
        <v>1997.11</v>
      </c>
      <c r="D3621" s="78">
        <f t="shared" si="168"/>
        <v>3.3401652892561984</v>
      </c>
      <c r="E3621" s="78"/>
      <c r="F3621" s="78"/>
      <c r="G3621" s="78"/>
      <c r="H3621" s="78"/>
      <c r="I3621" s="78"/>
    </row>
    <row r="3622" spans="1:9" x14ac:dyDescent="0.2">
      <c r="A3622" s="77">
        <v>35754</v>
      </c>
      <c r="B3622" s="61">
        <v>181</v>
      </c>
      <c r="C3622" s="78">
        <f t="shared" si="167"/>
        <v>1997.11</v>
      </c>
      <c r="D3622" s="78">
        <f t="shared" si="168"/>
        <v>0.35900826446280992</v>
      </c>
      <c r="E3622" s="78"/>
      <c r="F3622" s="78"/>
      <c r="G3622" s="78"/>
      <c r="H3622" s="78"/>
      <c r="I3622" s="78"/>
    </row>
    <row r="3623" spans="1:9" x14ac:dyDescent="0.2">
      <c r="A3623" s="77">
        <v>35755</v>
      </c>
      <c r="B3623" s="61">
        <v>473</v>
      </c>
      <c r="C3623" s="78">
        <f t="shared" si="167"/>
        <v>1997.11</v>
      </c>
      <c r="D3623" s="78">
        <f t="shared" si="168"/>
        <v>0.93818181818181812</v>
      </c>
      <c r="E3623" s="78"/>
      <c r="F3623" s="78"/>
      <c r="G3623" s="78"/>
      <c r="H3623" s="78"/>
      <c r="I3623" s="78"/>
    </row>
    <row r="3624" spans="1:9" x14ac:dyDescent="0.2">
      <c r="A3624" s="77">
        <v>35756</v>
      </c>
      <c r="B3624" s="61">
        <v>656</v>
      </c>
      <c r="C3624" s="78">
        <f t="shared" si="167"/>
        <v>1997.11</v>
      </c>
      <c r="D3624" s="78">
        <f t="shared" si="168"/>
        <v>1.3011570247933886</v>
      </c>
      <c r="E3624" s="78"/>
      <c r="F3624" s="78"/>
      <c r="G3624" s="78"/>
      <c r="H3624" s="78"/>
      <c r="I3624" s="78"/>
    </row>
    <row r="3625" spans="1:9" x14ac:dyDescent="0.2">
      <c r="A3625" s="77">
        <v>35757</v>
      </c>
      <c r="B3625" s="61">
        <v>1437</v>
      </c>
      <c r="C3625" s="78">
        <f t="shared" si="167"/>
        <v>1997.11</v>
      </c>
      <c r="D3625" s="78">
        <f t="shared" si="168"/>
        <v>2.8502479338842979</v>
      </c>
      <c r="E3625" s="78"/>
      <c r="F3625" s="78"/>
      <c r="G3625" s="78"/>
      <c r="H3625" s="78"/>
      <c r="I3625" s="78"/>
    </row>
    <row r="3626" spans="1:9" x14ac:dyDescent="0.2">
      <c r="A3626" s="77">
        <v>35758</v>
      </c>
      <c r="B3626" s="61">
        <v>1923</v>
      </c>
      <c r="C3626" s="78">
        <f t="shared" si="167"/>
        <v>1997.11</v>
      </c>
      <c r="D3626" s="78">
        <f t="shared" si="168"/>
        <v>3.8142148760330579</v>
      </c>
      <c r="E3626" s="78"/>
      <c r="F3626" s="78"/>
      <c r="G3626" s="78"/>
      <c r="H3626" s="78"/>
      <c r="I3626" s="78"/>
    </row>
    <row r="3627" spans="1:9" x14ac:dyDescent="0.2">
      <c r="A3627" s="77">
        <v>35759</v>
      </c>
      <c r="B3627" s="61">
        <v>1775</v>
      </c>
      <c r="C3627" s="78">
        <f t="shared" si="167"/>
        <v>1997.11</v>
      </c>
      <c r="D3627" s="78">
        <f t="shared" si="168"/>
        <v>3.5206611570247932</v>
      </c>
      <c r="E3627" s="78"/>
      <c r="F3627" s="78"/>
      <c r="G3627" s="78"/>
      <c r="H3627" s="78"/>
      <c r="I3627" s="78"/>
    </row>
    <row r="3628" spans="1:9" x14ac:dyDescent="0.2">
      <c r="A3628" s="77">
        <v>35760</v>
      </c>
      <c r="B3628" s="61">
        <v>2645</v>
      </c>
      <c r="C3628" s="78">
        <f t="shared" si="167"/>
        <v>1997.11</v>
      </c>
      <c r="D3628" s="78">
        <f t="shared" si="168"/>
        <v>5.2462809917355369</v>
      </c>
      <c r="E3628" s="78"/>
      <c r="F3628" s="78"/>
      <c r="G3628" s="78"/>
      <c r="H3628" s="78"/>
      <c r="I3628" s="78"/>
    </row>
    <row r="3629" spans="1:9" x14ac:dyDescent="0.2">
      <c r="A3629" s="77">
        <v>35761</v>
      </c>
      <c r="B3629" s="61">
        <v>1864</v>
      </c>
      <c r="C3629" s="78">
        <f t="shared" si="167"/>
        <v>1997.11</v>
      </c>
      <c r="D3629" s="78">
        <f t="shared" si="168"/>
        <v>3.697190082644628</v>
      </c>
      <c r="E3629" s="78"/>
      <c r="F3629" s="78"/>
      <c r="G3629" s="78"/>
      <c r="H3629" s="78"/>
      <c r="I3629" s="78"/>
    </row>
    <row r="3630" spans="1:9" x14ac:dyDescent="0.2">
      <c r="A3630" s="77">
        <v>35762</v>
      </c>
      <c r="B3630" s="61">
        <v>1247</v>
      </c>
      <c r="C3630" s="78">
        <f t="shared" si="167"/>
        <v>1997.11</v>
      </c>
      <c r="D3630" s="78">
        <f t="shared" si="168"/>
        <v>2.4733884297520663</v>
      </c>
      <c r="E3630" s="78"/>
      <c r="F3630" s="78"/>
      <c r="G3630" s="78"/>
      <c r="H3630" s="78"/>
      <c r="I3630" s="78"/>
    </row>
    <row r="3631" spans="1:9" x14ac:dyDescent="0.2">
      <c r="A3631" s="77">
        <v>35763</v>
      </c>
      <c r="B3631" s="61">
        <v>1532</v>
      </c>
      <c r="C3631" s="78">
        <f t="shared" si="167"/>
        <v>1997.11</v>
      </c>
      <c r="D3631" s="78">
        <f t="shared" si="168"/>
        <v>3.0386776859504137</v>
      </c>
      <c r="E3631" s="78"/>
      <c r="F3631" s="78"/>
      <c r="G3631" s="78"/>
      <c r="H3631" s="78"/>
      <c r="I3631" s="78"/>
    </row>
    <row r="3632" spans="1:9" x14ac:dyDescent="0.2">
      <c r="A3632" s="77">
        <v>35764</v>
      </c>
      <c r="B3632" s="61">
        <v>1465</v>
      </c>
      <c r="C3632" s="78">
        <f t="shared" si="167"/>
        <v>1997.11</v>
      </c>
      <c r="D3632" s="78">
        <f t="shared" si="168"/>
        <v>2.9057851239669423</v>
      </c>
      <c r="E3632" s="78"/>
      <c r="F3632" s="78"/>
      <c r="G3632" s="78"/>
      <c r="H3632" s="78"/>
      <c r="I3632" s="78"/>
    </row>
    <row r="3633" spans="1:9" x14ac:dyDescent="0.2">
      <c r="A3633" s="77">
        <v>35765</v>
      </c>
      <c r="B3633" s="61">
        <v>993</v>
      </c>
      <c r="C3633" s="78">
        <f t="shared" si="167"/>
        <v>1997.12</v>
      </c>
      <c r="D3633" s="78">
        <f t="shared" si="168"/>
        <v>1.9695867768595041</v>
      </c>
      <c r="E3633" s="78"/>
      <c r="F3633" s="78"/>
      <c r="G3633" s="78"/>
      <c r="H3633" s="78"/>
      <c r="I3633" s="78"/>
    </row>
    <row r="3634" spans="1:9" x14ac:dyDescent="0.2">
      <c r="A3634" s="77">
        <v>35766</v>
      </c>
      <c r="B3634" s="61">
        <v>933</v>
      </c>
      <c r="C3634" s="78">
        <f t="shared" si="167"/>
        <v>1997.12</v>
      </c>
      <c r="D3634" s="78">
        <f t="shared" si="168"/>
        <v>1.850578512396694</v>
      </c>
      <c r="E3634" s="78"/>
      <c r="F3634" s="78"/>
      <c r="G3634" s="78"/>
      <c r="H3634" s="78"/>
      <c r="I3634" s="78"/>
    </row>
    <row r="3635" spans="1:9" x14ac:dyDescent="0.2">
      <c r="A3635" s="77">
        <v>35767</v>
      </c>
      <c r="B3635" s="61">
        <v>792</v>
      </c>
      <c r="C3635" s="78">
        <f t="shared" si="167"/>
        <v>1997.12</v>
      </c>
      <c r="D3635" s="78">
        <f t="shared" si="168"/>
        <v>1.570909090909091</v>
      </c>
      <c r="E3635" s="78"/>
      <c r="F3635" s="78"/>
      <c r="G3635" s="78"/>
      <c r="H3635" s="78"/>
      <c r="I3635" s="78"/>
    </row>
    <row r="3636" spans="1:9" x14ac:dyDescent="0.2">
      <c r="A3636" s="77">
        <v>35768</v>
      </c>
      <c r="B3636" s="61">
        <v>1346</v>
      </c>
      <c r="C3636" s="78">
        <f t="shared" si="167"/>
        <v>1997.12</v>
      </c>
      <c r="D3636" s="78">
        <f t="shared" si="168"/>
        <v>2.6697520661157021</v>
      </c>
      <c r="E3636" s="78"/>
      <c r="F3636" s="78"/>
      <c r="G3636" s="78"/>
      <c r="H3636" s="78"/>
      <c r="I3636" s="78"/>
    </row>
    <row r="3637" spans="1:9" x14ac:dyDescent="0.2">
      <c r="A3637" s="77">
        <v>35769</v>
      </c>
      <c r="B3637" s="61">
        <v>1276</v>
      </c>
      <c r="C3637" s="78">
        <f t="shared" si="167"/>
        <v>1997.12</v>
      </c>
      <c r="D3637" s="78">
        <f t="shared" si="168"/>
        <v>2.5309090909090908</v>
      </c>
      <c r="E3637" s="78"/>
      <c r="F3637" s="78"/>
      <c r="G3637" s="78"/>
      <c r="H3637" s="78"/>
      <c r="I3637" s="78"/>
    </row>
    <row r="3638" spans="1:9" x14ac:dyDescent="0.2">
      <c r="A3638" s="77">
        <v>35770</v>
      </c>
      <c r="B3638" s="61">
        <v>1097</v>
      </c>
      <c r="C3638" s="78">
        <f t="shared" si="167"/>
        <v>1997.12</v>
      </c>
      <c r="D3638" s="78">
        <f t="shared" si="168"/>
        <v>2.1758677685950416</v>
      </c>
      <c r="E3638" s="78"/>
      <c r="F3638" s="78"/>
      <c r="G3638" s="78"/>
      <c r="H3638" s="78"/>
      <c r="I3638" s="78"/>
    </row>
    <row r="3639" spans="1:9" x14ac:dyDescent="0.2">
      <c r="A3639" s="77">
        <v>35771</v>
      </c>
      <c r="B3639" s="61">
        <v>2899</v>
      </c>
      <c r="C3639" s="78">
        <f t="shared" si="167"/>
        <v>1997.12</v>
      </c>
      <c r="D3639" s="78">
        <f t="shared" si="168"/>
        <v>5.7500826446280993</v>
      </c>
      <c r="E3639" s="78"/>
      <c r="F3639" s="78"/>
      <c r="G3639" s="78"/>
      <c r="H3639" s="78"/>
      <c r="I3639" s="78"/>
    </row>
    <row r="3640" spans="1:9" x14ac:dyDescent="0.2">
      <c r="A3640" s="77">
        <v>35772</v>
      </c>
      <c r="B3640" s="61">
        <v>2151</v>
      </c>
      <c r="C3640" s="78">
        <f t="shared" si="167"/>
        <v>1997.12</v>
      </c>
      <c r="D3640" s="78">
        <f t="shared" si="168"/>
        <v>4.2664462809917358</v>
      </c>
      <c r="E3640" s="78"/>
      <c r="F3640" s="78"/>
      <c r="G3640" s="78"/>
      <c r="H3640" s="78"/>
      <c r="I3640" s="78"/>
    </row>
    <row r="3641" spans="1:9" x14ac:dyDescent="0.2">
      <c r="A3641" s="77">
        <v>35773</v>
      </c>
      <c r="B3641" s="61">
        <v>1515</v>
      </c>
      <c r="C3641" s="78">
        <f t="shared" si="167"/>
        <v>1997.12</v>
      </c>
      <c r="D3641" s="78">
        <f t="shared" si="168"/>
        <v>3.0049586776859507</v>
      </c>
      <c r="E3641" s="78"/>
      <c r="F3641" s="78"/>
      <c r="G3641" s="78"/>
      <c r="H3641" s="78"/>
      <c r="I3641" s="78"/>
    </row>
    <row r="3642" spans="1:9" x14ac:dyDescent="0.2">
      <c r="A3642" s="77">
        <v>35774</v>
      </c>
      <c r="B3642" s="61">
        <v>1198</v>
      </c>
      <c r="C3642" s="78">
        <f t="shared" si="167"/>
        <v>1997.12</v>
      </c>
      <c r="D3642" s="78">
        <f t="shared" si="168"/>
        <v>2.3761983471074384</v>
      </c>
      <c r="E3642" s="78"/>
      <c r="F3642" s="78"/>
      <c r="G3642" s="78"/>
      <c r="H3642" s="78"/>
      <c r="I3642" s="78"/>
    </row>
    <row r="3643" spans="1:9" x14ac:dyDescent="0.2">
      <c r="A3643" s="77">
        <v>35775</v>
      </c>
      <c r="B3643" s="61">
        <v>1026</v>
      </c>
      <c r="C3643" s="78">
        <f t="shared" si="167"/>
        <v>1997.12</v>
      </c>
      <c r="D3643" s="78">
        <f t="shared" si="168"/>
        <v>2.0350413223140498</v>
      </c>
      <c r="E3643" s="78"/>
      <c r="F3643" s="78"/>
      <c r="G3643" s="78"/>
      <c r="H3643" s="78"/>
      <c r="I3643" s="78"/>
    </row>
    <row r="3644" spans="1:9" x14ac:dyDescent="0.2">
      <c r="A3644" s="77">
        <v>35776</v>
      </c>
      <c r="B3644" s="61">
        <v>871</v>
      </c>
      <c r="C3644" s="78">
        <f t="shared" si="167"/>
        <v>1997.12</v>
      </c>
      <c r="D3644" s="78">
        <f t="shared" si="168"/>
        <v>1.7276033057851239</v>
      </c>
      <c r="E3644" s="78"/>
      <c r="F3644" s="78"/>
      <c r="G3644" s="78"/>
      <c r="H3644" s="78"/>
      <c r="I3644" s="78"/>
    </row>
    <row r="3645" spans="1:9" x14ac:dyDescent="0.2">
      <c r="A3645" s="77">
        <v>35777</v>
      </c>
      <c r="B3645" s="61">
        <v>733</v>
      </c>
      <c r="C3645" s="78">
        <f t="shared" si="167"/>
        <v>1997.12</v>
      </c>
      <c r="D3645" s="78">
        <f t="shared" si="168"/>
        <v>1.4538842975206612</v>
      </c>
      <c r="E3645" s="78"/>
      <c r="F3645" s="78"/>
      <c r="G3645" s="78"/>
      <c r="H3645" s="78"/>
      <c r="I3645" s="78"/>
    </row>
    <row r="3646" spans="1:9" x14ac:dyDescent="0.2">
      <c r="A3646" s="77">
        <v>35778</v>
      </c>
      <c r="B3646" s="61">
        <v>1229</v>
      </c>
      <c r="C3646" s="78">
        <f t="shared" si="167"/>
        <v>1997.12</v>
      </c>
      <c r="D3646" s="78">
        <f t="shared" si="168"/>
        <v>2.4376859504132229</v>
      </c>
      <c r="E3646" s="78"/>
      <c r="F3646" s="78"/>
      <c r="G3646" s="78"/>
      <c r="H3646" s="78"/>
      <c r="I3646" s="78"/>
    </row>
    <row r="3647" spans="1:9" x14ac:dyDescent="0.2">
      <c r="A3647" s="77">
        <v>35779</v>
      </c>
      <c r="B3647" s="61">
        <v>1041</v>
      </c>
      <c r="C3647" s="78">
        <f t="shared" si="167"/>
        <v>1997.12</v>
      </c>
      <c r="D3647" s="78">
        <f t="shared" si="168"/>
        <v>2.0647933884297522</v>
      </c>
      <c r="E3647" s="78"/>
      <c r="F3647" s="78"/>
      <c r="G3647" s="78"/>
      <c r="H3647" s="78"/>
      <c r="I3647" s="78"/>
    </row>
    <row r="3648" spans="1:9" x14ac:dyDescent="0.2">
      <c r="A3648" s="77">
        <v>35780</v>
      </c>
      <c r="B3648" s="61">
        <v>1299</v>
      </c>
      <c r="C3648" s="78">
        <f t="shared" si="167"/>
        <v>1997.12</v>
      </c>
      <c r="D3648" s="78">
        <f t="shared" si="168"/>
        <v>2.5765289256198347</v>
      </c>
      <c r="E3648" s="78"/>
      <c r="F3648" s="78"/>
      <c r="G3648" s="78"/>
      <c r="H3648" s="78"/>
      <c r="I3648" s="78"/>
    </row>
    <row r="3649" spans="1:9" x14ac:dyDescent="0.2">
      <c r="A3649" s="77">
        <v>35781</v>
      </c>
      <c r="B3649" s="61">
        <v>1361</v>
      </c>
      <c r="C3649" s="78">
        <f t="shared" si="167"/>
        <v>1997.12</v>
      </c>
      <c r="D3649" s="78">
        <f t="shared" si="168"/>
        <v>2.6995041322314051</v>
      </c>
      <c r="E3649" s="78"/>
      <c r="F3649" s="78"/>
      <c r="G3649" s="78"/>
      <c r="H3649" s="78"/>
      <c r="I3649" s="78"/>
    </row>
    <row r="3650" spans="1:9" x14ac:dyDescent="0.2">
      <c r="A3650" s="77">
        <v>35782</v>
      </c>
      <c r="B3650" s="61">
        <v>1205</v>
      </c>
      <c r="C3650" s="78">
        <f t="shared" si="167"/>
        <v>1997.12</v>
      </c>
      <c r="D3650" s="78">
        <f t="shared" si="168"/>
        <v>2.3900826446280994</v>
      </c>
      <c r="E3650" s="78"/>
      <c r="F3650" s="78"/>
      <c r="G3650" s="78"/>
      <c r="H3650" s="78"/>
      <c r="I3650" s="78"/>
    </row>
    <row r="3651" spans="1:9" x14ac:dyDescent="0.2">
      <c r="A3651" s="77">
        <v>35783</v>
      </c>
      <c r="B3651" s="61">
        <v>866</v>
      </c>
      <c r="C3651" s="78">
        <f t="shared" si="167"/>
        <v>1997.12</v>
      </c>
      <c r="D3651" s="78">
        <f t="shared" si="168"/>
        <v>1.7176859504132231</v>
      </c>
      <c r="E3651" s="78"/>
      <c r="F3651" s="78"/>
      <c r="G3651" s="78"/>
      <c r="H3651" s="78"/>
      <c r="I3651" s="78"/>
    </row>
    <row r="3652" spans="1:9" x14ac:dyDescent="0.2">
      <c r="A3652" s="77">
        <v>35784</v>
      </c>
      <c r="B3652" s="61">
        <v>841</v>
      </c>
      <c r="C3652" s="78">
        <f t="shared" si="167"/>
        <v>1997.12</v>
      </c>
      <c r="D3652" s="78">
        <f t="shared" si="168"/>
        <v>1.6680991735537192</v>
      </c>
      <c r="E3652" s="78"/>
      <c r="F3652" s="78"/>
      <c r="G3652" s="78"/>
      <c r="H3652" s="78"/>
      <c r="I3652" s="78"/>
    </row>
    <row r="3653" spans="1:9" x14ac:dyDescent="0.2">
      <c r="A3653" s="77">
        <v>35785</v>
      </c>
      <c r="B3653" s="61">
        <v>771</v>
      </c>
      <c r="C3653" s="78">
        <f t="shared" si="167"/>
        <v>1997.12</v>
      </c>
      <c r="D3653" s="78">
        <f t="shared" si="168"/>
        <v>1.5292561983471074</v>
      </c>
      <c r="E3653" s="78"/>
      <c r="F3653" s="78"/>
      <c r="G3653" s="78"/>
      <c r="H3653" s="78"/>
      <c r="I3653" s="78"/>
    </row>
    <row r="3654" spans="1:9" x14ac:dyDescent="0.2">
      <c r="A3654" s="77">
        <v>35786</v>
      </c>
      <c r="B3654" s="61">
        <v>502</v>
      </c>
      <c r="C3654" s="78">
        <f t="shared" si="167"/>
        <v>1997.12</v>
      </c>
      <c r="D3654" s="78">
        <f t="shared" si="168"/>
        <v>0.99570247933884293</v>
      </c>
      <c r="E3654" s="78"/>
      <c r="F3654" s="78"/>
      <c r="G3654" s="78"/>
      <c r="H3654" s="78"/>
      <c r="I3654" s="78"/>
    </row>
    <row r="3655" spans="1:9" x14ac:dyDescent="0.2">
      <c r="A3655" s="77">
        <v>35787</v>
      </c>
      <c r="B3655" s="61">
        <v>574</v>
      </c>
      <c r="C3655" s="78">
        <f t="shared" si="167"/>
        <v>1997.12</v>
      </c>
      <c r="D3655" s="78">
        <f t="shared" si="168"/>
        <v>1.1385123966942148</v>
      </c>
      <c r="E3655" s="78"/>
      <c r="F3655" s="78"/>
      <c r="G3655" s="78"/>
      <c r="H3655" s="78"/>
      <c r="I3655" s="78"/>
    </row>
    <row r="3656" spans="1:9" x14ac:dyDescent="0.2">
      <c r="A3656" s="77">
        <v>35788</v>
      </c>
      <c r="B3656" s="61">
        <v>594</v>
      </c>
      <c r="C3656" s="78">
        <f t="shared" si="167"/>
        <v>1997.12</v>
      </c>
      <c r="D3656" s="78">
        <f t="shared" si="168"/>
        <v>1.1781818181818182</v>
      </c>
      <c r="E3656" s="78"/>
      <c r="F3656" s="78"/>
      <c r="G3656" s="78"/>
      <c r="H3656" s="78"/>
      <c r="I3656" s="78"/>
    </row>
    <row r="3657" spans="1:9" x14ac:dyDescent="0.2">
      <c r="A3657" s="77">
        <v>35789</v>
      </c>
      <c r="B3657" s="61">
        <v>635</v>
      </c>
      <c r="C3657" s="78">
        <f t="shared" si="167"/>
        <v>1997.12</v>
      </c>
      <c r="D3657" s="78">
        <f t="shared" si="168"/>
        <v>1.2595041322314051</v>
      </c>
      <c r="E3657" s="78"/>
      <c r="F3657" s="78"/>
      <c r="G3657" s="78"/>
      <c r="H3657" s="78"/>
      <c r="I3657" s="78"/>
    </row>
    <row r="3658" spans="1:9" x14ac:dyDescent="0.2">
      <c r="A3658" s="77">
        <v>35790</v>
      </c>
      <c r="B3658" s="61">
        <v>477</v>
      </c>
      <c r="C3658" s="78">
        <f t="shared" si="167"/>
        <v>1997.12</v>
      </c>
      <c r="D3658" s="78">
        <f t="shared" si="168"/>
        <v>0.94611570247933885</v>
      </c>
      <c r="E3658" s="78"/>
      <c r="F3658" s="78"/>
      <c r="G3658" s="78"/>
      <c r="H3658" s="78"/>
      <c r="I3658" s="78"/>
    </row>
    <row r="3659" spans="1:9" x14ac:dyDescent="0.2">
      <c r="A3659" s="77">
        <v>35791</v>
      </c>
      <c r="B3659" s="61">
        <v>639</v>
      </c>
      <c r="C3659" s="78">
        <f t="shared" ref="C3659:C3722" si="169">YEAR(A3659) + MONTH(A3659) / 100</f>
        <v>1997.12</v>
      </c>
      <c r="D3659" s="78">
        <f t="shared" si="168"/>
        <v>1.2674380165289256</v>
      </c>
      <c r="E3659" s="78"/>
      <c r="F3659" s="78"/>
      <c r="G3659" s="78"/>
      <c r="H3659" s="78"/>
      <c r="I3659" s="78"/>
    </row>
    <row r="3660" spans="1:9" x14ac:dyDescent="0.2">
      <c r="A3660" s="77">
        <v>35792</v>
      </c>
      <c r="B3660" s="61">
        <v>505</v>
      </c>
      <c r="C3660" s="78">
        <f t="shared" si="169"/>
        <v>1997.12</v>
      </c>
      <c r="D3660" s="78">
        <f t="shared" ref="D3660:D3723" si="170">B3660 * 60 * 60 * 24 / 43560 / 1000</f>
        <v>1.0016528925619834</v>
      </c>
      <c r="E3660" s="78"/>
      <c r="F3660" s="78"/>
      <c r="G3660" s="78"/>
      <c r="H3660" s="78"/>
      <c r="I3660" s="78"/>
    </row>
    <row r="3661" spans="1:9" x14ac:dyDescent="0.2">
      <c r="A3661" s="77">
        <v>35793</v>
      </c>
      <c r="B3661" s="61">
        <v>598</v>
      </c>
      <c r="C3661" s="78">
        <f t="shared" si="169"/>
        <v>1997.12</v>
      </c>
      <c r="D3661" s="78">
        <f t="shared" si="170"/>
        <v>1.1861157024793387</v>
      </c>
      <c r="E3661" s="78"/>
      <c r="F3661" s="78"/>
      <c r="G3661" s="78"/>
      <c r="H3661" s="78"/>
      <c r="I3661" s="78"/>
    </row>
    <row r="3662" spans="1:9" x14ac:dyDescent="0.2">
      <c r="A3662" s="77">
        <v>35794</v>
      </c>
      <c r="B3662" s="61">
        <v>643</v>
      </c>
      <c r="C3662" s="78">
        <f t="shared" si="169"/>
        <v>1997.12</v>
      </c>
      <c r="D3662" s="78">
        <f t="shared" si="170"/>
        <v>1.2753719008264464</v>
      </c>
      <c r="E3662" s="78"/>
      <c r="F3662" s="78"/>
      <c r="G3662" s="78"/>
      <c r="H3662" s="78"/>
      <c r="I3662" s="78"/>
    </row>
    <row r="3663" spans="1:9" x14ac:dyDescent="0.2">
      <c r="A3663" s="77">
        <v>35795</v>
      </c>
      <c r="B3663" s="61">
        <v>964</v>
      </c>
      <c r="C3663" s="78">
        <f t="shared" si="169"/>
        <v>1997.12</v>
      </c>
      <c r="D3663" s="78">
        <f t="shared" si="170"/>
        <v>1.9120661157024792</v>
      </c>
      <c r="E3663" s="78"/>
      <c r="F3663" s="78"/>
      <c r="G3663" s="78"/>
      <c r="H3663" s="78"/>
      <c r="I3663" s="78"/>
    </row>
    <row r="3664" spans="1:9" x14ac:dyDescent="0.2">
      <c r="A3664" s="77">
        <v>35796</v>
      </c>
      <c r="B3664" s="61">
        <v>1074</v>
      </c>
      <c r="C3664" s="78">
        <f t="shared" si="169"/>
        <v>1998.01</v>
      </c>
      <c r="D3664" s="78">
        <f t="shared" si="170"/>
        <v>2.1302479338842977</v>
      </c>
      <c r="E3664" s="78"/>
      <c r="F3664" s="78"/>
      <c r="G3664" s="78"/>
      <c r="H3664" s="78"/>
      <c r="I3664" s="78"/>
    </row>
    <row r="3665" spans="1:9" x14ac:dyDescent="0.2">
      <c r="A3665" s="77">
        <v>35797</v>
      </c>
      <c r="B3665" s="61">
        <v>1610</v>
      </c>
      <c r="C3665" s="78">
        <f t="shared" si="169"/>
        <v>1998.01</v>
      </c>
      <c r="D3665" s="78">
        <f t="shared" si="170"/>
        <v>3.193388429752066</v>
      </c>
      <c r="E3665" s="78"/>
      <c r="F3665" s="78"/>
      <c r="G3665" s="78"/>
      <c r="H3665" s="78"/>
      <c r="I3665" s="78"/>
    </row>
    <row r="3666" spans="1:9" x14ac:dyDescent="0.2">
      <c r="A3666" s="77">
        <v>35798</v>
      </c>
      <c r="B3666" s="61">
        <v>2094</v>
      </c>
      <c r="C3666" s="78">
        <f t="shared" si="169"/>
        <v>1998.01</v>
      </c>
      <c r="D3666" s="78">
        <f t="shared" si="170"/>
        <v>4.1533884297520665</v>
      </c>
      <c r="E3666" s="78"/>
      <c r="F3666" s="78"/>
      <c r="G3666" s="78"/>
      <c r="H3666" s="78"/>
      <c r="I3666" s="78"/>
    </row>
    <row r="3667" spans="1:9" x14ac:dyDescent="0.2">
      <c r="A3667" s="77">
        <v>35799</v>
      </c>
      <c r="B3667" s="61">
        <v>2358</v>
      </c>
      <c r="C3667" s="78">
        <f t="shared" si="169"/>
        <v>1998.01</v>
      </c>
      <c r="D3667" s="78">
        <f t="shared" si="170"/>
        <v>4.677024793388429</v>
      </c>
      <c r="E3667" s="78"/>
      <c r="F3667" s="78"/>
      <c r="G3667" s="78"/>
      <c r="H3667" s="78"/>
      <c r="I3667" s="78"/>
    </row>
    <row r="3668" spans="1:9" x14ac:dyDescent="0.2">
      <c r="A3668" s="77">
        <v>35800</v>
      </c>
      <c r="B3668" s="61">
        <v>1687</v>
      </c>
      <c r="C3668" s="78">
        <f t="shared" si="169"/>
        <v>1998.01</v>
      </c>
      <c r="D3668" s="78">
        <f t="shared" si="170"/>
        <v>3.3461157024793389</v>
      </c>
      <c r="E3668" s="78"/>
      <c r="F3668" s="78"/>
      <c r="G3668" s="78"/>
      <c r="H3668" s="78"/>
      <c r="I3668" s="78"/>
    </row>
    <row r="3669" spans="1:9" x14ac:dyDescent="0.2">
      <c r="A3669" s="77">
        <v>35801</v>
      </c>
      <c r="B3669" s="61">
        <v>1887</v>
      </c>
      <c r="C3669" s="78">
        <f t="shared" si="169"/>
        <v>1998.01</v>
      </c>
      <c r="D3669" s="78">
        <f t="shared" si="170"/>
        <v>3.7428099173553719</v>
      </c>
      <c r="E3669" s="78"/>
      <c r="F3669" s="78"/>
      <c r="G3669" s="78"/>
      <c r="H3669" s="78"/>
      <c r="I3669" s="78"/>
    </row>
    <row r="3670" spans="1:9" x14ac:dyDescent="0.2">
      <c r="A3670" s="77">
        <v>35802</v>
      </c>
      <c r="B3670" s="61">
        <v>1131</v>
      </c>
      <c r="C3670" s="78">
        <f t="shared" si="169"/>
        <v>1998.01</v>
      </c>
      <c r="D3670" s="78">
        <f t="shared" si="170"/>
        <v>2.2433057851239671</v>
      </c>
      <c r="E3670" s="78"/>
      <c r="F3670" s="78"/>
      <c r="G3670" s="78"/>
      <c r="H3670" s="78"/>
      <c r="I3670" s="78"/>
    </row>
    <row r="3671" spans="1:9" x14ac:dyDescent="0.2">
      <c r="A3671" s="77">
        <v>35803</v>
      </c>
      <c r="B3671" s="61">
        <v>1211</v>
      </c>
      <c r="C3671" s="78">
        <f t="shared" si="169"/>
        <v>1998.01</v>
      </c>
      <c r="D3671" s="78">
        <f t="shared" si="170"/>
        <v>2.4019834710743804</v>
      </c>
      <c r="E3671" s="78"/>
      <c r="F3671" s="78"/>
      <c r="G3671" s="78"/>
      <c r="H3671" s="78"/>
      <c r="I3671" s="78"/>
    </row>
    <row r="3672" spans="1:9" x14ac:dyDescent="0.2">
      <c r="A3672" s="77">
        <v>35804</v>
      </c>
      <c r="B3672" s="61">
        <v>1159</v>
      </c>
      <c r="C3672" s="78">
        <f t="shared" si="169"/>
        <v>1998.01</v>
      </c>
      <c r="D3672" s="78">
        <f t="shared" si="170"/>
        <v>2.298842975206612</v>
      </c>
      <c r="E3672" s="78"/>
      <c r="F3672" s="78"/>
      <c r="G3672" s="78"/>
      <c r="H3672" s="78"/>
      <c r="I3672" s="78"/>
    </row>
    <row r="3673" spans="1:9" x14ac:dyDescent="0.2">
      <c r="A3673" s="77">
        <v>35805</v>
      </c>
      <c r="B3673" s="61">
        <v>1396</v>
      </c>
      <c r="C3673" s="78">
        <f t="shared" si="169"/>
        <v>1998.01</v>
      </c>
      <c r="D3673" s="78">
        <f t="shared" si="170"/>
        <v>2.7689256198347105</v>
      </c>
      <c r="E3673" s="78"/>
      <c r="F3673" s="78"/>
      <c r="G3673" s="78"/>
      <c r="H3673" s="78"/>
      <c r="I3673" s="78"/>
    </row>
    <row r="3674" spans="1:9" x14ac:dyDescent="0.2">
      <c r="A3674" s="77">
        <v>35806</v>
      </c>
      <c r="B3674" s="61">
        <v>2831</v>
      </c>
      <c r="C3674" s="78">
        <f t="shared" si="169"/>
        <v>1998.01</v>
      </c>
      <c r="D3674" s="78">
        <f t="shared" si="170"/>
        <v>5.6152066115702484</v>
      </c>
      <c r="E3674" s="78"/>
      <c r="F3674" s="78"/>
      <c r="G3674" s="78"/>
      <c r="H3674" s="78"/>
      <c r="I3674" s="78"/>
    </row>
    <row r="3675" spans="1:9" x14ac:dyDescent="0.2">
      <c r="A3675" s="77">
        <v>35807</v>
      </c>
      <c r="B3675" s="61">
        <v>5589</v>
      </c>
      <c r="C3675" s="78">
        <f t="shared" si="169"/>
        <v>1998.01</v>
      </c>
      <c r="D3675" s="78">
        <f t="shared" si="170"/>
        <v>11.085619834710744</v>
      </c>
      <c r="E3675" s="78"/>
      <c r="F3675" s="78"/>
      <c r="G3675" s="78"/>
      <c r="H3675" s="78"/>
      <c r="I3675" s="78"/>
    </row>
    <row r="3676" spans="1:9" x14ac:dyDescent="0.2">
      <c r="A3676" s="77">
        <v>35808</v>
      </c>
      <c r="B3676" s="61">
        <v>5280</v>
      </c>
      <c r="C3676" s="78">
        <f t="shared" si="169"/>
        <v>1998.01</v>
      </c>
      <c r="D3676" s="78">
        <f t="shared" si="170"/>
        <v>10.472727272727273</v>
      </c>
      <c r="E3676" s="78"/>
      <c r="F3676" s="78"/>
      <c r="G3676" s="78"/>
      <c r="H3676" s="78"/>
      <c r="I3676" s="78"/>
    </row>
    <row r="3677" spans="1:9" x14ac:dyDescent="0.2">
      <c r="A3677" s="77">
        <v>35809</v>
      </c>
      <c r="B3677" s="61">
        <v>6398</v>
      </c>
      <c r="C3677" s="78">
        <f t="shared" si="169"/>
        <v>1998.01</v>
      </c>
      <c r="D3677" s="78">
        <f t="shared" si="170"/>
        <v>12.690247933884297</v>
      </c>
      <c r="E3677" s="78"/>
      <c r="F3677" s="78"/>
      <c r="G3677" s="78"/>
      <c r="H3677" s="78"/>
      <c r="I3677" s="78"/>
    </row>
    <row r="3678" spans="1:9" x14ac:dyDescent="0.2">
      <c r="A3678" s="77">
        <v>35810</v>
      </c>
      <c r="B3678" s="61">
        <v>4862</v>
      </c>
      <c r="C3678" s="78">
        <f t="shared" si="169"/>
        <v>1998.01</v>
      </c>
      <c r="D3678" s="78">
        <f t="shared" si="170"/>
        <v>9.6436363636363645</v>
      </c>
      <c r="E3678" s="78"/>
      <c r="F3678" s="78"/>
      <c r="G3678" s="78"/>
      <c r="H3678" s="78"/>
      <c r="I3678" s="78"/>
    </row>
    <row r="3679" spans="1:9" x14ac:dyDescent="0.2">
      <c r="A3679" s="77">
        <v>35811</v>
      </c>
      <c r="B3679" s="61">
        <v>7126</v>
      </c>
      <c r="C3679" s="78">
        <f t="shared" si="169"/>
        <v>1998.01</v>
      </c>
      <c r="D3679" s="78">
        <f t="shared" si="170"/>
        <v>14.134214876033058</v>
      </c>
      <c r="E3679" s="78"/>
      <c r="F3679" s="78"/>
      <c r="G3679" s="78"/>
      <c r="H3679" s="78"/>
      <c r="I3679" s="78"/>
    </row>
    <row r="3680" spans="1:9" x14ac:dyDescent="0.2">
      <c r="A3680" s="77">
        <v>35812</v>
      </c>
      <c r="B3680" s="61">
        <v>15225</v>
      </c>
      <c r="C3680" s="78">
        <f t="shared" si="169"/>
        <v>1998.01</v>
      </c>
      <c r="D3680" s="78">
        <f t="shared" si="170"/>
        <v>30.198347107438018</v>
      </c>
      <c r="E3680" s="78"/>
      <c r="F3680" s="78"/>
      <c r="G3680" s="78"/>
      <c r="H3680" s="78"/>
      <c r="I3680" s="78"/>
    </row>
    <row r="3681" spans="1:9" x14ac:dyDescent="0.2">
      <c r="A3681" s="77">
        <v>35813</v>
      </c>
      <c r="B3681" s="61">
        <v>16389</v>
      </c>
      <c r="C3681" s="78">
        <f t="shared" si="169"/>
        <v>1998.01</v>
      </c>
      <c r="D3681" s="78">
        <f t="shared" si="170"/>
        <v>32.507107438016533</v>
      </c>
      <c r="E3681" s="78"/>
      <c r="F3681" s="78"/>
      <c r="G3681" s="78"/>
      <c r="H3681" s="78"/>
      <c r="I3681" s="78"/>
    </row>
    <row r="3682" spans="1:9" x14ac:dyDescent="0.2">
      <c r="A3682" s="77">
        <v>35814</v>
      </c>
      <c r="B3682" s="61">
        <v>13565</v>
      </c>
      <c r="C3682" s="78">
        <f t="shared" si="169"/>
        <v>1998.01</v>
      </c>
      <c r="D3682" s="78">
        <f t="shared" si="170"/>
        <v>26.905785123966943</v>
      </c>
      <c r="E3682" s="78"/>
      <c r="F3682" s="78"/>
      <c r="G3682" s="78"/>
      <c r="H3682" s="78"/>
      <c r="I3682" s="78"/>
    </row>
    <row r="3683" spans="1:9" x14ac:dyDescent="0.2">
      <c r="A3683" s="77">
        <v>35815</v>
      </c>
      <c r="B3683" s="61">
        <v>7091</v>
      </c>
      <c r="C3683" s="78">
        <f t="shared" si="169"/>
        <v>1998.01</v>
      </c>
      <c r="D3683" s="78">
        <f t="shared" si="170"/>
        <v>14.064793388429752</v>
      </c>
      <c r="E3683" s="78"/>
      <c r="F3683" s="78"/>
      <c r="G3683" s="78"/>
      <c r="H3683" s="78"/>
      <c r="I3683" s="78"/>
    </row>
    <row r="3684" spans="1:9" x14ac:dyDescent="0.2">
      <c r="A3684" s="77">
        <v>35816</v>
      </c>
      <c r="B3684" s="61">
        <v>4717</v>
      </c>
      <c r="C3684" s="78">
        <f t="shared" si="169"/>
        <v>1998.01</v>
      </c>
      <c r="D3684" s="78">
        <f t="shared" si="170"/>
        <v>9.3560330578512403</v>
      </c>
      <c r="E3684" s="78"/>
      <c r="F3684" s="78"/>
      <c r="G3684" s="78"/>
      <c r="H3684" s="78"/>
      <c r="I3684" s="78"/>
    </row>
    <row r="3685" spans="1:9" x14ac:dyDescent="0.2">
      <c r="A3685" s="77">
        <v>35817</v>
      </c>
      <c r="B3685" s="61">
        <v>4193</v>
      </c>
      <c r="C3685" s="78">
        <f t="shared" si="169"/>
        <v>1998.01</v>
      </c>
      <c r="D3685" s="78">
        <f t="shared" si="170"/>
        <v>8.3166942148760334</v>
      </c>
      <c r="E3685" s="78"/>
      <c r="F3685" s="78"/>
      <c r="G3685" s="78"/>
      <c r="H3685" s="78"/>
      <c r="I3685" s="78"/>
    </row>
    <row r="3686" spans="1:9" x14ac:dyDescent="0.2">
      <c r="A3686" s="77">
        <v>35818</v>
      </c>
      <c r="B3686" s="61">
        <v>3518</v>
      </c>
      <c r="C3686" s="78">
        <f t="shared" si="169"/>
        <v>1998.01</v>
      </c>
      <c r="D3686" s="78">
        <f t="shared" si="170"/>
        <v>6.9778512396694214</v>
      </c>
      <c r="E3686" s="78"/>
      <c r="F3686" s="78"/>
      <c r="G3686" s="78"/>
      <c r="H3686" s="78"/>
      <c r="I3686" s="78"/>
    </row>
    <row r="3687" spans="1:9" x14ac:dyDescent="0.2">
      <c r="A3687" s="77">
        <v>35819</v>
      </c>
      <c r="B3687" s="61">
        <v>3207</v>
      </c>
      <c r="C3687" s="78">
        <f t="shared" si="169"/>
        <v>1998.01</v>
      </c>
      <c r="D3687" s="78">
        <f t="shared" si="170"/>
        <v>6.3609917355371897</v>
      </c>
      <c r="E3687" s="78"/>
      <c r="F3687" s="78"/>
      <c r="G3687" s="78"/>
      <c r="H3687" s="78"/>
      <c r="I3687" s="78"/>
    </row>
    <row r="3688" spans="1:9" x14ac:dyDescent="0.2">
      <c r="A3688" s="77">
        <v>35820</v>
      </c>
      <c r="B3688" s="61">
        <v>3565</v>
      </c>
      <c r="C3688" s="78">
        <f t="shared" si="169"/>
        <v>1998.01</v>
      </c>
      <c r="D3688" s="78">
        <f t="shared" si="170"/>
        <v>7.0710743801652889</v>
      </c>
      <c r="E3688" s="78"/>
      <c r="F3688" s="78"/>
      <c r="G3688" s="78"/>
      <c r="H3688" s="78"/>
      <c r="I3688" s="78"/>
    </row>
    <row r="3689" spans="1:9" x14ac:dyDescent="0.2">
      <c r="A3689" s="77">
        <v>35821</v>
      </c>
      <c r="B3689" s="61">
        <v>8443</v>
      </c>
      <c r="C3689" s="78">
        <f t="shared" si="169"/>
        <v>1998.01</v>
      </c>
      <c r="D3689" s="78">
        <f t="shared" si="170"/>
        <v>16.746446280991734</v>
      </c>
      <c r="E3689" s="78"/>
      <c r="F3689" s="78"/>
      <c r="G3689" s="78"/>
      <c r="H3689" s="78"/>
      <c r="I3689" s="78"/>
    </row>
    <row r="3690" spans="1:9" x14ac:dyDescent="0.2">
      <c r="A3690" s="77">
        <v>35822</v>
      </c>
      <c r="B3690" s="61">
        <v>9164</v>
      </c>
      <c r="C3690" s="78">
        <f t="shared" si="169"/>
        <v>1998.01</v>
      </c>
      <c r="D3690" s="78">
        <f t="shared" si="170"/>
        <v>18.176528925619834</v>
      </c>
      <c r="E3690" s="78"/>
      <c r="F3690" s="78"/>
      <c r="G3690" s="78"/>
      <c r="H3690" s="78"/>
      <c r="I3690" s="78"/>
    </row>
    <row r="3691" spans="1:9" x14ac:dyDescent="0.2">
      <c r="A3691" s="77">
        <v>35823</v>
      </c>
      <c r="B3691" s="61">
        <v>6261</v>
      </c>
      <c r="C3691" s="78">
        <f t="shared" si="169"/>
        <v>1998.01</v>
      </c>
      <c r="D3691" s="78">
        <f t="shared" si="170"/>
        <v>12.418512396694215</v>
      </c>
      <c r="E3691" s="78"/>
      <c r="F3691" s="78"/>
      <c r="G3691" s="78"/>
      <c r="H3691" s="78"/>
      <c r="I3691" s="78"/>
    </row>
    <row r="3692" spans="1:9" x14ac:dyDescent="0.2">
      <c r="A3692" s="77">
        <v>35824</v>
      </c>
      <c r="B3692" s="61">
        <v>9418</v>
      </c>
      <c r="C3692" s="78">
        <f t="shared" si="169"/>
        <v>1998.01</v>
      </c>
      <c r="D3692" s="78">
        <f t="shared" si="170"/>
        <v>18.680330578512397</v>
      </c>
      <c r="E3692" s="78"/>
      <c r="F3692" s="78"/>
      <c r="G3692" s="78"/>
      <c r="H3692" s="78"/>
      <c r="I3692" s="78"/>
    </row>
    <row r="3693" spans="1:9" x14ac:dyDescent="0.2">
      <c r="A3693" s="77">
        <v>35825</v>
      </c>
      <c r="B3693" s="61">
        <v>6711</v>
      </c>
      <c r="C3693" s="78">
        <f t="shared" si="169"/>
        <v>1998.01</v>
      </c>
      <c r="D3693" s="78">
        <f t="shared" si="170"/>
        <v>13.311074380165289</v>
      </c>
      <c r="E3693" s="78"/>
      <c r="F3693" s="78"/>
      <c r="G3693" s="78"/>
      <c r="H3693" s="78"/>
      <c r="I3693" s="78"/>
    </row>
    <row r="3694" spans="1:9" x14ac:dyDescent="0.2">
      <c r="A3694" s="77">
        <v>35826</v>
      </c>
      <c r="B3694" s="61">
        <v>5413</v>
      </c>
      <c r="C3694" s="78">
        <f t="shared" si="169"/>
        <v>1998.01</v>
      </c>
      <c r="D3694" s="78">
        <f t="shared" si="170"/>
        <v>10.736528925619833</v>
      </c>
      <c r="E3694" s="78"/>
      <c r="F3694" s="78"/>
      <c r="G3694" s="78"/>
      <c r="H3694" s="78"/>
      <c r="I3694" s="78"/>
    </row>
    <row r="3695" spans="1:9" x14ac:dyDescent="0.2">
      <c r="A3695" s="77">
        <v>35827</v>
      </c>
      <c r="B3695" s="61">
        <v>6454</v>
      </c>
      <c r="C3695" s="78">
        <f t="shared" si="169"/>
        <v>1998.02</v>
      </c>
      <c r="D3695" s="78">
        <f t="shared" si="170"/>
        <v>12.801322314049587</v>
      </c>
      <c r="E3695" s="78"/>
      <c r="F3695" s="78"/>
      <c r="G3695" s="78"/>
      <c r="H3695" s="78"/>
      <c r="I3695" s="78"/>
    </row>
    <row r="3696" spans="1:9" x14ac:dyDescent="0.2">
      <c r="A3696" s="77">
        <v>35828</v>
      </c>
      <c r="B3696" s="61">
        <v>6601</v>
      </c>
      <c r="C3696" s="78">
        <f t="shared" si="169"/>
        <v>1998.02</v>
      </c>
      <c r="D3696" s="78">
        <f t="shared" si="170"/>
        <v>13.092892561983472</v>
      </c>
      <c r="E3696" s="78"/>
      <c r="F3696" s="78"/>
      <c r="G3696" s="78"/>
      <c r="H3696" s="78"/>
      <c r="I3696" s="78"/>
    </row>
    <row r="3697" spans="1:9" x14ac:dyDescent="0.2">
      <c r="A3697" s="77">
        <v>35829</v>
      </c>
      <c r="B3697" s="61">
        <v>13125</v>
      </c>
      <c r="C3697" s="78">
        <f t="shared" si="169"/>
        <v>1998.02</v>
      </c>
      <c r="D3697" s="78">
        <f t="shared" si="170"/>
        <v>26.033057851239668</v>
      </c>
      <c r="E3697" s="78"/>
      <c r="F3697" s="78"/>
      <c r="G3697" s="78"/>
      <c r="H3697" s="78"/>
      <c r="I3697" s="78"/>
    </row>
    <row r="3698" spans="1:9" x14ac:dyDescent="0.2">
      <c r="A3698" s="77">
        <v>35830</v>
      </c>
      <c r="B3698" s="61">
        <v>9759</v>
      </c>
      <c r="C3698" s="78">
        <f t="shared" si="169"/>
        <v>1998.02</v>
      </c>
      <c r="D3698" s="78">
        <f t="shared" si="170"/>
        <v>19.356694214876033</v>
      </c>
      <c r="E3698" s="78"/>
      <c r="F3698" s="78"/>
      <c r="G3698" s="78"/>
      <c r="H3698" s="78"/>
      <c r="I3698" s="78"/>
    </row>
    <row r="3699" spans="1:9" x14ac:dyDescent="0.2">
      <c r="A3699" s="77">
        <v>35831</v>
      </c>
      <c r="B3699" s="61">
        <v>9409</v>
      </c>
      <c r="C3699" s="78">
        <f t="shared" si="169"/>
        <v>1998.02</v>
      </c>
      <c r="D3699" s="78">
        <f t="shared" si="170"/>
        <v>18.662479338842974</v>
      </c>
      <c r="E3699" s="78"/>
      <c r="F3699" s="78"/>
      <c r="G3699" s="78"/>
      <c r="H3699" s="78"/>
      <c r="I3699" s="78"/>
    </row>
    <row r="3700" spans="1:9" x14ac:dyDescent="0.2">
      <c r="A3700" s="77">
        <v>35832</v>
      </c>
      <c r="B3700" s="61">
        <v>14387</v>
      </c>
      <c r="C3700" s="78">
        <f t="shared" si="169"/>
        <v>1998.02</v>
      </c>
      <c r="D3700" s="78">
        <f t="shared" si="170"/>
        <v>28.536198347107437</v>
      </c>
      <c r="E3700" s="78"/>
      <c r="F3700" s="78"/>
      <c r="G3700" s="78"/>
      <c r="H3700" s="78"/>
      <c r="I3700" s="78"/>
    </row>
    <row r="3701" spans="1:9" x14ac:dyDescent="0.2">
      <c r="A3701" s="77">
        <v>35833</v>
      </c>
      <c r="B3701" s="61">
        <v>14919</v>
      </c>
      <c r="C3701" s="78">
        <f t="shared" si="169"/>
        <v>1998.02</v>
      </c>
      <c r="D3701" s="78">
        <f t="shared" si="170"/>
        <v>29.591404958677685</v>
      </c>
      <c r="E3701" s="78"/>
      <c r="F3701" s="78"/>
      <c r="G3701" s="78"/>
      <c r="H3701" s="78"/>
      <c r="I3701" s="78"/>
    </row>
    <row r="3702" spans="1:9" x14ac:dyDescent="0.2">
      <c r="A3702" s="77">
        <v>35834</v>
      </c>
      <c r="B3702" s="61">
        <v>10667</v>
      </c>
      <c r="C3702" s="78">
        <f t="shared" si="169"/>
        <v>1998.02</v>
      </c>
      <c r="D3702" s="78">
        <f t="shared" si="170"/>
        <v>21.157685950413221</v>
      </c>
      <c r="E3702" s="78"/>
      <c r="F3702" s="78"/>
      <c r="G3702" s="78"/>
      <c r="H3702" s="78"/>
      <c r="I3702" s="78"/>
    </row>
    <row r="3703" spans="1:9" x14ac:dyDescent="0.2">
      <c r="A3703" s="77">
        <v>35835</v>
      </c>
      <c r="B3703" s="61">
        <v>6244</v>
      </c>
      <c r="C3703" s="78">
        <f t="shared" si="169"/>
        <v>1998.02</v>
      </c>
      <c r="D3703" s="78">
        <f t="shared" si="170"/>
        <v>12.384793388429753</v>
      </c>
      <c r="E3703" s="78"/>
      <c r="F3703" s="78"/>
      <c r="G3703" s="78"/>
      <c r="H3703" s="78"/>
      <c r="I3703" s="78"/>
    </row>
    <row r="3704" spans="1:9" x14ac:dyDescent="0.2">
      <c r="A3704" s="77">
        <v>35836</v>
      </c>
      <c r="B3704" s="61">
        <v>4992</v>
      </c>
      <c r="C3704" s="78">
        <f t="shared" si="169"/>
        <v>1998.02</v>
      </c>
      <c r="D3704" s="78">
        <f t="shared" si="170"/>
        <v>9.9014876033057853</v>
      </c>
      <c r="E3704" s="78"/>
      <c r="F3704" s="78"/>
      <c r="G3704" s="78"/>
      <c r="H3704" s="78"/>
      <c r="I3704" s="78"/>
    </row>
    <row r="3705" spans="1:9" x14ac:dyDescent="0.2">
      <c r="A3705" s="77">
        <v>35837</v>
      </c>
      <c r="B3705" s="61">
        <v>4129</v>
      </c>
      <c r="C3705" s="78">
        <f t="shared" si="169"/>
        <v>1998.02</v>
      </c>
      <c r="D3705" s="78">
        <f t="shared" si="170"/>
        <v>8.1897520661157017</v>
      </c>
      <c r="E3705" s="78"/>
      <c r="F3705" s="78"/>
      <c r="G3705" s="78"/>
      <c r="H3705" s="78"/>
      <c r="I3705" s="78"/>
    </row>
    <row r="3706" spans="1:9" x14ac:dyDescent="0.2">
      <c r="A3706" s="77">
        <v>35838</v>
      </c>
      <c r="B3706" s="61">
        <v>4933</v>
      </c>
      <c r="C3706" s="78">
        <f t="shared" si="169"/>
        <v>1998.02</v>
      </c>
      <c r="D3706" s="78">
        <f t="shared" si="170"/>
        <v>9.7844628099173558</v>
      </c>
      <c r="E3706" s="78"/>
      <c r="F3706" s="78"/>
      <c r="G3706" s="78"/>
      <c r="H3706" s="78"/>
      <c r="I3706" s="78"/>
    </row>
    <row r="3707" spans="1:9" x14ac:dyDescent="0.2">
      <c r="A3707" s="77">
        <v>35839</v>
      </c>
      <c r="B3707" s="61">
        <v>4832</v>
      </c>
      <c r="C3707" s="78">
        <f t="shared" si="169"/>
        <v>1998.02</v>
      </c>
      <c r="D3707" s="78">
        <f t="shared" si="170"/>
        <v>9.5841322314049595</v>
      </c>
      <c r="E3707" s="78"/>
      <c r="F3707" s="78"/>
      <c r="G3707" s="78"/>
      <c r="H3707" s="78"/>
      <c r="I3707" s="78"/>
    </row>
    <row r="3708" spans="1:9" x14ac:dyDescent="0.2">
      <c r="A3708" s="77">
        <v>35840</v>
      </c>
      <c r="B3708" s="61">
        <v>6092</v>
      </c>
      <c r="C3708" s="78">
        <f t="shared" si="169"/>
        <v>1998.02</v>
      </c>
      <c r="D3708" s="78">
        <f t="shared" si="170"/>
        <v>12.083305785123967</v>
      </c>
      <c r="E3708" s="78"/>
      <c r="F3708" s="78"/>
      <c r="G3708" s="78"/>
      <c r="H3708" s="78"/>
      <c r="I3708" s="78"/>
    </row>
    <row r="3709" spans="1:9" x14ac:dyDescent="0.2">
      <c r="A3709" s="77">
        <v>35841</v>
      </c>
      <c r="B3709" s="61">
        <v>4233</v>
      </c>
      <c r="C3709" s="78">
        <f t="shared" si="169"/>
        <v>1998.02</v>
      </c>
      <c r="D3709" s="78">
        <f t="shared" si="170"/>
        <v>8.3960330578512394</v>
      </c>
      <c r="E3709" s="78"/>
      <c r="F3709" s="78"/>
      <c r="G3709" s="78"/>
      <c r="H3709" s="78"/>
      <c r="I3709" s="78"/>
    </row>
    <row r="3710" spans="1:9" x14ac:dyDescent="0.2">
      <c r="A3710" s="77">
        <v>35842</v>
      </c>
      <c r="B3710" s="61">
        <v>3843</v>
      </c>
      <c r="C3710" s="78">
        <f t="shared" si="169"/>
        <v>1998.02</v>
      </c>
      <c r="D3710" s="78">
        <f t="shared" si="170"/>
        <v>7.6224793388429752</v>
      </c>
      <c r="E3710" s="78"/>
      <c r="F3710" s="78"/>
      <c r="G3710" s="78"/>
      <c r="H3710" s="78"/>
      <c r="I3710" s="78"/>
    </row>
    <row r="3711" spans="1:9" x14ac:dyDescent="0.2">
      <c r="A3711" s="77">
        <v>35843</v>
      </c>
      <c r="B3711" s="61">
        <v>3061</v>
      </c>
      <c r="C3711" s="78">
        <f t="shared" si="169"/>
        <v>1998.02</v>
      </c>
      <c r="D3711" s="78">
        <f t="shared" si="170"/>
        <v>6.0714049586776859</v>
      </c>
      <c r="E3711" s="78"/>
      <c r="F3711" s="78"/>
      <c r="G3711" s="78"/>
      <c r="H3711" s="78"/>
      <c r="I3711" s="78"/>
    </row>
    <row r="3712" spans="1:9" x14ac:dyDescent="0.2">
      <c r="A3712" s="77">
        <v>35844</v>
      </c>
      <c r="B3712" s="61">
        <v>3226</v>
      </c>
      <c r="C3712" s="78">
        <f t="shared" si="169"/>
        <v>1998.02</v>
      </c>
      <c r="D3712" s="78">
        <f t="shared" si="170"/>
        <v>6.3986776859504131</v>
      </c>
      <c r="E3712" s="78"/>
      <c r="F3712" s="78"/>
      <c r="G3712" s="78"/>
      <c r="H3712" s="78"/>
      <c r="I3712" s="78"/>
    </row>
    <row r="3713" spans="1:9" x14ac:dyDescent="0.2">
      <c r="A3713" s="77">
        <v>35845</v>
      </c>
      <c r="B3713" s="61">
        <v>6190</v>
      </c>
      <c r="C3713" s="78">
        <f t="shared" si="169"/>
        <v>1998.02</v>
      </c>
      <c r="D3713" s="78">
        <f t="shared" si="170"/>
        <v>12.277685950413222</v>
      </c>
      <c r="E3713" s="78"/>
      <c r="F3713" s="78"/>
      <c r="G3713" s="78"/>
      <c r="H3713" s="78"/>
      <c r="I3713" s="78"/>
    </row>
    <row r="3714" spans="1:9" x14ac:dyDescent="0.2">
      <c r="A3714" s="77">
        <v>35846</v>
      </c>
      <c r="B3714" s="61">
        <v>4972</v>
      </c>
      <c r="C3714" s="78">
        <f t="shared" si="169"/>
        <v>1998.02</v>
      </c>
      <c r="D3714" s="78">
        <f t="shared" si="170"/>
        <v>9.8618181818181814</v>
      </c>
      <c r="E3714" s="78"/>
      <c r="F3714" s="78"/>
      <c r="G3714" s="78"/>
      <c r="H3714" s="78"/>
      <c r="I3714" s="78"/>
    </row>
    <row r="3715" spans="1:9" x14ac:dyDescent="0.2">
      <c r="A3715" s="77">
        <v>35847</v>
      </c>
      <c r="B3715" s="61">
        <v>5706</v>
      </c>
      <c r="C3715" s="78">
        <f t="shared" si="169"/>
        <v>1998.02</v>
      </c>
      <c r="D3715" s="78">
        <f t="shared" si="170"/>
        <v>11.317685950413223</v>
      </c>
      <c r="E3715" s="78"/>
      <c r="F3715" s="78"/>
      <c r="G3715" s="78"/>
      <c r="H3715" s="78"/>
      <c r="I3715" s="78"/>
    </row>
    <row r="3716" spans="1:9" x14ac:dyDescent="0.2">
      <c r="A3716" s="77">
        <v>35848</v>
      </c>
      <c r="B3716" s="61">
        <v>4070</v>
      </c>
      <c r="C3716" s="78">
        <f t="shared" si="169"/>
        <v>1998.02</v>
      </c>
      <c r="D3716" s="78">
        <f t="shared" si="170"/>
        <v>8.0727272727272723</v>
      </c>
      <c r="E3716" s="78"/>
      <c r="F3716" s="78"/>
      <c r="G3716" s="78"/>
      <c r="H3716" s="78"/>
      <c r="I3716" s="78"/>
    </row>
    <row r="3717" spans="1:9" x14ac:dyDescent="0.2">
      <c r="A3717" s="77">
        <v>35849</v>
      </c>
      <c r="B3717" s="61">
        <v>4356</v>
      </c>
      <c r="C3717" s="78">
        <f t="shared" si="169"/>
        <v>1998.02</v>
      </c>
      <c r="D3717" s="78">
        <f t="shared" si="170"/>
        <v>8.64</v>
      </c>
      <c r="E3717" s="78"/>
      <c r="F3717" s="78"/>
      <c r="G3717" s="78"/>
      <c r="H3717" s="78"/>
      <c r="I3717" s="78"/>
    </row>
    <row r="3718" spans="1:9" x14ac:dyDescent="0.2">
      <c r="A3718" s="77">
        <v>35850</v>
      </c>
      <c r="B3718" s="61">
        <v>3756</v>
      </c>
      <c r="C3718" s="78">
        <f t="shared" si="169"/>
        <v>1998.02</v>
      </c>
      <c r="D3718" s="78">
        <f t="shared" si="170"/>
        <v>7.4499173553719009</v>
      </c>
      <c r="E3718" s="78"/>
      <c r="F3718" s="78"/>
      <c r="G3718" s="78"/>
      <c r="H3718" s="78"/>
      <c r="I3718" s="78"/>
    </row>
    <row r="3719" spans="1:9" x14ac:dyDescent="0.2">
      <c r="A3719" s="77">
        <v>35851</v>
      </c>
      <c r="B3719" s="61">
        <v>3143</v>
      </c>
      <c r="C3719" s="78">
        <f t="shared" si="169"/>
        <v>1998.02</v>
      </c>
      <c r="D3719" s="78">
        <f t="shared" si="170"/>
        <v>6.2340495867768597</v>
      </c>
      <c r="E3719" s="78"/>
      <c r="F3719" s="78"/>
      <c r="G3719" s="78"/>
      <c r="H3719" s="78"/>
      <c r="I3719" s="78"/>
    </row>
    <row r="3720" spans="1:9" x14ac:dyDescent="0.2">
      <c r="A3720" s="77">
        <v>35852</v>
      </c>
      <c r="B3720" s="61">
        <v>2677</v>
      </c>
      <c r="C3720" s="78">
        <f t="shared" si="169"/>
        <v>1998.02</v>
      </c>
      <c r="D3720" s="78">
        <f t="shared" si="170"/>
        <v>5.3097520661157027</v>
      </c>
      <c r="E3720" s="78"/>
      <c r="F3720" s="78"/>
      <c r="G3720" s="78"/>
      <c r="H3720" s="78"/>
      <c r="I3720" s="78"/>
    </row>
    <row r="3721" spans="1:9" x14ac:dyDescent="0.2">
      <c r="A3721" s="77">
        <v>35853</v>
      </c>
      <c r="B3721" s="61">
        <v>2516</v>
      </c>
      <c r="C3721" s="78">
        <f t="shared" si="169"/>
        <v>1998.02</v>
      </c>
      <c r="D3721" s="78">
        <f t="shared" si="170"/>
        <v>4.9904132231404956</v>
      </c>
      <c r="E3721" s="78"/>
      <c r="F3721" s="78"/>
      <c r="G3721" s="78"/>
      <c r="H3721" s="78"/>
      <c r="I3721" s="78"/>
    </row>
    <row r="3722" spans="1:9" x14ac:dyDescent="0.2">
      <c r="A3722" s="77">
        <v>35854</v>
      </c>
      <c r="B3722" s="61">
        <v>2617</v>
      </c>
      <c r="C3722" s="78">
        <f t="shared" si="169"/>
        <v>1998.02</v>
      </c>
      <c r="D3722" s="78">
        <f t="shared" si="170"/>
        <v>5.190743801652892</v>
      </c>
      <c r="E3722" s="78"/>
      <c r="F3722" s="78"/>
      <c r="G3722" s="78"/>
      <c r="H3722" s="78"/>
      <c r="I3722" s="78"/>
    </row>
    <row r="3723" spans="1:9" x14ac:dyDescent="0.2">
      <c r="A3723" s="77">
        <v>35855</v>
      </c>
      <c r="B3723" s="61">
        <v>2423</v>
      </c>
      <c r="C3723" s="78">
        <f t="shared" ref="C3723:C3786" si="171">YEAR(A3723) + MONTH(A3723) / 100</f>
        <v>1998.03</v>
      </c>
      <c r="D3723" s="78">
        <f t="shared" si="170"/>
        <v>4.8059504132231403</v>
      </c>
      <c r="E3723" s="78"/>
      <c r="F3723" s="78"/>
      <c r="G3723" s="78"/>
      <c r="H3723" s="78"/>
      <c r="I3723" s="78"/>
    </row>
    <row r="3724" spans="1:9" x14ac:dyDescent="0.2">
      <c r="A3724" s="77">
        <v>35856</v>
      </c>
      <c r="B3724" s="61">
        <v>2577</v>
      </c>
      <c r="C3724" s="78">
        <f t="shared" si="171"/>
        <v>1998.03</v>
      </c>
      <c r="D3724" s="78">
        <f t="shared" ref="D3724:D3787" si="172">B3724 * 60 * 60 * 24 / 43560 / 1000</f>
        <v>5.1114049586776851</v>
      </c>
      <c r="E3724" s="78"/>
      <c r="F3724" s="78"/>
      <c r="G3724" s="78"/>
      <c r="H3724" s="78"/>
      <c r="I3724" s="78"/>
    </row>
    <row r="3725" spans="1:9" x14ac:dyDescent="0.2">
      <c r="A3725" s="77">
        <v>35857</v>
      </c>
      <c r="B3725" s="61">
        <v>2779</v>
      </c>
      <c r="C3725" s="78">
        <f t="shared" si="171"/>
        <v>1998.03</v>
      </c>
      <c r="D3725" s="78">
        <f t="shared" si="172"/>
        <v>5.5120661157024795</v>
      </c>
      <c r="E3725" s="78"/>
      <c r="F3725" s="78"/>
      <c r="G3725" s="78"/>
      <c r="H3725" s="78"/>
      <c r="I3725" s="78"/>
    </row>
    <row r="3726" spans="1:9" x14ac:dyDescent="0.2">
      <c r="A3726" s="77">
        <v>35858</v>
      </c>
      <c r="B3726" s="61">
        <v>2644</v>
      </c>
      <c r="C3726" s="78">
        <f t="shared" si="171"/>
        <v>1998.03</v>
      </c>
      <c r="D3726" s="78">
        <f t="shared" si="172"/>
        <v>5.2442975206611573</v>
      </c>
      <c r="E3726" s="78"/>
      <c r="F3726" s="78"/>
      <c r="G3726" s="78"/>
      <c r="H3726" s="78"/>
      <c r="I3726" s="78"/>
    </row>
    <row r="3727" spans="1:9" x14ac:dyDescent="0.2">
      <c r="A3727" s="77">
        <v>35859</v>
      </c>
      <c r="B3727" s="61">
        <v>2204</v>
      </c>
      <c r="C3727" s="78">
        <f t="shared" si="171"/>
        <v>1998.03</v>
      </c>
      <c r="D3727" s="78">
        <f t="shared" si="172"/>
        <v>4.3715702479338843</v>
      </c>
      <c r="E3727" s="78"/>
      <c r="F3727" s="78"/>
      <c r="G3727" s="78"/>
      <c r="H3727" s="78"/>
      <c r="I3727" s="78"/>
    </row>
    <row r="3728" spans="1:9" x14ac:dyDescent="0.2">
      <c r="A3728" s="77">
        <v>35860</v>
      </c>
      <c r="B3728" s="61">
        <v>2222</v>
      </c>
      <c r="C3728" s="78">
        <f t="shared" si="171"/>
        <v>1998.03</v>
      </c>
      <c r="D3728" s="78">
        <f t="shared" si="172"/>
        <v>4.4072727272727272</v>
      </c>
      <c r="E3728" s="78"/>
      <c r="F3728" s="78"/>
      <c r="G3728" s="78"/>
      <c r="H3728" s="78"/>
      <c r="I3728" s="78"/>
    </row>
    <row r="3729" spans="1:9" x14ac:dyDescent="0.2">
      <c r="A3729" s="77">
        <v>35861</v>
      </c>
      <c r="B3729" s="61">
        <v>2076</v>
      </c>
      <c r="C3729" s="78">
        <f t="shared" si="171"/>
        <v>1998.03</v>
      </c>
      <c r="D3729" s="78">
        <f t="shared" si="172"/>
        <v>4.1176859504132235</v>
      </c>
      <c r="E3729" s="78"/>
      <c r="F3729" s="78"/>
      <c r="G3729" s="78"/>
      <c r="H3729" s="78"/>
      <c r="I3729" s="78"/>
    </row>
    <row r="3730" spans="1:9" x14ac:dyDescent="0.2">
      <c r="A3730" s="77">
        <v>35862</v>
      </c>
      <c r="B3730" s="61">
        <v>2121</v>
      </c>
      <c r="C3730" s="78">
        <f t="shared" si="171"/>
        <v>1998.03</v>
      </c>
      <c r="D3730" s="78">
        <f t="shared" si="172"/>
        <v>4.20694214876033</v>
      </c>
      <c r="E3730" s="78"/>
      <c r="F3730" s="78"/>
      <c r="G3730" s="78"/>
      <c r="H3730" s="78"/>
      <c r="I3730" s="78"/>
    </row>
    <row r="3731" spans="1:9" x14ac:dyDescent="0.2">
      <c r="A3731" s="77">
        <v>35863</v>
      </c>
      <c r="B3731" s="61">
        <v>1689</v>
      </c>
      <c r="C3731" s="78">
        <f t="shared" si="171"/>
        <v>1998.03</v>
      </c>
      <c r="D3731" s="78">
        <f t="shared" si="172"/>
        <v>3.3500826446280993</v>
      </c>
      <c r="E3731" s="78"/>
      <c r="F3731" s="78"/>
      <c r="G3731" s="78"/>
      <c r="H3731" s="78"/>
      <c r="I3731" s="78"/>
    </row>
    <row r="3732" spans="1:9" x14ac:dyDescent="0.2">
      <c r="A3732" s="77">
        <v>35864</v>
      </c>
      <c r="B3732" s="61">
        <v>1873</v>
      </c>
      <c r="C3732" s="78">
        <f t="shared" si="171"/>
        <v>1998.03</v>
      </c>
      <c r="D3732" s="78">
        <f t="shared" si="172"/>
        <v>3.7150413223140495</v>
      </c>
      <c r="E3732" s="78"/>
      <c r="F3732" s="78"/>
      <c r="G3732" s="78"/>
      <c r="H3732" s="78"/>
      <c r="I3732" s="78"/>
    </row>
    <row r="3733" spans="1:9" x14ac:dyDescent="0.2">
      <c r="A3733" s="77">
        <v>35865</v>
      </c>
      <c r="B3733" s="61">
        <v>2014</v>
      </c>
      <c r="C3733" s="78">
        <f t="shared" si="171"/>
        <v>1998.03</v>
      </c>
      <c r="D3733" s="78">
        <f t="shared" si="172"/>
        <v>3.9947107438016527</v>
      </c>
      <c r="E3733" s="78"/>
      <c r="F3733" s="78"/>
      <c r="G3733" s="78"/>
      <c r="H3733" s="78"/>
      <c r="I3733" s="78"/>
    </row>
    <row r="3734" spans="1:9" x14ac:dyDescent="0.2">
      <c r="A3734" s="77">
        <v>35866</v>
      </c>
      <c r="B3734" s="61">
        <v>3462</v>
      </c>
      <c r="C3734" s="78">
        <f t="shared" si="171"/>
        <v>1998.03</v>
      </c>
      <c r="D3734" s="78">
        <f t="shared" si="172"/>
        <v>6.8667768595041325</v>
      </c>
      <c r="E3734" s="78"/>
      <c r="F3734" s="78"/>
      <c r="G3734" s="78"/>
      <c r="H3734" s="78"/>
      <c r="I3734" s="78"/>
    </row>
    <row r="3735" spans="1:9" x14ac:dyDescent="0.2">
      <c r="A3735" s="77">
        <v>35867</v>
      </c>
      <c r="B3735" s="61">
        <v>9358</v>
      </c>
      <c r="C3735" s="78">
        <f t="shared" si="171"/>
        <v>1998.03</v>
      </c>
      <c r="D3735" s="78">
        <f t="shared" si="172"/>
        <v>18.561322314049587</v>
      </c>
      <c r="E3735" s="78"/>
      <c r="F3735" s="78"/>
      <c r="G3735" s="78"/>
      <c r="H3735" s="78"/>
      <c r="I3735" s="78"/>
    </row>
    <row r="3736" spans="1:9" x14ac:dyDescent="0.2">
      <c r="A3736" s="77">
        <v>35868</v>
      </c>
      <c r="B3736" s="61">
        <v>7380</v>
      </c>
      <c r="C3736" s="78">
        <f t="shared" si="171"/>
        <v>1998.03</v>
      </c>
      <c r="D3736" s="78">
        <f t="shared" si="172"/>
        <v>14.63801652892562</v>
      </c>
      <c r="E3736" s="78"/>
      <c r="F3736" s="78"/>
      <c r="G3736" s="78"/>
      <c r="H3736" s="78"/>
      <c r="I3736" s="78"/>
    </row>
    <row r="3737" spans="1:9" x14ac:dyDescent="0.2">
      <c r="A3737" s="77">
        <v>35869</v>
      </c>
      <c r="B3737" s="61">
        <v>6155</v>
      </c>
      <c r="C3737" s="78">
        <f t="shared" si="171"/>
        <v>1998.03</v>
      </c>
      <c r="D3737" s="78">
        <f t="shared" si="172"/>
        <v>12.208264462809916</v>
      </c>
      <c r="E3737" s="78"/>
      <c r="F3737" s="78"/>
      <c r="G3737" s="78"/>
      <c r="H3737" s="78"/>
      <c r="I3737" s="78"/>
    </row>
    <row r="3738" spans="1:9" x14ac:dyDescent="0.2">
      <c r="A3738" s="77">
        <v>35870</v>
      </c>
      <c r="B3738" s="61">
        <v>7273</v>
      </c>
      <c r="C3738" s="78">
        <f t="shared" si="171"/>
        <v>1998.03</v>
      </c>
      <c r="D3738" s="78">
        <f t="shared" si="172"/>
        <v>14.425785123966941</v>
      </c>
      <c r="E3738" s="78"/>
      <c r="F3738" s="78"/>
      <c r="G3738" s="78"/>
      <c r="H3738" s="78"/>
      <c r="I3738" s="78"/>
    </row>
    <row r="3739" spans="1:9" x14ac:dyDescent="0.2">
      <c r="A3739" s="77">
        <v>35871</v>
      </c>
      <c r="B3739" s="61">
        <v>7235</v>
      </c>
      <c r="C3739" s="78">
        <f t="shared" si="171"/>
        <v>1998.03</v>
      </c>
      <c r="D3739" s="78">
        <f t="shared" si="172"/>
        <v>14.350413223140496</v>
      </c>
      <c r="E3739" s="78"/>
      <c r="F3739" s="78"/>
      <c r="G3739" s="78"/>
      <c r="H3739" s="78"/>
      <c r="I3739" s="78"/>
    </row>
    <row r="3740" spans="1:9" x14ac:dyDescent="0.2">
      <c r="A3740" s="77">
        <v>35872</v>
      </c>
      <c r="B3740" s="61">
        <v>5958</v>
      </c>
      <c r="C3740" s="78">
        <f t="shared" si="171"/>
        <v>1998.03</v>
      </c>
      <c r="D3740" s="78">
        <f t="shared" si="172"/>
        <v>11.817520661157024</v>
      </c>
      <c r="E3740" s="78"/>
      <c r="F3740" s="78"/>
      <c r="G3740" s="78"/>
      <c r="H3740" s="78"/>
      <c r="I3740" s="78"/>
    </row>
    <row r="3741" spans="1:9" x14ac:dyDescent="0.2">
      <c r="A3741" s="77">
        <v>35873</v>
      </c>
      <c r="B3741" s="61">
        <v>5257</v>
      </c>
      <c r="C3741" s="78">
        <f t="shared" si="171"/>
        <v>1998.03</v>
      </c>
      <c r="D3741" s="78">
        <f t="shared" si="172"/>
        <v>10.427107438016527</v>
      </c>
      <c r="E3741" s="78"/>
      <c r="F3741" s="78"/>
      <c r="G3741" s="78"/>
      <c r="H3741" s="78"/>
      <c r="I3741" s="78"/>
    </row>
    <row r="3742" spans="1:9" x14ac:dyDescent="0.2">
      <c r="A3742" s="77">
        <v>35874</v>
      </c>
      <c r="B3742" s="61">
        <v>5182</v>
      </c>
      <c r="C3742" s="78">
        <f t="shared" si="171"/>
        <v>1998.03</v>
      </c>
      <c r="D3742" s="78">
        <f t="shared" si="172"/>
        <v>10.278347107438016</v>
      </c>
      <c r="E3742" s="78"/>
      <c r="F3742" s="78"/>
      <c r="G3742" s="78"/>
      <c r="H3742" s="78"/>
      <c r="I3742" s="78"/>
    </row>
    <row r="3743" spans="1:9" x14ac:dyDescent="0.2">
      <c r="A3743" s="77">
        <v>35875</v>
      </c>
      <c r="B3743" s="61">
        <v>7706</v>
      </c>
      <c r="C3743" s="78">
        <f t="shared" si="171"/>
        <v>1998.03</v>
      </c>
      <c r="D3743" s="78">
        <f t="shared" si="172"/>
        <v>15.284628099173553</v>
      </c>
      <c r="E3743" s="78"/>
      <c r="F3743" s="78"/>
      <c r="G3743" s="78"/>
      <c r="H3743" s="78"/>
      <c r="I3743" s="78"/>
    </row>
    <row r="3744" spans="1:9" x14ac:dyDescent="0.2">
      <c r="A3744" s="77">
        <v>35876</v>
      </c>
      <c r="B3744" s="61">
        <v>24089</v>
      </c>
      <c r="C3744" s="78">
        <f t="shared" si="171"/>
        <v>1998.03</v>
      </c>
      <c r="D3744" s="78">
        <f t="shared" si="172"/>
        <v>47.779834710743799</v>
      </c>
      <c r="E3744" s="78"/>
      <c r="F3744" s="78"/>
      <c r="G3744" s="78"/>
      <c r="H3744" s="78"/>
      <c r="I3744" s="78"/>
    </row>
    <row r="3745" spans="1:9" x14ac:dyDescent="0.2">
      <c r="A3745" s="77">
        <v>35877</v>
      </c>
      <c r="B3745" s="61">
        <v>37576</v>
      </c>
      <c r="C3745" s="78">
        <f t="shared" si="171"/>
        <v>1998.03</v>
      </c>
      <c r="D3745" s="78">
        <f t="shared" si="172"/>
        <v>74.530909090909091</v>
      </c>
      <c r="E3745" s="78"/>
      <c r="F3745" s="78"/>
      <c r="G3745" s="78"/>
      <c r="H3745" s="78"/>
      <c r="I3745" s="78"/>
    </row>
    <row r="3746" spans="1:9" x14ac:dyDescent="0.2">
      <c r="A3746" s="77">
        <v>35878</v>
      </c>
      <c r="B3746" s="61">
        <v>25427</v>
      </c>
      <c r="C3746" s="78">
        <f t="shared" si="171"/>
        <v>1998.03</v>
      </c>
      <c r="D3746" s="78">
        <f t="shared" si="172"/>
        <v>50.433719008264461</v>
      </c>
      <c r="E3746" s="78"/>
      <c r="F3746" s="78"/>
      <c r="G3746" s="78"/>
      <c r="H3746" s="78"/>
      <c r="I3746" s="78"/>
    </row>
    <row r="3747" spans="1:9" x14ac:dyDescent="0.2">
      <c r="A3747" s="77">
        <v>35879</v>
      </c>
      <c r="B3747" s="61">
        <v>13159</v>
      </c>
      <c r="C3747" s="78">
        <f t="shared" si="171"/>
        <v>1998.03</v>
      </c>
      <c r="D3747" s="78">
        <f t="shared" si="172"/>
        <v>26.100495867768593</v>
      </c>
      <c r="E3747" s="78"/>
      <c r="F3747" s="78"/>
      <c r="G3747" s="78"/>
      <c r="H3747" s="78"/>
      <c r="I3747" s="78"/>
    </row>
    <row r="3748" spans="1:9" x14ac:dyDescent="0.2">
      <c r="A3748" s="77">
        <v>35880</v>
      </c>
      <c r="B3748" s="61">
        <v>9657</v>
      </c>
      <c r="C3748" s="78">
        <f t="shared" si="171"/>
        <v>1998.03</v>
      </c>
      <c r="D3748" s="78">
        <f t="shared" si="172"/>
        <v>19.154380165289258</v>
      </c>
      <c r="E3748" s="78"/>
      <c r="F3748" s="78"/>
      <c r="G3748" s="78"/>
      <c r="H3748" s="78"/>
      <c r="I3748" s="78"/>
    </row>
    <row r="3749" spans="1:9" x14ac:dyDescent="0.2">
      <c r="A3749" s="77">
        <v>35881</v>
      </c>
      <c r="B3749" s="61">
        <v>7174</v>
      </c>
      <c r="C3749" s="78">
        <f t="shared" si="171"/>
        <v>1998.03</v>
      </c>
      <c r="D3749" s="78">
        <f t="shared" si="172"/>
        <v>14.229421487603306</v>
      </c>
      <c r="E3749" s="78"/>
      <c r="F3749" s="78"/>
      <c r="G3749" s="78"/>
      <c r="H3749" s="78"/>
      <c r="I3749" s="78"/>
    </row>
    <row r="3750" spans="1:9" x14ac:dyDescent="0.2">
      <c r="A3750" s="77">
        <v>35882</v>
      </c>
      <c r="B3750" s="61">
        <v>6396</v>
      </c>
      <c r="C3750" s="78">
        <f t="shared" si="171"/>
        <v>1998.03</v>
      </c>
      <c r="D3750" s="78">
        <f t="shared" si="172"/>
        <v>12.686280991735536</v>
      </c>
      <c r="E3750" s="78"/>
      <c r="F3750" s="78"/>
      <c r="G3750" s="78"/>
      <c r="H3750" s="78"/>
      <c r="I3750" s="78"/>
    </row>
    <row r="3751" spans="1:9" x14ac:dyDescent="0.2">
      <c r="A3751" s="77">
        <v>35883</v>
      </c>
      <c r="B3751" s="61">
        <v>6204</v>
      </c>
      <c r="C3751" s="78">
        <f t="shared" si="171"/>
        <v>1998.03</v>
      </c>
      <c r="D3751" s="78">
        <f t="shared" si="172"/>
        <v>12.305454545454547</v>
      </c>
      <c r="E3751" s="78"/>
      <c r="F3751" s="78"/>
      <c r="G3751" s="78"/>
      <c r="H3751" s="78"/>
      <c r="I3751" s="78"/>
    </row>
    <row r="3752" spans="1:9" x14ac:dyDescent="0.2">
      <c r="A3752" s="77">
        <v>35884</v>
      </c>
      <c r="B3752" s="61">
        <v>4079</v>
      </c>
      <c r="C3752" s="78">
        <f t="shared" si="171"/>
        <v>1998.03</v>
      </c>
      <c r="D3752" s="78">
        <f t="shared" si="172"/>
        <v>8.0905785123966947</v>
      </c>
      <c r="E3752" s="78"/>
      <c r="F3752" s="78"/>
      <c r="G3752" s="78"/>
      <c r="H3752" s="78"/>
      <c r="I3752" s="78"/>
    </row>
    <row r="3753" spans="1:9" x14ac:dyDescent="0.2">
      <c r="A3753" s="77">
        <v>35885</v>
      </c>
      <c r="B3753" s="61">
        <v>5013</v>
      </c>
      <c r="C3753" s="78">
        <f t="shared" si="171"/>
        <v>1998.03</v>
      </c>
      <c r="D3753" s="78">
        <f t="shared" si="172"/>
        <v>9.9431404958677678</v>
      </c>
      <c r="E3753" s="78"/>
      <c r="F3753" s="78"/>
      <c r="G3753" s="78"/>
      <c r="H3753" s="78"/>
      <c r="I3753" s="78"/>
    </row>
    <row r="3754" spans="1:9" x14ac:dyDescent="0.2">
      <c r="A3754" s="77">
        <v>35886</v>
      </c>
      <c r="B3754" s="61">
        <v>1884</v>
      </c>
      <c r="C3754" s="78">
        <f t="shared" si="171"/>
        <v>1998.04</v>
      </c>
      <c r="D3754" s="78">
        <f t="shared" si="172"/>
        <v>3.7368595041322314</v>
      </c>
      <c r="E3754" s="78"/>
      <c r="F3754" s="78"/>
      <c r="G3754" s="78"/>
      <c r="H3754" s="78"/>
      <c r="I3754" s="78"/>
    </row>
    <row r="3755" spans="1:9" x14ac:dyDescent="0.2">
      <c r="A3755" s="77">
        <v>35887</v>
      </c>
      <c r="B3755" s="61">
        <v>4159</v>
      </c>
      <c r="C3755" s="78">
        <f t="shared" si="171"/>
        <v>1998.04</v>
      </c>
      <c r="D3755" s="78">
        <f t="shared" si="172"/>
        <v>8.2492561983471084</v>
      </c>
      <c r="E3755" s="78"/>
      <c r="F3755" s="78"/>
      <c r="G3755" s="78"/>
      <c r="H3755" s="78"/>
      <c r="I3755" s="78"/>
    </row>
    <row r="3756" spans="1:9" x14ac:dyDescent="0.2">
      <c r="A3756" s="77">
        <v>35888</v>
      </c>
      <c r="B3756" s="61">
        <v>4097</v>
      </c>
      <c r="C3756" s="78">
        <f t="shared" si="171"/>
        <v>1998.04</v>
      </c>
      <c r="D3756" s="78">
        <f t="shared" si="172"/>
        <v>8.1262809917355376</v>
      </c>
      <c r="E3756" s="78"/>
      <c r="F3756" s="78"/>
      <c r="G3756" s="78"/>
      <c r="H3756" s="78"/>
      <c r="I3756" s="78"/>
    </row>
    <row r="3757" spans="1:9" x14ac:dyDescent="0.2">
      <c r="A3757" s="77">
        <v>35889</v>
      </c>
      <c r="B3757" s="61">
        <v>3968</v>
      </c>
      <c r="C3757" s="78">
        <f t="shared" si="171"/>
        <v>1998.04</v>
      </c>
      <c r="D3757" s="78">
        <f t="shared" si="172"/>
        <v>7.8704132231404955</v>
      </c>
      <c r="E3757" s="78"/>
      <c r="F3757" s="78"/>
      <c r="G3757" s="78"/>
      <c r="H3757" s="78"/>
      <c r="I3757" s="78"/>
    </row>
    <row r="3758" spans="1:9" x14ac:dyDescent="0.2">
      <c r="A3758" s="77">
        <v>35890</v>
      </c>
      <c r="B3758" s="61">
        <v>3706</v>
      </c>
      <c r="C3758" s="78">
        <f t="shared" si="171"/>
        <v>1998.04</v>
      </c>
      <c r="D3758" s="78">
        <f t="shared" si="172"/>
        <v>7.3507438016528921</v>
      </c>
      <c r="E3758" s="78"/>
      <c r="F3758" s="78"/>
      <c r="G3758" s="78"/>
      <c r="H3758" s="78"/>
      <c r="I3758" s="78"/>
    </row>
    <row r="3759" spans="1:9" x14ac:dyDescent="0.2">
      <c r="A3759" s="77">
        <v>35891</v>
      </c>
      <c r="B3759" s="61">
        <v>3307</v>
      </c>
      <c r="C3759" s="78">
        <f t="shared" si="171"/>
        <v>1998.04</v>
      </c>
      <c r="D3759" s="78">
        <f t="shared" si="172"/>
        <v>6.5593388429752064</v>
      </c>
      <c r="E3759" s="78"/>
      <c r="F3759" s="78"/>
      <c r="G3759" s="78"/>
      <c r="H3759" s="78"/>
      <c r="I3759" s="78"/>
    </row>
    <row r="3760" spans="1:9" x14ac:dyDescent="0.2">
      <c r="A3760" s="77">
        <v>35892</v>
      </c>
      <c r="B3760" s="61">
        <v>3253</v>
      </c>
      <c r="C3760" s="78">
        <f t="shared" si="171"/>
        <v>1998.04</v>
      </c>
      <c r="D3760" s="78">
        <f t="shared" si="172"/>
        <v>6.4522314049586775</v>
      </c>
      <c r="E3760" s="78"/>
      <c r="F3760" s="78"/>
      <c r="G3760" s="78"/>
      <c r="H3760" s="78"/>
      <c r="I3760" s="78"/>
    </row>
    <row r="3761" spans="1:9" x14ac:dyDescent="0.2">
      <c r="A3761" s="77">
        <v>35893</v>
      </c>
      <c r="B3761" s="61">
        <v>3046</v>
      </c>
      <c r="C3761" s="78">
        <f t="shared" si="171"/>
        <v>1998.04</v>
      </c>
      <c r="D3761" s="78">
        <f t="shared" si="172"/>
        <v>6.0416528925619835</v>
      </c>
      <c r="E3761" s="78"/>
      <c r="F3761" s="78"/>
      <c r="G3761" s="78"/>
      <c r="H3761" s="78"/>
      <c r="I3761" s="78"/>
    </row>
    <row r="3762" spans="1:9" x14ac:dyDescent="0.2">
      <c r="A3762" s="77">
        <v>35894</v>
      </c>
      <c r="B3762" s="61">
        <v>3690</v>
      </c>
      <c r="C3762" s="78">
        <f t="shared" si="171"/>
        <v>1998.04</v>
      </c>
      <c r="D3762" s="78">
        <f t="shared" si="172"/>
        <v>7.3190082644628101</v>
      </c>
      <c r="E3762" s="78"/>
      <c r="F3762" s="78"/>
      <c r="G3762" s="78"/>
      <c r="H3762" s="78"/>
      <c r="I3762" s="78"/>
    </row>
    <row r="3763" spans="1:9" x14ac:dyDescent="0.2">
      <c r="A3763" s="77">
        <v>35895</v>
      </c>
      <c r="B3763" s="61">
        <v>3878</v>
      </c>
      <c r="C3763" s="78">
        <f t="shared" si="171"/>
        <v>1998.04</v>
      </c>
      <c r="D3763" s="78">
        <f t="shared" si="172"/>
        <v>7.6919008264462807</v>
      </c>
      <c r="E3763" s="78"/>
      <c r="F3763" s="78"/>
      <c r="G3763" s="78"/>
      <c r="H3763" s="78"/>
      <c r="I3763" s="78"/>
    </row>
    <row r="3764" spans="1:9" x14ac:dyDescent="0.2">
      <c r="A3764" s="77">
        <v>35896</v>
      </c>
      <c r="B3764" s="61">
        <v>3683</v>
      </c>
      <c r="C3764" s="78">
        <f t="shared" si="171"/>
        <v>1998.04</v>
      </c>
      <c r="D3764" s="78">
        <f t="shared" si="172"/>
        <v>7.3051239669421486</v>
      </c>
      <c r="E3764" s="78"/>
      <c r="F3764" s="78"/>
      <c r="G3764" s="78"/>
      <c r="H3764" s="78"/>
      <c r="I3764" s="78"/>
    </row>
    <row r="3765" spans="1:9" x14ac:dyDescent="0.2">
      <c r="A3765" s="77">
        <v>35897</v>
      </c>
      <c r="B3765" s="61">
        <v>3347</v>
      </c>
      <c r="C3765" s="78">
        <f t="shared" si="171"/>
        <v>1998.04</v>
      </c>
      <c r="D3765" s="78">
        <f t="shared" si="172"/>
        <v>6.6386776859504133</v>
      </c>
      <c r="E3765" s="78"/>
      <c r="F3765" s="78"/>
      <c r="G3765" s="78"/>
      <c r="H3765" s="78"/>
      <c r="I3765" s="78"/>
    </row>
    <row r="3766" spans="1:9" x14ac:dyDescent="0.2">
      <c r="A3766" s="77">
        <v>35898</v>
      </c>
      <c r="B3766" s="61">
        <v>3303</v>
      </c>
      <c r="C3766" s="78">
        <f t="shared" si="171"/>
        <v>1998.04</v>
      </c>
      <c r="D3766" s="78">
        <f t="shared" si="172"/>
        <v>6.5514049586776855</v>
      </c>
      <c r="E3766" s="78"/>
      <c r="F3766" s="78"/>
      <c r="G3766" s="78"/>
      <c r="H3766" s="78"/>
      <c r="I3766" s="78"/>
    </row>
    <row r="3767" spans="1:9" x14ac:dyDescent="0.2">
      <c r="A3767" s="77">
        <v>35899</v>
      </c>
      <c r="B3767" s="61">
        <v>2718</v>
      </c>
      <c r="C3767" s="78">
        <f t="shared" si="171"/>
        <v>1998.04</v>
      </c>
      <c r="D3767" s="78">
        <f t="shared" si="172"/>
        <v>5.3910743801652892</v>
      </c>
      <c r="E3767" s="78"/>
      <c r="F3767" s="78"/>
      <c r="G3767" s="78"/>
      <c r="H3767" s="78"/>
      <c r="I3767" s="78"/>
    </row>
    <row r="3768" spans="1:9" x14ac:dyDescent="0.2">
      <c r="A3768" s="77">
        <v>35900</v>
      </c>
      <c r="B3768" s="61">
        <v>2612</v>
      </c>
      <c r="C3768" s="78">
        <f t="shared" si="171"/>
        <v>1998.04</v>
      </c>
      <c r="D3768" s="78">
        <f t="shared" si="172"/>
        <v>5.1808264462809923</v>
      </c>
      <c r="E3768" s="78"/>
      <c r="F3768" s="78"/>
      <c r="G3768" s="78"/>
      <c r="H3768" s="78"/>
      <c r="I3768" s="78"/>
    </row>
    <row r="3769" spans="1:9" x14ac:dyDescent="0.2">
      <c r="A3769" s="77">
        <v>35901</v>
      </c>
      <c r="B3769" s="61">
        <v>2608</v>
      </c>
      <c r="C3769" s="78">
        <f t="shared" si="171"/>
        <v>1998.04</v>
      </c>
      <c r="D3769" s="78">
        <f t="shared" si="172"/>
        <v>5.1728925619834705</v>
      </c>
      <c r="E3769" s="78"/>
      <c r="F3769" s="78"/>
      <c r="G3769" s="78"/>
      <c r="H3769" s="78"/>
      <c r="I3769" s="78"/>
    </row>
    <row r="3770" spans="1:9" x14ac:dyDescent="0.2">
      <c r="A3770" s="77">
        <v>35902</v>
      </c>
      <c r="B3770" s="61">
        <v>2373</v>
      </c>
      <c r="C3770" s="78">
        <f t="shared" si="171"/>
        <v>1998.04</v>
      </c>
      <c r="D3770" s="78">
        <f t="shared" si="172"/>
        <v>4.7067768595041324</v>
      </c>
      <c r="E3770" s="78"/>
      <c r="F3770" s="78"/>
      <c r="G3770" s="78"/>
      <c r="H3770" s="78"/>
      <c r="I3770" s="78"/>
    </row>
    <row r="3771" spans="1:9" x14ac:dyDescent="0.2">
      <c r="A3771" s="77">
        <v>35903</v>
      </c>
      <c r="B3771" s="61">
        <v>2536</v>
      </c>
      <c r="C3771" s="78">
        <f t="shared" si="171"/>
        <v>1998.04</v>
      </c>
      <c r="D3771" s="78">
        <f t="shared" si="172"/>
        <v>5.0300826446280986</v>
      </c>
      <c r="E3771" s="78"/>
      <c r="F3771" s="78"/>
      <c r="G3771" s="78"/>
      <c r="H3771" s="78"/>
      <c r="I3771" s="78"/>
    </row>
    <row r="3772" spans="1:9" x14ac:dyDescent="0.2">
      <c r="A3772" s="77">
        <v>35904</v>
      </c>
      <c r="B3772" s="61">
        <v>3279</v>
      </c>
      <c r="C3772" s="78">
        <f t="shared" si="171"/>
        <v>1998.04</v>
      </c>
      <c r="D3772" s="78">
        <f t="shared" si="172"/>
        <v>6.5038016528925615</v>
      </c>
      <c r="E3772" s="78"/>
      <c r="F3772" s="78"/>
      <c r="G3772" s="78"/>
      <c r="H3772" s="78"/>
      <c r="I3772" s="78"/>
    </row>
    <row r="3773" spans="1:9" x14ac:dyDescent="0.2">
      <c r="A3773" s="77">
        <v>35905</v>
      </c>
      <c r="B3773" s="61">
        <v>3644</v>
      </c>
      <c r="C3773" s="78">
        <f t="shared" si="171"/>
        <v>1998.04</v>
      </c>
      <c r="D3773" s="78">
        <f t="shared" si="172"/>
        <v>7.2277685950413222</v>
      </c>
      <c r="E3773" s="78"/>
      <c r="F3773" s="78"/>
      <c r="G3773" s="78"/>
      <c r="H3773" s="78"/>
      <c r="I3773" s="78"/>
    </row>
    <row r="3774" spans="1:9" x14ac:dyDescent="0.2">
      <c r="A3774" s="77">
        <v>35906</v>
      </c>
      <c r="B3774" s="61">
        <v>4588</v>
      </c>
      <c r="C3774" s="78">
        <f t="shared" si="171"/>
        <v>1998.04</v>
      </c>
      <c r="D3774" s="78">
        <f t="shared" si="172"/>
        <v>9.1001652892561982</v>
      </c>
      <c r="E3774" s="78"/>
      <c r="F3774" s="78"/>
      <c r="G3774" s="78"/>
      <c r="H3774" s="78"/>
      <c r="I3774" s="78"/>
    </row>
    <row r="3775" spans="1:9" x14ac:dyDescent="0.2">
      <c r="A3775" s="77">
        <v>35907</v>
      </c>
      <c r="B3775" s="61">
        <v>5723</v>
      </c>
      <c r="C3775" s="78">
        <f t="shared" si="171"/>
        <v>1998.04</v>
      </c>
      <c r="D3775" s="78">
        <f t="shared" si="172"/>
        <v>11.351404958677685</v>
      </c>
      <c r="E3775" s="78"/>
      <c r="F3775" s="78"/>
      <c r="G3775" s="78"/>
      <c r="H3775" s="78"/>
      <c r="I3775" s="78"/>
    </row>
    <row r="3776" spans="1:9" x14ac:dyDescent="0.2">
      <c r="A3776" s="77">
        <v>35908</v>
      </c>
      <c r="B3776" s="61">
        <v>7275</v>
      </c>
      <c r="C3776" s="78">
        <f t="shared" si="171"/>
        <v>1998.04</v>
      </c>
      <c r="D3776" s="78">
        <f t="shared" si="172"/>
        <v>14.429752066115704</v>
      </c>
      <c r="E3776" s="78"/>
      <c r="F3776" s="78"/>
      <c r="G3776" s="78"/>
      <c r="H3776" s="78"/>
      <c r="I3776" s="78"/>
    </row>
    <row r="3777" spans="1:9" x14ac:dyDescent="0.2">
      <c r="A3777" s="77">
        <v>35909</v>
      </c>
      <c r="B3777" s="61">
        <v>6435</v>
      </c>
      <c r="C3777" s="78">
        <f t="shared" si="171"/>
        <v>1998.04</v>
      </c>
      <c r="D3777" s="78">
        <f t="shared" si="172"/>
        <v>12.763636363636364</v>
      </c>
      <c r="E3777" s="78"/>
      <c r="F3777" s="78"/>
      <c r="G3777" s="78"/>
      <c r="H3777" s="78"/>
      <c r="I3777" s="78"/>
    </row>
    <row r="3778" spans="1:9" x14ac:dyDescent="0.2">
      <c r="A3778" s="77">
        <v>35910</v>
      </c>
      <c r="B3778" s="61">
        <v>5635</v>
      </c>
      <c r="C3778" s="78">
        <f t="shared" si="171"/>
        <v>1998.04</v>
      </c>
      <c r="D3778" s="78">
        <f t="shared" si="172"/>
        <v>11.176859504132231</v>
      </c>
      <c r="E3778" s="78"/>
      <c r="F3778" s="78"/>
      <c r="G3778" s="78"/>
      <c r="H3778" s="78"/>
      <c r="I3778" s="78"/>
    </row>
    <row r="3779" spans="1:9" x14ac:dyDescent="0.2">
      <c r="A3779" s="77">
        <v>35911</v>
      </c>
      <c r="B3779" s="61">
        <v>4965</v>
      </c>
      <c r="C3779" s="78">
        <f t="shared" si="171"/>
        <v>1998.04</v>
      </c>
      <c r="D3779" s="78">
        <f t="shared" si="172"/>
        <v>9.8479338842975217</v>
      </c>
      <c r="E3779" s="78"/>
      <c r="F3779" s="78"/>
      <c r="G3779" s="78"/>
      <c r="H3779" s="78"/>
      <c r="I3779" s="78"/>
    </row>
    <row r="3780" spans="1:9" x14ac:dyDescent="0.2">
      <c r="A3780" s="77">
        <v>35912</v>
      </c>
      <c r="B3780" s="61">
        <v>5710</v>
      </c>
      <c r="C3780" s="78">
        <f t="shared" si="171"/>
        <v>1998.04</v>
      </c>
      <c r="D3780" s="78">
        <f t="shared" si="172"/>
        <v>11.325619834710745</v>
      </c>
      <c r="E3780" s="78"/>
      <c r="F3780" s="78"/>
      <c r="G3780" s="78"/>
      <c r="H3780" s="78"/>
      <c r="I3780" s="78"/>
    </row>
    <row r="3781" spans="1:9" x14ac:dyDescent="0.2">
      <c r="A3781" s="77">
        <v>35913</v>
      </c>
      <c r="B3781" s="61">
        <v>7252</v>
      </c>
      <c r="C3781" s="78">
        <f t="shared" si="171"/>
        <v>1998.04</v>
      </c>
      <c r="D3781" s="78">
        <f t="shared" si="172"/>
        <v>14.38413223140496</v>
      </c>
      <c r="E3781" s="78"/>
      <c r="F3781" s="78"/>
      <c r="G3781" s="78"/>
      <c r="H3781" s="78"/>
      <c r="I3781" s="78"/>
    </row>
    <row r="3782" spans="1:9" x14ac:dyDescent="0.2">
      <c r="A3782" s="77">
        <v>35914</v>
      </c>
      <c r="B3782" s="61">
        <v>8517</v>
      </c>
      <c r="C3782" s="78">
        <f t="shared" si="171"/>
        <v>1998.04</v>
      </c>
      <c r="D3782" s="78">
        <f t="shared" si="172"/>
        <v>16.89322314049587</v>
      </c>
      <c r="E3782" s="78"/>
      <c r="F3782" s="78"/>
      <c r="G3782" s="78"/>
      <c r="H3782" s="78"/>
      <c r="I3782" s="78"/>
    </row>
    <row r="3783" spans="1:9" x14ac:dyDescent="0.2">
      <c r="A3783" s="77">
        <v>35915</v>
      </c>
      <c r="B3783" s="61">
        <v>9617</v>
      </c>
      <c r="C3783" s="78">
        <f t="shared" si="171"/>
        <v>1998.04</v>
      </c>
      <c r="D3783" s="78">
        <f t="shared" si="172"/>
        <v>19.07504132231405</v>
      </c>
      <c r="E3783" s="78"/>
      <c r="F3783" s="78"/>
      <c r="G3783" s="78"/>
      <c r="H3783" s="78"/>
      <c r="I3783" s="78"/>
    </row>
    <row r="3784" spans="1:9" x14ac:dyDescent="0.2">
      <c r="A3784" s="77">
        <v>35916</v>
      </c>
      <c r="B3784" s="61">
        <v>11642</v>
      </c>
      <c r="C3784" s="78">
        <f t="shared" si="171"/>
        <v>1998.05</v>
      </c>
      <c r="D3784" s="78">
        <f t="shared" si="172"/>
        <v>23.091570247933884</v>
      </c>
      <c r="E3784" s="78"/>
      <c r="F3784" s="78"/>
      <c r="G3784" s="78"/>
      <c r="H3784" s="78"/>
      <c r="I3784" s="78"/>
    </row>
    <row r="3785" spans="1:9" x14ac:dyDescent="0.2">
      <c r="A3785" s="77">
        <v>35917</v>
      </c>
      <c r="B3785" s="61">
        <v>15402</v>
      </c>
      <c r="C3785" s="78">
        <f t="shared" si="171"/>
        <v>1998.05</v>
      </c>
      <c r="D3785" s="78">
        <f t="shared" si="172"/>
        <v>30.549421487603308</v>
      </c>
      <c r="E3785" s="78"/>
      <c r="F3785" s="78"/>
      <c r="G3785" s="78"/>
      <c r="H3785" s="78"/>
      <c r="I3785" s="78"/>
    </row>
    <row r="3786" spans="1:9" x14ac:dyDescent="0.2">
      <c r="A3786" s="77">
        <v>35918</v>
      </c>
      <c r="B3786" s="61">
        <v>10589</v>
      </c>
      <c r="C3786" s="78">
        <f t="shared" si="171"/>
        <v>1998.05</v>
      </c>
      <c r="D3786" s="78">
        <f t="shared" si="172"/>
        <v>21.00297520661157</v>
      </c>
      <c r="E3786" s="78"/>
      <c r="F3786" s="78"/>
      <c r="G3786" s="78"/>
      <c r="H3786" s="78"/>
      <c r="I3786" s="78"/>
    </row>
    <row r="3787" spans="1:9" x14ac:dyDescent="0.2">
      <c r="A3787" s="77">
        <v>35919</v>
      </c>
      <c r="B3787" s="61">
        <v>8787</v>
      </c>
      <c r="C3787" s="78">
        <f t="shared" ref="C3787:C3850" si="173">YEAR(A3787) + MONTH(A3787) / 100</f>
        <v>1998.05</v>
      </c>
      <c r="D3787" s="78">
        <f t="shared" si="172"/>
        <v>17.428760330578513</v>
      </c>
      <c r="E3787" s="78"/>
      <c r="F3787" s="78"/>
      <c r="G3787" s="78"/>
      <c r="H3787" s="78"/>
      <c r="I3787" s="78"/>
    </row>
    <row r="3788" spans="1:9" x14ac:dyDescent="0.2">
      <c r="A3788" s="77">
        <v>35920</v>
      </c>
      <c r="B3788" s="61">
        <v>7979</v>
      </c>
      <c r="C3788" s="78">
        <f t="shared" si="173"/>
        <v>1998.05</v>
      </c>
      <c r="D3788" s="78">
        <f t="shared" ref="D3788:D3851" si="174">B3788 * 60 * 60 * 24 / 43560 / 1000</f>
        <v>15.826115702479338</v>
      </c>
      <c r="E3788" s="78"/>
      <c r="F3788" s="78"/>
      <c r="G3788" s="78"/>
      <c r="H3788" s="78"/>
      <c r="I3788" s="78"/>
    </row>
    <row r="3789" spans="1:9" x14ac:dyDescent="0.2">
      <c r="A3789" s="77">
        <v>35921</v>
      </c>
      <c r="B3789" s="61">
        <v>8025</v>
      </c>
      <c r="C3789" s="78">
        <f t="shared" si="173"/>
        <v>1998.05</v>
      </c>
      <c r="D3789" s="78">
        <f t="shared" si="174"/>
        <v>15.917355371900827</v>
      </c>
      <c r="E3789" s="78"/>
      <c r="F3789" s="78"/>
      <c r="G3789" s="78"/>
      <c r="H3789" s="78"/>
      <c r="I3789" s="78"/>
    </row>
    <row r="3790" spans="1:9" x14ac:dyDescent="0.2">
      <c r="A3790" s="77">
        <v>35922</v>
      </c>
      <c r="B3790" s="61">
        <v>9616</v>
      </c>
      <c r="C3790" s="78">
        <f t="shared" si="173"/>
        <v>1998.05</v>
      </c>
      <c r="D3790" s="78">
        <f t="shared" si="174"/>
        <v>19.073057851239668</v>
      </c>
      <c r="E3790" s="78"/>
      <c r="F3790" s="78"/>
      <c r="G3790" s="78"/>
      <c r="H3790" s="78"/>
      <c r="I3790" s="78"/>
    </row>
    <row r="3791" spans="1:9" x14ac:dyDescent="0.2">
      <c r="A3791" s="77">
        <v>35923</v>
      </c>
      <c r="B3791" s="61">
        <v>10949</v>
      </c>
      <c r="C3791" s="78">
        <f t="shared" si="173"/>
        <v>1998.05</v>
      </c>
      <c r="D3791" s="78">
        <f t="shared" si="174"/>
        <v>21.717024793388433</v>
      </c>
      <c r="E3791" s="78"/>
      <c r="F3791" s="78"/>
      <c r="G3791" s="78"/>
      <c r="H3791" s="78"/>
      <c r="I3791" s="78"/>
    </row>
    <row r="3792" spans="1:9" x14ac:dyDescent="0.2">
      <c r="A3792" s="77">
        <v>35924</v>
      </c>
      <c r="B3792" s="61">
        <v>9253</v>
      </c>
      <c r="C3792" s="78">
        <f t="shared" si="173"/>
        <v>1998.05</v>
      </c>
      <c r="D3792" s="78">
        <f t="shared" si="174"/>
        <v>18.353057851239669</v>
      </c>
      <c r="E3792" s="78"/>
      <c r="F3792" s="78"/>
      <c r="G3792" s="78"/>
      <c r="H3792" s="78"/>
      <c r="I3792" s="78"/>
    </row>
    <row r="3793" spans="1:9" x14ac:dyDescent="0.2">
      <c r="A3793" s="77">
        <v>35925</v>
      </c>
      <c r="B3793" s="61">
        <v>6867</v>
      </c>
      <c r="C3793" s="78">
        <f t="shared" si="173"/>
        <v>1998.05</v>
      </c>
      <c r="D3793" s="78">
        <f t="shared" si="174"/>
        <v>13.620495867768595</v>
      </c>
      <c r="E3793" s="78"/>
      <c r="F3793" s="78"/>
      <c r="G3793" s="78"/>
      <c r="H3793" s="78"/>
      <c r="I3793" s="78"/>
    </row>
    <row r="3794" spans="1:9" x14ac:dyDescent="0.2">
      <c r="A3794" s="77">
        <v>35926</v>
      </c>
      <c r="B3794" s="61">
        <v>6436</v>
      </c>
      <c r="C3794" s="78">
        <f t="shared" si="173"/>
        <v>1998.05</v>
      </c>
      <c r="D3794" s="78">
        <f t="shared" si="174"/>
        <v>12.765619834710744</v>
      </c>
      <c r="E3794" s="78"/>
      <c r="F3794" s="78"/>
      <c r="G3794" s="78"/>
      <c r="H3794" s="78"/>
      <c r="I3794" s="78"/>
    </row>
    <row r="3795" spans="1:9" x14ac:dyDescent="0.2">
      <c r="A3795" s="77">
        <v>35927</v>
      </c>
      <c r="B3795" s="61">
        <v>5716</v>
      </c>
      <c r="C3795" s="78">
        <f t="shared" si="173"/>
        <v>1998.05</v>
      </c>
      <c r="D3795" s="78">
        <f t="shared" si="174"/>
        <v>11.337520661157026</v>
      </c>
      <c r="E3795" s="78"/>
      <c r="F3795" s="78"/>
      <c r="G3795" s="78"/>
      <c r="H3795" s="78"/>
      <c r="I3795" s="78"/>
    </row>
    <row r="3796" spans="1:9" x14ac:dyDescent="0.2">
      <c r="A3796" s="77">
        <v>35928</v>
      </c>
      <c r="B3796" s="61">
        <v>5252</v>
      </c>
      <c r="C3796" s="78">
        <f t="shared" si="173"/>
        <v>1998.05</v>
      </c>
      <c r="D3796" s="78">
        <f t="shared" si="174"/>
        <v>10.417190082644629</v>
      </c>
      <c r="E3796" s="78"/>
      <c r="F3796" s="78"/>
      <c r="G3796" s="78"/>
      <c r="H3796" s="78"/>
      <c r="I3796" s="78"/>
    </row>
    <row r="3797" spans="1:9" x14ac:dyDescent="0.2">
      <c r="A3797" s="77">
        <v>35929</v>
      </c>
      <c r="B3797" s="61">
        <v>4834</v>
      </c>
      <c r="C3797" s="78">
        <f t="shared" si="173"/>
        <v>1998.05</v>
      </c>
      <c r="D3797" s="78">
        <f t="shared" si="174"/>
        <v>9.5880991735537187</v>
      </c>
      <c r="E3797" s="78"/>
      <c r="F3797" s="78"/>
      <c r="G3797" s="78"/>
      <c r="H3797" s="78"/>
      <c r="I3797" s="78"/>
    </row>
    <row r="3798" spans="1:9" x14ac:dyDescent="0.2">
      <c r="A3798" s="77">
        <v>35930</v>
      </c>
      <c r="B3798" s="61">
        <v>4787</v>
      </c>
      <c r="C3798" s="78">
        <f t="shared" si="173"/>
        <v>1998.05</v>
      </c>
      <c r="D3798" s="78">
        <f t="shared" si="174"/>
        <v>9.4948760330578512</v>
      </c>
      <c r="E3798" s="78"/>
      <c r="F3798" s="78"/>
      <c r="G3798" s="78"/>
      <c r="H3798" s="78"/>
      <c r="I3798" s="78"/>
    </row>
    <row r="3799" spans="1:9" x14ac:dyDescent="0.2">
      <c r="A3799" s="77">
        <v>35931</v>
      </c>
      <c r="B3799" s="61">
        <v>4306</v>
      </c>
      <c r="C3799" s="78">
        <f t="shared" si="173"/>
        <v>1998.05</v>
      </c>
      <c r="D3799" s="78">
        <f t="shared" si="174"/>
        <v>8.5408264462809917</v>
      </c>
      <c r="E3799" s="78"/>
      <c r="F3799" s="78"/>
      <c r="G3799" s="78"/>
      <c r="H3799" s="78"/>
      <c r="I3799" s="78"/>
    </row>
    <row r="3800" spans="1:9" x14ac:dyDescent="0.2">
      <c r="A3800" s="77">
        <v>35932</v>
      </c>
      <c r="B3800" s="61">
        <v>4184</v>
      </c>
      <c r="C3800" s="78">
        <f t="shared" si="173"/>
        <v>1998.05</v>
      </c>
      <c r="D3800" s="78">
        <f t="shared" si="174"/>
        <v>8.2988429752066111</v>
      </c>
      <c r="E3800" s="78"/>
      <c r="F3800" s="78"/>
      <c r="G3800" s="78"/>
      <c r="H3800" s="78"/>
      <c r="I3800" s="78"/>
    </row>
    <row r="3801" spans="1:9" x14ac:dyDescent="0.2">
      <c r="A3801" s="77">
        <v>35933</v>
      </c>
      <c r="B3801" s="61">
        <v>4024</v>
      </c>
      <c r="C3801" s="78">
        <f t="shared" si="173"/>
        <v>1998.05</v>
      </c>
      <c r="D3801" s="78">
        <f t="shared" si="174"/>
        <v>7.9814876033057853</v>
      </c>
      <c r="E3801" s="78"/>
      <c r="F3801" s="78"/>
      <c r="G3801" s="78"/>
      <c r="H3801" s="78"/>
      <c r="I3801" s="78"/>
    </row>
    <row r="3802" spans="1:9" x14ac:dyDescent="0.2">
      <c r="A3802" s="77">
        <v>35934</v>
      </c>
      <c r="B3802" s="61">
        <v>4356</v>
      </c>
      <c r="C3802" s="78">
        <f t="shared" si="173"/>
        <v>1998.05</v>
      </c>
      <c r="D3802" s="78">
        <f t="shared" si="174"/>
        <v>8.64</v>
      </c>
      <c r="E3802" s="78"/>
      <c r="F3802" s="78"/>
      <c r="G3802" s="78"/>
      <c r="H3802" s="78"/>
      <c r="I3802" s="78"/>
    </row>
    <row r="3803" spans="1:9" x14ac:dyDescent="0.2">
      <c r="A3803" s="77">
        <v>35935</v>
      </c>
      <c r="B3803" s="61">
        <v>4084</v>
      </c>
      <c r="C3803" s="78">
        <f t="shared" si="173"/>
        <v>1998.05</v>
      </c>
      <c r="D3803" s="78">
        <f t="shared" si="174"/>
        <v>8.1004958677685952</v>
      </c>
      <c r="E3803" s="78"/>
      <c r="F3803" s="78"/>
      <c r="G3803" s="78"/>
      <c r="H3803" s="78"/>
      <c r="I3803" s="78"/>
    </row>
    <row r="3804" spans="1:9" x14ac:dyDescent="0.2">
      <c r="A3804" s="77">
        <v>35936</v>
      </c>
      <c r="B3804" s="61" t="s">
        <v>113</v>
      </c>
      <c r="C3804" s="78">
        <f t="shared" si="173"/>
        <v>1998.05</v>
      </c>
      <c r="D3804" s="78" t="e">
        <f t="shared" si="174"/>
        <v>#VALUE!</v>
      </c>
      <c r="E3804" s="78"/>
      <c r="F3804" s="78"/>
      <c r="G3804" s="78"/>
      <c r="H3804" s="78"/>
      <c r="I3804" s="78"/>
    </row>
    <row r="3805" spans="1:9" x14ac:dyDescent="0.2">
      <c r="A3805" s="77">
        <v>35937</v>
      </c>
      <c r="B3805" s="61">
        <v>3835</v>
      </c>
      <c r="C3805" s="78">
        <f t="shared" si="173"/>
        <v>1998.05</v>
      </c>
      <c r="D3805" s="78">
        <f t="shared" si="174"/>
        <v>7.6066115702479333</v>
      </c>
      <c r="E3805" s="78"/>
      <c r="F3805" s="78"/>
      <c r="G3805" s="78"/>
      <c r="H3805" s="78"/>
      <c r="I3805" s="78"/>
    </row>
    <row r="3806" spans="1:9" x14ac:dyDescent="0.2">
      <c r="A3806" s="77">
        <v>35938</v>
      </c>
      <c r="B3806" s="61">
        <v>4491</v>
      </c>
      <c r="C3806" s="78">
        <f t="shared" si="173"/>
        <v>1998.05</v>
      </c>
      <c r="D3806" s="78">
        <f t="shared" si="174"/>
        <v>8.9077685950413219</v>
      </c>
      <c r="E3806" s="78"/>
      <c r="F3806" s="78"/>
      <c r="G3806" s="78"/>
      <c r="H3806" s="78"/>
      <c r="I3806" s="78"/>
    </row>
    <row r="3807" spans="1:9" x14ac:dyDescent="0.2">
      <c r="A3807" s="77">
        <v>35939</v>
      </c>
      <c r="B3807" s="61">
        <v>5751</v>
      </c>
      <c r="C3807" s="78">
        <f t="shared" si="173"/>
        <v>1998.05</v>
      </c>
      <c r="D3807" s="78">
        <f t="shared" si="174"/>
        <v>11.406942148760331</v>
      </c>
      <c r="E3807" s="78"/>
      <c r="F3807" s="78"/>
      <c r="G3807" s="78"/>
      <c r="H3807" s="78"/>
      <c r="I3807" s="78"/>
    </row>
    <row r="3808" spans="1:9" x14ac:dyDescent="0.2">
      <c r="A3808" s="77">
        <v>35940</v>
      </c>
      <c r="B3808" s="61">
        <v>6609</v>
      </c>
      <c r="C3808" s="78">
        <f t="shared" si="173"/>
        <v>1998.05</v>
      </c>
      <c r="D3808" s="78">
        <f t="shared" si="174"/>
        <v>13.108760330578512</v>
      </c>
      <c r="E3808" s="78"/>
      <c r="F3808" s="78"/>
      <c r="G3808" s="78"/>
      <c r="H3808" s="78"/>
      <c r="I3808" s="78"/>
    </row>
    <row r="3809" spans="1:9" x14ac:dyDescent="0.2">
      <c r="A3809" s="77">
        <v>35941</v>
      </c>
      <c r="B3809" s="61">
        <v>5285</v>
      </c>
      <c r="C3809" s="78">
        <f t="shared" si="173"/>
        <v>1998.05</v>
      </c>
      <c r="D3809" s="78">
        <f t="shared" si="174"/>
        <v>10.482644628099173</v>
      </c>
      <c r="E3809" s="78"/>
      <c r="F3809" s="78"/>
      <c r="G3809" s="78"/>
      <c r="H3809" s="78"/>
      <c r="I3809" s="78"/>
    </row>
    <row r="3810" spans="1:9" x14ac:dyDescent="0.2">
      <c r="A3810" s="77">
        <v>35942</v>
      </c>
      <c r="B3810" s="61">
        <v>5329</v>
      </c>
      <c r="C3810" s="78">
        <f t="shared" si="173"/>
        <v>1998.05</v>
      </c>
      <c r="D3810" s="78">
        <f t="shared" si="174"/>
        <v>10.569917355371901</v>
      </c>
      <c r="E3810" s="78"/>
      <c r="F3810" s="78"/>
      <c r="G3810" s="78"/>
      <c r="H3810" s="78"/>
      <c r="I3810" s="78"/>
    </row>
    <row r="3811" spans="1:9" x14ac:dyDescent="0.2">
      <c r="A3811" s="77">
        <v>35943</v>
      </c>
      <c r="B3811" s="61">
        <v>8106</v>
      </c>
      <c r="C3811" s="78">
        <f t="shared" si="173"/>
        <v>1998.05</v>
      </c>
      <c r="D3811" s="78">
        <f t="shared" si="174"/>
        <v>16.07801652892562</v>
      </c>
      <c r="E3811" s="78"/>
      <c r="F3811" s="78"/>
      <c r="G3811" s="78"/>
      <c r="H3811" s="78"/>
      <c r="I3811" s="78"/>
    </row>
    <row r="3812" spans="1:9" x14ac:dyDescent="0.2">
      <c r="A3812" s="77">
        <v>35944</v>
      </c>
      <c r="B3812" s="61">
        <v>8790</v>
      </c>
      <c r="C3812" s="78">
        <f t="shared" si="173"/>
        <v>1998.05</v>
      </c>
      <c r="D3812" s="78">
        <f t="shared" si="174"/>
        <v>17.434710743801652</v>
      </c>
      <c r="E3812" s="78"/>
      <c r="F3812" s="78"/>
      <c r="G3812" s="78"/>
      <c r="H3812" s="78"/>
      <c r="I3812" s="78"/>
    </row>
    <row r="3813" spans="1:9" x14ac:dyDescent="0.2">
      <c r="A3813" s="77">
        <v>35945</v>
      </c>
      <c r="B3813" s="61">
        <v>6818</v>
      </c>
      <c r="C3813" s="78">
        <f t="shared" si="173"/>
        <v>1998.05</v>
      </c>
      <c r="D3813" s="78">
        <f t="shared" si="174"/>
        <v>13.523305785123966</v>
      </c>
      <c r="E3813" s="78"/>
      <c r="F3813" s="78"/>
      <c r="G3813" s="78"/>
      <c r="H3813" s="78"/>
      <c r="I3813" s="78"/>
    </row>
    <row r="3814" spans="1:9" x14ac:dyDescent="0.2">
      <c r="A3814" s="77">
        <v>35946</v>
      </c>
      <c r="B3814" s="61">
        <v>6398</v>
      </c>
      <c r="C3814" s="78">
        <f t="shared" si="173"/>
        <v>1998.05</v>
      </c>
      <c r="D3814" s="78">
        <f t="shared" si="174"/>
        <v>12.690247933884297</v>
      </c>
      <c r="E3814" s="78"/>
      <c r="F3814" s="78"/>
      <c r="G3814" s="78"/>
      <c r="H3814" s="78"/>
      <c r="I3814" s="78"/>
    </row>
    <row r="3815" spans="1:9" x14ac:dyDescent="0.2">
      <c r="A3815" s="77">
        <v>35947</v>
      </c>
      <c r="B3815" s="61">
        <v>7448</v>
      </c>
      <c r="C3815" s="78">
        <f t="shared" si="173"/>
        <v>1998.06</v>
      </c>
      <c r="D3815" s="78">
        <f t="shared" si="174"/>
        <v>14.772892561983472</v>
      </c>
      <c r="E3815" s="78"/>
      <c r="F3815" s="78"/>
      <c r="G3815" s="78"/>
      <c r="H3815" s="78"/>
      <c r="I3815" s="78"/>
    </row>
    <row r="3816" spans="1:9" x14ac:dyDescent="0.2">
      <c r="A3816" s="77">
        <v>35948</v>
      </c>
      <c r="B3816" s="61">
        <v>9235</v>
      </c>
      <c r="C3816" s="78">
        <f t="shared" si="173"/>
        <v>1998.06</v>
      </c>
      <c r="D3816" s="78">
        <f t="shared" si="174"/>
        <v>18.317355371900828</v>
      </c>
      <c r="E3816" s="78"/>
      <c r="F3816" s="78"/>
      <c r="G3816" s="78"/>
      <c r="H3816" s="78"/>
      <c r="I3816" s="78"/>
    </row>
    <row r="3817" spans="1:9" x14ac:dyDescent="0.2">
      <c r="A3817" s="77">
        <v>35949</v>
      </c>
      <c r="B3817" s="61">
        <v>9434</v>
      </c>
      <c r="C3817" s="78">
        <f t="shared" si="173"/>
        <v>1998.06</v>
      </c>
      <c r="D3817" s="78">
        <f t="shared" si="174"/>
        <v>18.712066115702481</v>
      </c>
      <c r="E3817" s="78"/>
      <c r="F3817" s="78"/>
      <c r="G3817" s="78"/>
      <c r="H3817" s="78"/>
      <c r="I3817" s="78"/>
    </row>
    <row r="3818" spans="1:9" x14ac:dyDescent="0.2">
      <c r="A3818" s="77">
        <v>35950</v>
      </c>
      <c r="B3818" s="61">
        <v>9537</v>
      </c>
      <c r="C3818" s="78">
        <f t="shared" si="173"/>
        <v>1998.06</v>
      </c>
      <c r="D3818" s="78">
        <f t="shared" si="174"/>
        <v>18.916363636363634</v>
      </c>
      <c r="E3818" s="78"/>
      <c r="F3818" s="78"/>
      <c r="G3818" s="78"/>
      <c r="H3818" s="78"/>
      <c r="I3818" s="78"/>
    </row>
    <row r="3819" spans="1:9" x14ac:dyDescent="0.2">
      <c r="A3819" s="77">
        <v>35951</v>
      </c>
      <c r="B3819" s="61">
        <v>9397</v>
      </c>
      <c r="C3819" s="78">
        <f t="shared" si="173"/>
        <v>1998.06</v>
      </c>
      <c r="D3819" s="78">
        <f t="shared" si="174"/>
        <v>18.638677685950412</v>
      </c>
      <c r="E3819" s="78"/>
      <c r="F3819" s="78"/>
      <c r="G3819" s="78"/>
      <c r="H3819" s="78"/>
      <c r="I3819" s="78"/>
    </row>
    <row r="3820" spans="1:9" x14ac:dyDescent="0.2">
      <c r="A3820" s="77">
        <v>35952</v>
      </c>
      <c r="B3820" s="61">
        <v>9852</v>
      </c>
      <c r="C3820" s="78">
        <f t="shared" si="173"/>
        <v>1998.06</v>
      </c>
      <c r="D3820" s="78">
        <f t="shared" si="174"/>
        <v>19.541157024793389</v>
      </c>
      <c r="E3820" s="78"/>
      <c r="F3820" s="78"/>
      <c r="G3820" s="78"/>
      <c r="H3820" s="78"/>
      <c r="I3820" s="78"/>
    </row>
    <row r="3821" spans="1:9" x14ac:dyDescent="0.2">
      <c r="A3821" s="77">
        <v>35953</v>
      </c>
      <c r="B3821" s="61">
        <v>10575</v>
      </c>
      <c r="C3821" s="78">
        <f t="shared" si="173"/>
        <v>1998.06</v>
      </c>
      <c r="D3821" s="78">
        <f t="shared" si="174"/>
        <v>20.975206611570247</v>
      </c>
      <c r="E3821" s="78"/>
      <c r="F3821" s="78"/>
      <c r="G3821" s="78"/>
      <c r="H3821" s="78"/>
      <c r="I3821" s="78"/>
    </row>
    <row r="3822" spans="1:9" x14ac:dyDescent="0.2">
      <c r="A3822" s="77">
        <v>35954</v>
      </c>
      <c r="B3822" s="61">
        <v>10472</v>
      </c>
      <c r="C3822" s="78">
        <f t="shared" si="173"/>
        <v>1998.06</v>
      </c>
      <c r="D3822" s="78">
        <f t="shared" si="174"/>
        <v>20.770909090909093</v>
      </c>
      <c r="E3822" s="78"/>
      <c r="F3822" s="78"/>
      <c r="G3822" s="78"/>
      <c r="H3822" s="78"/>
      <c r="I3822" s="78"/>
    </row>
    <row r="3823" spans="1:9" x14ac:dyDescent="0.2">
      <c r="A3823" s="77">
        <v>35955</v>
      </c>
      <c r="B3823" s="61">
        <v>9553</v>
      </c>
      <c r="C3823" s="78">
        <f t="shared" si="173"/>
        <v>1998.06</v>
      </c>
      <c r="D3823" s="78">
        <f t="shared" si="174"/>
        <v>18.948099173553718</v>
      </c>
      <c r="E3823" s="78"/>
      <c r="F3823" s="78"/>
      <c r="G3823" s="78"/>
      <c r="H3823" s="78"/>
      <c r="I3823" s="78"/>
    </row>
    <row r="3824" spans="1:9" x14ac:dyDescent="0.2">
      <c r="A3824" s="77">
        <v>35956</v>
      </c>
      <c r="B3824" s="61">
        <v>9890</v>
      </c>
      <c r="C3824" s="78">
        <f t="shared" si="173"/>
        <v>1998.06</v>
      </c>
      <c r="D3824" s="78">
        <f t="shared" si="174"/>
        <v>19.616528925619836</v>
      </c>
      <c r="E3824" s="78"/>
      <c r="F3824" s="78"/>
      <c r="G3824" s="78"/>
      <c r="H3824" s="78"/>
      <c r="I3824" s="78"/>
    </row>
    <row r="3825" spans="1:9" x14ac:dyDescent="0.2">
      <c r="A3825" s="77">
        <v>35957</v>
      </c>
      <c r="B3825" s="61">
        <v>10389</v>
      </c>
      <c r="C3825" s="78">
        <f t="shared" si="173"/>
        <v>1998.06</v>
      </c>
      <c r="D3825" s="78">
        <f t="shared" si="174"/>
        <v>20.606280991735538</v>
      </c>
      <c r="E3825" s="78"/>
      <c r="F3825" s="78"/>
      <c r="G3825" s="78"/>
      <c r="H3825" s="78"/>
      <c r="I3825" s="78"/>
    </row>
    <row r="3826" spans="1:9" x14ac:dyDescent="0.2">
      <c r="A3826" s="77">
        <v>35958</v>
      </c>
      <c r="B3826" s="61">
        <v>10199</v>
      </c>
      <c r="C3826" s="78">
        <f t="shared" si="173"/>
        <v>1998.06</v>
      </c>
      <c r="D3826" s="78">
        <f t="shared" si="174"/>
        <v>20.229421487603307</v>
      </c>
      <c r="E3826" s="78"/>
      <c r="F3826" s="78"/>
      <c r="G3826" s="78"/>
      <c r="H3826" s="78"/>
      <c r="I3826" s="78"/>
    </row>
    <row r="3827" spans="1:9" x14ac:dyDescent="0.2">
      <c r="A3827" s="77">
        <v>35959</v>
      </c>
      <c r="B3827" s="61">
        <v>10781</v>
      </c>
      <c r="C3827" s="78">
        <f t="shared" si="173"/>
        <v>1998.06</v>
      </c>
      <c r="D3827" s="78">
        <f t="shared" si="174"/>
        <v>21.383801652892561</v>
      </c>
      <c r="E3827" s="78"/>
      <c r="F3827" s="78"/>
      <c r="G3827" s="78"/>
      <c r="H3827" s="78"/>
      <c r="I3827" s="78"/>
    </row>
    <row r="3828" spans="1:9" x14ac:dyDescent="0.2">
      <c r="A3828" s="77">
        <v>35960</v>
      </c>
      <c r="B3828" s="61">
        <v>10144</v>
      </c>
      <c r="C3828" s="78">
        <f t="shared" si="173"/>
        <v>1998.06</v>
      </c>
      <c r="D3828" s="78">
        <f t="shared" si="174"/>
        <v>20.120330578512394</v>
      </c>
      <c r="E3828" s="78"/>
      <c r="F3828" s="78"/>
      <c r="G3828" s="78"/>
      <c r="H3828" s="78"/>
      <c r="I3828" s="78"/>
    </row>
    <row r="3829" spans="1:9" x14ac:dyDescent="0.2">
      <c r="A3829" s="77">
        <v>35961</v>
      </c>
      <c r="B3829" s="61">
        <v>9859</v>
      </c>
      <c r="C3829" s="78">
        <f t="shared" si="173"/>
        <v>1998.06</v>
      </c>
      <c r="D3829" s="78">
        <f t="shared" si="174"/>
        <v>19.55504132231405</v>
      </c>
      <c r="E3829" s="78"/>
      <c r="F3829" s="78"/>
      <c r="G3829" s="78"/>
      <c r="H3829" s="78"/>
      <c r="I3829" s="78"/>
    </row>
    <row r="3830" spans="1:9" x14ac:dyDescent="0.2">
      <c r="A3830" s="77">
        <v>35962</v>
      </c>
      <c r="B3830" s="61">
        <v>9102</v>
      </c>
      <c r="C3830" s="78">
        <f t="shared" si="173"/>
        <v>1998.06</v>
      </c>
      <c r="D3830" s="78">
        <f t="shared" si="174"/>
        <v>18.053553719008264</v>
      </c>
      <c r="E3830" s="78"/>
      <c r="F3830" s="78"/>
      <c r="G3830" s="78"/>
      <c r="H3830" s="78"/>
      <c r="I3830" s="78"/>
    </row>
    <row r="3831" spans="1:9" x14ac:dyDescent="0.2">
      <c r="A3831" s="77">
        <v>35963</v>
      </c>
      <c r="B3831" s="61">
        <v>7841</v>
      </c>
      <c r="C3831" s="78">
        <f t="shared" si="173"/>
        <v>1998.06</v>
      </c>
      <c r="D3831" s="78">
        <f t="shared" si="174"/>
        <v>15.552396694214876</v>
      </c>
      <c r="E3831" s="78"/>
      <c r="F3831" s="78"/>
      <c r="G3831" s="78"/>
      <c r="H3831" s="78"/>
      <c r="I3831" s="78"/>
    </row>
    <row r="3832" spans="1:9" x14ac:dyDescent="0.2">
      <c r="A3832" s="77">
        <v>35964</v>
      </c>
      <c r="B3832" s="61">
        <v>7902</v>
      </c>
      <c r="C3832" s="78">
        <f t="shared" si="173"/>
        <v>1998.06</v>
      </c>
      <c r="D3832" s="78">
        <f t="shared" si="174"/>
        <v>15.673388429752066</v>
      </c>
      <c r="E3832" s="78"/>
      <c r="F3832" s="78"/>
      <c r="G3832" s="78"/>
      <c r="H3832" s="78"/>
      <c r="I3832" s="78"/>
    </row>
    <row r="3833" spans="1:9" x14ac:dyDescent="0.2">
      <c r="A3833" s="77">
        <v>35965</v>
      </c>
      <c r="B3833" s="61">
        <v>5689</v>
      </c>
      <c r="C3833" s="78">
        <f t="shared" si="173"/>
        <v>1998.06</v>
      </c>
      <c r="D3833" s="78">
        <f t="shared" si="174"/>
        <v>11.28396694214876</v>
      </c>
      <c r="E3833" s="78"/>
      <c r="F3833" s="78"/>
      <c r="G3833" s="78"/>
      <c r="H3833" s="78"/>
      <c r="I3833" s="78"/>
    </row>
    <row r="3834" spans="1:9" x14ac:dyDescent="0.2">
      <c r="A3834" s="77">
        <v>35966</v>
      </c>
      <c r="B3834" s="61">
        <v>5738</v>
      </c>
      <c r="C3834" s="78">
        <f t="shared" si="173"/>
        <v>1998.06</v>
      </c>
      <c r="D3834" s="78">
        <f t="shared" si="174"/>
        <v>11.381157024793389</v>
      </c>
      <c r="E3834" s="78"/>
      <c r="F3834" s="78"/>
      <c r="G3834" s="78"/>
      <c r="H3834" s="78"/>
      <c r="I3834" s="78"/>
    </row>
    <row r="3835" spans="1:9" x14ac:dyDescent="0.2">
      <c r="A3835" s="77">
        <v>35967</v>
      </c>
      <c r="B3835" s="61">
        <v>5740</v>
      </c>
      <c r="C3835" s="78">
        <f t="shared" si="173"/>
        <v>1998.06</v>
      </c>
      <c r="D3835" s="78">
        <f t="shared" si="174"/>
        <v>11.385123966942148</v>
      </c>
      <c r="E3835" s="78"/>
      <c r="F3835" s="78"/>
      <c r="G3835" s="78"/>
      <c r="H3835" s="78"/>
      <c r="I3835" s="78"/>
    </row>
    <row r="3836" spans="1:9" x14ac:dyDescent="0.2">
      <c r="A3836" s="77">
        <v>35968</v>
      </c>
      <c r="B3836" s="61">
        <v>7592</v>
      </c>
      <c r="C3836" s="78">
        <f t="shared" si="173"/>
        <v>1998.06</v>
      </c>
      <c r="D3836" s="78">
        <f t="shared" si="174"/>
        <v>15.058512396694216</v>
      </c>
      <c r="E3836" s="78"/>
      <c r="F3836" s="78"/>
      <c r="G3836" s="78"/>
      <c r="H3836" s="78"/>
      <c r="I3836" s="78"/>
    </row>
    <row r="3837" spans="1:9" x14ac:dyDescent="0.2">
      <c r="A3837" s="77">
        <v>35969</v>
      </c>
      <c r="B3837" s="61">
        <v>7390</v>
      </c>
      <c r="C3837" s="78">
        <f t="shared" si="173"/>
        <v>1998.06</v>
      </c>
      <c r="D3837" s="78">
        <f t="shared" si="174"/>
        <v>14.657851239669423</v>
      </c>
      <c r="E3837" s="78"/>
      <c r="F3837" s="78"/>
      <c r="G3837" s="78"/>
      <c r="H3837" s="78"/>
      <c r="I3837" s="78"/>
    </row>
    <row r="3838" spans="1:9" x14ac:dyDescent="0.2">
      <c r="A3838" s="77">
        <v>35970</v>
      </c>
      <c r="B3838" s="61">
        <v>6681</v>
      </c>
      <c r="C3838" s="78">
        <f t="shared" si="173"/>
        <v>1998.06</v>
      </c>
      <c r="D3838" s="78">
        <f t="shared" si="174"/>
        <v>13.251570247933886</v>
      </c>
      <c r="E3838" s="78"/>
      <c r="F3838" s="78"/>
      <c r="G3838" s="78"/>
      <c r="H3838" s="78"/>
      <c r="I3838" s="78"/>
    </row>
    <row r="3839" spans="1:9" x14ac:dyDescent="0.2">
      <c r="A3839" s="77">
        <v>35971</v>
      </c>
      <c r="B3839" s="61">
        <v>6247</v>
      </c>
      <c r="C3839" s="78">
        <f t="shared" si="173"/>
        <v>1998.06</v>
      </c>
      <c r="D3839" s="78">
        <f t="shared" si="174"/>
        <v>12.390743801652892</v>
      </c>
      <c r="E3839" s="78"/>
      <c r="F3839" s="78"/>
      <c r="G3839" s="78"/>
      <c r="H3839" s="78"/>
      <c r="I3839" s="78"/>
    </row>
    <row r="3840" spans="1:9" x14ac:dyDescent="0.2">
      <c r="A3840" s="77">
        <v>35972</v>
      </c>
      <c r="B3840" s="61">
        <v>5962</v>
      </c>
      <c r="C3840" s="78">
        <f t="shared" si="173"/>
        <v>1998.06</v>
      </c>
      <c r="D3840" s="78">
        <f t="shared" si="174"/>
        <v>11.825454545454546</v>
      </c>
      <c r="E3840" s="78"/>
      <c r="F3840" s="78"/>
      <c r="G3840" s="78"/>
      <c r="H3840" s="78"/>
      <c r="I3840" s="78"/>
    </row>
    <row r="3841" spans="1:9" x14ac:dyDescent="0.2">
      <c r="A3841" s="77">
        <v>35973</v>
      </c>
      <c r="B3841" s="61">
        <v>5467</v>
      </c>
      <c r="C3841" s="78">
        <f t="shared" si="173"/>
        <v>1998.06</v>
      </c>
      <c r="D3841" s="78">
        <f t="shared" si="174"/>
        <v>10.843636363636364</v>
      </c>
      <c r="E3841" s="78"/>
      <c r="F3841" s="78"/>
      <c r="G3841" s="78"/>
      <c r="H3841" s="78"/>
      <c r="I3841" s="78"/>
    </row>
    <row r="3842" spans="1:9" x14ac:dyDescent="0.2">
      <c r="A3842" s="77">
        <v>35974</v>
      </c>
      <c r="B3842" s="61">
        <v>5695</v>
      </c>
      <c r="C3842" s="78">
        <f t="shared" si="173"/>
        <v>1998.06</v>
      </c>
      <c r="D3842" s="78">
        <f t="shared" si="174"/>
        <v>11.295867768595041</v>
      </c>
      <c r="E3842" s="78"/>
      <c r="F3842" s="78"/>
      <c r="G3842" s="78"/>
      <c r="H3842" s="78"/>
      <c r="I3842" s="78"/>
    </row>
    <row r="3843" spans="1:9" x14ac:dyDescent="0.2">
      <c r="A3843" s="77">
        <v>35975</v>
      </c>
      <c r="B3843" s="61">
        <v>6163</v>
      </c>
      <c r="C3843" s="78">
        <f t="shared" si="173"/>
        <v>1998.06</v>
      </c>
      <c r="D3843" s="78">
        <f t="shared" si="174"/>
        <v>12.22413223140496</v>
      </c>
      <c r="E3843" s="78"/>
      <c r="F3843" s="78"/>
      <c r="G3843" s="78"/>
      <c r="H3843" s="78"/>
      <c r="I3843" s="78"/>
    </row>
    <row r="3844" spans="1:9" x14ac:dyDescent="0.2">
      <c r="A3844" s="77">
        <v>35976</v>
      </c>
      <c r="B3844" s="61">
        <v>5972</v>
      </c>
      <c r="C3844" s="78">
        <f t="shared" si="173"/>
        <v>1998.06</v>
      </c>
      <c r="D3844" s="78">
        <f t="shared" si="174"/>
        <v>11.845289256198345</v>
      </c>
      <c r="E3844" s="78"/>
      <c r="F3844" s="78"/>
      <c r="G3844" s="78"/>
      <c r="H3844" s="78"/>
      <c r="I3844" s="78"/>
    </row>
    <row r="3845" spans="1:9" x14ac:dyDescent="0.2">
      <c r="A3845" s="77">
        <v>35977</v>
      </c>
      <c r="B3845" s="61">
        <v>6134</v>
      </c>
      <c r="C3845" s="78">
        <f t="shared" si="173"/>
        <v>1998.07</v>
      </c>
      <c r="D3845" s="78">
        <f t="shared" si="174"/>
        <v>12.166611570247934</v>
      </c>
      <c r="E3845" s="78"/>
      <c r="F3845" s="78"/>
      <c r="G3845" s="78"/>
      <c r="H3845" s="78"/>
      <c r="I3845" s="78"/>
    </row>
    <row r="3846" spans="1:9" x14ac:dyDescent="0.2">
      <c r="A3846" s="77">
        <v>35978</v>
      </c>
      <c r="B3846" s="61">
        <v>6101</v>
      </c>
      <c r="C3846" s="78">
        <f t="shared" si="173"/>
        <v>1998.07</v>
      </c>
      <c r="D3846" s="78">
        <f t="shared" si="174"/>
        <v>12.101157024793389</v>
      </c>
      <c r="E3846" s="78"/>
      <c r="F3846" s="78"/>
      <c r="G3846" s="78"/>
      <c r="H3846" s="78"/>
      <c r="I3846" s="78"/>
    </row>
    <row r="3847" spans="1:9" x14ac:dyDescent="0.2">
      <c r="A3847" s="77">
        <v>35979</v>
      </c>
      <c r="B3847" s="61">
        <v>5754</v>
      </c>
      <c r="C3847" s="78">
        <f t="shared" si="173"/>
        <v>1998.07</v>
      </c>
      <c r="D3847" s="78">
        <f t="shared" si="174"/>
        <v>11.412892561983472</v>
      </c>
      <c r="E3847" s="78"/>
      <c r="F3847" s="78"/>
      <c r="G3847" s="78"/>
      <c r="H3847" s="78"/>
      <c r="I3847" s="78"/>
    </row>
    <row r="3848" spans="1:9" x14ac:dyDescent="0.2">
      <c r="A3848" s="77">
        <v>35980</v>
      </c>
      <c r="B3848" s="61">
        <v>5482</v>
      </c>
      <c r="C3848" s="78">
        <f t="shared" si="173"/>
        <v>1998.07</v>
      </c>
      <c r="D3848" s="78">
        <f t="shared" si="174"/>
        <v>10.873388429752065</v>
      </c>
      <c r="E3848" s="78"/>
      <c r="F3848" s="78"/>
      <c r="G3848" s="78"/>
      <c r="H3848" s="78"/>
      <c r="I3848" s="78"/>
    </row>
    <row r="3849" spans="1:9" x14ac:dyDescent="0.2">
      <c r="A3849" s="77">
        <v>35981</v>
      </c>
      <c r="B3849" s="61">
        <v>5624</v>
      </c>
      <c r="C3849" s="78">
        <f t="shared" si="173"/>
        <v>1998.07</v>
      </c>
      <c r="D3849" s="78">
        <f t="shared" si="174"/>
        <v>11.15504132231405</v>
      </c>
      <c r="E3849" s="78"/>
      <c r="F3849" s="78"/>
      <c r="G3849" s="78"/>
      <c r="H3849" s="78"/>
      <c r="I3849" s="78"/>
    </row>
    <row r="3850" spans="1:9" x14ac:dyDescent="0.2">
      <c r="A3850" s="77">
        <v>35982</v>
      </c>
      <c r="B3850" s="61">
        <v>5712</v>
      </c>
      <c r="C3850" s="78">
        <f t="shared" si="173"/>
        <v>1998.07</v>
      </c>
      <c r="D3850" s="78">
        <f t="shared" si="174"/>
        <v>11.329586776859504</v>
      </c>
      <c r="E3850" s="78"/>
      <c r="F3850" s="78"/>
      <c r="G3850" s="78"/>
      <c r="H3850" s="78"/>
      <c r="I3850" s="78"/>
    </row>
    <row r="3851" spans="1:9" x14ac:dyDescent="0.2">
      <c r="A3851" s="77">
        <v>35983</v>
      </c>
      <c r="B3851" s="61">
        <v>5910</v>
      </c>
      <c r="C3851" s="78">
        <f t="shared" ref="C3851:C3914" si="175">YEAR(A3851) + MONTH(A3851) / 100</f>
        <v>1998.07</v>
      </c>
      <c r="D3851" s="78">
        <f t="shared" si="174"/>
        <v>11.722314049586778</v>
      </c>
      <c r="E3851" s="78"/>
      <c r="F3851" s="78"/>
      <c r="G3851" s="78"/>
      <c r="H3851" s="78"/>
      <c r="I3851" s="78"/>
    </row>
    <row r="3852" spans="1:9" x14ac:dyDescent="0.2">
      <c r="A3852" s="77">
        <v>35984</v>
      </c>
      <c r="B3852" s="61">
        <v>5570</v>
      </c>
      <c r="C3852" s="78">
        <f t="shared" si="175"/>
        <v>1998.07</v>
      </c>
      <c r="D3852" s="78">
        <f t="shared" ref="D3852:D3915" si="176">B3852 * 60 * 60 * 24 / 43560 / 1000</f>
        <v>11.047933884297521</v>
      </c>
      <c r="E3852" s="78"/>
      <c r="F3852" s="78"/>
      <c r="G3852" s="78"/>
      <c r="H3852" s="78"/>
      <c r="I3852" s="78"/>
    </row>
    <row r="3853" spans="1:9" x14ac:dyDescent="0.2">
      <c r="A3853" s="77">
        <v>35985</v>
      </c>
      <c r="B3853" s="61">
        <v>5099</v>
      </c>
      <c r="C3853" s="78">
        <f t="shared" si="175"/>
        <v>1998.07</v>
      </c>
      <c r="D3853" s="78">
        <f t="shared" si="176"/>
        <v>10.113719008264463</v>
      </c>
      <c r="E3853" s="78"/>
      <c r="F3853" s="78"/>
      <c r="G3853" s="78"/>
      <c r="H3853" s="78"/>
      <c r="I3853" s="78"/>
    </row>
    <row r="3854" spans="1:9" x14ac:dyDescent="0.2">
      <c r="A3854" s="77">
        <v>35986</v>
      </c>
      <c r="B3854" s="61">
        <v>4375</v>
      </c>
      <c r="C3854" s="78">
        <f t="shared" si="175"/>
        <v>1998.07</v>
      </c>
      <c r="D3854" s="78">
        <f t="shared" si="176"/>
        <v>8.6776859504132222</v>
      </c>
      <c r="E3854" s="78"/>
      <c r="F3854" s="78"/>
      <c r="G3854" s="78"/>
      <c r="H3854" s="78"/>
      <c r="I3854" s="78"/>
    </row>
    <row r="3855" spans="1:9" x14ac:dyDescent="0.2">
      <c r="A3855" s="77">
        <v>35987</v>
      </c>
      <c r="B3855" s="61">
        <v>3830</v>
      </c>
      <c r="C3855" s="78">
        <f t="shared" si="175"/>
        <v>1998.07</v>
      </c>
      <c r="D3855" s="78">
        <f t="shared" si="176"/>
        <v>7.5966942148760328</v>
      </c>
      <c r="E3855" s="78"/>
      <c r="F3855" s="78"/>
      <c r="G3855" s="78"/>
      <c r="H3855" s="78"/>
      <c r="I3855" s="78"/>
    </row>
    <row r="3856" spans="1:9" x14ac:dyDescent="0.2">
      <c r="A3856" s="77">
        <v>35988</v>
      </c>
      <c r="B3856" s="61">
        <v>3511</v>
      </c>
      <c r="C3856" s="78">
        <f t="shared" si="175"/>
        <v>1998.07</v>
      </c>
      <c r="D3856" s="78">
        <f t="shared" si="176"/>
        <v>6.9639669421487609</v>
      </c>
      <c r="E3856" s="78"/>
      <c r="F3856" s="78"/>
      <c r="G3856" s="78"/>
      <c r="H3856" s="78"/>
      <c r="I3856" s="78"/>
    </row>
    <row r="3857" spans="1:9" x14ac:dyDescent="0.2">
      <c r="A3857" s="77">
        <v>35989</v>
      </c>
      <c r="B3857" s="61">
        <v>3724</v>
      </c>
      <c r="C3857" s="78">
        <f t="shared" si="175"/>
        <v>1998.07</v>
      </c>
      <c r="D3857" s="78">
        <f t="shared" si="176"/>
        <v>7.3864462809917359</v>
      </c>
      <c r="E3857" s="78"/>
      <c r="F3857" s="78"/>
      <c r="G3857" s="78"/>
      <c r="H3857" s="78"/>
      <c r="I3857" s="78"/>
    </row>
    <row r="3858" spans="1:9" x14ac:dyDescent="0.2">
      <c r="A3858" s="77">
        <v>35990</v>
      </c>
      <c r="B3858" s="61">
        <v>2268</v>
      </c>
      <c r="C3858" s="78">
        <f t="shared" si="175"/>
        <v>1998.07</v>
      </c>
      <c r="D3858" s="78">
        <f t="shared" si="176"/>
        <v>4.4985123966942151</v>
      </c>
      <c r="E3858" s="78"/>
      <c r="F3858" s="78"/>
      <c r="G3858" s="78"/>
      <c r="H3858" s="78"/>
      <c r="I3858" s="78"/>
    </row>
    <row r="3859" spans="1:9" x14ac:dyDescent="0.2">
      <c r="A3859" s="77">
        <v>35991</v>
      </c>
      <c r="B3859" s="61">
        <v>3666</v>
      </c>
      <c r="C3859" s="78">
        <f t="shared" si="175"/>
        <v>1998.07</v>
      </c>
      <c r="D3859" s="78">
        <f t="shared" si="176"/>
        <v>7.2714049586776852</v>
      </c>
      <c r="E3859" s="78"/>
      <c r="F3859" s="78"/>
      <c r="G3859" s="78"/>
      <c r="H3859" s="78"/>
      <c r="I3859" s="78"/>
    </row>
    <row r="3860" spans="1:9" x14ac:dyDescent="0.2">
      <c r="A3860" s="77">
        <v>35992</v>
      </c>
      <c r="B3860" s="61">
        <v>3347</v>
      </c>
      <c r="C3860" s="78">
        <f t="shared" si="175"/>
        <v>1998.07</v>
      </c>
      <c r="D3860" s="78">
        <f t="shared" si="176"/>
        <v>6.6386776859504133</v>
      </c>
      <c r="E3860" s="78"/>
      <c r="F3860" s="78"/>
      <c r="G3860" s="78"/>
      <c r="H3860" s="78"/>
      <c r="I3860" s="78"/>
    </row>
    <row r="3861" spans="1:9" x14ac:dyDescent="0.2">
      <c r="A3861" s="77">
        <v>35993</v>
      </c>
      <c r="B3861" s="61">
        <v>3143</v>
      </c>
      <c r="C3861" s="78">
        <f t="shared" si="175"/>
        <v>1998.07</v>
      </c>
      <c r="D3861" s="78">
        <f t="shared" si="176"/>
        <v>6.2340495867768597</v>
      </c>
      <c r="E3861" s="78"/>
      <c r="F3861" s="78"/>
      <c r="G3861" s="78"/>
      <c r="H3861" s="78"/>
      <c r="I3861" s="78"/>
    </row>
    <row r="3862" spans="1:9" x14ac:dyDescent="0.2">
      <c r="A3862" s="77">
        <v>35994</v>
      </c>
      <c r="B3862" s="61">
        <v>3061</v>
      </c>
      <c r="C3862" s="78">
        <f t="shared" si="175"/>
        <v>1998.07</v>
      </c>
      <c r="D3862" s="78">
        <f t="shared" si="176"/>
        <v>6.0714049586776859</v>
      </c>
      <c r="E3862" s="78"/>
      <c r="F3862" s="78"/>
      <c r="G3862" s="78"/>
      <c r="H3862" s="78"/>
      <c r="I3862" s="78"/>
    </row>
    <row r="3863" spans="1:9" x14ac:dyDescent="0.2">
      <c r="A3863" s="77">
        <v>35995</v>
      </c>
      <c r="B3863" s="61">
        <v>2564</v>
      </c>
      <c r="C3863" s="78">
        <f t="shared" si="175"/>
        <v>1998.07</v>
      </c>
      <c r="D3863" s="78">
        <f t="shared" si="176"/>
        <v>5.0856198347107435</v>
      </c>
      <c r="E3863" s="78"/>
      <c r="F3863" s="78"/>
      <c r="G3863" s="78"/>
      <c r="H3863" s="78"/>
      <c r="I3863" s="78"/>
    </row>
    <row r="3864" spans="1:9" x14ac:dyDescent="0.2">
      <c r="A3864" s="77">
        <v>35996</v>
      </c>
      <c r="B3864" s="61">
        <v>2564</v>
      </c>
      <c r="C3864" s="78">
        <f t="shared" si="175"/>
        <v>1998.07</v>
      </c>
      <c r="D3864" s="78">
        <f t="shared" si="176"/>
        <v>5.0856198347107435</v>
      </c>
      <c r="E3864" s="78"/>
      <c r="F3864" s="78"/>
      <c r="G3864" s="78"/>
      <c r="H3864" s="78"/>
      <c r="I3864" s="78"/>
    </row>
    <row r="3865" spans="1:9" x14ac:dyDescent="0.2">
      <c r="A3865" s="77">
        <v>35997</v>
      </c>
      <c r="B3865" s="61">
        <v>2603</v>
      </c>
      <c r="C3865" s="78">
        <f t="shared" si="175"/>
        <v>1998.07</v>
      </c>
      <c r="D3865" s="78">
        <f t="shared" si="176"/>
        <v>5.1629752066115708</v>
      </c>
      <c r="E3865" s="78"/>
      <c r="F3865" s="78"/>
      <c r="G3865" s="78"/>
      <c r="H3865" s="78"/>
      <c r="I3865" s="78"/>
    </row>
    <row r="3866" spans="1:9" x14ac:dyDescent="0.2">
      <c r="A3866" s="77">
        <v>35998</v>
      </c>
      <c r="B3866" s="61">
        <v>2716</v>
      </c>
      <c r="C3866" s="78">
        <f t="shared" si="175"/>
        <v>1998.07</v>
      </c>
      <c r="D3866" s="78">
        <f t="shared" si="176"/>
        <v>5.3871074380165291</v>
      </c>
      <c r="E3866" s="78"/>
      <c r="F3866" s="78"/>
      <c r="G3866" s="78"/>
      <c r="H3866" s="78"/>
      <c r="I3866" s="78"/>
    </row>
    <row r="3867" spans="1:9" x14ac:dyDescent="0.2">
      <c r="A3867" s="77">
        <v>35999</v>
      </c>
      <c r="B3867" s="61">
        <v>2324</v>
      </c>
      <c r="C3867" s="78">
        <f t="shared" si="175"/>
        <v>1998.07</v>
      </c>
      <c r="D3867" s="78">
        <f t="shared" si="176"/>
        <v>4.609586776859504</v>
      </c>
      <c r="E3867" s="78"/>
      <c r="F3867" s="78"/>
      <c r="G3867" s="78"/>
      <c r="H3867" s="78"/>
      <c r="I3867" s="78"/>
    </row>
    <row r="3868" spans="1:9" x14ac:dyDescent="0.2">
      <c r="A3868" s="77">
        <v>36000</v>
      </c>
      <c r="B3868" s="61">
        <v>2480</v>
      </c>
      <c r="C3868" s="78">
        <f t="shared" si="175"/>
        <v>1998.07</v>
      </c>
      <c r="D3868" s="78">
        <f t="shared" si="176"/>
        <v>4.9190082644628097</v>
      </c>
      <c r="E3868" s="78"/>
      <c r="F3868" s="78"/>
      <c r="G3868" s="78"/>
      <c r="H3868" s="78"/>
      <c r="I3868" s="78"/>
    </row>
    <row r="3869" spans="1:9" x14ac:dyDescent="0.2">
      <c r="A3869" s="77">
        <v>36001</v>
      </c>
      <c r="B3869" s="61">
        <v>2328</v>
      </c>
      <c r="C3869" s="78">
        <f t="shared" si="175"/>
        <v>1998.07</v>
      </c>
      <c r="D3869" s="78">
        <f t="shared" si="176"/>
        <v>4.617520661157025</v>
      </c>
      <c r="E3869" s="78"/>
      <c r="F3869" s="78"/>
      <c r="G3869" s="78"/>
      <c r="H3869" s="78"/>
      <c r="I3869" s="78"/>
    </row>
    <row r="3870" spans="1:9" x14ac:dyDescent="0.2">
      <c r="A3870" s="77">
        <v>36002</v>
      </c>
      <c r="B3870" s="61">
        <v>2202</v>
      </c>
      <c r="C3870" s="78">
        <f t="shared" si="175"/>
        <v>1998.07</v>
      </c>
      <c r="D3870" s="78">
        <f t="shared" si="176"/>
        <v>4.3676033057851233</v>
      </c>
      <c r="E3870" s="78"/>
      <c r="F3870" s="78"/>
      <c r="G3870" s="78"/>
      <c r="H3870" s="78"/>
      <c r="I3870" s="78"/>
    </row>
    <row r="3871" spans="1:9" x14ac:dyDescent="0.2">
      <c r="A3871" s="77">
        <v>36003</v>
      </c>
      <c r="B3871" s="61">
        <v>1962</v>
      </c>
      <c r="C3871" s="78">
        <f t="shared" si="175"/>
        <v>1998.07</v>
      </c>
      <c r="D3871" s="78">
        <f t="shared" si="176"/>
        <v>3.8915702479338843</v>
      </c>
      <c r="E3871" s="78"/>
      <c r="F3871" s="78"/>
      <c r="G3871" s="78"/>
      <c r="H3871" s="78"/>
      <c r="I3871" s="78"/>
    </row>
    <row r="3872" spans="1:9" x14ac:dyDescent="0.2">
      <c r="A3872" s="77">
        <v>36004</v>
      </c>
      <c r="B3872" s="61">
        <v>1614</v>
      </c>
      <c r="C3872" s="78">
        <f t="shared" si="175"/>
        <v>1998.07</v>
      </c>
      <c r="D3872" s="78">
        <f t="shared" si="176"/>
        <v>3.2013223140495866</v>
      </c>
      <c r="E3872" s="78"/>
      <c r="F3872" s="78"/>
      <c r="G3872" s="78"/>
      <c r="H3872" s="78"/>
      <c r="I3872" s="78"/>
    </row>
    <row r="3873" spans="1:9" x14ac:dyDescent="0.2">
      <c r="A3873" s="77">
        <v>36005</v>
      </c>
      <c r="B3873" s="61">
        <v>1307</v>
      </c>
      <c r="C3873" s="78">
        <f t="shared" si="175"/>
        <v>1998.07</v>
      </c>
      <c r="D3873" s="78">
        <f t="shared" si="176"/>
        <v>2.5923966942148757</v>
      </c>
      <c r="E3873" s="78"/>
      <c r="F3873" s="78"/>
      <c r="G3873" s="78"/>
      <c r="H3873" s="78"/>
      <c r="I3873" s="78"/>
    </row>
    <row r="3874" spans="1:9" x14ac:dyDescent="0.2">
      <c r="A3874" s="77">
        <v>36006</v>
      </c>
      <c r="B3874" s="61">
        <v>1044</v>
      </c>
      <c r="C3874" s="78">
        <f t="shared" si="175"/>
        <v>1998.07</v>
      </c>
      <c r="D3874" s="78">
        <f t="shared" si="176"/>
        <v>2.0707438016528927</v>
      </c>
      <c r="E3874" s="78"/>
      <c r="F3874" s="78"/>
      <c r="G3874" s="78"/>
      <c r="H3874" s="78"/>
      <c r="I3874" s="78"/>
    </row>
    <row r="3875" spans="1:9" x14ac:dyDescent="0.2">
      <c r="A3875" s="77">
        <v>36007</v>
      </c>
      <c r="B3875" s="61">
        <v>1146</v>
      </c>
      <c r="C3875" s="78">
        <f t="shared" si="175"/>
        <v>1998.07</v>
      </c>
      <c r="D3875" s="78">
        <f t="shared" si="176"/>
        <v>2.2730578512396695</v>
      </c>
      <c r="E3875" s="78"/>
      <c r="F3875" s="78"/>
      <c r="G3875" s="78"/>
      <c r="H3875" s="78"/>
      <c r="I3875" s="78"/>
    </row>
    <row r="3876" spans="1:9" x14ac:dyDescent="0.2">
      <c r="A3876" s="77">
        <v>36008</v>
      </c>
      <c r="B3876" s="61">
        <v>1253</v>
      </c>
      <c r="C3876" s="78">
        <f t="shared" si="175"/>
        <v>1998.08</v>
      </c>
      <c r="D3876" s="78">
        <f t="shared" si="176"/>
        <v>2.4852892561983473</v>
      </c>
      <c r="E3876" s="78"/>
      <c r="F3876" s="78"/>
      <c r="G3876" s="78"/>
      <c r="H3876" s="78"/>
      <c r="I3876" s="78"/>
    </row>
    <row r="3877" spans="1:9" x14ac:dyDescent="0.2">
      <c r="A3877" s="77">
        <v>36009</v>
      </c>
      <c r="B3877" s="61">
        <v>1377</v>
      </c>
      <c r="C3877" s="78">
        <f t="shared" si="175"/>
        <v>1998.08</v>
      </c>
      <c r="D3877" s="78">
        <f t="shared" si="176"/>
        <v>2.7312396694214875</v>
      </c>
      <c r="E3877" s="78"/>
      <c r="F3877" s="78"/>
      <c r="G3877" s="78"/>
      <c r="H3877" s="78"/>
      <c r="I3877" s="78"/>
    </row>
    <row r="3878" spans="1:9" x14ac:dyDescent="0.2">
      <c r="A3878" s="77">
        <v>36010</v>
      </c>
      <c r="B3878" s="61">
        <v>1324</v>
      </c>
      <c r="C3878" s="78">
        <f t="shared" si="175"/>
        <v>1998.08</v>
      </c>
      <c r="D3878" s="78">
        <f t="shared" si="176"/>
        <v>2.6261157024793387</v>
      </c>
      <c r="E3878" s="78"/>
      <c r="F3878" s="78"/>
      <c r="G3878" s="78"/>
      <c r="H3878" s="78"/>
      <c r="I3878" s="78"/>
    </row>
    <row r="3879" spans="1:9" x14ac:dyDescent="0.2">
      <c r="A3879" s="77">
        <v>36011</v>
      </c>
      <c r="B3879" s="61">
        <v>977</v>
      </c>
      <c r="C3879" s="78">
        <f t="shared" si="175"/>
        <v>1998.08</v>
      </c>
      <c r="D3879" s="78">
        <f t="shared" si="176"/>
        <v>1.9378512396694214</v>
      </c>
      <c r="E3879" s="78"/>
      <c r="F3879" s="78"/>
      <c r="G3879" s="78"/>
      <c r="H3879" s="78"/>
      <c r="I3879" s="78"/>
    </row>
    <row r="3880" spans="1:9" x14ac:dyDescent="0.2">
      <c r="A3880" s="77">
        <v>36012</v>
      </c>
      <c r="B3880" s="61">
        <v>1114</v>
      </c>
      <c r="C3880" s="78">
        <f t="shared" si="175"/>
        <v>1998.08</v>
      </c>
      <c r="D3880" s="78">
        <f t="shared" si="176"/>
        <v>2.2095867768595041</v>
      </c>
      <c r="E3880" s="78"/>
      <c r="F3880" s="78"/>
      <c r="G3880" s="78"/>
      <c r="H3880" s="78"/>
      <c r="I3880" s="78"/>
    </row>
    <row r="3881" spans="1:9" x14ac:dyDescent="0.2">
      <c r="A3881" s="77">
        <v>36013</v>
      </c>
      <c r="B3881" s="61">
        <v>879</v>
      </c>
      <c r="C3881" s="78">
        <f t="shared" si="175"/>
        <v>1998.08</v>
      </c>
      <c r="D3881" s="78">
        <f t="shared" si="176"/>
        <v>1.7434710743801651</v>
      </c>
      <c r="E3881" s="78"/>
      <c r="F3881" s="78"/>
      <c r="G3881" s="78"/>
      <c r="H3881" s="78"/>
      <c r="I3881" s="78"/>
    </row>
    <row r="3882" spans="1:9" x14ac:dyDescent="0.2">
      <c r="A3882" s="77">
        <v>36014</v>
      </c>
      <c r="B3882" s="61">
        <v>714</v>
      </c>
      <c r="C3882" s="78">
        <f t="shared" si="175"/>
        <v>1998.08</v>
      </c>
      <c r="D3882" s="78">
        <f t="shared" si="176"/>
        <v>1.416198347107438</v>
      </c>
      <c r="E3882" s="78"/>
      <c r="F3882" s="78"/>
      <c r="G3882" s="78"/>
      <c r="H3882" s="78"/>
      <c r="I3882" s="78"/>
    </row>
    <row r="3883" spans="1:9" x14ac:dyDescent="0.2">
      <c r="A3883" s="77">
        <v>36015</v>
      </c>
      <c r="B3883" s="61">
        <v>745</v>
      </c>
      <c r="C3883" s="78">
        <f t="shared" si="175"/>
        <v>1998.08</v>
      </c>
      <c r="D3883" s="78">
        <f t="shared" si="176"/>
        <v>1.4776859504132231</v>
      </c>
      <c r="E3883" s="78"/>
      <c r="F3883" s="78"/>
      <c r="G3883" s="78"/>
      <c r="H3883" s="78"/>
      <c r="I3883" s="78"/>
    </row>
    <row r="3884" spans="1:9" x14ac:dyDescent="0.2">
      <c r="A3884" s="77">
        <v>36016</v>
      </c>
      <c r="B3884" s="61">
        <v>676</v>
      </c>
      <c r="C3884" s="78">
        <f t="shared" si="175"/>
        <v>1998.08</v>
      </c>
      <c r="D3884" s="78">
        <f t="shared" si="176"/>
        <v>1.3408264462809918</v>
      </c>
      <c r="E3884" s="78"/>
      <c r="F3884" s="78"/>
      <c r="G3884" s="78"/>
      <c r="H3884" s="78"/>
      <c r="I3884" s="78"/>
    </row>
    <row r="3885" spans="1:9" x14ac:dyDescent="0.2">
      <c r="A3885" s="77">
        <v>36017</v>
      </c>
      <c r="B3885" s="61">
        <v>3351</v>
      </c>
      <c r="C3885" s="78">
        <f t="shared" si="175"/>
        <v>1998.08</v>
      </c>
      <c r="D3885" s="78">
        <f t="shared" si="176"/>
        <v>6.6466115702479334</v>
      </c>
      <c r="E3885" s="78"/>
      <c r="F3885" s="78"/>
      <c r="G3885" s="78"/>
      <c r="H3885" s="78"/>
      <c r="I3885" s="78"/>
    </row>
    <row r="3886" spans="1:9" x14ac:dyDescent="0.2">
      <c r="A3886" s="77">
        <v>36018</v>
      </c>
      <c r="B3886" s="61">
        <v>3344</v>
      </c>
      <c r="C3886" s="78">
        <f t="shared" si="175"/>
        <v>1998.08</v>
      </c>
      <c r="D3886" s="78">
        <f t="shared" si="176"/>
        <v>6.6327272727272728</v>
      </c>
      <c r="E3886" s="78"/>
      <c r="F3886" s="78"/>
      <c r="G3886" s="78"/>
      <c r="H3886" s="78"/>
      <c r="I3886" s="78"/>
    </row>
    <row r="3887" spans="1:9" x14ac:dyDescent="0.2">
      <c r="A3887" s="77">
        <v>36019</v>
      </c>
      <c r="B3887" s="61">
        <v>1070</v>
      </c>
      <c r="C3887" s="78">
        <f t="shared" si="175"/>
        <v>1998.08</v>
      </c>
      <c r="D3887" s="78">
        <f t="shared" si="176"/>
        <v>2.1223140495867772</v>
      </c>
      <c r="E3887" s="78"/>
      <c r="F3887" s="78"/>
      <c r="G3887" s="78"/>
      <c r="H3887" s="78"/>
      <c r="I3887" s="78"/>
    </row>
    <row r="3888" spans="1:9" x14ac:dyDescent="0.2">
      <c r="A3888" s="77">
        <v>36020</v>
      </c>
      <c r="B3888" s="61">
        <v>396</v>
      </c>
      <c r="C3888" s="78">
        <f t="shared" si="175"/>
        <v>1998.08</v>
      </c>
      <c r="D3888" s="78">
        <f t="shared" si="176"/>
        <v>0.78545454545454552</v>
      </c>
      <c r="E3888" s="78"/>
      <c r="F3888" s="78"/>
      <c r="G3888" s="78"/>
      <c r="H3888" s="78"/>
      <c r="I3888" s="78"/>
    </row>
    <row r="3889" spans="1:9" x14ac:dyDescent="0.2">
      <c r="A3889" s="77">
        <v>36021</v>
      </c>
      <c r="B3889" s="61">
        <v>1014</v>
      </c>
      <c r="C3889" s="78">
        <f t="shared" si="175"/>
        <v>1998.08</v>
      </c>
      <c r="D3889" s="78">
        <f t="shared" si="176"/>
        <v>2.0112396694214878</v>
      </c>
      <c r="E3889" s="78"/>
      <c r="F3889" s="78"/>
      <c r="G3889" s="78"/>
      <c r="H3889" s="78"/>
      <c r="I3889" s="78"/>
    </row>
    <row r="3890" spans="1:9" x14ac:dyDescent="0.2">
      <c r="A3890" s="77">
        <v>36022</v>
      </c>
      <c r="B3890" s="61">
        <v>267</v>
      </c>
      <c r="C3890" s="78">
        <f t="shared" si="175"/>
        <v>1998.08</v>
      </c>
      <c r="D3890" s="78">
        <f t="shared" si="176"/>
        <v>0.52958677685950406</v>
      </c>
      <c r="E3890" s="78"/>
      <c r="F3890" s="78"/>
      <c r="G3890" s="78"/>
      <c r="H3890" s="78"/>
      <c r="I3890" s="78"/>
    </row>
    <row r="3891" spans="1:9" x14ac:dyDescent="0.2">
      <c r="A3891" s="77">
        <v>36023</v>
      </c>
      <c r="B3891" s="61">
        <v>119</v>
      </c>
      <c r="C3891" s="78">
        <f t="shared" si="175"/>
        <v>1998.08</v>
      </c>
      <c r="D3891" s="78">
        <f t="shared" si="176"/>
        <v>0.23603305785123968</v>
      </c>
      <c r="E3891" s="78"/>
      <c r="F3891" s="78"/>
      <c r="G3891" s="78"/>
      <c r="H3891" s="78"/>
      <c r="I3891" s="78"/>
    </row>
    <row r="3892" spans="1:9" x14ac:dyDescent="0.2">
      <c r="A3892" s="77">
        <v>36024</v>
      </c>
      <c r="B3892" s="61">
        <v>330</v>
      </c>
      <c r="C3892" s="78">
        <f t="shared" si="175"/>
        <v>1998.08</v>
      </c>
      <c r="D3892" s="78">
        <f t="shared" si="176"/>
        <v>0.65454545454545454</v>
      </c>
      <c r="E3892" s="78"/>
      <c r="F3892" s="78"/>
      <c r="G3892" s="78"/>
      <c r="H3892" s="78"/>
      <c r="I3892" s="78"/>
    </row>
    <row r="3893" spans="1:9" x14ac:dyDescent="0.2">
      <c r="A3893" s="77">
        <v>36025</v>
      </c>
      <c r="B3893" s="61">
        <v>366</v>
      </c>
      <c r="C3893" s="78">
        <f t="shared" si="175"/>
        <v>1998.08</v>
      </c>
      <c r="D3893" s="78">
        <f t="shared" si="176"/>
        <v>0.72595041322314047</v>
      </c>
      <c r="E3893" s="78"/>
      <c r="F3893" s="78"/>
      <c r="G3893" s="78"/>
      <c r="H3893" s="78"/>
      <c r="I3893" s="78"/>
    </row>
    <row r="3894" spans="1:9" x14ac:dyDescent="0.2">
      <c r="A3894" s="77">
        <v>36026</v>
      </c>
      <c r="B3894" s="61">
        <v>615</v>
      </c>
      <c r="C3894" s="78">
        <f t="shared" si="175"/>
        <v>1998.08</v>
      </c>
      <c r="D3894" s="78">
        <f t="shared" si="176"/>
        <v>1.2198347107438017</v>
      </c>
      <c r="E3894" s="78"/>
      <c r="F3894" s="78"/>
      <c r="G3894" s="78"/>
      <c r="H3894" s="78"/>
      <c r="I3894" s="78"/>
    </row>
    <row r="3895" spans="1:9" x14ac:dyDescent="0.2">
      <c r="A3895" s="77">
        <v>36027</v>
      </c>
      <c r="B3895" s="61">
        <v>484</v>
      </c>
      <c r="C3895" s="78">
        <f t="shared" si="175"/>
        <v>1998.08</v>
      </c>
      <c r="D3895" s="78">
        <f t="shared" si="176"/>
        <v>0.96</v>
      </c>
      <c r="E3895" s="78"/>
      <c r="F3895" s="78"/>
      <c r="G3895" s="78"/>
      <c r="H3895" s="78"/>
      <c r="I3895" s="78"/>
    </row>
    <row r="3896" spans="1:9" x14ac:dyDescent="0.2">
      <c r="A3896" s="77">
        <v>36028</v>
      </c>
      <c r="B3896" s="61">
        <v>339</v>
      </c>
      <c r="C3896" s="78">
        <f t="shared" si="175"/>
        <v>1998.08</v>
      </c>
      <c r="D3896" s="78">
        <f t="shared" si="176"/>
        <v>0.67239669421487602</v>
      </c>
      <c r="E3896" s="78"/>
      <c r="F3896" s="78"/>
      <c r="G3896" s="78"/>
      <c r="H3896" s="78"/>
      <c r="I3896" s="78"/>
    </row>
    <row r="3897" spans="1:9" x14ac:dyDescent="0.2">
      <c r="A3897" s="77">
        <v>36029</v>
      </c>
      <c r="B3897" s="61">
        <v>496</v>
      </c>
      <c r="C3897" s="78">
        <f t="shared" si="175"/>
        <v>1998.08</v>
      </c>
      <c r="D3897" s="78">
        <f t="shared" si="176"/>
        <v>0.98380165289256194</v>
      </c>
      <c r="E3897" s="78"/>
      <c r="F3897" s="78"/>
      <c r="G3897" s="78"/>
      <c r="H3897" s="78"/>
      <c r="I3897" s="78"/>
    </row>
    <row r="3898" spans="1:9" x14ac:dyDescent="0.2">
      <c r="A3898" s="77">
        <v>36030</v>
      </c>
      <c r="B3898" s="61">
        <v>434</v>
      </c>
      <c r="C3898" s="78">
        <f t="shared" si="175"/>
        <v>1998.08</v>
      </c>
      <c r="D3898" s="78">
        <f t="shared" si="176"/>
        <v>0.8608264462809917</v>
      </c>
      <c r="E3898" s="78"/>
      <c r="F3898" s="78"/>
      <c r="G3898" s="78"/>
      <c r="H3898" s="78"/>
      <c r="I3898" s="78"/>
    </row>
    <row r="3899" spans="1:9" x14ac:dyDescent="0.2">
      <c r="A3899" s="77">
        <v>36031</v>
      </c>
      <c r="B3899" s="61">
        <v>679</v>
      </c>
      <c r="C3899" s="78">
        <f t="shared" si="175"/>
        <v>1998.08</v>
      </c>
      <c r="D3899" s="78">
        <f t="shared" si="176"/>
        <v>1.3467768595041323</v>
      </c>
      <c r="E3899" s="78"/>
      <c r="F3899" s="78"/>
      <c r="G3899" s="78"/>
      <c r="H3899" s="78"/>
      <c r="I3899" s="78"/>
    </row>
    <row r="3900" spans="1:9" x14ac:dyDescent="0.2">
      <c r="A3900" s="77">
        <v>36032</v>
      </c>
      <c r="B3900" s="61">
        <v>460</v>
      </c>
      <c r="C3900" s="78">
        <f t="shared" si="175"/>
        <v>1998.08</v>
      </c>
      <c r="D3900" s="78">
        <f t="shared" si="176"/>
        <v>0.91239669421487601</v>
      </c>
      <c r="E3900" s="78"/>
      <c r="F3900" s="78"/>
      <c r="G3900" s="78"/>
      <c r="H3900" s="78"/>
      <c r="I3900" s="78"/>
    </row>
    <row r="3901" spans="1:9" x14ac:dyDescent="0.2">
      <c r="A3901" s="77">
        <v>36033</v>
      </c>
      <c r="B3901" s="61">
        <v>384</v>
      </c>
      <c r="C3901" s="78">
        <f t="shared" si="175"/>
        <v>1998.08</v>
      </c>
      <c r="D3901" s="78">
        <f t="shared" si="176"/>
        <v>0.76165289256198343</v>
      </c>
      <c r="E3901" s="78"/>
      <c r="F3901" s="78"/>
      <c r="G3901" s="78"/>
      <c r="H3901" s="78"/>
      <c r="I3901" s="78"/>
    </row>
    <row r="3902" spans="1:9" x14ac:dyDescent="0.2">
      <c r="A3902" s="77">
        <v>36034</v>
      </c>
      <c r="B3902" s="61">
        <v>603</v>
      </c>
      <c r="C3902" s="78">
        <f t="shared" si="175"/>
        <v>1998.08</v>
      </c>
      <c r="D3902" s="78">
        <f t="shared" si="176"/>
        <v>1.1960330578512397</v>
      </c>
      <c r="E3902" s="78"/>
      <c r="F3902" s="78"/>
      <c r="G3902" s="78"/>
      <c r="H3902" s="78"/>
      <c r="I3902" s="78"/>
    </row>
    <row r="3903" spans="1:9" x14ac:dyDescent="0.2">
      <c r="A3903" s="77">
        <v>36035</v>
      </c>
      <c r="B3903" s="61">
        <v>470</v>
      </c>
      <c r="C3903" s="78">
        <f t="shared" si="175"/>
        <v>1998.08</v>
      </c>
      <c r="D3903" s="78">
        <f t="shared" si="176"/>
        <v>0.93223140495867762</v>
      </c>
      <c r="E3903" s="78"/>
      <c r="F3903" s="78"/>
      <c r="G3903" s="78"/>
      <c r="H3903" s="78"/>
      <c r="I3903" s="78"/>
    </row>
    <row r="3904" spans="1:9" x14ac:dyDescent="0.2">
      <c r="A3904" s="77">
        <v>36036</v>
      </c>
      <c r="B3904" s="61">
        <v>628</v>
      </c>
      <c r="C3904" s="78">
        <f t="shared" si="175"/>
        <v>1998.08</v>
      </c>
      <c r="D3904" s="78">
        <f t="shared" si="176"/>
        <v>1.2456198347107439</v>
      </c>
      <c r="E3904" s="78"/>
      <c r="F3904" s="78"/>
      <c r="G3904" s="78"/>
      <c r="H3904" s="78"/>
      <c r="I3904" s="78"/>
    </row>
    <row r="3905" spans="1:9" x14ac:dyDescent="0.2">
      <c r="A3905" s="77">
        <v>36037</v>
      </c>
      <c r="B3905" s="61">
        <v>543</v>
      </c>
      <c r="C3905" s="78">
        <f t="shared" si="175"/>
        <v>1998.08</v>
      </c>
      <c r="D3905" s="78">
        <f t="shared" si="176"/>
        <v>1.0770247933884298</v>
      </c>
      <c r="E3905" s="78"/>
      <c r="F3905" s="78"/>
      <c r="G3905" s="78"/>
      <c r="H3905" s="78"/>
      <c r="I3905" s="78"/>
    </row>
    <row r="3906" spans="1:9" x14ac:dyDescent="0.2">
      <c r="A3906" s="77">
        <v>36038</v>
      </c>
      <c r="B3906" s="61">
        <v>503</v>
      </c>
      <c r="C3906" s="78">
        <f t="shared" si="175"/>
        <v>1998.08</v>
      </c>
      <c r="D3906" s="78">
        <f t="shared" si="176"/>
        <v>0.99768595041322317</v>
      </c>
      <c r="E3906" s="78"/>
      <c r="F3906" s="78"/>
      <c r="G3906" s="78"/>
      <c r="H3906" s="78"/>
      <c r="I3906" s="78"/>
    </row>
    <row r="3907" spans="1:9" x14ac:dyDescent="0.2">
      <c r="A3907" s="77">
        <v>36039</v>
      </c>
      <c r="B3907" s="61">
        <v>614</v>
      </c>
      <c r="C3907" s="78">
        <f t="shared" si="175"/>
        <v>1998.09</v>
      </c>
      <c r="D3907" s="78">
        <f t="shared" si="176"/>
        <v>1.2178512396694214</v>
      </c>
      <c r="E3907" s="78"/>
      <c r="F3907" s="78"/>
      <c r="G3907" s="78"/>
      <c r="H3907" s="78"/>
      <c r="I3907" s="78"/>
    </row>
    <row r="3908" spans="1:9" x14ac:dyDescent="0.2">
      <c r="A3908" s="77">
        <v>36040</v>
      </c>
      <c r="B3908" s="61">
        <v>542</v>
      </c>
      <c r="C3908" s="78">
        <f t="shared" si="175"/>
        <v>1998.09</v>
      </c>
      <c r="D3908" s="78">
        <f t="shared" si="176"/>
        <v>1.0750413223140496</v>
      </c>
      <c r="E3908" s="78"/>
      <c r="F3908" s="78"/>
      <c r="G3908" s="78"/>
      <c r="H3908" s="78"/>
      <c r="I3908" s="78"/>
    </row>
    <row r="3909" spans="1:9" x14ac:dyDescent="0.2">
      <c r="A3909" s="77">
        <v>36041</v>
      </c>
      <c r="B3909" s="61">
        <v>586</v>
      </c>
      <c r="C3909" s="78">
        <f t="shared" si="175"/>
        <v>1998.09</v>
      </c>
      <c r="D3909" s="78">
        <f t="shared" si="176"/>
        <v>1.162314049586777</v>
      </c>
      <c r="E3909" s="78"/>
      <c r="F3909" s="78"/>
      <c r="G3909" s="78"/>
      <c r="H3909" s="78"/>
      <c r="I3909" s="78"/>
    </row>
    <row r="3910" spans="1:9" x14ac:dyDescent="0.2">
      <c r="A3910" s="77">
        <v>36042</v>
      </c>
      <c r="B3910" s="61">
        <v>455</v>
      </c>
      <c r="C3910" s="78">
        <f t="shared" si="175"/>
        <v>1998.09</v>
      </c>
      <c r="D3910" s="78">
        <f t="shared" si="176"/>
        <v>0.90247933884297515</v>
      </c>
      <c r="E3910" s="78"/>
      <c r="F3910" s="78"/>
      <c r="G3910" s="78"/>
      <c r="H3910" s="78"/>
      <c r="I3910" s="78"/>
    </row>
    <row r="3911" spans="1:9" x14ac:dyDescent="0.2">
      <c r="A3911" s="77">
        <v>36043</v>
      </c>
      <c r="B3911" s="61">
        <v>257</v>
      </c>
      <c r="C3911" s="78">
        <f t="shared" si="175"/>
        <v>1998.09</v>
      </c>
      <c r="D3911" s="78">
        <f t="shared" si="176"/>
        <v>0.50975206611570245</v>
      </c>
      <c r="E3911" s="78"/>
      <c r="F3911" s="78"/>
      <c r="G3911" s="78"/>
      <c r="H3911" s="78"/>
      <c r="I3911" s="78"/>
    </row>
    <row r="3912" spans="1:9" x14ac:dyDescent="0.2">
      <c r="A3912" s="77">
        <v>36044</v>
      </c>
      <c r="B3912" s="61">
        <v>312</v>
      </c>
      <c r="C3912" s="78">
        <f t="shared" si="175"/>
        <v>1998.09</v>
      </c>
      <c r="D3912" s="78">
        <f t="shared" si="176"/>
        <v>0.61884297520661158</v>
      </c>
      <c r="E3912" s="78"/>
      <c r="F3912" s="78"/>
      <c r="G3912" s="78"/>
      <c r="H3912" s="78"/>
      <c r="I3912" s="78"/>
    </row>
    <row r="3913" spans="1:9" x14ac:dyDescent="0.2">
      <c r="A3913" s="77">
        <v>36045</v>
      </c>
      <c r="B3913" s="61">
        <v>435</v>
      </c>
      <c r="C3913" s="78">
        <f t="shared" si="175"/>
        <v>1998.09</v>
      </c>
      <c r="D3913" s="78">
        <f t="shared" si="176"/>
        <v>0.86280991735537194</v>
      </c>
      <c r="E3913" s="78"/>
      <c r="F3913" s="78"/>
      <c r="G3913" s="78"/>
      <c r="H3913" s="78"/>
      <c r="I3913" s="78"/>
    </row>
    <row r="3914" spans="1:9" x14ac:dyDescent="0.2">
      <c r="A3914" s="77">
        <v>36046</v>
      </c>
      <c r="B3914" s="61">
        <v>344</v>
      </c>
      <c r="C3914" s="78">
        <f t="shared" si="175"/>
        <v>1998.09</v>
      </c>
      <c r="D3914" s="78">
        <f t="shared" si="176"/>
        <v>0.68231404958677688</v>
      </c>
      <c r="E3914" s="78"/>
      <c r="F3914" s="78"/>
      <c r="G3914" s="78"/>
      <c r="H3914" s="78"/>
      <c r="I3914" s="78"/>
    </row>
    <row r="3915" spans="1:9" x14ac:dyDescent="0.2">
      <c r="A3915" s="77">
        <v>36047</v>
      </c>
      <c r="B3915" s="61">
        <v>-278</v>
      </c>
      <c r="C3915" s="78">
        <f t="shared" ref="C3915:C3978" si="177">YEAR(A3915) + MONTH(A3915) / 100</f>
        <v>1998.09</v>
      </c>
      <c r="D3915" s="78">
        <f t="shared" si="176"/>
        <v>-0.55140495867768591</v>
      </c>
      <c r="E3915" s="78"/>
      <c r="F3915" s="78"/>
      <c r="G3915" s="78"/>
      <c r="H3915" s="78"/>
      <c r="I3915" s="78"/>
    </row>
    <row r="3916" spans="1:9" x14ac:dyDescent="0.2">
      <c r="A3916" s="77">
        <v>36048</v>
      </c>
      <c r="B3916" s="61">
        <v>149</v>
      </c>
      <c r="C3916" s="78">
        <f t="shared" si="177"/>
        <v>1998.09</v>
      </c>
      <c r="D3916" s="78">
        <f t="shared" ref="D3916:D3979" si="178">B3916 * 60 * 60 * 24 / 43560 / 1000</f>
        <v>0.29553719008264467</v>
      </c>
      <c r="E3916" s="78"/>
      <c r="F3916" s="78"/>
      <c r="G3916" s="78"/>
      <c r="H3916" s="78"/>
      <c r="I3916" s="78"/>
    </row>
    <row r="3917" spans="1:9" x14ac:dyDescent="0.2">
      <c r="A3917" s="77">
        <v>36049</v>
      </c>
      <c r="B3917" s="61">
        <v>109</v>
      </c>
      <c r="C3917" s="78">
        <f t="shared" si="177"/>
        <v>1998.09</v>
      </c>
      <c r="D3917" s="78">
        <f t="shared" si="178"/>
        <v>0.21619834710743802</v>
      </c>
      <c r="E3917" s="78"/>
      <c r="F3917" s="78"/>
      <c r="G3917" s="78"/>
      <c r="H3917" s="78"/>
      <c r="I3917" s="78"/>
    </row>
    <row r="3918" spans="1:9" x14ac:dyDescent="0.2">
      <c r="A3918" s="77">
        <v>36050</v>
      </c>
      <c r="B3918" s="61">
        <v>2352</v>
      </c>
      <c r="C3918" s="78">
        <f t="shared" si="177"/>
        <v>1998.09</v>
      </c>
      <c r="D3918" s="78">
        <f t="shared" si="178"/>
        <v>4.665123966942148</v>
      </c>
      <c r="E3918" s="78"/>
      <c r="F3918" s="78"/>
      <c r="G3918" s="78"/>
      <c r="H3918" s="78"/>
      <c r="I3918" s="78"/>
    </row>
    <row r="3919" spans="1:9" x14ac:dyDescent="0.2">
      <c r="A3919" s="77">
        <v>36051</v>
      </c>
      <c r="B3919" s="61">
        <v>-1800</v>
      </c>
      <c r="C3919" s="78">
        <f t="shared" si="177"/>
        <v>1998.09</v>
      </c>
      <c r="D3919" s="78">
        <f t="shared" si="178"/>
        <v>-3.5702479338842976</v>
      </c>
      <c r="E3919" s="78"/>
      <c r="F3919" s="78"/>
      <c r="G3919" s="78"/>
      <c r="H3919" s="78"/>
      <c r="I3919" s="78"/>
    </row>
    <row r="3920" spans="1:9" x14ac:dyDescent="0.2">
      <c r="A3920" s="77">
        <v>36052</v>
      </c>
      <c r="B3920" s="61">
        <v>587</v>
      </c>
      <c r="C3920" s="78">
        <f t="shared" si="177"/>
        <v>1998.09</v>
      </c>
      <c r="D3920" s="78">
        <f t="shared" si="178"/>
        <v>1.164297520661157</v>
      </c>
      <c r="E3920" s="78"/>
      <c r="F3920" s="78"/>
      <c r="G3920" s="78"/>
      <c r="H3920" s="78"/>
      <c r="I3920" s="78"/>
    </row>
    <row r="3921" spans="1:9" x14ac:dyDescent="0.2">
      <c r="A3921" s="77">
        <v>36053</v>
      </c>
      <c r="B3921" s="61">
        <v>355</v>
      </c>
      <c r="C3921" s="78">
        <f t="shared" si="177"/>
        <v>1998.09</v>
      </c>
      <c r="D3921" s="78">
        <f t="shared" si="178"/>
        <v>0.70413223140495873</v>
      </c>
      <c r="E3921" s="78"/>
      <c r="F3921" s="78"/>
      <c r="G3921" s="78"/>
      <c r="H3921" s="78"/>
      <c r="I3921" s="78"/>
    </row>
    <row r="3922" spans="1:9" x14ac:dyDescent="0.2">
      <c r="A3922" s="77">
        <v>36054</v>
      </c>
      <c r="B3922" s="61">
        <v>101</v>
      </c>
      <c r="C3922" s="78">
        <f t="shared" si="177"/>
        <v>1998.09</v>
      </c>
      <c r="D3922" s="78">
        <f t="shared" si="178"/>
        <v>0.20033057851239669</v>
      </c>
      <c r="E3922" s="78"/>
      <c r="F3922" s="78"/>
      <c r="G3922" s="78"/>
      <c r="H3922" s="78"/>
      <c r="I3922" s="78"/>
    </row>
    <row r="3923" spans="1:9" x14ac:dyDescent="0.2">
      <c r="A3923" s="77">
        <v>36055</v>
      </c>
      <c r="B3923" s="61">
        <v>-50</v>
      </c>
      <c r="C3923" s="78">
        <f t="shared" si="177"/>
        <v>1998.09</v>
      </c>
      <c r="D3923" s="78">
        <f t="shared" si="178"/>
        <v>-9.9173553719008267E-2</v>
      </c>
      <c r="E3923" s="78"/>
      <c r="F3923" s="78"/>
      <c r="G3923" s="78"/>
      <c r="H3923" s="78"/>
      <c r="I3923" s="78"/>
    </row>
    <row r="3924" spans="1:9" x14ac:dyDescent="0.2">
      <c r="A3924" s="77">
        <v>36056</v>
      </c>
      <c r="B3924" s="61">
        <v>159</v>
      </c>
      <c r="C3924" s="78">
        <f t="shared" si="177"/>
        <v>1998.09</v>
      </c>
      <c r="D3924" s="78">
        <f t="shared" si="178"/>
        <v>0.31537190082644628</v>
      </c>
      <c r="E3924" s="78"/>
      <c r="F3924" s="78"/>
      <c r="G3924" s="78"/>
      <c r="H3924" s="78"/>
      <c r="I3924" s="78"/>
    </row>
    <row r="3925" spans="1:9" x14ac:dyDescent="0.2">
      <c r="A3925" s="77">
        <v>36057</v>
      </c>
      <c r="B3925" s="61">
        <v>-372</v>
      </c>
      <c r="C3925" s="78">
        <f t="shared" si="177"/>
        <v>1998.09</v>
      </c>
      <c r="D3925" s="78">
        <f t="shared" si="178"/>
        <v>-0.73785123966942145</v>
      </c>
      <c r="E3925" s="78"/>
      <c r="F3925" s="78"/>
      <c r="G3925" s="78"/>
      <c r="H3925" s="78"/>
      <c r="I3925" s="78"/>
    </row>
    <row r="3926" spans="1:9" x14ac:dyDescent="0.2">
      <c r="A3926" s="77">
        <v>36058</v>
      </c>
      <c r="B3926" s="61">
        <v>127</v>
      </c>
      <c r="C3926" s="78">
        <f t="shared" si="177"/>
        <v>1998.09</v>
      </c>
      <c r="D3926" s="78">
        <f t="shared" si="178"/>
        <v>0.25190082644628098</v>
      </c>
      <c r="E3926" s="78"/>
      <c r="F3926" s="78"/>
      <c r="G3926" s="78"/>
      <c r="H3926" s="78"/>
      <c r="I3926" s="78"/>
    </row>
    <row r="3927" spans="1:9" x14ac:dyDescent="0.2">
      <c r="A3927" s="77">
        <v>36059</v>
      </c>
      <c r="B3927" s="61">
        <v>249</v>
      </c>
      <c r="C3927" s="78">
        <f t="shared" si="177"/>
        <v>1998.09</v>
      </c>
      <c r="D3927" s="78">
        <f t="shared" si="178"/>
        <v>0.49388429752066115</v>
      </c>
      <c r="E3927" s="78"/>
      <c r="F3927" s="78"/>
      <c r="G3927" s="78"/>
      <c r="H3927" s="78"/>
      <c r="I3927" s="78"/>
    </row>
    <row r="3928" spans="1:9" x14ac:dyDescent="0.2">
      <c r="A3928" s="77">
        <v>36060</v>
      </c>
      <c r="B3928" s="61">
        <v>167</v>
      </c>
      <c r="C3928" s="78">
        <f t="shared" si="177"/>
        <v>1998.09</v>
      </c>
      <c r="D3928" s="78">
        <f t="shared" si="178"/>
        <v>0.33123966942148758</v>
      </c>
      <c r="E3928" s="78"/>
      <c r="F3928" s="78"/>
      <c r="G3928" s="78"/>
      <c r="H3928" s="78"/>
      <c r="I3928" s="78"/>
    </row>
    <row r="3929" spans="1:9" x14ac:dyDescent="0.2">
      <c r="A3929" s="77">
        <v>36061</v>
      </c>
      <c r="B3929" s="61">
        <v>270</v>
      </c>
      <c r="C3929" s="78">
        <f t="shared" si="177"/>
        <v>1998.09</v>
      </c>
      <c r="D3929" s="78">
        <f t="shared" si="178"/>
        <v>0.53553719008264467</v>
      </c>
      <c r="E3929" s="78"/>
      <c r="F3929" s="78"/>
      <c r="G3929" s="78"/>
      <c r="H3929" s="78"/>
      <c r="I3929" s="78"/>
    </row>
    <row r="3930" spans="1:9" x14ac:dyDescent="0.2">
      <c r="A3930" s="77">
        <v>36062</v>
      </c>
      <c r="B3930" s="61">
        <v>365</v>
      </c>
      <c r="C3930" s="78">
        <f t="shared" si="177"/>
        <v>1998.09</v>
      </c>
      <c r="D3930" s="78">
        <f t="shared" si="178"/>
        <v>0.72396694214876034</v>
      </c>
      <c r="E3930" s="78"/>
      <c r="F3930" s="78"/>
      <c r="G3930" s="78"/>
      <c r="H3930" s="78"/>
      <c r="I3930" s="78"/>
    </row>
    <row r="3931" spans="1:9" x14ac:dyDescent="0.2">
      <c r="A3931" s="77">
        <v>36063</v>
      </c>
      <c r="B3931" s="61">
        <v>161</v>
      </c>
      <c r="C3931" s="78">
        <f t="shared" si="177"/>
        <v>1998.09</v>
      </c>
      <c r="D3931" s="78">
        <f t="shared" si="178"/>
        <v>0.31933884297520659</v>
      </c>
      <c r="E3931" s="78"/>
      <c r="F3931" s="78"/>
      <c r="G3931" s="78"/>
      <c r="H3931" s="78"/>
      <c r="I3931" s="78"/>
    </row>
    <row r="3932" spans="1:9" x14ac:dyDescent="0.2">
      <c r="A3932" s="77">
        <v>36064</v>
      </c>
      <c r="B3932" s="61">
        <v>-5</v>
      </c>
      <c r="C3932" s="78">
        <f t="shared" si="177"/>
        <v>1998.09</v>
      </c>
      <c r="D3932" s="78">
        <f t="shared" si="178"/>
        <v>-9.9173553719008271E-3</v>
      </c>
      <c r="E3932" s="78"/>
      <c r="F3932" s="78"/>
      <c r="G3932" s="78"/>
      <c r="H3932" s="78"/>
      <c r="I3932" s="78"/>
    </row>
    <row r="3933" spans="1:9" x14ac:dyDescent="0.2">
      <c r="A3933" s="77">
        <v>36065</v>
      </c>
      <c r="B3933" s="61">
        <v>-128</v>
      </c>
      <c r="C3933" s="78">
        <f t="shared" si="177"/>
        <v>1998.09</v>
      </c>
      <c r="D3933" s="78">
        <f t="shared" si="178"/>
        <v>-0.25388429752066116</v>
      </c>
      <c r="E3933" s="78"/>
      <c r="F3933" s="78"/>
      <c r="G3933" s="78"/>
      <c r="H3933" s="78"/>
      <c r="I3933" s="78"/>
    </row>
    <row r="3934" spans="1:9" x14ac:dyDescent="0.2">
      <c r="A3934" s="77">
        <v>36066</v>
      </c>
      <c r="B3934" s="61" t="s">
        <v>113</v>
      </c>
      <c r="C3934" s="78">
        <f t="shared" si="177"/>
        <v>1998.09</v>
      </c>
      <c r="D3934" s="78" t="e">
        <f t="shared" si="178"/>
        <v>#VALUE!</v>
      </c>
      <c r="E3934" s="78"/>
      <c r="F3934" s="78"/>
      <c r="G3934" s="78"/>
      <c r="H3934" s="78"/>
      <c r="I3934" s="78"/>
    </row>
    <row r="3935" spans="1:9" x14ac:dyDescent="0.2">
      <c r="A3935" s="77">
        <v>36067</v>
      </c>
      <c r="B3935" s="61">
        <v>427</v>
      </c>
      <c r="C3935" s="78">
        <f t="shared" si="177"/>
        <v>1998.09</v>
      </c>
      <c r="D3935" s="78">
        <f t="shared" si="178"/>
        <v>0.84694214876033058</v>
      </c>
      <c r="E3935" s="78"/>
      <c r="F3935" s="78"/>
      <c r="G3935" s="78"/>
      <c r="H3935" s="78"/>
      <c r="I3935" s="78"/>
    </row>
    <row r="3936" spans="1:9" x14ac:dyDescent="0.2">
      <c r="A3936" s="77">
        <v>36068</v>
      </c>
      <c r="B3936" s="61">
        <v>367</v>
      </c>
      <c r="C3936" s="78">
        <f t="shared" si="177"/>
        <v>1998.09</v>
      </c>
      <c r="D3936" s="78">
        <f t="shared" si="178"/>
        <v>0.72793388429752059</v>
      </c>
      <c r="E3936" s="78"/>
      <c r="F3936" s="78"/>
      <c r="G3936" s="78"/>
      <c r="H3936" s="78"/>
      <c r="I3936" s="78"/>
    </row>
    <row r="3937" spans="1:9" x14ac:dyDescent="0.2">
      <c r="A3937" s="77">
        <v>36069</v>
      </c>
      <c r="B3937" s="61">
        <v>50</v>
      </c>
      <c r="C3937" s="78">
        <f t="shared" si="177"/>
        <v>1998.1</v>
      </c>
      <c r="D3937" s="78">
        <f t="shared" si="178"/>
        <v>9.9173553719008267E-2</v>
      </c>
      <c r="E3937" s="78"/>
      <c r="F3937" s="78"/>
      <c r="G3937" s="78"/>
      <c r="H3937" s="78"/>
      <c r="I3937" s="78"/>
    </row>
    <row r="3938" spans="1:9" x14ac:dyDescent="0.2">
      <c r="A3938" s="77">
        <v>36070</v>
      </c>
      <c r="B3938" s="61">
        <v>-180</v>
      </c>
      <c r="C3938" s="78">
        <f t="shared" si="177"/>
        <v>1998.1</v>
      </c>
      <c r="D3938" s="78">
        <f t="shared" si="178"/>
        <v>-0.3570247933884298</v>
      </c>
      <c r="E3938" s="78"/>
      <c r="F3938" s="78"/>
      <c r="G3938" s="78"/>
      <c r="H3938" s="78"/>
      <c r="I3938" s="78"/>
    </row>
    <row r="3939" spans="1:9" x14ac:dyDescent="0.2">
      <c r="A3939" s="77">
        <v>36071</v>
      </c>
      <c r="B3939" s="61">
        <v>165</v>
      </c>
      <c r="C3939" s="78">
        <f t="shared" si="177"/>
        <v>1998.1</v>
      </c>
      <c r="D3939" s="78">
        <f t="shared" si="178"/>
        <v>0.32727272727272727</v>
      </c>
      <c r="E3939" s="78"/>
      <c r="F3939" s="78"/>
      <c r="G3939" s="78"/>
      <c r="H3939" s="78"/>
      <c r="I3939" s="78"/>
    </row>
    <row r="3940" spans="1:9" x14ac:dyDescent="0.2">
      <c r="A3940" s="77">
        <v>36072</v>
      </c>
      <c r="B3940" s="61">
        <v>247</v>
      </c>
      <c r="C3940" s="78">
        <f t="shared" si="177"/>
        <v>1998.1</v>
      </c>
      <c r="D3940" s="78">
        <f t="shared" si="178"/>
        <v>0.48991735537190084</v>
      </c>
      <c r="E3940" s="78"/>
      <c r="F3940" s="78"/>
      <c r="G3940" s="78"/>
      <c r="H3940" s="78"/>
      <c r="I3940" s="78"/>
    </row>
    <row r="3941" spans="1:9" x14ac:dyDescent="0.2">
      <c r="A3941" s="77">
        <v>36073</v>
      </c>
      <c r="B3941" s="61">
        <v>266</v>
      </c>
      <c r="C3941" s="78">
        <f t="shared" si="177"/>
        <v>1998.1</v>
      </c>
      <c r="D3941" s="78">
        <f t="shared" si="178"/>
        <v>0.52760330578512404</v>
      </c>
      <c r="E3941" s="78"/>
      <c r="F3941" s="78"/>
      <c r="G3941" s="78"/>
      <c r="H3941" s="78"/>
      <c r="I3941" s="78"/>
    </row>
    <row r="3942" spans="1:9" x14ac:dyDescent="0.2">
      <c r="A3942" s="77">
        <v>36074</v>
      </c>
      <c r="B3942" s="61">
        <v>196</v>
      </c>
      <c r="C3942" s="78">
        <f t="shared" si="177"/>
        <v>1998.1</v>
      </c>
      <c r="D3942" s="78">
        <f t="shared" si="178"/>
        <v>0.38876033057851245</v>
      </c>
      <c r="E3942" s="78"/>
      <c r="F3942" s="78"/>
      <c r="G3942" s="78"/>
      <c r="H3942" s="78"/>
      <c r="I3942" s="78"/>
    </row>
    <row r="3943" spans="1:9" x14ac:dyDescent="0.2">
      <c r="A3943" s="77">
        <v>36075</v>
      </c>
      <c r="B3943" s="61">
        <v>19</v>
      </c>
      <c r="C3943" s="78">
        <f t="shared" si="177"/>
        <v>1998.1</v>
      </c>
      <c r="D3943" s="78">
        <f t="shared" si="178"/>
        <v>3.7685950413223139E-2</v>
      </c>
      <c r="E3943" s="78"/>
      <c r="F3943" s="78"/>
      <c r="G3943" s="78"/>
      <c r="H3943" s="78"/>
      <c r="I3943" s="78"/>
    </row>
    <row r="3944" spans="1:9" x14ac:dyDescent="0.2">
      <c r="A3944" s="77">
        <v>36076</v>
      </c>
      <c r="B3944" s="61">
        <v>130</v>
      </c>
      <c r="C3944" s="78">
        <f t="shared" si="177"/>
        <v>1998.1</v>
      </c>
      <c r="D3944" s="78">
        <f t="shared" si="178"/>
        <v>0.25785123966942147</v>
      </c>
      <c r="E3944" s="78"/>
      <c r="F3944" s="78"/>
      <c r="G3944" s="78"/>
      <c r="H3944" s="78"/>
      <c r="I3944" s="78"/>
    </row>
    <row r="3945" spans="1:9" x14ac:dyDescent="0.2">
      <c r="A3945" s="77">
        <v>36077</v>
      </c>
      <c r="B3945" s="61">
        <v>1</v>
      </c>
      <c r="C3945" s="78">
        <f t="shared" si="177"/>
        <v>1998.1</v>
      </c>
      <c r="D3945" s="78">
        <f t="shared" si="178"/>
        <v>1.9834710743801653E-3</v>
      </c>
      <c r="E3945" s="78"/>
      <c r="F3945" s="78"/>
      <c r="G3945" s="78"/>
      <c r="H3945" s="78"/>
      <c r="I3945" s="78"/>
    </row>
    <row r="3946" spans="1:9" x14ac:dyDescent="0.2">
      <c r="A3946" s="77">
        <v>36078</v>
      </c>
      <c r="B3946" s="61">
        <v>49</v>
      </c>
      <c r="C3946" s="78">
        <f t="shared" si="177"/>
        <v>1998.1</v>
      </c>
      <c r="D3946" s="78">
        <f t="shared" si="178"/>
        <v>9.7190082644628112E-2</v>
      </c>
      <c r="E3946" s="78"/>
      <c r="F3946" s="78"/>
      <c r="G3946" s="78"/>
      <c r="H3946" s="78"/>
      <c r="I3946" s="78"/>
    </row>
    <row r="3947" spans="1:9" x14ac:dyDescent="0.2">
      <c r="A3947" s="77">
        <v>36079</v>
      </c>
      <c r="B3947" s="61">
        <v>332</v>
      </c>
      <c r="C3947" s="78">
        <f t="shared" si="177"/>
        <v>1998.1</v>
      </c>
      <c r="D3947" s="78">
        <f t="shared" si="178"/>
        <v>0.65851239669421491</v>
      </c>
      <c r="E3947" s="78"/>
      <c r="F3947" s="78"/>
      <c r="G3947" s="78"/>
      <c r="H3947" s="78"/>
      <c r="I3947" s="78"/>
    </row>
    <row r="3948" spans="1:9" x14ac:dyDescent="0.2">
      <c r="A3948" s="77">
        <v>36080</v>
      </c>
      <c r="B3948" s="61">
        <v>216</v>
      </c>
      <c r="C3948" s="78">
        <f t="shared" si="177"/>
        <v>1998.1</v>
      </c>
      <c r="D3948" s="78">
        <f t="shared" si="178"/>
        <v>0.42842975206611572</v>
      </c>
      <c r="E3948" s="78"/>
      <c r="F3948" s="78"/>
      <c r="G3948" s="78"/>
      <c r="H3948" s="78"/>
      <c r="I3948" s="78"/>
    </row>
    <row r="3949" spans="1:9" x14ac:dyDescent="0.2">
      <c r="A3949" s="77">
        <v>36081</v>
      </c>
      <c r="B3949" s="61">
        <v>249</v>
      </c>
      <c r="C3949" s="78">
        <f t="shared" si="177"/>
        <v>1998.1</v>
      </c>
      <c r="D3949" s="78">
        <f t="shared" si="178"/>
        <v>0.49388429752066115</v>
      </c>
      <c r="E3949" s="78"/>
      <c r="F3949" s="78"/>
      <c r="G3949" s="78"/>
      <c r="H3949" s="78"/>
      <c r="I3949" s="78"/>
    </row>
    <row r="3950" spans="1:9" x14ac:dyDescent="0.2">
      <c r="A3950" s="77">
        <v>36082</v>
      </c>
      <c r="B3950" s="61">
        <v>138</v>
      </c>
      <c r="C3950" s="78">
        <f t="shared" si="177"/>
        <v>1998.1</v>
      </c>
      <c r="D3950" s="78">
        <f t="shared" si="178"/>
        <v>0.27371900826446277</v>
      </c>
      <c r="E3950" s="78"/>
      <c r="F3950" s="78"/>
      <c r="G3950" s="78"/>
      <c r="H3950" s="78"/>
      <c r="I3950" s="78"/>
    </row>
    <row r="3951" spans="1:9" x14ac:dyDescent="0.2">
      <c r="A3951" s="77">
        <v>36083</v>
      </c>
      <c r="B3951" s="61">
        <v>21</v>
      </c>
      <c r="C3951" s="78">
        <f t="shared" si="177"/>
        <v>1998.1</v>
      </c>
      <c r="D3951" s="78">
        <f t="shared" si="178"/>
        <v>4.1652892561983471E-2</v>
      </c>
      <c r="E3951" s="78"/>
      <c r="F3951" s="78"/>
      <c r="G3951" s="78"/>
      <c r="H3951" s="78"/>
      <c r="I3951" s="78"/>
    </row>
    <row r="3952" spans="1:9" x14ac:dyDescent="0.2">
      <c r="A3952" s="77">
        <v>36084</v>
      </c>
      <c r="B3952" s="61">
        <v>169</v>
      </c>
      <c r="C3952" s="78">
        <f t="shared" si="177"/>
        <v>1998.1</v>
      </c>
      <c r="D3952" s="78">
        <f t="shared" si="178"/>
        <v>0.33520661157024795</v>
      </c>
      <c r="E3952" s="78"/>
      <c r="F3952" s="78"/>
      <c r="G3952" s="78"/>
      <c r="H3952" s="78"/>
      <c r="I3952" s="78"/>
    </row>
    <row r="3953" spans="1:9" x14ac:dyDescent="0.2">
      <c r="A3953" s="77">
        <v>36085</v>
      </c>
      <c r="B3953" s="61">
        <v>271</v>
      </c>
      <c r="C3953" s="78">
        <f t="shared" si="177"/>
        <v>1998.1</v>
      </c>
      <c r="D3953" s="78">
        <f t="shared" si="178"/>
        <v>0.53752066115702479</v>
      </c>
      <c r="E3953" s="78"/>
      <c r="F3953" s="78"/>
      <c r="G3953" s="78"/>
      <c r="H3953" s="78"/>
      <c r="I3953" s="78"/>
    </row>
    <row r="3954" spans="1:9" x14ac:dyDescent="0.2">
      <c r="A3954" s="77">
        <v>36086</v>
      </c>
      <c r="B3954" s="61">
        <v>359</v>
      </c>
      <c r="C3954" s="78">
        <f t="shared" si="177"/>
        <v>1998.1</v>
      </c>
      <c r="D3954" s="78">
        <f t="shared" si="178"/>
        <v>0.71206611570247935</v>
      </c>
      <c r="E3954" s="78"/>
      <c r="F3954" s="78"/>
      <c r="G3954" s="78"/>
      <c r="H3954" s="78"/>
      <c r="I3954" s="78"/>
    </row>
    <row r="3955" spans="1:9" x14ac:dyDescent="0.2">
      <c r="A3955" s="77">
        <v>36087</v>
      </c>
      <c r="B3955" s="61">
        <v>170</v>
      </c>
      <c r="C3955" s="78">
        <f t="shared" si="177"/>
        <v>1998.1</v>
      </c>
      <c r="D3955" s="78">
        <f t="shared" si="178"/>
        <v>0.33719008264462808</v>
      </c>
      <c r="E3955" s="78"/>
      <c r="F3955" s="78"/>
      <c r="G3955" s="78"/>
      <c r="H3955" s="78"/>
      <c r="I3955" s="78"/>
    </row>
    <row r="3956" spans="1:9" x14ac:dyDescent="0.2">
      <c r="A3956" s="77">
        <v>36088</v>
      </c>
      <c r="B3956" s="61">
        <v>258</v>
      </c>
      <c r="C3956" s="78">
        <f t="shared" si="177"/>
        <v>1998.1</v>
      </c>
      <c r="D3956" s="78">
        <f t="shared" si="178"/>
        <v>0.51173553719008269</v>
      </c>
      <c r="E3956" s="78"/>
      <c r="F3956" s="78"/>
      <c r="G3956" s="78"/>
      <c r="H3956" s="78"/>
      <c r="I3956" s="78"/>
    </row>
    <row r="3957" spans="1:9" x14ac:dyDescent="0.2">
      <c r="A3957" s="77">
        <v>36089</v>
      </c>
      <c r="B3957" s="61">
        <v>284</v>
      </c>
      <c r="C3957" s="78">
        <f t="shared" si="177"/>
        <v>1998.1</v>
      </c>
      <c r="D3957" s="78">
        <f t="shared" si="178"/>
        <v>0.56330578512396701</v>
      </c>
      <c r="E3957" s="78"/>
      <c r="F3957" s="78"/>
      <c r="G3957" s="78"/>
      <c r="H3957" s="78"/>
      <c r="I3957" s="78"/>
    </row>
    <row r="3958" spans="1:9" x14ac:dyDescent="0.2">
      <c r="A3958" s="77">
        <v>36090</v>
      </c>
      <c r="B3958" s="61">
        <v>136</v>
      </c>
      <c r="C3958" s="78">
        <f t="shared" si="177"/>
        <v>1998.1</v>
      </c>
      <c r="D3958" s="78">
        <f t="shared" si="178"/>
        <v>0.26975206611570246</v>
      </c>
      <c r="E3958" s="78"/>
      <c r="F3958" s="78"/>
      <c r="G3958" s="78"/>
      <c r="H3958" s="78"/>
      <c r="I3958" s="78"/>
    </row>
    <row r="3959" spans="1:9" x14ac:dyDescent="0.2">
      <c r="A3959" s="77">
        <v>36091</v>
      </c>
      <c r="B3959" s="61">
        <v>-26</v>
      </c>
      <c r="C3959" s="78">
        <f t="shared" si="177"/>
        <v>1998.1</v>
      </c>
      <c r="D3959" s="78">
        <f t="shared" si="178"/>
        <v>-5.1570247933884296E-2</v>
      </c>
      <c r="E3959" s="78"/>
      <c r="F3959" s="78"/>
      <c r="G3959" s="78"/>
      <c r="H3959" s="78"/>
      <c r="I3959" s="78"/>
    </row>
    <row r="3960" spans="1:9" x14ac:dyDescent="0.2">
      <c r="A3960" s="77">
        <v>36092</v>
      </c>
      <c r="B3960" s="61">
        <v>797</v>
      </c>
      <c r="C3960" s="78">
        <f t="shared" si="177"/>
        <v>1998.1</v>
      </c>
      <c r="D3960" s="78">
        <f t="shared" si="178"/>
        <v>1.5808264462809918</v>
      </c>
      <c r="E3960" s="78"/>
      <c r="F3960" s="78"/>
      <c r="G3960" s="78"/>
      <c r="H3960" s="78"/>
      <c r="I3960" s="78"/>
    </row>
    <row r="3961" spans="1:9" x14ac:dyDescent="0.2">
      <c r="A3961" s="77">
        <v>36093</v>
      </c>
      <c r="B3961" s="61">
        <v>286</v>
      </c>
      <c r="C3961" s="78">
        <f t="shared" si="177"/>
        <v>1998.1</v>
      </c>
      <c r="D3961" s="78">
        <f t="shared" si="178"/>
        <v>0.56727272727272726</v>
      </c>
      <c r="E3961" s="78"/>
      <c r="F3961" s="78"/>
      <c r="G3961" s="78"/>
      <c r="H3961" s="78"/>
      <c r="I3961" s="78"/>
    </row>
    <row r="3962" spans="1:9" x14ac:dyDescent="0.2">
      <c r="A3962" s="77">
        <v>36094</v>
      </c>
      <c r="B3962" s="61">
        <v>247</v>
      </c>
      <c r="C3962" s="78">
        <f t="shared" si="177"/>
        <v>1998.1</v>
      </c>
      <c r="D3962" s="78">
        <f t="shared" si="178"/>
        <v>0.48991735537190084</v>
      </c>
      <c r="E3962" s="78"/>
      <c r="F3962" s="78"/>
      <c r="G3962" s="78"/>
      <c r="H3962" s="78"/>
      <c r="I3962" s="78"/>
    </row>
    <row r="3963" spans="1:9" x14ac:dyDescent="0.2">
      <c r="A3963" s="77">
        <v>36095</v>
      </c>
      <c r="B3963" s="61">
        <v>144</v>
      </c>
      <c r="C3963" s="78">
        <f t="shared" si="177"/>
        <v>1998.1</v>
      </c>
      <c r="D3963" s="78">
        <f t="shared" si="178"/>
        <v>0.28561983471074381</v>
      </c>
      <c r="E3963" s="78"/>
      <c r="F3963" s="78"/>
      <c r="G3963" s="78"/>
      <c r="H3963" s="78"/>
      <c r="I3963" s="78"/>
    </row>
    <row r="3964" spans="1:9" x14ac:dyDescent="0.2">
      <c r="A3964" s="77">
        <v>36096</v>
      </c>
      <c r="B3964" s="61">
        <v>197</v>
      </c>
      <c r="C3964" s="78">
        <f t="shared" si="177"/>
        <v>1998.1</v>
      </c>
      <c r="D3964" s="78">
        <f t="shared" si="178"/>
        <v>0.39074380165289258</v>
      </c>
      <c r="E3964" s="78"/>
      <c r="F3964" s="78"/>
      <c r="G3964" s="78"/>
      <c r="H3964" s="78"/>
      <c r="I3964" s="78"/>
    </row>
    <row r="3965" spans="1:9" x14ac:dyDescent="0.2">
      <c r="A3965" s="77">
        <v>36097</v>
      </c>
      <c r="B3965" s="61">
        <v>140</v>
      </c>
      <c r="C3965" s="78">
        <f t="shared" si="177"/>
        <v>1998.1</v>
      </c>
      <c r="D3965" s="78">
        <f t="shared" si="178"/>
        <v>0.27768595041322319</v>
      </c>
      <c r="E3965" s="78"/>
      <c r="F3965" s="78"/>
      <c r="G3965" s="78"/>
      <c r="H3965" s="78"/>
      <c r="I3965" s="78"/>
    </row>
    <row r="3966" spans="1:9" x14ac:dyDescent="0.2">
      <c r="A3966" s="77">
        <v>36098</v>
      </c>
      <c r="B3966" s="61">
        <v>237</v>
      </c>
      <c r="C3966" s="78">
        <f t="shared" si="177"/>
        <v>1998.1</v>
      </c>
      <c r="D3966" s="78">
        <f t="shared" si="178"/>
        <v>0.47008264462809918</v>
      </c>
      <c r="E3966" s="78"/>
      <c r="F3966" s="78"/>
      <c r="G3966" s="78"/>
      <c r="H3966" s="78"/>
      <c r="I3966" s="78"/>
    </row>
    <row r="3967" spans="1:9" x14ac:dyDescent="0.2">
      <c r="A3967" s="77">
        <v>36099</v>
      </c>
      <c r="B3967" s="61">
        <v>215</v>
      </c>
      <c r="C3967" s="78">
        <f t="shared" si="177"/>
        <v>1998.1</v>
      </c>
      <c r="D3967" s="78">
        <f t="shared" si="178"/>
        <v>0.42644628099173554</v>
      </c>
      <c r="E3967" s="78"/>
      <c r="F3967" s="78"/>
      <c r="G3967" s="78"/>
      <c r="H3967" s="78"/>
      <c r="I3967" s="78"/>
    </row>
    <row r="3968" spans="1:9" x14ac:dyDescent="0.2">
      <c r="A3968" s="77">
        <v>36100</v>
      </c>
      <c r="B3968" s="61">
        <v>293</v>
      </c>
      <c r="C3968" s="78">
        <f t="shared" si="177"/>
        <v>1998.11</v>
      </c>
      <c r="D3968" s="78">
        <f t="shared" si="178"/>
        <v>0.58115702479338849</v>
      </c>
      <c r="E3968" s="78"/>
      <c r="F3968" s="78"/>
      <c r="G3968" s="78"/>
      <c r="H3968" s="78"/>
      <c r="I3968" s="78"/>
    </row>
    <row r="3969" spans="1:9" x14ac:dyDescent="0.2">
      <c r="A3969" s="77">
        <v>36101</v>
      </c>
      <c r="B3969" s="61">
        <v>241</v>
      </c>
      <c r="C3969" s="78">
        <f t="shared" si="177"/>
        <v>1998.11</v>
      </c>
      <c r="D3969" s="78">
        <f t="shared" si="178"/>
        <v>0.4780165289256198</v>
      </c>
      <c r="E3969" s="78"/>
      <c r="F3969" s="78"/>
      <c r="G3969" s="78"/>
      <c r="H3969" s="78"/>
      <c r="I3969" s="78"/>
    </row>
    <row r="3970" spans="1:9" x14ac:dyDescent="0.2">
      <c r="A3970" s="77">
        <v>36102</v>
      </c>
      <c r="B3970" s="61">
        <v>252</v>
      </c>
      <c r="C3970" s="78">
        <f t="shared" si="177"/>
        <v>1998.11</v>
      </c>
      <c r="D3970" s="78">
        <f t="shared" si="178"/>
        <v>0.4998347107438017</v>
      </c>
      <c r="E3970" s="78"/>
      <c r="F3970" s="78"/>
      <c r="G3970" s="78"/>
      <c r="H3970" s="78"/>
      <c r="I3970" s="78"/>
    </row>
    <row r="3971" spans="1:9" x14ac:dyDescent="0.2">
      <c r="A3971" s="77">
        <v>36103</v>
      </c>
      <c r="B3971" s="61">
        <v>321</v>
      </c>
      <c r="C3971" s="78">
        <f t="shared" si="177"/>
        <v>1998.11</v>
      </c>
      <c r="D3971" s="78">
        <f t="shared" si="178"/>
        <v>0.63669421487603306</v>
      </c>
      <c r="E3971" s="78"/>
      <c r="F3971" s="78"/>
      <c r="G3971" s="78"/>
      <c r="H3971" s="78"/>
      <c r="I3971" s="78"/>
    </row>
    <row r="3972" spans="1:9" x14ac:dyDescent="0.2">
      <c r="A3972" s="77">
        <v>36104</v>
      </c>
      <c r="B3972" s="61">
        <v>147</v>
      </c>
      <c r="C3972" s="78">
        <f t="shared" si="177"/>
        <v>1998.11</v>
      </c>
      <c r="D3972" s="78">
        <f t="shared" si="178"/>
        <v>0.29157024793388425</v>
      </c>
      <c r="E3972" s="78"/>
      <c r="F3972" s="78"/>
      <c r="G3972" s="78"/>
      <c r="H3972" s="78"/>
      <c r="I3972" s="78"/>
    </row>
    <row r="3973" spans="1:9" x14ac:dyDescent="0.2">
      <c r="A3973" s="77">
        <v>36105</v>
      </c>
      <c r="B3973" s="61">
        <v>291</v>
      </c>
      <c r="C3973" s="78">
        <f t="shared" si="177"/>
        <v>1998.11</v>
      </c>
      <c r="D3973" s="78">
        <f t="shared" si="178"/>
        <v>0.57719008264462812</v>
      </c>
      <c r="E3973" s="78"/>
      <c r="F3973" s="78"/>
      <c r="G3973" s="78"/>
      <c r="H3973" s="78"/>
      <c r="I3973" s="78"/>
    </row>
    <row r="3974" spans="1:9" x14ac:dyDescent="0.2">
      <c r="A3974" s="77">
        <v>36106</v>
      </c>
      <c r="B3974" s="61">
        <v>1415</v>
      </c>
      <c r="C3974" s="78">
        <f t="shared" si="177"/>
        <v>1998.11</v>
      </c>
      <c r="D3974" s="78">
        <f t="shared" si="178"/>
        <v>2.806611570247934</v>
      </c>
      <c r="E3974" s="78"/>
      <c r="F3974" s="78"/>
      <c r="G3974" s="78"/>
      <c r="H3974" s="78"/>
      <c r="I3974" s="78"/>
    </row>
    <row r="3975" spans="1:9" x14ac:dyDescent="0.2">
      <c r="A3975" s="77">
        <v>36107</v>
      </c>
      <c r="B3975" s="61">
        <v>273</v>
      </c>
      <c r="C3975" s="78">
        <f t="shared" si="177"/>
        <v>1998.11</v>
      </c>
      <c r="D3975" s="78">
        <f t="shared" si="178"/>
        <v>0.54148760330578516</v>
      </c>
      <c r="E3975" s="78"/>
      <c r="F3975" s="78"/>
      <c r="G3975" s="78"/>
      <c r="H3975" s="78"/>
      <c r="I3975" s="78"/>
    </row>
    <row r="3976" spans="1:9" x14ac:dyDescent="0.2">
      <c r="A3976" s="77">
        <v>36108</v>
      </c>
      <c r="B3976" s="61">
        <v>353</v>
      </c>
      <c r="C3976" s="78">
        <f t="shared" si="177"/>
        <v>1998.11</v>
      </c>
      <c r="D3976" s="78">
        <f t="shared" si="178"/>
        <v>0.70016528925619836</v>
      </c>
      <c r="E3976" s="78"/>
      <c r="F3976" s="78"/>
      <c r="G3976" s="78"/>
      <c r="H3976" s="78"/>
      <c r="I3976" s="78"/>
    </row>
    <row r="3977" spans="1:9" x14ac:dyDescent="0.2">
      <c r="A3977" s="77">
        <v>36109</v>
      </c>
      <c r="B3977" s="61">
        <v>1142</v>
      </c>
      <c r="C3977" s="78">
        <f t="shared" si="177"/>
        <v>1998.11</v>
      </c>
      <c r="D3977" s="78">
        <f t="shared" si="178"/>
        <v>2.265123966942149</v>
      </c>
      <c r="E3977" s="78"/>
      <c r="F3977" s="78"/>
      <c r="G3977" s="78"/>
      <c r="H3977" s="78"/>
      <c r="I3977" s="78"/>
    </row>
    <row r="3978" spans="1:9" x14ac:dyDescent="0.2">
      <c r="A3978" s="77">
        <v>36110</v>
      </c>
      <c r="B3978" s="61">
        <v>367</v>
      </c>
      <c r="C3978" s="78">
        <f t="shared" si="177"/>
        <v>1998.11</v>
      </c>
      <c r="D3978" s="78">
        <f t="shared" si="178"/>
        <v>0.72793388429752059</v>
      </c>
      <c r="E3978" s="78"/>
      <c r="F3978" s="78"/>
      <c r="G3978" s="78"/>
      <c r="H3978" s="78"/>
      <c r="I3978" s="78"/>
    </row>
    <row r="3979" spans="1:9" x14ac:dyDescent="0.2">
      <c r="A3979" s="77">
        <v>36111</v>
      </c>
      <c r="B3979" s="61">
        <v>387</v>
      </c>
      <c r="C3979" s="78">
        <f t="shared" ref="C3979:C4042" si="179">YEAR(A3979) + MONTH(A3979) / 100</f>
        <v>1998.11</v>
      </c>
      <c r="D3979" s="78">
        <f t="shared" si="178"/>
        <v>0.76760330578512403</v>
      </c>
      <c r="E3979" s="78"/>
      <c r="F3979" s="78"/>
      <c r="G3979" s="78"/>
      <c r="H3979" s="78"/>
      <c r="I3979" s="78"/>
    </row>
    <row r="3980" spans="1:9" x14ac:dyDescent="0.2">
      <c r="A3980" s="77">
        <v>36112</v>
      </c>
      <c r="B3980" s="61">
        <v>504</v>
      </c>
      <c r="C3980" s="78">
        <f t="shared" si="179"/>
        <v>1998.11</v>
      </c>
      <c r="D3980" s="78">
        <f t="shared" ref="D3980:D4043" si="180">B3980 * 60 * 60 * 24 / 43560 / 1000</f>
        <v>0.9996694214876034</v>
      </c>
      <c r="E3980" s="78"/>
      <c r="F3980" s="78"/>
      <c r="G3980" s="78"/>
      <c r="H3980" s="78"/>
      <c r="I3980" s="78"/>
    </row>
    <row r="3981" spans="1:9" x14ac:dyDescent="0.2">
      <c r="A3981" s="77">
        <v>36113</v>
      </c>
      <c r="B3981" s="61">
        <v>220</v>
      </c>
      <c r="C3981" s="78">
        <f t="shared" si="179"/>
        <v>1998.11</v>
      </c>
      <c r="D3981" s="78">
        <f t="shared" si="180"/>
        <v>0.4363636363636364</v>
      </c>
      <c r="E3981" s="78"/>
      <c r="F3981" s="78"/>
      <c r="G3981" s="78"/>
      <c r="H3981" s="78"/>
      <c r="I3981" s="78"/>
    </row>
    <row r="3982" spans="1:9" x14ac:dyDescent="0.2">
      <c r="A3982" s="77">
        <v>36114</v>
      </c>
      <c r="B3982" s="61">
        <v>478</v>
      </c>
      <c r="C3982" s="78">
        <f t="shared" si="179"/>
        <v>1998.11</v>
      </c>
      <c r="D3982" s="78">
        <f t="shared" si="180"/>
        <v>0.94809917355371898</v>
      </c>
      <c r="E3982" s="78"/>
      <c r="F3982" s="78"/>
      <c r="G3982" s="78"/>
      <c r="H3982" s="78"/>
      <c r="I3982" s="78"/>
    </row>
    <row r="3983" spans="1:9" x14ac:dyDescent="0.2">
      <c r="A3983" s="77">
        <v>36115</v>
      </c>
      <c r="B3983" s="61">
        <v>580</v>
      </c>
      <c r="C3983" s="78">
        <f t="shared" si="179"/>
        <v>1998.11</v>
      </c>
      <c r="D3983" s="78">
        <f t="shared" si="180"/>
        <v>1.1504132231404958</v>
      </c>
      <c r="E3983" s="78"/>
      <c r="F3983" s="78"/>
      <c r="G3983" s="78"/>
      <c r="H3983" s="78"/>
      <c r="I3983" s="78"/>
    </row>
    <row r="3984" spans="1:9" x14ac:dyDescent="0.2">
      <c r="A3984" s="77">
        <v>36116</v>
      </c>
      <c r="B3984" s="61">
        <v>835</v>
      </c>
      <c r="C3984" s="78">
        <f t="shared" si="179"/>
        <v>1998.11</v>
      </c>
      <c r="D3984" s="78">
        <f t="shared" si="180"/>
        <v>1.656198347107438</v>
      </c>
      <c r="E3984" s="78"/>
      <c r="F3984" s="78"/>
      <c r="G3984" s="78"/>
      <c r="H3984" s="78"/>
      <c r="I3984" s="78"/>
    </row>
    <row r="3985" spans="1:9" x14ac:dyDescent="0.2">
      <c r="A3985" s="77">
        <v>36117</v>
      </c>
      <c r="B3985" s="61">
        <v>404</v>
      </c>
      <c r="C3985" s="78">
        <f t="shared" si="179"/>
        <v>1998.11</v>
      </c>
      <c r="D3985" s="78">
        <f t="shared" si="180"/>
        <v>0.80132231404958676</v>
      </c>
      <c r="E3985" s="78"/>
      <c r="F3985" s="78"/>
      <c r="G3985" s="78"/>
      <c r="H3985" s="78"/>
      <c r="I3985" s="78"/>
    </row>
    <row r="3986" spans="1:9" x14ac:dyDescent="0.2">
      <c r="A3986" s="77">
        <v>36118</v>
      </c>
      <c r="B3986" s="61">
        <v>138</v>
      </c>
      <c r="C3986" s="78">
        <f t="shared" si="179"/>
        <v>1998.11</v>
      </c>
      <c r="D3986" s="78">
        <f t="shared" si="180"/>
        <v>0.27371900826446277</v>
      </c>
      <c r="E3986" s="78"/>
      <c r="F3986" s="78"/>
      <c r="G3986" s="78"/>
      <c r="H3986" s="78"/>
      <c r="I3986" s="78"/>
    </row>
    <row r="3987" spans="1:9" x14ac:dyDescent="0.2">
      <c r="A3987" s="77">
        <v>36119</v>
      </c>
      <c r="B3987" s="61">
        <v>626</v>
      </c>
      <c r="C3987" s="78">
        <f t="shared" si="179"/>
        <v>1998.11</v>
      </c>
      <c r="D3987" s="78">
        <f t="shared" si="180"/>
        <v>1.2416528925619834</v>
      </c>
      <c r="E3987" s="78"/>
      <c r="F3987" s="78"/>
      <c r="G3987" s="78"/>
      <c r="H3987" s="78"/>
      <c r="I3987" s="78"/>
    </row>
    <row r="3988" spans="1:9" x14ac:dyDescent="0.2">
      <c r="A3988" s="77">
        <v>36120</v>
      </c>
      <c r="B3988" s="61">
        <v>4505</v>
      </c>
      <c r="C3988" s="78">
        <f t="shared" si="179"/>
        <v>1998.11</v>
      </c>
      <c r="D3988" s="78">
        <f t="shared" si="180"/>
        <v>8.9355371900826448</v>
      </c>
      <c r="E3988" s="78"/>
      <c r="F3988" s="78"/>
      <c r="G3988" s="78"/>
      <c r="H3988" s="78"/>
      <c r="I3988" s="78"/>
    </row>
    <row r="3989" spans="1:9" x14ac:dyDescent="0.2">
      <c r="A3989" s="77">
        <v>36121</v>
      </c>
      <c r="B3989" s="61">
        <v>2208</v>
      </c>
      <c r="C3989" s="78">
        <f t="shared" si="179"/>
        <v>1998.11</v>
      </c>
      <c r="D3989" s="78">
        <f t="shared" si="180"/>
        <v>4.3795041322314043</v>
      </c>
      <c r="E3989" s="78"/>
      <c r="F3989" s="78"/>
      <c r="G3989" s="78"/>
      <c r="H3989" s="78"/>
      <c r="I3989" s="78"/>
    </row>
    <row r="3990" spans="1:9" x14ac:dyDescent="0.2">
      <c r="A3990" s="77">
        <v>36122</v>
      </c>
      <c r="B3990" s="61">
        <v>6379</v>
      </c>
      <c r="C3990" s="78">
        <f t="shared" si="179"/>
        <v>1998.11</v>
      </c>
      <c r="D3990" s="78">
        <f t="shared" si="180"/>
        <v>12.652561983471074</v>
      </c>
      <c r="E3990" s="78"/>
      <c r="F3990" s="78"/>
      <c r="G3990" s="78"/>
      <c r="H3990" s="78"/>
      <c r="I3990" s="78"/>
    </row>
    <row r="3991" spans="1:9" x14ac:dyDescent="0.2">
      <c r="A3991" s="77">
        <v>36123</v>
      </c>
      <c r="B3991" s="61">
        <v>3047</v>
      </c>
      <c r="C3991" s="78">
        <f t="shared" si="179"/>
        <v>1998.11</v>
      </c>
      <c r="D3991" s="78">
        <f t="shared" si="180"/>
        <v>6.0436363636363639</v>
      </c>
      <c r="E3991" s="78"/>
      <c r="F3991" s="78"/>
      <c r="G3991" s="78"/>
      <c r="H3991" s="78"/>
      <c r="I3991" s="78"/>
    </row>
    <row r="3992" spans="1:9" x14ac:dyDescent="0.2">
      <c r="A3992" s="77">
        <v>36124</v>
      </c>
      <c r="B3992" s="61">
        <v>2061</v>
      </c>
      <c r="C3992" s="78">
        <f t="shared" si="179"/>
        <v>1998.11</v>
      </c>
      <c r="D3992" s="78">
        <f t="shared" si="180"/>
        <v>4.087933884297521</v>
      </c>
      <c r="E3992" s="78"/>
      <c r="F3992" s="78"/>
      <c r="G3992" s="78"/>
      <c r="H3992" s="78"/>
      <c r="I3992" s="78"/>
    </row>
    <row r="3993" spans="1:9" x14ac:dyDescent="0.2">
      <c r="A3993" s="77">
        <v>36125</v>
      </c>
      <c r="B3993" s="61">
        <v>3714</v>
      </c>
      <c r="C3993" s="78">
        <f t="shared" si="179"/>
        <v>1998.11</v>
      </c>
      <c r="D3993" s="78">
        <f t="shared" si="180"/>
        <v>7.366611570247934</v>
      </c>
      <c r="E3993" s="78"/>
      <c r="F3993" s="78"/>
      <c r="G3993" s="78"/>
      <c r="H3993" s="78"/>
      <c r="I3993" s="78"/>
    </row>
    <row r="3994" spans="1:9" x14ac:dyDescent="0.2">
      <c r="A3994" s="77">
        <v>36126</v>
      </c>
      <c r="B3994" s="61">
        <v>3299</v>
      </c>
      <c r="C3994" s="78">
        <f t="shared" si="179"/>
        <v>1998.11</v>
      </c>
      <c r="D3994" s="78">
        <f t="shared" si="180"/>
        <v>6.5434710743801654</v>
      </c>
      <c r="E3994" s="78"/>
      <c r="F3994" s="78"/>
      <c r="G3994" s="78"/>
      <c r="H3994" s="78"/>
      <c r="I3994" s="78"/>
    </row>
    <row r="3995" spans="1:9" x14ac:dyDescent="0.2">
      <c r="A3995" s="77">
        <v>36127</v>
      </c>
      <c r="B3995" s="61">
        <v>1565</v>
      </c>
      <c r="C3995" s="78">
        <f t="shared" si="179"/>
        <v>1998.11</v>
      </c>
      <c r="D3995" s="78">
        <f t="shared" si="180"/>
        <v>3.1041322314049586</v>
      </c>
      <c r="E3995" s="78"/>
      <c r="F3995" s="78"/>
      <c r="G3995" s="78"/>
      <c r="H3995" s="78"/>
      <c r="I3995" s="78"/>
    </row>
    <row r="3996" spans="1:9" x14ac:dyDescent="0.2">
      <c r="A3996" s="77">
        <v>36128</v>
      </c>
      <c r="B3996" s="61">
        <v>2428</v>
      </c>
      <c r="C3996" s="78">
        <f t="shared" si="179"/>
        <v>1998.11</v>
      </c>
      <c r="D3996" s="78">
        <f t="shared" si="180"/>
        <v>4.8158677685950417</v>
      </c>
      <c r="E3996" s="78"/>
      <c r="F3996" s="78"/>
      <c r="G3996" s="78"/>
      <c r="H3996" s="78"/>
      <c r="I3996" s="78"/>
    </row>
    <row r="3997" spans="1:9" x14ac:dyDescent="0.2">
      <c r="A3997" s="77">
        <v>36129</v>
      </c>
      <c r="B3997" s="61">
        <v>4625</v>
      </c>
      <c r="C3997" s="78">
        <f t="shared" si="179"/>
        <v>1998.11</v>
      </c>
      <c r="D3997" s="78">
        <f t="shared" si="180"/>
        <v>9.1735537190082646</v>
      </c>
      <c r="E3997" s="78"/>
      <c r="F3997" s="78"/>
      <c r="G3997" s="78"/>
      <c r="H3997" s="78"/>
      <c r="I3997" s="78"/>
    </row>
    <row r="3998" spans="1:9" x14ac:dyDescent="0.2">
      <c r="A3998" s="77">
        <v>36130</v>
      </c>
      <c r="B3998" s="61">
        <v>4118</v>
      </c>
      <c r="C3998" s="78">
        <f t="shared" si="179"/>
        <v>1998.12</v>
      </c>
      <c r="D3998" s="78">
        <f t="shared" si="180"/>
        <v>8.1679338842975202</v>
      </c>
      <c r="E3998" s="78"/>
      <c r="F3998" s="78"/>
      <c r="G3998" s="78"/>
      <c r="H3998" s="78"/>
      <c r="I3998" s="78"/>
    </row>
    <row r="3999" spans="1:9" x14ac:dyDescent="0.2">
      <c r="A3999" s="77">
        <v>36131</v>
      </c>
      <c r="B3999" s="61">
        <v>3939</v>
      </c>
      <c r="C3999" s="78">
        <f t="shared" si="179"/>
        <v>1998.12</v>
      </c>
      <c r="D3999" s="78">
        <f t="shared" si="180"/>
        <v>7.812892561983471</v>
      </c>
      <c r="E3999" s="78"/>
      <c r="F3999" s="78"/>
      <c r="G3999" s="78"/>
      <c r="H3999" s="78"/>
      <c r="I3999" s="78"/>
    </row>
    <row r="4000" spans="1:9" x14ac:dyDescent="0.2">
      <c r="A4000" s="77">
        <v>36132</v>
      </c>
      <c r="B4000" s="61">
        <v>5093</v>
      </c>
      <c r="C4000" s="78">
        <f t="shared" si="179"/>
        <v>1998.12</v>
      </c>
      <c r="D4000" s="78">
        <f t="shared" si="180"/>
        <v>10.101818181818182</v>
      </c>
      <c r="E4000" s="78"/>
      <c r="F4000" s="78"/>
      <c r="G4000" s="78"/>
      <c r="H4000" s="78"/>
      <c r="I4000" s="78"/>
    </row>
    <row r="4001" spans="1:9" x14ac:dyDescent="0.2">
      <c r="A4001" s="77">
        <v>36133</v>
      </c>
      <c r="B4001" s="61">
        <v>2979</v>
      </c>
      <c r="C4001" s="78">
        <f t="shared" si="179"/>
        <v>1998.12</v>
      </c>
      <c r="D4001" s="78">
        <f t="shared" si="180"/>
        <v>5.9087603305785121</v>
      </c>
      <c r="E4001" s="78"/>
      <c r="F4001" s="78"/>
      <c r="G4001" s="78"/>
      <c r="H4001" s="78"/>
      <c r="I4001" s="78"/>
    </row>
    <row r="4002" spans="1:9" x14ac:dyDescent="0.2">
      <c r="A4002" s="77">
        <v>36134</v>
      </c>
      <c r="B4002" s="61">
        <v>2448</v>
      </c>
      <c r="C4002" s="78">
        <f t="shared" si="179"/>
        <v>1998.12</v>
      </c>
      <c r="D4002" s="78">
        <f t="shared" si="180"/>
        <v>4.8555371900826447</v>
      </c>
      <c r="E4002" s="78"/>
      <c r="F4002" s="78"/>
      <c r="G4002" s="78"/>
      <c r="H4002" s="78"/>
      <c r="I4002" s="78"/>
    </row>
    <row r="4003" spans="1:9" x14ac:dyDescent="0.2">
      <c r="A4003" s="77">
        <v>36135</v>
      </c>
      <c r="B4003" s="61">
        <v>1758</v>
      </c>
      <c r="C4003" s="78">
        <f t="shared" si="179"/>
        <v>1998.12</v>
      </c>
      <c r="D4003" s="78">
        <f t="shared" si="180"/>
        <v>3.4869421487603303</v>
      </c>
      <c r="E4003" s="78"/>
      <c r="F4003" s="78"/>
      <c r="G4003" s="78"/>
      <c r="H4003" s="78"/>
      <c r="I4003" s="78"/>
    </row>
    <row r="4004" spans="1:9" x14ac:dyDescent="0.2">
      <c r="A4004" s="77">
        <v>36136</v>
      </c>
      <c r="B4004" s="61">
        <v>1079</v>
      </c>
      <c r="C4004" s="78">
        <f t="shared" si="179"/>
        <v>1998.12</v>
      </c>
      <c r="D4004" s="78">
        <f t="shared" si="180"/>
        <v>2.1401652892561982</v>
      </c>
      <c r="E4004" s="78"/>
      <c r="F4004" s="78"/>
      <c r="G4004" s="78"/>
      <c r="H4004" s="78"/>
      <c r="I4004" s="78"/>
    </row>
    <row r="4005" spans="1:9" x14ac:dyDescent="0.2">
      <c r="A4005" s="77">
        <v>36137</v>
      </c>
      <c r="B4005" s="61">
        <v>1605</v>
      </c>
      <c r="C4005" s="78">
        <f t="shared" si="179"/>
        <v>1998.12</v>
      </c>
      <c r="D4005" s="78">
        <f t="shared" si="180"/>
        <v>3.1834710743801651</v>
      </c>
      <c r="E4005" s="78"/>
      <c r="F4005" s="78"/>
      <c r="G4005" s="78"/>
      <c r="H4005" s="78"/>
      <c r="I4005" s="78"/>
    </row>
    <row r="4006" spans="1:9" x14ac:dyDescent="0.2">
      <c r="A4006" s="77">
        <v>36138</v>
      </c>
      <c r="B4006" s="61">
        <v>1498</v>
      </c>
      <c r="C4006" s="78">
        <f t="shared" si="179"/>
        <v>1998.12</v>
      </c>
      <c r="D4006" s="78">
        <f t="shared" si="180"/>
        <v>2.9712396694214878</v>
      </c>
      <c r="E4006" s="78"/>
      <c r="F4006" s="78"/>
      <c r="G4006" s="78"/>
      <c r="H4006" s="78"/>
      <c r="I4006" s="78"/>
    </row>
    <row r="4007" spans="1:9" x14ac:dyDescent="0.2">
      <c r="A4007" s="77">
        <v>36139</v>
      </c>
      <c r="B4007" s="61">
        <v>977</v>
      </c>
      <c r="C4007" s="78">
        <f t="shared" si="179"/>
        <v>1998.12</v>
      </c>
      <c r="D4007" s="78">
        <f t="shared" si="180"/>
        <v>1.9378512396694214</v>
      </c>
      <c r="E4007" s="78"/>
      <c r="F4007" s="78"/>
      <c r="G4007" s="78"/>
      <c r="H4007" s="78"/>
      <c r="I4007" s="78"/>
    </row>
    <row r="4008" spans="1:9" x14ac:dyDescent="0.2">
      <c r="A4008" s="77">
        <v>36140</v>
      </c>
      <c r="B4008" s="61">
        <v>960</v>
      </c>
      <c r="C4008" s="78">
        <f t="shared" si="179"/>
        <v>1998.12</v>
      </c>
      <c r="D4008" s="78">
        <f t="shared" si="180"/>
        <v>1.9041322314049587</v>
      </c>
      <c r="E4008" s="78"/>
      <c r="F4008" s="78"/>
      <c r="G4008" s="78"/>
      <c r="H4008" s="78"/>
      <c r="I4008" s="78"/>
    </row>
    <row r="4009" spans="1:9" x14ac:dyDescent="0.2">
      <c r="A4009" s="77">
        <v>36141</v>
      </c>
      <c r="B4009" s="61">
        <v>1203</v>
      </c>
      <c r="C4009" s="78">
        <f t="shared" si="179"/>
        <v>1998.12</v>
      </c>
      <c r="D4009" s="78">
        <f t="shared" si="180"/>
        <v>2.3861157024793389</v>
      </c>
      <c r="E4009" s="78"/>
      <c r="F4009" s="78"/>
      <c r="G4009" s="78"/>
      <c r="H4009" s="78"/>
      <c r="I4009" s="78"/>
    </row>
    <row r="4010" spans="1:9" x14ac:dyDescent="0.2">
      <c r="A4010" s="77">
        <v>36142</v>
      </c>
      <c r="B4010" s="61">
        <v>1351</v>
      </c>
      <c r="C4010" s="78">
        <f t="shared" si="179"/>
        <v>1998.12</v>
      </c>
      <c r="D4010" s="78">
        <f t="shared" si="180"/>
        <v>2.6796694214876036</v>
      </c>
      <c r="E4010" s="78"/>
      <c r="F4010" s="78"/>
      <c r="G4010" s="78"/>
      <c r="H4010" s="78"/>
      <c r="I4010" s="78"/>
    </row>
    <row r="4011" spans="1:9" x14ac:dyDescent="0.2">
      <c r="A4011" s="77">
        <v>36143</v>
      </c>
      <c r="B4011" s="61">
        <v>1109</v>
      </c>
      <c r="C4011" s="78">
        <f t="shared" si="179"/>
        <v>1998.12</v>
      </c>
      <c r="D4011" s="78">
        <f t="shared" si="180"/>
        <v>2.1996694214876031</v>
      </c>
      <c r="E4011" s="78"/>
      <c r="F4011" s="78"/>
      <c r="G4011" s="78"/>
      <c r="H4011" s="78"/>
      <c r="I4011" s="78"/>
    </row>
    <row r="4012" spans="1:9" x14ac:dyDescent="0.2">
      <c r="A4012" s="77">
        <v>36144</v>
      </c>
      <c r="B4012" s="61">
        <v>1239</v>
      </c>
      <c r="C4012" s="78">
        <f t="shared" si="179"/>
        <v>1998.12</v>
      </c>
      <c r="D4012" s="78">
        <f t="shared" si="180"/>
        <v>2.4575206611570248</v>
      </c>
      <c r="E4012" s="78"/>
      <c r="F4012" s="78"/>
      <c r="G4012" s="78"/>
      <c r="H4012" s="78"/>
      <c r="I4012" s="78"/>
    </row>
    <row r="4013" spans="1:9" x14ac:dyDescent="0.2">
      <c r="A4013" s="77">
        <v>36145</v>
      </c>
      <c r="B4013" s="61">
        <v>785</v>
      </c>
      <c r="C4013" s="78">
        <f t="shared" si="179"/>
        <v>1998.12</v>
      </c>
      <c r="D4013" s="78">
        <f t="shared" si="180"/>
        <v>1.5570247933884298</v>
      </c>
      <c r="E4013" s="78"/>
      <c r="F4013" s="78"/>
      <c r="G4013" s="78"/>
      <c r="H4013" s="78"/>
      <c r="I4013" s="78"/>
    </row>
    <row r="4014" spans="1:9" x14ac:dyDescent="0.2">
      <c r="A4014" s="77">
        <v>36146</v>
      </c>
      <c r="B4014" s="61">
        <v>994</v>
      </c>
      <c r="C4014" s="78">
        <f t="shared" si="179"/>
        <v>1998.12</v>
      </c>
      <c r="D4014" s="78">
        <f t="shared" si="180"/>
        <v>1.9715702479338844</v>
      </c>
      <c r="E4014" s="78"/>
      <c r="F4014" s="78"/>
      <c r="G4014" s="78"/>
      <c r="H4014" s="78"/>
      <c r="I4014" s="78"/>
    </row>
    <row r="4015" spans="1:9" x14ac:dyDescent="0.2">
      <c r="A4015" s="77">
        <v>36147</v>
      </c>
      <c r="B4015" s="61">
        <v>1313</v>
      </c>
      <c r="C4015" s="78">
        <f t="shared" si="179"/>
        <v>1998.12</v>
      </c>
      <c r="D4015" s="78">
        <f t="shared" si="180"/>
        <v>2.6042975206611572</v>
      </c>
      <c r="E4015" s="78"/>
      <c r="F4015" s="78"/>
      <c r="G4015" s="78"/>
      <c r="H4015" s="78"/>
      <c r="I4015" s="78"/>
    </row>
    <row r="4016" spans="1:9" x14ac:dyDescent="0.2">
      <c r="A4016" s="77">
        <v>36148</v>
      </c>
      <c r="B4016" s="61">
        <v>799</v>
      </c>
      <c r="C4016" s="78">
        <f t="shared" si="179"/>
        <v>1998.12</v>
      </c>
      <c r="D4016" s="78">
        <f t="shared" si="180"/>
        <v>1.584793388429752</v>
      </c>
      <c r="E4016" s="78"/>
      <c r="F4016" s="78"/>
      <c r="G4016" s="78"/>
      <c r="H4016" s="78"/>
      <c r="I4016" s="78"/>
    </row>
    <row r="4017" spans="1:9" x14ac:dyDescent="0.2">
      <c r="A4017" s="77">
        <v>36149</v>
      </c>
      <c r="B4017" s="61">
        <v>1167</v>
      </c>
      <c r="C4017" s="78">
        <f t="shared" si="179"/>
        <v>1998.12</v>
      </c>
      <c r="D4017" s="78">
        <f t="shared" si="180"/>
        <v>2.314710743801653</v>
      </c>
      <c r="E4017" s="78"/>
      <c r="F4017" s="78"/>
      <c r="G4017" s="78"/>
      <c r="H4017" s="78"/>
      <c r="I4017" s="78"/>
    </row>
    <row r="4018" spans="1:9" x14ac:dyDescent="0.2">
      <c r="A4018" s="77">
        <v>36150</v>
      </c>
      <c r="B4018" s="61">
        <v>944</v>
      </c>
      <c r="C4018" s="78">
        <f t="shared" si="179"/>
        <v>1998.12</v>
      </c>
      <c r="D4018" s="78">
        <f t="shared" si="180"/>
        <v>1.8723966942148762</v>
      </c>
      <c r="E4018" s="78"/>
      <c r="F4018" s="78"/>
      <c r="G4018" s="78"/>
      <c r="H4018" s="78"/>
      <c r="I4018" s="78"/>
    </row>
    <row r="4019" spans="1:9" x14ac:dyDescent="0.2">
      <c r="A4019" s="77">
        <v>36151</v>
      </c>
      <c r="B4019" s="61">
        <v>825</v>
      </c>
      <c r="C4019" s="78">
        <f t="shared" si="179"/>
        <v>1998.12</v>
      </c>
      <c r="D4019" s="78">
        <f t="shared" si="180"/>
        <v>1.6363636363636362</v>
      </c>
      <c r="E4019" s="78"/>
      <c r="F4019" s="78"/>
      <c r="G4019" s="78"/>
      <c r="H4019" s="78"/>
      <c r="I4019" s="78"/>
    </row>
    <row r="4020" spans="1:9" x14ac:dyDescent="0.2">
      <c r="A4020" s="77">
        <v>36152</v>
      </c>
      <c r="B4020" s="61">
        <v>802</v>
      </c>
      <c r="C4020" s="78">
        <f t="shared" si="179"/>
        <v>1998.12</v>
      </c>
      <c r="D4020" s="78">
        <f t="shared" si="180"/>
        <v>1.5907438016528928</v>
      </c>
      <c r="E4020" s="78"/>
      <c r="F4020" s="78"/>
      <c r="G4020" s="78"/>
      <c r="H4020" s="78"/>
      <c r="I4020" s="78"/>
    </row>
    <row r="4021" spans="1:9" x14ac:dyDescent="0.2">
      <c r="A4021" s="77">
        <v>36153</v>
      </c>
      <c r="B4021" s="61">
        <v>753</v>
      </c>
      <c r="C4021" s="78">
        <f t="shared" si="179"/>
        <v>1998.12</v>
      </c>
      <c r="D4021" s="78">
        <f t="shared" si="180"/>
        <v>1.4935537190082644</v>
      </c>
      <c r="E4021" s="78"/>
      <c r="F4021" s="78"/>
      <c r="G4021" s="78"/>
      <c r="H4021" s="78"/>
      <c r="I4021" s="78"/>
    </row>
    <row r="4022" spans="1:9" x14ac:dyDescent="0.2">
      <c r="A4022" s="77">
        <v>36154</v>
      </c>
      <c r="B4022" s="61">
        <v>901</v>
      </c>
      <c r="C4022" s="78">
        <f t="shared" si="179"/>
        <v>1998.12</v>
      </c>
      <c r="D4022" s="78">
        <f t="shared" si="180"/>
        <v>1.7871074380165288</v>
      </c>
      <c r="E4022" s="78"/>
      <c r="F4022" s="78"/>
      <c r="G4022" s="78"/>
      <c r="H4022" s="78"/>
      <c r="I4022" s="78"/>
    </row>
    <row r="4023" spans="1:9" x14ac:dyDescent="0.2">
      <c r="A4023" s="77">
        <v>36155</v>
      </c>
      <c r="B4023" s="61">
        <v>757</v>
      </c>
      <c r="C4023" s="78">
        <f t="shared" si="179"/>
        <v>1998.12</v>
      </c>
      <c r="D4023" s="78">
        <f t="shared" si="180"/>
        <v>1.5014876033057851</v>
      </c>
      <c r="E4023" s="78"/>
      <c r="F4023" s="78"/>
      <c r="G4023" s="78"/>
      <c r="H4023" s="78"/>
      <c r="I4023" s="78"/>
    </row>
    <row r="4024" spans="1:9" x14ac:dyDescent="0.2">
      <c r="A4024" s="77">
        <v>36156</v>
      </c>
      <c r="B4024" s="61">
        <v>617</v>
      </c>
      <c r="C4024" s="78">
        <f t="shared" si="179"/>
        <v>1998.12</v>
      </c>
      <c r="D4024" s="78">
        <f t="shared" si="180"/>
        <v>1.2238016528925622</v>
      </c>
      <c r="E4024" s="78"/>
      <c r="F4024" s="78"/>
      <c r="G4024" s="78"/>
      <c r="H4024" s="78"/>
      <c r="I4024" s="78"/>
    </row>
    <row r="4025" spans="1:9" x14ac:dyDescent="0.2">
      <c r="A4025" s="77">
        <v>36157</v>
      </c>
      <c r="B4025" s="61">
        <v>323</v>
      </c>
      <c r="C4025" s="78">
        <f t="shared" si="179"/>
        <v>1998.12</v>
      </c>
      <c r="D4025" s="78">
        <f t="shared" si="180"/>
        <v>0.64066115702479343</v>
      </c>
      <c r="E4025" s="78"/>
      <c r="F4025" s="78"/>
      <c r="G4025" s="78"/>
      <c r="H4025" s="78"/>
      <c r="I4025" s="78"/>
    </row>
    <row r="4026" spans="1:9" x14ac:dyDescent="0.2">
      <c r="A4026" s="77">
        <v>36158</v>
      </c>
      <c r="B4026" s="61">
        <v>736</v>
      </c>
      <c r="C4026" s="78">
        <f t="shared" si="179"/>
        <v>1998.12</v>
      </c>
      <c r="D4026" s="78">
        <f t="shared" si="180"/>
        <v>1.4598347107438017</v>
      </c>
      <c r="E4026" s="78"/>
      <c r="F4026" s="78"/>
      <c r="G4026" s="78"/>
      <c r="H4026" s="78"/>
      <c r="I4026" s="78"/>
    </row>
    <row r="4027" spans="1:9" x14ac:dyDescent="0.2">
      <c r="A4027" s="77">
        <v>36159</v>
      </c>
      <c r="B4027" s="61">
        <v>538</v>
      </c>
      <c r="C4027" s="78">
        <f t="shared" si="179"/>
        <v>1998.12</v>
      </c>
      <c r="D4027" s="78">
        <f t="shared" si="180"/>
        <v>1.0671074380165289</v>
      </c>
      <c r="E4027" s="78"/>
      <c r="F4027" s="78"/>
      <c r="G4027" s="78"/>
      <c r="H4027" s="78"/>
      <c r="I4027" s="78"/>
    </row>
    <row r="4028" spans="1:9" x14ac:dyDescent="0.2">
      <c r="A4028" s="77">
        <v>36160</v>
      </c>
      <c r="B4028" s="61">
        <v>641</v>
      </c>
      <c r="C4028" s="78">
        <f t="shared" si="179"/>
        <v>1998.12</v>
      </c>
      <c r="D4028" s="78">
        <f t="shared" si="180"/>
        <v>1.2714049586776859</v>
      </c>
      <c r="E4028" s="78"/>
      <c r="F4028" s="78"/>
      <c r="G4028" s="78"/>
      <c r="H4028" s="78"/>
      <c r="I4028" s="78"/>
    </row>
    <row r="4029" spans="1:9" x14ac:dyDescent="0.2">
      <c r="A4029" s="77">
        <v>36161</v>
      </c>
      <c r="B4029" s="61">
        <v>556</v>
      </c>
      <c r="C4029" s="78">
        <f t="shared" si="179"/>
        <v>1999.01</v>
      </c>
      <c r="D4029" s="78">
        <f t="shared" si="180"/>
        <v>1.1028099173553718</v>
      </c>
      <c r="E4029" s="78"/>
      <c r="F4029" s="78"/>
      <c r="G4029" s="78"/>
      <c r="H4029" s="78"/>
      <c r="I4029" s="78"/>
    </row>
    <row r="4030" spans="1:9" x14ac:dyDescent="0.2">
      <c r="A4030" s="77">
        <v>36162</v>
      </c>
      <c r="B4030" s="61">
        <v>708</v>
      </c>
      <c r="C4030" s="78">
        <f t="shared" si="179"/>
        <v>1999.01</v>
      </c>
      <c r="D4030" s="78">
        <f t="shared" si="180"/>
        <v>1.404297520661157</v>
      </c>
      <c r="E4030" s="78"/>
      <c r="F4030" s="78"/>
      <c r="G4030" s="78"/>
      <c r="H4030" s="78"/>
      <c r="I4030" s="78"/>
    </row>
    <row r="4031" spans="1:9" x14ac:dyDescent="0.2">
      <c r="A4031" s="77">
        <v>36163</v>
      </c>
      <c r="B4031" s="61">
        <v>728</v>
      </c>
      <c r="C4031" s="78">
        <f t="shared" si="179"/>
        <v>1999.01</v>
      </c>
      <c r="D4031" s="78">
        <f t="shared" si="180"/>
        <v>1.4439669421487604</v>
      </c>
      <c r="E4031" s="78"/>
      <c r="F4031" s="78"/>
      <c r="G4031" s="78"/>
      <c r="H4031" s="78"/>
      <c r="I4031" s="78"/>
    </row>
    <row r="4032" spans="1:9" x14ac:dyDescent="0.2">
      <c r="A4032" s="77">
        <v>36164</v>
      </c>
      <c r="B4032" s="61">
        <v>449</v>
      </c>
      <c r="C4032" s="78">
        <f t="shared" si="179"/>
        <v>1999.01</v>
      </c>
      <c r="D4032" s="78">
        <f t="shared" si="180"/>
        <v>0.89057851239669428</v>
      </c>
      <c r="E4032" s="78"/>
      <c r="F4032" s="78"/>
      <c r="G4032" s="78"/>
      <c r="H4032" s="78"/>
      <c r="I4032" s="78"/>
    </row>
    <row r="4033" spans="1:9" x14ac:dyDescent="0.2">
      <c r="A4033" s="77">
        <v>36165</v>
      </c>
      <c r="B4033" s="61">
        <v>680</v>
      </c>
      <c r="C4033" s="78">
        <f t="shared" si="179"/>
        <v>1999.01</v>
      </c>
      <c r="D4033" s="78">
        <f t="shared" si="180"/>
        <v>1.3487603305785123</v>
      </c>
      <c r="E4033" s="78"/>
      <c r="F4033" s="78"/>
      <c r="G4033" s="78"/>
      <c r="H4033" s="78"/>
      <c r="I4033" s="78"/>
    </row>
    <row r="4034" spans="1:9" x14ac:dyDescent="0.2">
      <c r="A4034" s="77">
        <v>36166</v>
      </c>
      <c r="B4034" s="61">
        <v>576</v>
      </c>
      <c r="C4034" s="78">
        <f t="shared" si="179"/>
        <v>1999.01</v>
      </c>
      <c r="D4034" s="78">
        <f t="shared" si="180"/>
        <v>1.1424793388429753</v>
      </c>
      <c r="E4034" s="78"/>
      <c r="F4034" s="78"/>
      <c r="G4034" s="78"/>
      <c r="H4034" s="78"/>
      <c r="I4034" s="78"/>
    </row>
    <row r="4035" spans="1:9" x14ac:dyDescent="0.2">
      <c r="A4035" s="77">
        <v>36167</v>
      </c>
      <c r="B4035" s="61">
        <v>443</v>
      </c>
      <c r="C4035" s="78">
        <f t="shared" si="179"/>
        <v>1999.01</v>
      </c>
      <c r="D4035" s="78">
        <f t="shared" si="180"/>
        <v>0.87867768595041318</v>
      </c>
      <c r="E4035" s="78"/>
      <c r="F4035" s="78"/>
      <c r="G4035" s="78"/>
      <c r="H4035" s="78"/>
      <c r="I4035" s="78"/>
    </row>
    <row r="4036" spans="1:9" x14ac:dyDescent="0.2">
      <c r="A4036" s="77">
        <v>36168</v>
      </c>
      <c r="B4036" s="61">
        <v>710</v>
      </c>
      <c r="C4036" s="78">
        <f t="shared" si="179"/>
        <v>1999.01</v>
      </c>
      <c r="D4036" s="78">
        <f t="shared" si="180"/>
        <v>1.4082644628099175</v>
      </c>
      <c r="E4036" s="78"/>
      <c r="F4036" s="78"/>
      <c r="G4036" s="78"/>
      <c r="H4036" s="78"/>
      <c r="I4036" s="78"/>
    </row>
    <row r="4037" spans="1:9" x14ac:dyDescent="0.2">
      <c r="A4037" s="77">
        <v>36169</v>
      </c>
      <c r="B4037" s="61">
        <v>478</v>
      </c>
      <c r="C4037" s="78">
        <f t="shared" si="179"/>
        <v>1999.01</v>
      </c>
      <c r="D4037" s="78">
        <f t="shared" si="180"/>
        <v>0.94809917355371898</v>
      </c>
      <c r="E4037" s="78"/>
      <c r="F4037" s="78"/>
      <c r="G4037" s="78"/>
      <c r="H4037" s="78"/>
      <c r="I4037" s="78"/>
    </row>
    <row r="4038" spans="1:9" x14ac:dyDescent="0.2">
      <c r="A4038" s="77">
        <v>36170</v>
      </c>
      <c r="B4038" s="61">
        <v>554</v>
      </c>
      <c r="C4038" s="78">
        <f t="shared" si="179"/>
        <v>1999.01</v>
      </c>
      <c r="D4038" s="78">
        <f t="shared" si="180"/>
        <v>1.0988429752066116</v>
      </c>
      <c r="E4038" s="78"/>
      <c r="F4038" s="78"/>
      <c r="G4038" s="78"/>
      <c r="H4038" s="78"/>
      <c r="I4038" s="78"/>
    </row>
    <row r="4039" spans="1:9" x14ac:dyDescent="0.2">
      <c r="A4039" s="77">
        <v>36171</v>
      </c>
      <c r="B4039" s="61">
        <v>639</v>
      </c>
      <c r="C4039" s="78">
        <f t="shared" si="179"/>
        <v>1999.01</v>
      </c>
      <c r="D4039" s="78">
        <f t="shared" si="180"/>
        <v>1.2674380165289256</v>
      </c>
      <c r="E4039" s="78"/>
      <c r="F4039" s="78"/>
      <c r="G4039" s="78"/>
      <c r="H4039" s="78"/>
      <c r="I4039" s="78"/>
    </row>
    <row r="4040" spans="1:9" x14ac:dyDescent="0.2">
      <c r="A4040" s="77">
        <v>36172</v>
      </c>
      <c r="B4040" s="61">
        <v>437</v>
      </c>
      <c r="C4040" s="78">
        <f t="shared" si="179"/>
        <v>1999.01</v>
      </c>
      <c r="D4040" s="78">
        <f t="shared" si="180"/>
        <v>0.86677685950413219</v>
      </c>
      <c r="E4040" s="78"/>
      <c r="F4040" s="78"/>
      <c r="G4040" s="78"/>
      <c r="H4040" s="78"/>
      <c r="I4040" s="78"/>
    </row>
    <row r="4041" spans="1:9" x14ac:dyDescent="0.2">
      <c r="A4041" s="77">
        <v>36173</v>
      </c>
      <c r="B4041" s="61">
        <v>545</v>
      </c>
      <c r="C4041" s="78">
        <f t="shared" si="179"/>
        <v>1999.01</v>
      </c>
      <c r="D4041" s="78">
        <f t="shared" si="180"/>
        <v>1.0809917355371901</v>
      </c>
      <c r="E4041" s="78"/>
      <c r="F4041" s="78"/>
      <c r="G4041" s="78"/>
      <c r="H4041" s="78"/>
      <c r="I4041" s="78"/>
    </row>
    <row r="4042" spans="1:9" x14ac:dyDescent="0.2">
      <c r="A4042" s="77">
        <v>36174</v>
      </c>
      <c r="B4042" s="61">
        <v>387</v>
      </c>
      <c r="C4042" s="78">
        <f t="shared" si="179"/>
        <v>1999.01</v>
      </c>
      <c r="D4042" s="78">
        <f t="shared" si="180"/>
        <v>0.76760330578512403</v>
      </c>
      <c r="E4042" s="78"/>
      <c r="F4042" s="78"/>
      <c r="G4042" s="78"/>
      <c r="H4042" s="78"/>
      <c r="I4042" s="78"/>
    </row>
    <row r="4043" spans="1:9" x14ac:dyDescent="0.2">
      <c r="A4043" s="77">
        <v>36175</v>
      </c>
      <c r="B4043" s="61">
        <v>2017</v>
      </c>
      <c r="C4043" s="78">
        <f t="shared" ref="C4043:C4106" si="181">YEAR(A4043) + MONTH(A4043) / 100</f>
        <v>1999.01</v>
      </c>
      <c r="D4043" s="78">
        <f t="shared" si="180"/>
        <v>4.0006611570247932</v>
      </c>
      <c r="E4043" s="78"/>
      <c r="F4043" s="78"/>
      <c r="G4043" s="78"/>
      <c r="H4043" s="78"/>
      <c r="I4043" s="78"/>
    </row>
    <row r="4044" spans="1:9" x14ac:dyDescent="0.2">
      <c r="A4044" s="77">
        <v>36176</v>
      </c>
      <c r="B4044" s="61">
        <v>1533</v>
      </c>
      <c r="C4044" s="78">
        <f t="shared" si="181"/>
        <v>1999.01</v>
      </c>
      <c r="D4044" s="78">
        <f t="shared" ref="D4044:D4107" si="182">B4044 * 60 * 60 * 24 / 43560 / 1000</f>
        <v>3.0406611570247932</v>
      </c>
      <c r="E4044" s="78"/>
      <c r="F4044" s="78"/>
      <c r="G4044" s="78"/>
      <c r="H4044" s="78"/>
      <c r="I4044" s="78"/>
    </row>
    <row r="4045" spans="1:9" x14ac:dyDescent="0.2">
      <c r="A4045" s="77">
        <v>36177</v>
      </c>
      <c r="B4045" s="61">
        <v>3086</v>
      </c>
      <c r="C4045" s="78">
        <f t="shared" si="181"/>
        <v>1999.01</v>
      </c>
      <c r="D4045" s="78">
        <f t="shared" si="182"/>
        <v>6.1209917355371903</v>
      </c>
      <c r="E4045" s="78"/>
      <c r="F4045" s="78"/>
      <c r="G4045" s="78"/>
      <c r="H4045" s="78"/>
      <c r="I4045" s="78"/>
    </row>
    <row r="4046" spans="1:9" x14ac:dyDescent="0.2">
      <c r="A4046" s="77">
        <v>36178</v>
      </c>
      <c r="B4046" s="61">
        <v>4658</v>
      </c>
      <c r="C4046" s="78">
        <f t="shared" si="181"/>
        <v>1999.01</v>
      </c>
      <c r="D4046" s="78">
        <f t="shared" si="182"/>
        <v>9.2390082644628091</v>
      </c>
      <c r="E4046" s="78"/>
      <c r="F4046" s="78"/>
      <c r="G4046" s="78"/>
      <c r="H4046" s="78"/>
      <c r="I4046" s="78"/>
    </row>
    <row r="4047" spans="1:9" x14ac:dyDescent="0.2">
      <c r="A4047" s="77">
        <v>36179</v>
      </c>
      <c r="B4047" s="61">
        <v>3581</v>
      </c>
      <c r="C4047" s="78">
        <f t="shared" si="181"/>
        <v>1999.01</v>
      </c>
      <c r="D4047" s="78">
        <f t="shared" si="182"/>
        <v>7.1028099173553718</v>
      </c>
      <c r="E4047" s="78"/>
      <c r="F4047" s="78"/>
      <c r="G4047" s="78"/>
      <c r="H4047" s="78"/>
      <c r="I4047" s="78"/>
    </row>
    <row r="4048" spans="1:9" x14ac:dyDescent="0.2">
      <c r="A4048" s="77">
        <v>36180</v>
      </c>
      <c r="B4048" s="61">
        <v>4052</v>
      </c>
      <c r="C4048" s="78">
        <f t="shared" si="181"/>
        <v>1999.01</v>
      </c>
      <c r="D4048" s="78">
        <f t="shared" si="182"/>
        <v>8.0370247933884293</v>
      </c>
      <c r="E4048" s="78"/>
      <c r="F4048" s="78"/>
      <c r="G4048" s="78"/>
      <c r="H4048" s="78"/>
      <c r="I4048" s="78"/>
    </row>
    <row r="4049" spans="1:9" x14ac:dyDescent="0.2">
      <c r="A4049" s="77">
        <v>36181</v>
      </c>
      <c r="B4049" s="61">
        <v>3478</v>
      </c>
      <c r="C4049" s="78">
        <f t="shared" si="181"/>
        <v>1999.01</v>
      </c>
      <c r="D4049" s="78">
        <f t="shared" si="182"/>
        <v>6.8985123966942146</v>
      </c>
      <c r="E4049" s="78"/>
      <c r="F4049" s="78"/>
      <c r="G4049" s="78"/>
      <c r="H4049" s="78"/>
      <c r="I4049" s="78"/>
    </row>
    <row r="4050" spans="1:9" x14ac:dyDescent="0.2">
      <c r="A4050" s="77">
        <v>36182</v>
      </c>
      <c r="B4050" s="61">
        <v>4584</v>
      </c>
      <c r="C4050" s="78">
        <f t="shared" si="181"/>
        <v>1999.01</v>
      </c>
      <c r="D4050" s="78">
        <f t="shared" si="182"/>
        <v>9.0922314049586781</v>
      </c>
      <c r="E4050" s="78"/>
      <c r="F4050" s="78"/>
      <c r="G4050" s="78"/>
      <c r="H4050" s="78"/>
      <c r="I4050" s="78"/>
    </row>
    <row r="4051" spans="1:9" x14ac:dyDescent="0.2">
      <c r="A4051" s="77">
        <v>36183</v>
      </c>
      <c r="B4051" s="61">
        <v>3504</v>
      </c>
      <c r="C4051" s="78">
        <f t="shared" si="181"/>
        <v>1999.01</v>
      </c>
      <c r="D4051" s="78">
        <f t="shared" si="182"/>
        <v>6.9500826446280985</v>
      </c>
      <c r="E4051" s="78"/>
      <c r="F4051" s="78"/>
      <c r="G4051" s="78"/>
      <c r="H4051" s="78"/>
      <c r="I4051" s="78"/>
    </row>
    <row r="4052" spans="1:9" x14ac:dyDescent="0.2">
      <c r="A4052" s="77">
        <v>36184</v>
      </c>
      <c r="B4052" s="61">
        <v>2823</v>
      </c>
      <c r="C4052" s="78">
        <f t="shared" si="181"/>
        <v>1999.01</v>
      </c>
      <c r="D4052" s="78">
        <f t="shared" si="182"/>
        <v>5.5993388429752065</v>
      </c>
      <c r="E4052" s="78"/>
      <c r="F4052" s="78"/>
      <c r="G4052" s="78"/>
      <c r="H4052" s="78"/>
      <c r="I4052" s="78"/>
    </row>
    <row r="4053" spans="1:9" x14ac:dyDescent="0.2">
      <c r="A4053" s="77">
        <v>36185</v>
      </c>
      <c r="B4053" s="61">
        <v>1924</v>
      </c>
      <c r="C4053" s="78">
        <f t="shared" si="181"/>
        <v>1999.01</v>
      </c>
      <c r="D4053" s="78">
        <f t="shared" si="182"/>
        <v>3.8161983471074383</v>
      </c>
      <c r="E4053" s="78"/>
      <c r="F4053" s="78"/>
      <c r="G4053" s="78"/>
      <c r="H4053" s="78"/>
      <c r="I4053" s="78"/>
    </row>
    <row r="4054" spans="1:9" x14ac:dyDescent="0.2">
      <c r="A4054" s="77">
        <v>36186</v>
      </c>
      <c r="B4054" s="61">
        <v>1861</v>
      </c>
      <c r="C4054" s="78">
        <f t="shared" si="181"/>
        <v>1999.01</v>
      </c>
      <c r="D4054" s="78">
        <f t="shared" si="182"/>
        <v>3.6912396694214875</v>
      </c>
      <c r="E4054" s="78"/>
      <c r="F4054" s="78"/>
      <c r="G4054" s="78"/>
      <c r="H4054" s="78"/>
      <c r="I4054" s="78"/>
    </row>
    <row r="4055" spans="1:9" x14ac:dyDescent="0.2">
      <c r="A4055" s="77">
        <v>36187</v>
      </c>
      <c r="B4055" s="61">
        <v>1602</v>
      </c>
      <c r="C4055" s="78">
        <f t="shared" si="181"/>
        <v>1999.01</v>
      </c>
      <c r="D4055" s="78">
        <f t="shared" si="182"/>
        <v>3.1775206611570246</v>
      </c>
      <c r="E4055" s="78"/>
      <c r="F4055" s="78"/>
      <c r="G4055" s="78"/>
      <c r="H4055" s="78"/>
      <c r="I4055" s="78"/>
    </row>
    <row r="4056" spans="1:9" x14ac:dyDescent="0.2">
      <c r="A4056" s="77">
        <v>36188</v>
      </c>
      <c r="B4056" s="61">
        <v>1494</v>
      </c>
      <c r="C4056" s="78">
        <f t="shared" si="181"/>
        <v>1999.01</v>
      </c>
      <c r="D4056" s="78">
        <f t="shared" si="182"/>
        <v>2.9633057851239668</v>
      </c>
      <c r="E4056" s="78"/>
      <c r="F4056" s="78"/>
      <c r="G4056" s="78"/>
      <c r="H4056" s="78"/>
      <c r="I4056" s="78"/>
    </row>
    <row r="4057" spans="1:9" x14ac:dyDescent="0.2">
      <c r="A4057" s="77">
        <v>36189</v>
      </c>
      <c r="B4057" s="61">
        <v>1281</v>
      </c>
      <c r="C4057" s="78">
        <f t="shared" si="181"/>
        <v>1999.01</v>
      </c>
      <c r="D4057" s="78">
        <f t="shared" si="182"/>
        <v>2.5408264462809917</v>
      </c>
      <c r="E4057" s="78"/>
      <c r="F4057" s="78"/>
      <c r="G4057" s="78"/>
      <c r="H4057" s="78"/>
      <c r="I4057" s="78"/>
    </row>
    <row r="4058" spans="1:9" x14ac:dyDescent="0.2">
      <c r="A4058" s="77">
        <v>36190</v>
      </c>
      <c r="B4058" s="61">
        <v>1220</v>
      </c>
      <c r="C4058" s="78">
        <f t="shared" si="181"/>
        <v>1999.01</v>
      </c>
      <c r="D4058" s="78">
        <f t="shared" si="182"/>
        <v>2.4198347107438019</v>
      </c>
      <c r="E4058" s="78"/>
      <c r="F4058" s="78"/>
      <c r="G4058" s="78"/>
      <c r="H4058" s="78"/>
      <c r="I4058" s="78"/>
    </row>
    <row r="4059" spans="1:9" x14ac:dyDescent="0.2">
      <c r="A4059" s="77">
        <v>36191</v>
      </c>
      <c r="B4059" s="61">
        <v>1465</v>
      </c>
      <c r="C4059" s="78">
        <f t="shared" si="181"/>
        <v>1999.01</v>
      </c>
      <c r="D4059" s="78">
        <f t="shared" si="182"/>
        <v>2.9057851239669423</v>
      </c>
      <c r="E4059" s="78"/>
      <c r="F4059" s="78"/>
      <c r="G4059" s="78"/>
      <c r="H4059" s="78"/>
      <c r="I4059" s="78"/>
    </row>
    <row r="4060" spans="1:9" x14ac:dyDescent="0.2">
      <c r="A4060" s="77">
        <v>36192</v>
      </c>
      <c r="B4060" s="61">
        <v>1080</v>
      </c>
      <c r="C4060" s="78">
        <f t="shared" si="181"/>
        <v>1999.02</v>
      </c>
      <c r="D4060" s="78">
        <f t="shared" si="182"/>
        <v>2.1421487603305787</v>
      </c>
      <c r="E4060" s="78"/>
      <c r="F4060" s="78"/>
      <c r="G4060" s="78"/>
      <c r="H4060" s="78"/>
      <c r="I4060" s="78"/>
    </row>
    <row r="4061" spans="1:9" x14ac:dyDescent="0.2">
      <c r="A4061" s="77">
        <v>36193</v>
      </c>
      <c r="B4061" s="61">
        <v>1109</v>
      </c>
      <c r="C4061" s="78">
        <f t="shared" si="181"/>
        <v>1999.02</v>
      </c>
      <c r="D4061" s="78">
        <f t="shared" si="182"/>
        <v>2.1996694214876031</v>
      </c>
      <c r="E4061" s="78"/>
      <c r="F4061" s="78"/>
      <c r="G4061" s="78"/>
      <c r="H4061" s="78"/>
      <c r="I4061" s="78"/>
    </row>
    <row r="4062" spans="1:9" x14ac:dyDescent="0.2">
      <c r="A4062" s="77">
        <v>36194</v>
      </c>
      <c r="B4062" s="61">
        <v>1116</v>
      </c>
      <c r="C4062" s="78">
        <f t="shared" si="181"/>
        <v>1999.02</v>
      </c>
      <c r="D4062" s="78">
        <f t="shared" si="182"/>
        <v>2.2135537190082646</v>
      </c>
      <c r="E4062" s="78"/>
      <c r="F4062" s="78"/>
      <c r="G4062" s="78"/>
      <c r="H4062" s="78"/>
      <c r="I4062" s="78"/>
    </row>
    <row r="4063" spans="1:9" x14ac:dyDescent="0.2">
      <c r="A4063" s="77">
        <v>36195</v>
      </c>
      <c r="B4063" s="61">
        <v>1054</v>
      </c>
      <c r="C4063" s="78">
        <f t="shared" si="181"/>
        <v>1999.02</v>
      </c>
      <c r="D4063" s="78">
        <f t="shared" si="182"/>
        <v>2.0905785123966942</v>
      </c>
      <c r="E4063" s="78"/>
      <c r="F4063" s="78"/>
      <c r="G4063" s="78"/>
      <c r="H4063" s="78"/>
      <c r="I4063" s="78"/>
    </row>
    <row r="4064" spans="1:9" x14ac:dyDescent="0.2">
      <c r="A4064" s="77">
        <v>36196</v>
      </c>
      <c r="B4064" s="61">
        <v>1083</v>
      </c>
      <c r="C4064" s="78">
        <f t="shared" si="181"/>
        <v>1999.02</v>
      </c>
      <c r="D4064" s="78">
        <f t="shared" si="182"/>
        <v>2.1480991735537192</v>
      </c>
      <c r="E4064" s="78"/>
      <c r="F4064" s="78"/>
      <c r="G4064" s="78"/>
      <c r="H4064" s="78"/>
      <c r="I4064" s="78"/>
    </row>
    <row r="4065" spans="1:9" x14ac:dyDescent="0.2">
      <c r="A4065" s="77">
        <v>36197</v>
      </c>
      <c r="B4065" s="61">
        <v>2804</v>
      </c>
      <c r="C4065" s="78">
        <f t="shared" si="181"/>
        <v>1999.02</v>
      </c>
      <c r="D4065" s="78">
        <f t="shared" si="182"/>
        <v>5.561652892561983</v>
      </c>
      <c r="E4065" s="78"/>
      <c r="F4065" s="78"/>
      <c r="G4065" s="78"/>
      <c r="H4065" s="78"/>
      <c r="I4065" s="78"/>
    </row>
    <row r="4066" spans="1:9" x14ac:dyDescent="0.2">
      <c r="A4066" s="77">
        <v>36198</v>
      </c>
      <c r="B4066" s="61">
        <v>3652</v>
      </c>
      <c r="C4066" s="78">
        <f t="shared" si="181"/>
        <v>1999.02</v>
      </c>
      <c r="D4066" s="78">
        <f t="shared" si="182"/>
        <v>7.2436363636363641</v>
      </c>
      <c r="E4066" s="78"/>
      <c r="F4066" s="78"/>
      <c r="G4066" s="78"/>
      <c r="H4066" s="78"/>
      <c r="I4066" s="78"/>
    </row>
    <row r="4067" spans="1:9" x14ac:dyDescent="0.2">
      <c r="A4067" s="77">
        <v>36199</v>
      </c>
      <c r="B4067" s="61">
        <v>2969</v>
      </c>
      <c r="C4067" s="78">
        <f t="shared" si="181"/>
        <v>1999.02</v>
      </c>
      <c r="D4067" s="78">
        <f t="shared" si="182"/>
        <v>5.8889256198347111</v>
      </c>
      <c r="E4067" s="78"/>
      <c r="F4067" s="78"/>
      <c r="G4067" s="78"/>
      <c r="H4067" s="78"/>
      <c r="I4067" s="78"/>
    </row>
    <row r="4068" spans="1:9" x14ac:dyDescent="0.2">
      <c r="A4068" s="77">
        <v>36200</v>
      </c>
      <c r="B4068" s="61">
        <v>2375</v>
      </c>
      <c r="C4068" s="78">
        <f t="shared" si="181"/>
        <v>1999.02</v>
      </c>
      <c r="D4068" s="78">
        <f t="shared" si="182"/>
        <v>4.7107438016528924</v>
      </c>
      <c r="E4068" s="78"/>
      <c r="F4068" s="78"/>
      <c r="G4068" s="78"/>
      <c r="H4068" s="78"/>
      <c r="I4068" s="78"/>
    </row>
    <row r="4069" spans="1:9" x14ac:dyDescent="0.2">
      <c r="A4069" s="77">
        <v>36201</v>
      </c>
      <c r="B4069" s="61">
        <v>1530</v>
      </c>
      <c r="C4069" s="78">
        <f t="shared" si="181"/>
        <v>1999.02</v>
      </c>
      <c r="D4069" s="78">
        <f t="shared" si="182"/>
        <v>3.0347107438016527</v>
      </c>
      <c r="E4069" s="78"/>
      <c r="F4069" s="78"/>
      <c r="G4069" s="78"/>
      <c r="H4069" s="78"/>
      <c r="I4069" s="78"/>
    </row>
    <row r="4070" spans="1:9" x14ac:dyDescent="0.2">
      <c r="A4070" s="77">
        <v>36202</v>
      </c>
      <c r="B4070" s="61">
        <v>1546</v>
      </c>
      <c r="C4070" s="78">
        <f t="shared" si="181"/>
        <v>1999.02</v>
      </c>
      <c r="D4070" s="78">
        <f t="shared" si="182"/>
        <v>3.0664462809917352</v>
      </c>
      <c r="E4070" s="78"/>
      <c r="F4070" s="78"/>
      <c r="G4070" s="78"/>
      <c r="H4070" s="78"/>
      <c r="I4070" s="78"/>
    </row>
    <row r="4071" spans="1:9" x14ac:dyDescent="0.2">
      <c r="A4071" s="77">
        <v>36203</v>
      </c>
      <c r="B4071" s="61">
        <v>1417</v>
      </c>
      <c r="C4071" s="78">
        <f t="shared" si="181"/>
        <v>1999.02</v>
      </c>
      <c r="D4071" s="78">
        <f t="shared" si="182"/>
        <v>2.8105785123966944</v>
      </c>
      <c r="E4071" s="78"/>
      <c r="F4071" s="78"/>
      <c r="G4071" s="78"/>
      <c r="H4071" s="78"/>
      <c r="I4071" s="78"/>
    </row>
    <row r="4072" spans="1:9" x14ac:dyDescent="0.2">
      <c r="A4072" s="77">
        <v>36204</v>
      </c>
      <c r="B4072" s="61">
        <v>1656</v>
      </c>
      <c r="C4072" s="78">
        <f t="shared" si="181"/>
        <v>1999.02</v>
      </c>
      <c r="D4072" s="78">
        <f t="shared" si="182"/>
        <v>3.2846280991735539</v>
      </c>
      <c r="E4072" s="78"/>
      <c r="F4072" s="78"/>
      <c r="G4072" s="78"/>
      <c r="H4072" s="78"/>
      <c r="I4072" s="78"/>
    </row>
    <row r="4073" spans="1:9" x14ac:dyDescent="0.2">
      <c r="A4073" s="77">
        <v>36205</v>
      </c>
      <c r="B4073" s="61">
        <v>1266</v>
      </c>
      <c r="C4073" s="78">
        <f t="shared" si="181"/>
        <v>1999.02</v>
      </c>
      <c r="D4073" s="78">
        <f t="shared" si="182"/>
        <v>2.5110743801652893</v>
      </c>
      <c r="E4073" s="78"/>
      <c r="F4073" s="78"/>
      <c r="G4073" s="78"/>
      <c r="H4073" s="78"/>
      <c r="I4073" s="78"/>
    </row>
    <row r="4074" spans="1:9" x14ac:dyDescent="0.2">
      <c r="A4074" s="77">
        <v>36206</v>
      </c>
      <c r="B4074" s="61">
        <v>1361</v>
      </c>
      <c r="C4074" s="78">
        <f t="shared" si="181"/>
        <v>1999.02</v>
      </c>
      <c r="D4074" s="78">
        <f t="shared" si="182"/>
        <v>2.6995041322314051</v>
      </c>
      <c r="E4074" s="78"/>
      <c r="F4074" s="78"/>
      <c r="G4074" s="78"/>
      <c r="H4074" s="78"/>
      <c r="I4074" s="78"/>
    </row>
    <row r="4075" spans="1:9" x14ac:dyDescent="0.2">
      <c r="A4075" s="77">
        <v>36207</v>
      </c>
      <c r="B4075" s="61">
        <v>2530</v>
      </c>
      <c r="C4075" s="78">
        <f t="shared" si="181"/>
        <v>1999.02</v>
      </c>
      <c r="D4075" s="78">
        <f t="shared" si="182"/>
        <v>5.0181818181818176</v>
      </c>
      <c r="E4075" s="78"/>
      <c r="F4075" s="78"/>
      <c r="G4075" s="78"/>
      <c r="H4075" s="78"/>
      <c r="I4075" s="78"/>
    </row>
    <row r="4076" spans="1:9" x14ac:dyDescent="0.2">
      <c r="A4076" s="77">
        <v>36208</v>
      </c>
      <c r="B4076" s="61">
        <v>1942</v>
      </c>
      <c r="C4076" s="78">
        <f t="shared" si="181"/>
        <v>1999.02</v>
      </c>
      <c r="D4076" s="78">
        <f t="shared" si="182"/>
        <v>3.8519008264462808</v>
      </c>
      <c r="E4076" s="78"/>
      <c r="F4076" s="78"/>
      <c r="G4076" s="78"/>
      <c r="H4076" s="78"/>
      <c r="I4076" s="78"/>
    </row>
    <row r="4077" spans="1:9" x14ac:dyDescent="0.2">
      <c r="A4077" s="77">
        <v>36209</v>
      </c>
      <c r="B4077" s="61">
        <v>2957</v>
      </c>
      <c r="C4077" s="78">
        <f t="shared" si="181"/>
        <v>1999.02</v>
      </c>
      <c r="D4077" s="78">
        <f t="shared" si="182"/>
        <v>5.8651239669421482</v>
      </c>
      <c r="E4077" s="78"/>
      <c r="F4077" s="78"/>
      <c r="G4077" s="78"/>
      <c r="H4077" s="78"/>
      <c r="I4077" s="78"/>
    </row>
    <row r="4078" spans="1:9" x14ac:dyDescent="0.2">
      <c r="A4078" s="77">
        <v>36210</v>
      </c>
      <c r="B4078" s="61">
        <v>2619</v>
      </c>
      <c r="C4078" s="78">
        <f t="shared" si="181"/>
        <v>1999.02</v>
      </c>
      <c r="D4078" s="78">
        <f t="shared" si="182"/>
        <v>5.1947107438016529</v>
      </c>
      <c r="E4078" s="78"/>
      <c r="F4078" s="78"/>
      <c r="G4078" s="78"/>
      <c r="H4078" s="78"/>
      <c r="I4078" s="78"/>
    </row>
    <row r="4079" spans="1:9" x14ac:dyDescent="0.2">
      <c r="A4079" s="77">
        <v>36211</v>
      </c>
      <c r="B4079" s="61">
        <v>2345</v>
      </c>
      <c r="C4079" s="78">
        <f t="shared" si="181"/>
        <v>1999.02</v>
      </c>
      <c r="D4079" s="78">
        <f t="shared" si="182"/>
        <v>4.6512396694214875</v>
      </c>
      <c r="E4079" s="78"/>
      <c r="F4079" s="78"/>
      <c r="G4079" s="78"/>
      <c r="H4079" s="78"/>
      <c r="I4079" s="78"/>
    </row>
    <row r="4080" spans="1:9" x14ac:dyDescent="0.2">
      <c r="A4080" s="77">
        <v>36212</v>
      </c>
      <c r="B4080" s="61">
        <v>2006</v>
      </c>
      <c r="C4080" s="78">
        <f t="shared" si="181"/>
        <v>1999.02</v>
      </c>
      <c r="D4080" s="78">
        <f t="shared" si="182"/>
        <v>3.9788429752066117</v>
      </c>
      <c r="E4080" s="78"/>
      <c r="F4080" s="78"/>
      <c r="G4080" s="78"/>
      <c r="H4080" s="78"/>
      <c r="I4080" s="78"/>
    </row>
    <row r="4081" spans="1:9" x14ac:dyDescent="0.2">
      <c r="A4081" s="77">
        <v>36213</v>
      </c>
      <c r="B4081" s="61">
        <v>2101</v>
      </c>
      <c r="C4081" s="78">
        <f t="shared" si="181"/>
        <v>1999.02</v>
      </c>
      <c r="D4081" s="78">
        <f t="shared" si="182"/>
        <v>4.167272727272727</v>
      </c>
      <c r="E4081" s="78"/>
      <c r="F4081" s="78"/>
      <c r="G4081" s="78"/>
      <c r="H4081" s="78"/>
      <c r="I4081" s="78"/>
    </row>
    <row r="4082" spans="1:9" x14ac:dyDescent="0.2">
      <c r="A4082" s="77">
        <v>36214</v>
      </c>
      <c r="B4082" s="61">
        <v>2657</v>
      </c>
      <c r="C4082" s="78">
        <f t="shared" si="181"/>
        <v>1999.02</v>
      </c>
      <c r="D4082" s="78">
        <f t="shared" si="182"/>
        <v>5.2700826446280988</v>
      </c>
      <c r="E4082" s="78"/>
      <c r="F4082" s="78"/>
      <c r="G4082" s="78"/>
      <c r="H4082" s="78"/>
      <c r="I4082" s="78"/>
    </row>
    <row r="4083" spans="1:9" x14ac:dyDescent="0.2">
      <c r="A4083" s="77">
        <v>36215</v>
      </c>
      <c r="B4083" s="61">
        <v>3560</v>
      </c>
      <c r="C4083" s="78">
        <f t="shared" si="181"/>
        <v>1999.02</v>
      </c>
      <c r="D4083" s="78">
        <f t="shared" si="182"/>
        <v>7.0611570247933884</v>
      </c>
      <c r="E4083" s="78"/>
      <c r="F4083" s="78"/>
      <c r="G4083" s="78"/>
      <c r="H4083" s="78"/>
      <c r="I4083" s="78"/>
    </row>
    <row r="4084" spans="1:9" x14ac:dyDescent="0.2">
      <c r="A4084" s="77">
        <v>36216</v>
      </c>
      <c r="B4084" s="61">
        <v>4633</v>
      </c>
      <c r="C4084" s="78">
        <f t="shared" si="181"/>
        <v>1999.02</v>
      </c>
      <c r="D4084" s="78">
        <f t="shared" si="182"/>
        <v>9.1894214876033065</v>
      </c>
      <c r="E4084" s="78"/>
      <c r="F4084" s="78"/>
      <c r="G4084" s="78"/>
      <c r="H4084" s="78"/>
      <c r="I4084" s="78"/>
    </row>
    <row r="4085" spans="1:9" x14ac:dyDescent="0.2">
      <c r="A4085" s="77">
        <v>36217</v>
      </c>
      <c r="B4085" s="61">
        <v>3335</v>
      </c>
      <c r="C4085" s="78">
        <f t="shared" si="181"/>
        <v>1999.02</v>
      </c>
      <c r="D4085" s="78">
        <f t="shared" si="182"/>
        <v>6.6148760330578513</v>
      </c>
      <c r="E4085" s="78"/>
      <c r="F4085" s="78"/>
      <c r="G4085" s="78"/>
      <c r="H4085" s="78"/>
      <c r="I4085" s="78"/>
    </row>
    <row r="4086" spans="1:9" x14ac:dyDescent="0.2">
      <c r="A4086" s="77">
        <v>36218</v>
      </c>
      <c r="B4086" s="61">
        <v>3118</v>
      </c>
      <c r="C4086" s="78">
        <f t="shared" si="181"/>
        <v>1999.02</v>
      </c>
      <c r="D4086" s="78">
        <f t="shared" si="182"/>
        <v>6.1844628099173553</v>
      </c>
      <c r="E4086" s="78"/>
      <c r="F4086" s="78"/>
      <c r="G4086" s="78"/>
      <c r="H4086" s="78"/>
      <c r="I4086" s="78"/>
    </row>
    <row r="4087" spans="1:9" x14ac:dyDescent="0.2">
      <c r="A4087" s="77">
        <v>36219</v>
      </c>
      <c r="B4087" s="61">
        <v>6983</v>
      </c>
      <c r="C4087" s="78">
        <f t="shared" si="181"/>
        <v>1999.02</v>
      </c>
      <c r="D4087" s="78">
        <f t="shared" si="182"/>
        <v>13.850578512396694</v>
      </c>
      <c r="E4087" s="78"/>
      <c r="F4087" s="78"/>
      <c r="G4087" s="78"/>
      <c r="H4087" s="78"/>
      <c r="I4087" s="78"/>
    </row>
    <row r="4088" spans="1:9" x14ac:dyDescent="0.2">
      <c r="A4088" s="77">
        <v>36220</v>
      </c>
      <c r="B4088" s="61">
        <v>5887</v>
      </c>
      <c r="C4088" s="78">
        <f t="shared" si="181"/>
        <v>1999.03</v>
      </c>
      <c r="D4088" s="78">
        <f t="shared" si="182"/>
        <v>11.676694214876033</v>
      </c>
      <c r="E4088" s="78"/>
      <c r="F4088" s="78"/>
      <c r="G4088" s="78"/>
      <c r="H4088" s="78"/>
      <c r="I4088" s="78"/>
    </row>
    <row r="4089" spans="1:9" x14ac:dyDescent="0.2">
      <c r="A4089" s="77">
        <v>36221</v>
      </c>
      <c r="B4089" s="61">
        <v>4612</v>
      </c>
      <c r="C4089" s="78">
        <f t="shared" si="181"/>
        <v>1999.03</v>
      </c>
      <c r="D4089" s="78">
        <f t="shared" si="182"/>
        <v>9.1477685950413221</v>
      </c>
      <c r="E4089" s="78"/>
      <c r="F4089" s="78"/>
      <c r="G4089" s="78"/>
      <c r="H4089" s="78"/>
      <c r="I4089" s="78"/>
    </row>
    <row r="4090" spans="1:9" x14ac:dyDescent="0.2">
      <c r="A4090" s="77">
        <v>36222</v>
      </c>
      <c r="B4090" s="61">
        <v>5092</v>
      </c>
      <c r="C4090" s="78">
        <f t="shared" si="181"/>
        <v>1999.03</v>
      </c>
      <c r="D4090" s="78">
        <f t="shared" si="182"/>
        <v>10.099834710743803</v>
      </c>
      <c r="E4090" s="78"/>
      <c r="F4090" s="78"/>
      <c r="G4090" s="78"/>
      <c r="H4090" s="78"/>
      <c r="I4090" s="78"/>
    </row>
    <row r="4091" spans="1:9" x14ac:dyDescent="0.2">
      <c r="A4091" s="77">
        <v>36223</v>
      </c>
      <c r="B4091" s="61">
        <v>3697</v>
      </c>
      <c r="C4091" s="78">
        <f t="shared" si="181"/>
        <v>1999.03</v>
      </c>
      <c r="D4091" s="78">
        <f t="shared" si="182"/>
        <v>7.3328925619834706</v>
      </c>
      <c r="E4091" s="78"/>
      <c r="F4091" s="78"/>
      <c r="G4091" s="78"/>
      <c r="H4091" s="78"/>
      <c r="I4091" s="78"/>
    </row>
    <row r="4092" spans="1:9" x14ac:dyDescent="0.2">
      <c r="A4092" s="77">
        <v>36224</v>
      </c>
      <c r="B4092" s="61">
        <v>3116</v>
      </c>
      <c r="C4092" s="78">
        <f t="shared" si="181"/>
        <v>1999.03</v>
      </c>
      <c r="D4092" s="78">
        <f t="shared" si="182"/>
        <v>6.1804958677685953</v>
      </c>
      <c r="E4092" s="78"/>
      <c r="F4092" s="78"/>
      <c r="G4092" s="78"/>
      <c r="H4092" s="78"/>
      <c r="I4092" s="78"/>
    </row>
    <row r="4093" spans="1:9" x14ac:dyDescent="0.2">
      <c r="A4093" s="77">
        <v>36225</v>
      </c>
      <c r="B4093" s="61">
        <v>2634</v>
      </c>
      <c r="C4093" s="78">
        <f t="shared" si="181"/>
        <v>1999.03</v>
      </c>
      <c r="D4093" s="78">
        <f t="shared" si="182"/>
        <v>5.2244628099173553</v>
      </c>
      <c r="E4093" s="78"/>
      <c r="F4093" s="78"/>
      <c r="G4093" s="78"/>
      <c r="H4093" s="78"/>
      <c r="I4093" s="78"/>
    </row>
    <row r="4094" spans="1:9" x14ac:dyDescent="0.2">
      <c r="A4094" s="77">
        <v>36226</v>
      </c>
      <c r="B4094" s="61">
        <v>2309</v>
      </c>
      <c r="C4094" s="78">
        <f t="shared" si="181"/>
        <v>1999.03</v>
      </c>
      <c r="D4094" s="78">
        <f t="shared" si="182"/>
        <v>4.5798347107438016</v>
      </c>
      <c r="E4094" s="78"/>
      <c r="F4094" s="78"/>
      <c r="G4094" s="78"/>
      <c r="H4094" s="78"/>
      <c r="I4094" s="78"/>
    </row>
    <row r="4095" spans="1:9" x14ac:dyDescent="0.2">
      <c r="A4095" s="77">
        <v>36227</v>
      </c>
      <c r="B4095" s="61">
        <v>2710</v>
      </c>
      <c r="C4095" s="78">
        <f t="shared" si="181"/>
        <v>1999.03</v>
      </c>
      <c r="D4095" s="78">
        <f t="shared" si="182"/>
        <v>5.3752066115702481</v>
      </c>
      <c r="E4095" s="78"/>
      <c r="F4095" s="78"/>
      <c r="G4095" s="78"/>
      <c r="H4095" s="78"/>
      <c r="I4095" s="78"/>
    </row>
    <row r="4096" spans="1:9" x14ac:dyDescent="0.2">
      <c r="A4096" s="77">
        <v>36228</v>
      </c>
      <c r="B4096" s="61">
        <v>2260</v>
      </c>
      <c r="C4096" s="78">
        <f t="shared" si="181"/>
        <v>1999.03</v>
      </c>
      <c r="D4096" s="78">
        <f t="shared" si="182"/>
        <v>4.4826446280991732</v>
      </c>
      <c r="E4096" s="78"/>
      <c r="F4096" s="78"/>
      <c r="G4096" s="78"/>
      <c r="H4096" s="78"/>
      <c r="I4096" s="78"/>
    </row>
    <row r="4097" spans="1:9" x14ac:dyDescent="0.2">
      <c r="A4097" s="77">
        <v>36229</v>
      </c>
      <c r="B4097" s="61">
        <v>2049</v>
      </c>
      <c r="C4097" s="78">
        <f t="shared" si="181"/>
        <v>1999.03</v>
      </c>
      <c r="D4097" s="78">
        <f t="shared" si="182"/>
        <v>4.0641322314049582</v>
      </c>
      <c r="E4097" s="78"/>
      <c r="F4097" s="78"/>
      <c r="G4097" s="78"/>
      <c r="H4097" s="78"/>
      <c r="I4097" s="78"/>
    </row>
    <row r="4098" spans="1:9" x14ac:dyDescent="0.2">
      <c r="A4098" s="77">
        <v>36230</v>
      </c>
      <c r="B4098" s="61">
        <v>1649</v>
      </c>
      <c r="C4098" s="78">
        <f t="shared" si="181"/>
        <v>1999.03</v>
      </c>
      <c r="D4098" s="78">
        <f t="shared" si="182"/>
        <v>3.2707438016528925</v>
      </c>
      <c r="E4098" s="78"/>
      <c r="F4098" s="78"/>
      <c r="G4098" s="78"/>
      <c r="H4098" s="78"/>
      <c r="I4098" s="78"/>
    </row>
    <row r="4099" spans="1:9" x14ac:dyDescent="0.2">
      <c r="A4099" s="77">
        <v>36231</v>
      </c>
      <c r="B4099" s="61">
        <v>1769</v>
      </c>
      <c r="C4099" s="78">
        <f t="shared" si="181"/>
        <v>1999.03</v>
      </c>
      <c r="D4099" s="78">
        <f t="shared" si="182"/>
        <v>3.5087603305785122</v>
      </c>
      <c r="E4099" s="78"/>
      <c r="F4099" s="78"/>
      <c r="G4099" s="78"/>
      <c r="H4099" s="78"/>
      <c r="I4099" s="78"/>
    </row>
    <row r="4100" spans="1:9" x14ac:dyDescent="0.2">
      <c r="A4100" s="77">
        <v>36232</v>
      </c>
      <c r="B4100" s="61">
        <v>1853</v>
      </c>
      <c r="C4100" s="78">
        <f t="shared" si="181"/>
        <v>1999.03</v>
      </c>
      <c r="D4100" s="78">
        <f t="shared" si="182"/>
        <v>3.675371900826446</v>
      </c>
      <c r="E4100" s="78"/>
      <c r="F4100" s="78"/>
      <c r="G4100" s="78"/>
      <c r="H4100" s="78"/>
      <c r="I4100" s="78"/>
    </row>
    <row r="4101" spans="1:9" x14ac:dyDescent="0.2">
      <c r="A4101" s="77">
        <v>36233</v>
      </c>
      <c r="B4101" s="61">
        <v>2219</v>
      </c>
      <c r="C4101" s="78">
        <f t="shared" si="181"/>
        <v>1999.03</v>
      </c>
      <c r="D4101" s="78">
        <f t="shared" si="182"/>
        <v>4.4013223140495867</v>
      </c>
      <c r="E4101" s="78"/>
      <c r="F4101" s="78"/>
      <c r="G4101" s="78"/>
      <c r="H4101" s="78"/>
      <c r="I4101" s="78"/>
    </row>
    <row r="4102" spans="1:9" x14ac:dyDescent="0.2">
      <c r="A4102" s="77">
        <v>36234</v>
      </c>
      <c r="B4102" s="61">
        <v>2081</v>
      </c>
      <c r="C4102" s="78">
        <f t="shared" si="181"/>
        <v>1999.03</v>
      </c>
      <c r="D4102" s="78">
        <f t="shared" si="182"/>
        <v>4.127603305785124</v>
      </c>
      <c r="E4102" s="78"/>
      <c r="F4102" s="78"/>
      <c r="G4102" s="78"/>
      <c r="H4102" s="78"/>
      <c r="I4102" s="78"/>
    </row>
    <row r="4103" spans="1:9" x14ac:dyDescent="0.2">
      <c r="A4103" s="77">
        <v>36235</v>
      </c>
      <c r="B4103" s="61">
        <v>1676</v>
      </c>
      <c r="C4103" s="78">
        <f t="shared" si="181"/>
        <v>1999.03</v>
      </c>
      <c r="D4103" s="78">
        <f t="shared" si="182"/>
        <v>3.3242975206611574</v>
      </c>
      <c r="E4103" s="78"/>
      <c r="F4103" s="78"/>
      <c r="G4103" s="78"/>
      <c r="H4103" s="78"/>
      <c r="I4103" s="78"/>
    </row>
    <row r="4104" spans="1:9" x14ac:dyDescent="0.2">
      <c r="A4104" s="77">
        <v>36236</v>
      </c>
      <c r="B4104" s="61">
        <v>2075</v>
      </c>
      <c r="C4104" s="78">
        <f t="shared" si="181"/>
        <v>1999.03</v>
      </c>
      <c r="D4104" s="78">
        <f t="shared" si="182"/>
        <v>4.115702479338843</v>
      </c>
      <c r="E4104" s="78"/>
      <c r="F4104" s="78"/>
      <c r="G4104" s="78"/>
      <c r="H4104" s="78"/>
      <c r="I4104" s="78"/>
    </row>
    <row r="4105" spans="1:9" x14ac:dyDescent="0.2">
      <c r="A4105" s="77">
        <v>36237</v>
      </c>
      <c r="B4105" s="61">
        <v>2126</v>
      </c>
      <c r="C4105" s="78">
        <f t="shared" si="181"/>
        <v>1999.03</v>
      </c>
      <c r="D4105" s="78">
        <f t="shared" si="182"/>
        <v>4.2168595041322314</v>
      </c>
      <c r="E4105" s="78"/>
      <c r="F4105" s="78"/>
      <c r="G4105" s="78"/>
      <c r="H4105" s="78"/>
      <c r="I4105" s="78"/>
    </row>
    <row r="4106" spans="1:9" x14ac:dyDescent="0.2">
      <c r="A4106" s="77">
        <v>36238</v>
      </c>
      <c r="B4106" s="61">
        <v>2685</v>
      </c>
      <c r="C4106" s="78">
        <f t="shared" si="181"/>
        <v>1999.03</v>
      </c>
      <c r="D4106" s="78">
        <f t="shared" si="182"/>
        <v>5.3256198347107437</v>
      </c>
      <c r="E4106" s="78"/>
      <c r="F4106" s="78"/>
      <c r="G4106" s="78"/>
      <c r="H4106" s="78"/>
      <c r="I4106" s="78"/>
    </row>
    <row r="4107" spans="1:9" x14ac:dyDescent="0.2">
      <c r="A4107" s="77">
        <v>36239</v>
      </c>
      <c r="B4107" s="61">
        <v>2715</v>
      </c>
      <c r="C4107" s="78">
        <f t="shared" ref="C4107:C4170" si="183">YEAR(A4107) + MONTH(A4107) / 100</f>
        <v>1999.03</v>
      </c>
      <c r="D4107" s="78">
        <f t="shared" si="182"/>
        <v>5.3851239669421487</v>
      </c>
      <c r="E4107" s="78"/>
      <c r="F4107" s="78"/>
      <c r="G4107" s="78"/>
      <c r="H4107" s="78"/>
      <c r="I4107" s="78"/>
    </row>
    <row r="4108" spans="1:9" x14ac:dyDescent="0.2">
      <c r="A4108" s="77">
        <v>36240</v>
      </c>
      <c r="B4108" s="61">
        <v>2856</v>
      </c>
      <c r="C4108" s="78">
        <f t="shared" si="183"/>
        <v>1999.03</v>
      </c>
      <c r="D4108" s="78">
        <f t="shared" ref="D4108:D4171" si="184">B4108 * 60 * 60 * 24 / 43560 / 1000</f>
        <v>5.6647933884297519</v>
      </c>
      <c r="E4108" s="78"/>
      <c r="F4108" s="78"/>
      <c r="G4108" s="78"/>
      <c r="H4108" s="78"/>
      <c r="I4108" s="78"/>
    </row>
    <row r="4109" spans="1:9" x14ac:dyDescent="0.2">
      <c r="A4109" s="77">
        <v>36241</v>
      </c>
      <c r="B4109" s="61">
        <v>2906</v>
      </c>
      <c r="C4109" s="78">
        <f t="shared" si="183"/>
        <v>1999.03</v>
      </c>
      <c r="D4109" s="78">
        <f t="shared" si="184"/>
        <v>5.7639669421487607</v>
      </c>
      <c r="E4109" s="78"/>
      <c r="F4109" s="78"/>
      <c r="G4109" s="78"/>
      <c r="H4109" s="78"/>
      <c r="I4109" s="78"/>
    </row>
    <row r="4110" spans="1:9" x14ac:dyDescent="0.2">
      <c r="A4110" s="77">
        <v>36242</v>
      </c>
      <c r="B4110" s="61">
        <v>2834</v>
      </c>
      <c r="C4110" s="78">
        <f t="shared" si="183"/>
        <v>1999.03</v>
      </c>
      <c r="D4110" s="78">
        <f t="shared" si="184"/>
        <v>5.6211570247933889</v>
      </c>
      <c r="E4110" s="78"/>
      <c r="F4110" s="78"/>
      <c r="G4110" s="78"/>
      <c r="H4110" s="78"/>
      <c r="I4110" s="78"/>
    </row>
    <row r="4111" spans="1:9" x14ac:dyDescent="0.2">
      <c r="A4111" s="77">
        <v>36243</v>
      </c>
      <c r="B4111" s="61">
        <v>4824</v>
      </c>
      <c r="C4111" s="78">
        <f t="shared" si="183"/>
        <v>1999.03</v>
      </c>
      <c r="D4111" s="78">
        <f t="shared" si="184"/>
        <v>9.5682644628099176</v>
      </c>
      <c r="E4111" s="78"/>
      <c r="F4111" s="78"/>
      <c r="G4111" s="78"/>
      <c r="H4111" s="78"/>
      <c r="I4111" s="78"/>
    </row>
    <row r="4112" spans="1:9" x14ac:dyDescent="0.2">
      <c r="A4112" s="77">
        <v>36244</v>
      </c>
      <c r="B4112" s="61">
        <v>5377</v>
      </c>
      <c r="C4112" s="78">
        <f t="shared" si="183"/>
        <v>1999.03</v>
      </c>
      <c r="D4112" s="78">
        <f t="shared" si="184"/>
        <v>10.665123966942149</v>
      </c>
      <c r="E4112" s="78"/>
      <c r="F4112" s="78"/>
      <c r="G4112" s="78"/>
      <c r="H4112" s="78"/>
      <c r="I4112" s="78"/>
    </row>
    <row r="4113" spans="1:9" x14ac:dyDescent="0.2">
      <c r="A4113" s="77">
        <v>36245</v>
      </c>
      <c r="B4113" s="61">
        <v>4399</v>
      </c>
      <c r="C4113" s="78">
        <f t="shared" si="183"/>
        <v>1999.03</v>
      </c>
      <c r="D4113" s="78">
        <f t="shared" si="184"/>
        <v>8.7252892561983462</v>
      </c>
      <c r="E4113" s="78"/>
      <c r="F4113" s="78"/>
      <c r="G4113" s="78"/>
      <c r="H4113" s="78"/>
      <c r="I4113" s="78"/>
    </row>
    <row r="4114" spans="1:9" x14ac:dyDescent="0.2">
      <c r="A4114" s="77">
        <v>36246</v>
      </c>
      <c r="B4114" s="61">
        <v>3888</v>
      </c>
      <c r="C4114" s="78">
        <f t="shared" si="183"/>
        <v>1999.03</v>
      </c>
      <c r="D4114" s="78">
        <f t="shared" si="184"/>
        <v>7.7117355371900826</v>
      </c>
      <c r="E4114" s="78"/>
      <c r="F4114" s="78"/>
      <c r="G4114" s="78"/>
      <c r="H4114" s="78"/>
      <c r="I4114" s="78"/>
    </row>
    <row r="4115" spans="1:9" x14ac:dyDescent="0.2">
      <c r="A4115" s="77">
        <v>36247</v>
      </c>
      <c r="B4115" s="61">
        <v>3149</v>
      </c>
      <c r="C4115" s="78">
        <f t="shared" si="183"/>
        <v>1999.03</v>
      </c>
      <c r="D4115" s="78">
        <f t="shared" si="184"/>
        <v>6.2459504132231407</v>
      </c>
      <c r="E4115" s="78"/>
      <c r="F4115" s="78"/>
      <c r="G4115" s="78"/>
      <c r="H4115" s="78"/>
      <c r="I4115" s="78"/>
    </row>
    <row r="4116" spans="1:9" x14ac:dyDescent="0.2">
      <c r="A4116" s="77">
        <v>36248</v>
      </c>
      <c r="B4116" s="61">
        <v>2896</v>
      </c>
      <c r="C4116" s="78">
        <f t="shared" si="183"/>
        <v>1999.03</v>
      </c>
      <c r="D4116" s="78">
        <f t="shared" si="184"/>
        <v>5.7441322314049588</v>
      </c>
      <c r="E4116" s="78"/>
      <c r="F4116" s="78"/>
      <c r="G4116" s="78"/>
      <c r="H4116" s="78"/>
      <c r="I4116" s="78"/>
    </row>
    <row r="4117" spans="1:9" x14ac:dyDescent="0.2">
      <c r="A4117" s="77">
        <v>36249</v>
      </c>
      <c r="B4117" s="61">
        <v>2980</v>
      </c>
      <c r="C4117" s="78">
        <f t="shared" si="183"/>
        <v>1999.03</v>
      </c>
      <c r="D4117" s="78">
        <f t="shared" si="184"/>
        <v>5.9107438016528926</v>
      </c>
      <c r="E4117" s="78"/>
      <c r="F4117" s="78"/>
      <c r="G4117" s="78"/>
      <c r="H4117" s="78"/>
      <c r="I4117" s="78"/>
    </row>
    <row r="4118" spans="1:9" x14ac:dyDescent="0.2">
      <c r="A4118" s="77">
        <v>36250</v>
      </c>
      <c r="B4118" s="61">
        <v>2318</v>
      </c>
      <c r="C4118" s="78">
        <f t="shared" si="183"/>
        <v>1999.03</v>
      </c>
      <c r="D4118" s="78">
        <f t="shared" si="184"/>
        <v>4.5976859504132239</v>
      </c>
      <c r="E4118" s="78"/>
      <c r="F4118" s="78"/>
      <c r="G4118" s="78"/>
      <c r="H4118" s="78"/>
      <c r="I4118" s="78"/>
    </row>
    <row r="4119" spans="1:9" x14ac:dyDescent="0.2">
      <c r="A4119" s="77">
        <v>36251</v>
      </c>
      <c r="B4119" s="61">
        <v>2112</v>
      </c>
      <c r="C4119" s="78">
        <f t="shared" si="183"/>
        <v>1999.04</v>
      </c>
      <c r="D4119" s="78">
        <f t="shared" si="184"/>
        <v>4.1890909090909094</v>
      </c>
      <c r="E4119" s="78"/>
      <c r="F4119" s="78"/>
      <c r="G4119" s="78"/>
      <c r="H4119" s="78"/>
      <c r="I4119" s="78"/>
    </row>
    <row r="4120" spans="1:9" x14ac:dyDescent="0.2">
      <c r="A4120" s="77">
        <v>36252</v>
      </c>
      <c r="B4120" s="61">
        <v>1964</v>
      </c>
      <c r="C4120" s="78">
        <f t="shared" si="183"/>
        <v>1999.04</v>
      </c>
      <c r="D4120" s="78">
        <f t="shared" si="184"/>
        <v>3.8955371900826443</v>
      </c>
      <c r="E4120" s="78"/>
      <c r="F4120" s="78"/>
      <c r="G4120" s="78"/>
      <c r="H4120" s="78"/>
      <c r="I4120" s="78"/>
    </row>
    <row r="4121" spans="1:9" x14ac:dyDescent="0.2">
      <c r="A4121" s="77">
        <v>36253</v>
      </c>
      <c r="B4121" s="61">
        <v>1961</v>
      </c>
      <c r="C4121" s="78">
        <f t="shared" si="183"/>
        <v>1999.04</v>
      </c>
      <c r="D4121" s="78">
        <f t="shared" si="184"/>
        <v>3.8895867768595038</v>
      </c>
      <c r="E4121" s="78"/>
      <c r="F4121" s="78"/>
      <c r="G4121" s="78"/>
      <c r="H4121" s="78"/>
      <c r="I4121" s="78"/>
    </row>
    <row r="4122" spans="1:9" x14ac:dyDescent="0.2">
      <c r="A4122" s="77">
        <v>36254</v>
      </c>
      <c r="B4122" s="61">
        <v>2090</v>
      </c>
      <c r="C4122" s="78">
        <f t="shared" si="183"/>
        <v>1999.04</v>
      </c>
      <c r="D4122" s="78">
        <f t="shared" si="184"/>
        <v>4.1454545454545446</v>
      </c>
      <c r="E4122" s="78"/>
      <c r="F4122" s="78"/>
      <c r="G4122" s="78"/>
      <c r="H4122" s="78"/>
      <c r="I4122" s="78"/>
    </row>
    <row r="4123" spans="1:9" x14ac:dyDescent="0.2">
      <c r="A4123" s="77">
        <v>36255</v>
      </c>
      <c r="B4123" s="61">
        <v>1899</v>
      </c>
      <c r="C4123" s="78">
        <f t="shared" si="183"/>
        <v>1999.04</v>
      </c>
      <c r="D4123" s="78">
        <f t="shared" si="184"/>
        <v>3.7666115702479339</v>
      </c>
      <c r="E4123" s="78"/>
      <c r="F4123" s="78"/>
      <c r="G4123" s="78"/>
      <c r="H4123" s="78"/>
      <c r="I4123" s="78"/>
    </row>
    <row r="4124" spans="1:9" x14ac:dyDescent="0.2">
      <c r="A4124" s="77">
        <v>36256</v>
      </c>
      <c r="B4124" s="61">
        <v>1820</v>
      </c>
      <c r="C4124" s="78">
        <f t="shared" si="183"/>
        <v>1999.04</v>
      </c>
      <c r="D4124" s="78">
        <f t="shared" si="184"/>
        <v>3.6099173553719006</v>
      </c>
      <c r="E4124" s="78"/>
      <c r="F4124" s="78"/>
      <c r="G4124" s="78"/>
      <c r="H4124" s="78"/>
      <c r="I4124" s="78"/>
    </row>
    <row r="4125" spans="1:9" x14ac:dyDescent="0.2">
      <c r="A4125" s="77">
        <v>36257</v>
      </c>
      <c r="B4125" s="61">
        <v>1836</v>
      </c>
      <c r="C4125" s="78">
        <f t="shared" si="183"/>
        <v>1999.04</v>
      </c>
      <c r="D4125" s="78">
        <f t="shared" si="184"/>
        <v>3.6416528925619835</v>
      </c>
      <c r="E4125" s="78"/>
      <c r="F4125" s="78"/>
      <c r="G4125" s="78"/>
      <c r="H4125" s="78"/>
      <c r="I4125" s="78"/>
    </row>
    <row r="4126" spans="1:9" x14ac:dyDescent="0.2">
      <c r="A4126" s="77">
        <v>36258</v>
      </c>
      <c r="B4126" s="61">
        <v>2241</v>
      </c>
      <c r="C4126" s="78">
        <f t="shared" si="183"/>
        <v>1999.04</v>
      </c>
      <c r="D4126" s="78">
        <f t="shared" si="184"/>
        <v>4.4449586776859507</v>
      </c>
      <c r="E4126" s="78"/>
      <c r="F4126" s="78"/>
      <c r="G4126" s="78"/>
      <c r="H4126" s="78"/>
      <c r="I4126" s="78"/>
    </row>
    <row r="4127" spans="1:9" x14ac:dyDescent="0.2">
      <c r="A4127" s="77">
        <v>36259</v>
      </c>
      <c r="B4127" s="61">
        <v>1721</v>
      </c>
      <c r="C4127" s="78">
        <f t="shared" si="183"/>
        <v>1999.04</v>
      </c>
      <c r="D4127" s="78">
        <f t="shared" si="184"/>
        <v>3.4135537190082648</v>
      </c>
      <c r="E4127" s="78"/>
      <c r="F4127" s="78"/>
      <c r="G4127" s="78"/>
      <c r="H4127" s="78"/>
      <c r="I4127" s="78"/>
    </row>
    <row r="4128" spans="1:9" x14ac:dyDescent="0.2">
      <c r="A4128" s="77">
        <v>36260</v>
      </c>
      <c r="B4128" s="61">
        <v>2694</v>
      </c>
      <c r="C4128" s="78">
        <f t="shared" si="183"/>
        <v>1999.04</v>
      </c>
      <c r="D4128" s="78">
        <f t="shared" si="184"/>
        <v>5.3434710743801652</v>
      </c>
      <c r="E4128" s="78"/>
      <c r="F4128" s="78"/>
      <c r="G4128" s="78"/>
      <c r="H4128" s="78"/>
      <c r="I4128" s="78"/>
    </row>
    <row r="4129" spans="1:9" x14ac:dyDescent="0.2">
      <c r="A4129" s="77">
        <v>36261</v>
      </c>
      <c r="B4129" s="61">
        <v>1312</v>
      </c>
      <c r="C4129" s="78">
        <f t="shared" si="183"/>
        <v>1999.04</v>
      </c>
      <c r="D4129" s="78">
        <f t="shared" si="184"/>
        <v>2.6023140495867771</v>
      </c>
      <c r="E4129" s="78"/>
      <c r="F4129" s="78"/>
      <c r="G4129" s="78"/>
      <c r="H4129" s="78"/>
      <c r="I4129" s="78"/>
    </row>
    <row r="4130" spans="1:9" x14ac:dyDescent="0.2">
      <c r="A4130" s="77">
        <v>36262</v>
      </c>
      <c r="B4130" s="61">
        <v>2249</v>
      </c>
      <c r="C4130" s="78">
        <f t="shared" si="183"/>
        <v>1999.04</v>
      </c>
      <c r="D4130" s="78">
        <f t="shared" si="184"/>
        <v>4.4608264462809917</v>
      </c>
      <c r="E4130" s="78"/>
      <c r="F4130" s="78"/>
      <c r="G4130" s="78"/>
      <c r="H4130" s="78"/>
      <c r="I4130" s="78"/>
    </row>
    <row r="4131" spans="1:9" x14ac:dyDescent="0.2">
      <c r="A4131" s="77">
        <v>36263</v>
      </c>
      <c r="B4131" s="61">
        <v>2608</v>
      </c>
      <c r="C4131" s="78">
        <f t="shared" si="183"/>
        <v>1999.04</v>
      </c>
      <c r="D4131" s="78">
        <f t="shared" si="184"/>
        <v>5.1728925619834705</v>
      </c>
      <c r="E4131" s="78"/>
      <c r="F4131" s="78"/>
      <c r="G4131" s="78"/>
      <c r="H4131" s="78"/>
      <c r="I4131" s="78"/>
    </row>
    <row r="4132" spans="1:9" x14ac:dyDescent="0.2">
      <c r="A4132" s="77">
        <v>36264</v>
      </c>
      <c r="B4132" s="61">
        <v>3662</v>
      </c>
      <c r="C4132" s="78">
        <f t="shared" si="183"/>
        <v>1999.04</v>
      </c>
      <c r="D4132" s="78">
        <f t="shared" si="184"/>
        <v>7.2634710743801651</v>
      </c>
      <c r="E4132" s="78"/>
      <c r="F4132" s="78"/>
      <c r="G4132" s="78"/>
      <c r="H4132" s="78"/>
      <c r="I4132" s="78"/>
    </row>
    <row r="4133" spans="1:9" x14ac:dyDescent="0.2">
      <c r="A4133" s="77">
        <v>36265</v>
      </c>
      <c r="B4133" s="61">
        <v>3858</v>
      </c>
      <c r="C4133" s="78">
        <f t="shared" si="183"/>
        <v>1999.04</v>
      </c>
      <c r="D4133" s="78">
        <f t="shared" si="184"/>
        <v>7.6522314049586777</v>
      </c>
      <c r="E4133" s="78"/>
      <c r="F4133" s="78"/>
      <c r="G4133" s="78"/>
      <c r="H4133" s="78"/>
      <c r="I4133" s="78"/>
    </row>
    <row r="4134" spans="1:9" x14ac:dyDescent="0.2">
      <c r="A4134" s="77">
        <v>36266</v>
      </c>
      <c r="B4134" s="61">
        <v>4940</v>
      </c>
      <c r="C4134" s="78">
        <f t="shared" si="183"/>
        <v>1999.04</v>
      </c>
      <c r="D4134" s="78">
        <f t="shared" si="184"/>
        <v>9.7983471074380155</v>
      </c>
      <c r="E4134" s="78"/>
      <c r="F4134" s="78"/>
      <c r="G4134" s="78"/>
      <c r="H4134" s="78"/>
      <c r="I4134" s="78"/>
    </row>
    <row r="4135" spans="1:9" x14ac:dyDescent="0.2">
      <c r="A4135" s="77">
        <v>36267</v>
      </c>
      <c r="B4135" s="61">
        <v>6082</v>
      </c>
      <c r="C4135" s="78">
        <f t="shared" si="183"/>
        <v>1999.04</v>
      </c>
      <c r="D4135" s="78">
        <f t="shared" si="184"/>
        <v>12.063471074380166</v>
      </c>
      <c r="E4135" s="78"/>
      <c r="F4135" s="78"/>
      <c r="G4135" s="78"/>
      <c r="H4135" s="78"/>
      <c r="I4135" s="78"/>
    </row>
    <row r="4136" spans="1:9" x14ac:dyDescent="0.2">
      <c r="A4136" s="77">
        <v>36268</v>
      </c>
      <c r="B4136" s="61">
        <v>7290</v>
      </c>
      <c r="C4136" s="78">
        <f t="shared" si="183"/>
        <v>1999.04</v>
      </c>
      <c r="D4136" s="78">
        <f t="shared" si="184"/>
        <v>14.459504132231405</v>
      </c>
      <c r="E4136" s="78"/>
      <c r="F4136" s="78"/>
      <c r="G4136" s="78"/>
      <c r="H4136" s="78"/>
      <c r="I4136" s="78"/>
    </row>
    <row r="4137" spans="1:9" x14ac:dyDescent="0.2">
      <c r="A4137" s="77">
        <v>36269</v>
      </c>
      <c r="B4137" s="61">
        <v>7592</v>
      </c>
      <c r="C4137" s="78">
        <f t="shared" si="183"/>
        <v>1999.04</v>
      </c>
      <c r="D4137" s="78">
        <f t="shared" si="184"/>
        <v>15.058512396694216</v>
      </c>
      <c r="E4137" s="78"/>
      <c r="F4137" s="78"/>
      <c r="G4137" s="78"/>
      <c r="H4137" s="78"/>
      <c r="I4137" s="78"/>
    </row>
    <row r="4138" spans="1:9" x14ac:dyDescent="0.2">
      <c r="A4138" s="77">
        <v>36270</v>
      </c>
      <c r="B4138" s="61">
        <v>6859</v>
      </c>
      <c r="C4138" s="78">
        <f t="shared" si="183"/>
        <v>1999.04</v>
      </c>
      <c r="D4138" s="78">
        <f t="shared" si="184"/>
        <v>13.604628099173553</v>
      </c>
      <c r="E4138" s="78"/>
      <c r="F4138" s="78"/>
      <c r="G4138" s="78"/>
      <c r="H4138" s="78"/>
      <c r="I4138" s="78"/>
    </row>
    <row r="4139" spans="1:9" x14ac:dyDescent="0.2">
      <c r="A4139" s="77">
        <v>36271</v>
      </c>
      <c r="B4139" s="61">
        <v>5821</v>
      </c>
      <c r="C4139" s="78">
        <f t="shared" si="183"/>
        <v>1999.04</v>
      </c>
      <c r="D4139" s="78">
        <f t="shared" si="184"/>
        <v>11.545785123966942</v>
      </c>
      <c r="E4139" s="78"/>
      <c r="F4139" s="78"/>
      <c r="G4139" s="78"/>
      <c r="H4139" s="78"/>
      <c r="I4139" s="78"/>
    </row>
    <row r="4140" spans="1:9" x14ac:dyDescent="0.2">
      <c r="A4140" s="77">
        <v>36272</v>
      </c>
      <c r="B4140" s="61">
        <v>5199</v>
      </c>
      <c r="C4140" s="78">
        <f t="shared" si="183"/>
        <v>1999.04</v>
      </c>
      <c r="D4140" s="78">
        <f t="shared" si="184"/>
        <v>10.312066115702478</v>
      </c>
      <c r="E4140" s="78"/>
      <c r="F4140" s="78"/>
      <c r="G4140" s="78"/>
      <c r="H4140" s="78"/>
      <c r="I4140" s="78"/>
    </row>
    <row r="4141" spans="1:9" x14ac:dyDescent="0.2">
      <c r="A4141" s="77">
        <v>36273</v>
      </c>
      <c r="B4141" s="61">
        <v>4624</v>
      </c>
      <c r="C4141" s="78">
        <f t="shared" si="183"/>
        <v>1999.04</v>
      </c>
      <c r="D4141" s="78">
        <f t="shared" si="184"/>
        <v>9.1715702479338859</v>
      </c>
      <c r="E4141" s="78"/>
      <c r="F4141" s="78"/>
      <c r="G4141" s="78"/>
      <c r="H4141" s="78"/>
      <c r="I4141" s="78"/>
    </row>
    <row r="4142" spans="1:9" x14ac:dyDescent="0.2">
      <c r="A4142" s="77">
        <v>36274</v>
      </c>
      <c r="B4142" s="61">
        <v>5586</v>
      </c>
      <c r="C4142" s="78">
        <f t="shared" si="183"/>
        <v>1999.04</v>
      </c>
      <c r="D4142" s="78">
        <f t="shared" si="184"/>
        <v>11.079669421487603</v>
      </c>
      <c r="E4142" s="78"/>
      <c r="F4142" s="78"/>
      <c r="G4142" s="78"/>
      <c r="H4142" s="78"/>
      <c r="I4142" s="78"/>
    </row>
    <row r="4143" spans="1:9" x14ac:dyDescent="0.2">
      <c r="A4143" s="77">
        <v>36275</v>
      </c>
      <c r="B4143" s="61">
        <v>5975</v>
      </c>
      <c r="C4143" s="78">
        <f t="shared" si="183"/>
        <v>1999.04</v>
      </c>
      <c r="D4143" s="78">
        <f t="shared" si="184"/>
        <v>11.851239669421487</v>
      </c>
      <c r="E4143" s="78"/>
      <c r="F4143" s="78"/>
      <c r="G4143" s="78"/>
      <c r="H4143" s="78"/>
      <c r="I4143" s="78"/>
    </row>
    <row r="4144" spans="1:9" x14ac:dyDescent="0.2">
      <c r="A4144" s="77">
        <v>36276</v>
      </c>
      <c r="B4144" s="61">
        <v>5948</v>
      </c>
      <c r="C4144" s="78">
        <f t="shared" si="183"/>
        <v>1999.04</v>
      </c>
      <c r="D4144" s="78">
        <f t="shared" si="184"/>
        <v>11.797685950413223</v>
      </c>
      <c r="E4144" s="78"/>
      <c r="F4144" s="78"/>
      <c r="G4144" s="78"/>
      <c r="H4144" s="78"/>
      <c r="I4144" s="78"/>
    </row>
    <row r="4145" spans="1:9" x14ac:dyDescent="0.2">
      <c r="A4145" s="77">
        <v>36277</v>
      </c>
      <c r="B4145" s="61">
        <v>5374</v>
      </c>
      <c r="C4145" s="78">
        <f t="shared" si="183"/>
        <v>1999.04</v>
      </c>
      <c r="D4145" s="78">
        <f t="shared" si="184"/>
        <v>10.659173553719009</v>
      </c>
      <c r="E4145" s="78"/>
      <c r="F4145" s="78"/>
      <c r="G4145" s="78"/>
      <c r="H4145" s="78"/>
      <c r="I4145" s="78"/>
    </row>
    <row r="4146" spans="1:9" x14ac:dyDescent="0.2">
      <c r="A4146" s="77">
        <v>36278</v>
      </c>
      <c r="B4146" s="61">
        <v>4289</v>
      </c>
      <c r="C4146" s="78">
        <f t="shared" si="183"/>
        <v>1999.04</v>
      </c>
      <c r="D4146" s="78">
        <f t="shared" si="184"/>
        <v>8.5071074380165275</v>
      </c>
      <c r="E4146" s="78"/>
      <c r="F4146" s="78"/>
      <c r="G4146" s="78"/>
      <c r="H4146" s="78"/>
      <c r="I4146" s="78"/>
    </row>
    <row r="4147" spans="1:9" x14ac:dyDescent="0.2">
      <c r="A4147" s="77">
        <v>36279</v>
      </c>
      <c r="B4147" s="61">
        <v>3838</v>
      </c>
      <c r="C4147" s="78">
        <f t="shared" si="183"/>
        <v>1999.04</v>
      </c>
      <c r="D4147" s="78">
        <f t="shared" si="184"/>
        <v>7.6125619834710738</v>
      </c>
      <c r="E4147" s="78"/>
      <c r="F4147" s="78"/>
      <c r="G4147" s="78"/>
      <c r="H4147" s="78"/>
      <c r="I4147" s="78"/>
    </row>
    <row r="4148" spans="1:9" x14ac:dyDescent="0.2">
      <c r="A4148" s="77">
        <v>36280</v>
      </c>
      <c r="B4148" s="61">
        <v>3843</v>
      </c>
      <c r="C4148" s="78">
        <f t="shared" si="183"/>
        <v>1999.04</v>
      </c>
      <c r="D4148" s="78">
        <f t="shared" si="184"/>
        <v>7.6224793388429752</v>
      </c>
      <c r="E4148" s="78"/>
      <c r="F4148" s="78"/>
      <c r="G4148" s="78"/>
      <c r="H4148" s="78"/>
      <c r="I4148" s="78"/>
    </row>
    <row r="4149" spans="1:9" x14ac:dyDescent="0.2">
      <c r="A4149" s="77">
        <v>36281</v>
      </c>
      <c r="B4149" s="61">
        <v>5046</v>
      </c>
      <c r="C4149" s="78">
        <f t="shared" si="183"/>
        <v>1999.05</v>
      </c>
      <c r="D4149" s="78">
        <f t="shared" si="184"/>
        <v>10.008595041322314</v>
      </c>
      <c r="E4149" s="78"/>
      <c r="F4149" s="78"/>
      <c r="G4149" s="78"/>
      <c r="H4149" s="78"/>
      <c r="I4149" s="78"/>
    </row>
    <row r="4150" spans="1:9" x14ac:dyDescent="0.2">
      <c r="A4150" s="77">
        <v>36282</v>
      </c>
      <c r="B4150" s="61">
        <v>5262</v>
      </c>
      <c r="C4150" s="78">
        <f t="shared" si="183"/>
        <v>1999.05</v>
      </c>
      <c r="D4150" s="78">
        <f t="shared" si="184"/>
        <v>10.43702479338843</v>
      </c>
      <c r="E4150" s="78"/>
      <c r="F4150" s="78"/>
      <c r="G4150" s="78"/>
      <c r="H4150" s="78"/>
      <c r="I4150" s="78"/>
    </row>
    <row r="4151" spans="1:9" x14ac:dyDescent="0.2">
      <c r="A4151" s="77">
        <v>36283</v>
      </c>
      <c r="B4151" s="61">
        <v>4097</v>
      </c>
      <c r="C4151" s="78">
        <f t="shared" si="183"/>
        <v>1999.05</v>
      </c>
      <c r="D4151" s="78">
        <f t="shared" si="184"/>
        <v>8.1262809917355376</v>
      </c>
      <c r="E4151" s="78"/>
      <c r="F4151" s="78"/>
      <c r="G4151" s="78"/>
      <c r="H4151" s="78"/>
      <c r="I4151" s="78"/>
    </row>
    <row r="4152" spans="1:9" x14ac:dyDescent="0.2">
      <c r="A4152" s="77">
        <v>36284</v>
      </c>
      <c r="B4152" s="61">
        <v>4118</v>
      </c>
      <c r="C4152" s="78">
        <f t="shared" si="183"/>
        <v>1999.05</v>
      </c>
      <c r="D4152" s="78">
        <f t="shared" si="184"/>
        <v>8.1679338842975202</v>
      </c>
      <c r="E4152" s="78"/>
      <c r="F4152" s="78"/>
      <c r="G4152" s="78"/>
      <c r="H4152" s="78"/>
      <c r="I4152" s="78"/>
    </row>
    <row r="4153" spans="1:9" x14ac:dyDescent="0.2">
      <c r="A4153" s="77">
        <v>36285</v>
      </c>
      <c r="B4153" s="61">
        <v>3842</v>
      </c>
      <c r="C4153" s="78">
        <f t="shared" si="183"/>
        <v>1999.05</v>
      </c>
      <c r="D4153" s="78">
        <f t="shared" si="184"/>
        <v>7.6204958677685957</v>
      </c>
      <c r="E4153" s="78"/>
      <c r="F4153" s="78"/>
      <c r="G4153" s="78"/>
      <c r="H4153" s="78"/>
      <c r="I4153" s="78"/>
    </row>
    <row r="4154" spans="1:9" x14ac:dyDescent="0.2">
      <c r="A4154" s="77">
        <v>36286</v>
      </c>
      <c r="B4154" s="61">
        <v>4315</v>
      </c>
      <c r="C4154" s="78">
        <f t="shared" si="183"/>
        <v>1999.05</v>
      </c>
      <c r="D4154" s="78">
        <f t="shared" si="184"/>
        <v>8.5586776859504141</v>
      </c>
      <c r="E4154" s="78"/>
      <c r="F4154" s="78"/>
      <c r="G4154" s="78"/>
      <c r="H4154" s="78"/>
      <c r="I4154" s="78"/>
    </row>
    <row r="4155" spans="1:9" x14ac:dyDescent="0.2">
      <c r="A4155" s="77">
        <v>36287</v>
      </c>
      <c r="B4155" s="61">
        <v>5259</v>
      </c>
      <c r="C4155" s="78">
        <f t="shared" si="183"/>
        <v>1999.05</v>
      </c>
      <c r="D4155" s="78">
        <f t="shared" si="184"/>
        <v>10.43107438016529</v>
      </c>
      <c r="E4155" s="78"/>
      <c r="F4155" s="78"/>
      <c r="G4155" s="78"/>
      <c r="H4155" s="78"/>
      <c r="I4155" s="78"/>
    </row>
    <row r="4156" spans="1:9" x14ac:dyDescent="0.2">
      <c r="A4156" s="77">
        <v>36288</v>
      </c>
      <c r="B4156" s="61">
        <v>4442</v>
      </c>
      <c r="C4156" s="78">
        <f t="shared" si="183"/>
        <v>1999.05</v>
      </c>
      <c r="D4156" s="78">
        <f t="shared" si="184"/>
        <v>8.8105785123966935</v>
      </c>
      <c r="E4156" s="78"/>
      <c r="F4156" s="78"/>
      <c r="G4156" s="78"/>
      <c r="H4156" s="78"/>
      <c r="I4156" s="78"/>
    </row>
    <row r="4157" spans="1:9" x14ac:dyDescent="0.2">
      <c r="A4157" s="77">
        <v>36289</v>
      </c>
      <c r="B4157" s="61">
        <v>3875</v>
      </c>
      <c r="C4157" s="78">
        <f t="shared" si="183"/>
        <v>1999.05</v>
      </c>
      <c r="D4157" s="78">
        <f t="shared" si="184"/>
        <v>7.6859504132231402</v>
      </c>
      <c r="E4157" s="78"/>
      <c r="F4157" s="78"/>
      <c r="G4157" s="78"/>
      <c r="H4157" s="78"/>
      <c r="I4157" s="78"/>
    </row>
    <row r="4158" spans="1:9" x14ac:dyDescent="0.2">
      <c r="A4158" s="77">
        <v>36290</v>
      </c>
      <c r="B4158" s="61">
        <v>3734</v>
      </c>
      <c r="C4158" s="78">
        <f t="shared" si="183"/>
        <v>1999.05</v>
      </c>
      <c r="D4158" s="78">
        <f t="shared" si="184"/>
        <v>7.406280991735537</v>
      </c>
      <c r="E4158" s="78"/>
      <c r="F4158" s="78"/>
      <c r="G4158" s="78"/>
      <c r="H4158" s="78"/>
      <c r="I4158" s="78"/>
    </row>
    <row r="4159" spans="1:9" x14ac:dyDescent="0.2">
      <c r="A4159" s="77">
        <v>36291</v>
      </c>
      <c r="B4159" s="61">
        <v>4213</v>
      </c>
      <c r="C4159" s="78">
        <f t="shared" si="183"/>
        <v>1999.05</v>
      </c>
      <c r="D4159" s="78">
        <f t="shared" si="184"/>
        <v>8.3563636363636355</v>
      </c>
      <c r="E4159" s="78"/>
      <c r="F4159" s="78"/>
      <c r="G4159" s="78"/>
      <c r="H4159" s="78"/>
      <c r="I4159" s="78"/>
    </row>
    <row r="4160" spans="1:9" x14ac:dyDescent="0.2">
      <c r="A4160" s="77">
        <v>36292</v>
      </c>
      <c r="B4160" s="61">
        <v>4552</v>
      </c>
      <c r="C4160" s="78">
        <f t="shared" si="183"/>
        <v>1999.05</v>
      </c>
      <c r="D4160" s="78">
        <f t="shared" si="184"/>
        <v>9.0287603305785122</v>
      </c>
      <c r="E4160" s="78"/>
      <c r="F4160" s="78"/>
      <c r="G4160" s="78"/>
      <c r="H4160" s="78"/>
      <c r="I4160" s="78"/>
    </row>
    <row r="4161" spans="1:9" x14ac:dyDescent="0.2">
      <c r="A4161" s="77">
        <v>36293</v>
      </c>
      <c r="B4161" s="61">
        <v>4368</v>
      </c>
      <c r="C4161" s="78">
        <f t="shared" si="183"/>
        <v>1999.05</v>
      </c>
      <c r="D4161" s="78">
        <f t="shared" si="184"/>
        <v>8.6638016528925625</v>
      </c>
      <c r="E4161" s="78"/>
      <c r="F4161" s="78"/>
      <c r="G4161" s="78"/>
      <c r="H4161" s="78"/>
      <c r="I4161" s="78"/>
    </row>
    <row r="4162" spans="1:9" x14ac:dyDescent="0.2">
      <c r="A4162" s="77">
        <v>36294</v>
      </c>
      <c r="B4162" s="61">
        <v>3775</v>
      </c>
      <c r="C4162" s="78">
        <f t="shared" si="183"/>
        <v>1999.05</v>
      </c>
      <c r="D4162" s="78">
        <f t="shared" si="184"/>
        <v>7.4876033057851235</v>
      </c>
      <c r="E4162" s="78"/>
      <c r="F4162" s="78"/>
      <c r="G4162" s="78"/>
      <c r="H4162" s="78"/>
      <c r="I4162" s="78"/>
    </row>
    <row r="4163" spans="1:9" x14ac:dyDescent="0.2">
      <c r="A4163" s="77">
        <v>36295</v>
      </c>
      <c r="B4163" s="61">
        <v>3520</v>
      </c>
      <c r="C4163" s="78">
        <f t="shared" si="183"/>
        <v>1999.05</v>
      </c>
      <c r="D4163" s="78">
        <f t="shared" si="184"/>
        <v>6.9818181818181824</v>
      </c>
      <c r="E4163" s="78"/>
      <c r="F4163" s="78"/>
      <c r="G4163" s="78"/>
      <c r="H4163" s="78"/>
      <c r="I4163" s="78"/>
    </row>
    <row r="4164" spans="1:9" x14ac:dyDescent="0.2">
      <c r="A4164" s="77">
        <v>36296</v>
      </c>
      <c r="B4164" s="61">
        <v>5054</v>
      </c>
      <c r="C4164" s="78">
        <f t="shared" si="183"/>
        <v>1999.05</v>
      </c>
      <c r="D4164" s="78">
        <f t="shared" si="184"/>
        <v>10.024462809917354</v>
      </c>
      <c r="E4164" s="78"/>
      <c r="F4164" s="78"/>
      <c r="G4164" s="78"/>
      <c r="H4164" s="78"/>
      <c r="I4164" s="78"/>
    </row>
    <row r="4165" spans="1:9" x14ac:dyDescent="0.2">
      <c r="A4165" s="77">
        <v>36297</v>
      </c>
      <c r="B4165" s="61">
        <v>1338</v>
      </c>
      <c r="C4165" s="78">
        <f t="shared" si="183"/>
        <v>1999.05</v>
      </c>
      <c r="D4165" s="78">
        <f t="shared" si="184"/>
        <v>2.6538842975206611</v>
      </c>
      <c r="E4165" s="78"/>
      <c r="F4165" s="78"/>
      <c r="G4165" s="78"/>
      <c r="H4165" s="78"/>
      <c r="I4165" s="78"/>
    </row>
    <row r="4166" spans="1:9" x14ac:dyDescent="0.2">
      <c r="A4166" s="77">
        <v>36298</v>
      </c>
      <c r="B4166" s="61">
        <v>5059</v>
      </c>
      <c r="C4166" s="78">
        <f t="shared" si="183"/>
        <v>1999.05</v>
      </c>
      <c r="D4166" s="78">
        <f t="shared" si="184"/>
        <v>10.034380165289257</v>
      </c>
      <c r="E4166" s="78"/>
      <c r="F4166" s="78"/>
      <c r="G4166" s="78"/>
      <c r="H4166" s="78"/>
      <c r="I4166" s="78"/>
    </row>
    <row r="4167" spans="1:9" x14ac:dyDescent="0.2">
      <c r="A4167" s="77">
        <v>36299</v>
      </c>
      <c r="B4167" s="61">
        <v>5365</v>
      </c>
      <c r="C4167" s="78">
        <f t="shared" si="183"/>
        <v>1999.05</v>
      </c>
      <c r="D4167" s="78">
        <f t="shared" si="184"/>
        <v>10.641322314049587</v>
      </c>
      <c r="E4167" s="78"/>
      <c r="F4167" s="78"/>
      <c r="G4167" s="78"/>
      <c r="H4167" s="78"/>
      <c r="I4167" s="78"/>
    </row>
    <row r="4168" spans="1:9" x14ac:dyDescent="0.2">
      <c r="A4168" s="77">
        <v>36300</v>
      </c>
      <c r="B4168" s="61">
        <v>4910</v>
      </c>
      <c r="C4168" s="78">
        <f t="shared" si="183"/>
        <v>1999.05</v>
      </c>
      <c r="D4168" s="78">
        <f t="shared" si="184"/>
        <v>9.7388429752066106</v>
      </c>
      <c r="E4168" s="78"/>
      <c r="F4168" s="78"/>
      <c r="G4168" s="78"/>
      <c r="H4168" s="78"/>
      <c r="I4168" s="78"/>
    </row>
    <row r="4169" spans="1:9" x14ac:dyDescent="0.2">
      <c r="A4169" s="77">
        <v>36301</v>
      </c>
      <c r="B4169" s="61">
        <v>7478</v>
      </c>
      <c r="C4169" s="78">
        <f t="shared" si="183"/>
        <v>1999.05</v>
      </c>
      <c r="D4169" s="78">
        <f t="shared" si="184"/>
        <v>14.832396694214877</v>
      </c>
      <c r="E4169" s="78"/>
      <c r="F4169" s="78"/>
      <c r="G4169" s="78"/>
      <c r="H4169" s="78"/>
      <c r="I4169" s="78"/>
    </row>
    <row r="4170" spans="1:9" x14ac:dyDescent="0.2">
      <c r="A4170" s="77">
        <v>36302</v>
      </c>
      <c r="B4170" s="61">
        <v>6441</v>
      </c>
      <c r="C4170" s="78">
        <f t="shared" si="183"/>
        <v>1999.05</v>
      </c>
      <c r="D4170" s="78">
        <f t="shared" si="184"/>
        <v>12.775537190082645</v>
      </c>
      <c r="E4170" s="78"/>
      <c r="F4170" s="78"/>
      <c r="G4170" s="78"/>
      <c r="H4170" s="78"/>
      <c r="I4170" s="78"/>
    </row>
    <row r="4171" spans="1:9" x14ac:dyDescent="0.2">
      <c r="A4171" s="77">
        <v>36303</v>
      </c>
      <c r="B4171" s="61">
        <v>7668</v>
      </c>
      <c r="C4171" s="78">
        <f t="shared" ref="C4171:C4234" si="185">YEAR(A4171) + MONTH(A4171) / 100</f>
        <v>1999.05</v>
      </c>
      <c r="D4171" s="78">
        <f t="shared" si="184"/>
        <v>15.209256198347108</v>
      </c>
      <c r="E4171" s="78"/>
      <c r="F4171" s="78"/>
      <c r="G4171" s="78"/>
      <c r="H4171" s="78"/>
      <c r="I4171" s="78"/>
    </row>
    <row r="4172" spans="1:9" x14ac:dyDescent="0.2">
      <c r="A4172" s="77">
        <v>36304</v>
      </c>
      <c r="B4172" s="61">
        <v>8337</v>
      </c>
      <c r="C4172" s="78">
        <f t="shared" si="185"/>
        <v>1999.05</v>
      </c>
      <c r="D4172" s="78">
        <f t="shared" ref="D4172:D4235" si="186">B4172 * 60 * 60 * 24 / 43560 / 1000</f>
        <v>16.536198347107437</v>
      </c>
      <c r="E4172" s="78"/>
      <c r="F4172" s="78"/>
      <c r="G4172" s="78"/>
      <c r="H4172" s="78"/>
      <c r="I4172" s="78"/>
    </row>
    <row r="4173" spans="1:9" x14ac:dyDescent="0.2">
      <c r="A4173" s="77">
        <v>36305</v>
      </c>
      <c r="B4173" s="61">
        <v>9035</v>
      </c>
      <c r="C4173" s="78">
        <f t="shared" si="185"/>
        <v>1999.05</v>
      </c>
      <c r="D4173" s="78">
        <f t="shared" si="186"/>
        <v>17.920661157024796</v>
      </c>
      <c r="E4173" s="78"/>
      <c r="F4173" s="78"/>
      <c r="G4173" s="78"/>
      <c r="H4173" s="78"/>
      <c r="I4173" s="78"/>
    </row>
    <row r="4174" spans="1:9" x14ac:dyDescent="0.2">
      <c r="A4174" s="77">
        <v>36306</v>
      </c>
      <c r="B4174" s="61">
        <v>8481</v>
      </c>
      <c r="C4174" s="78">
        <f t="shared" si="185"/>
        <v>1999.05</v>
      </c>
      <c r="D4174" s="78">
        <f t="shared" si="186"/>
        <v>16.82181818181818</v>
      </c>
      <c r="E4174" s="78"/>
      <c r="F4174" s="78"/>
      <c r="G4174" s="78"/>
      <c r="H4174" s="78"/>
      <c r="I4174" s="78"/>
    </row>
    <row r="4175" spans="1:9" x14ac:dyDescent="0.2">
      <c r="A4175" s="77">
        <v>36307</v>
      </c>
      <c r="B4175" s="61">
        <v>8809</v>
      </c>
      <c r="C4175" s="78">
        <f t="shared" si="185"/>
        <v>1999.05</v>
      </c>
      <c r="D4175" s="78">
        <f t="shared" si="186"/>
        <v>17.472396694214876</v>
      </c>
      <c r="E4175" s="78"/>
      <c r="F4175" s="78"/>
      <c r="G4175" s="78"/>
      <c r="H4175" s="78"/>
      <c r="I4175" s="78"/>
    </row>
    <row r="4176" spans="1:9" x14ac:dyDescent="0.2">
      <c r="A4176" s="77">
        <v>36308</v>
      </c>
      <c r="B4176" s="61">
        <v>8135</v>
      </c>
      <c r="C4176" s="78">
        <f t="shared" si="185"/>
        <v>1999.05</v>
      </c>
      <c r="D4176" s="78">
        <f t="shared" si="186"/>
        <v>16.135537190082644</v>
      </c>
      <c r="E4176" s="78"/>
      <c r="F4176" s="78"/>
      <c r="G4176" s="78"/>
      <c r="H4176" s="78"/>
      <c r="I4176" s="78"/>
    </row>
    <row r="4177" spans="1:9" x14ac:dyDescent="0.2">
      <c r="A4177" s="77">
        <v>36309</v>
      </c>
      <c r="B4177" s="61">
        <v>6921</v>
      </c>
      <c r="C4177" s="78">
        <f t="shared" si="185"/>
        <v>1999.05</v>
      </c>
      <c r="D4177" s="78">
        <f t="shared" si="186"/>
        <v>13.727603305785124</v>
      </c>
      <c r="E4177" s="78"/>
      <c r="F4177" s="78"/>
      <c r="G4177" s="78"/>
      <c r="H4177" s="78"/>
      <c r="I4177" s="78"/>
    </row>
    <row r="4178" spans="1:9" x14ac:dyDescent="0.2">
      <c r="A4178" s="77">
        <v>36310</v>
      </c>
      <c r="B4178" s="61">
        <v>6024</v>
      </c>
      <c r="C4178" s="78">
        <f t="shared" si="185"/>
        <v>1999.05</v>
      </c>
      <c r="D4178" s="78">
        <f t="shared" si="186"/>
        <v>11.948429752066115</v>
      </c>
      <c r="E4178" s="78"/>
      <c r="F4178" s="78"/>
      <c r="G4178" s="78"/>
      <c r="H4178" s="78"/>
      <c r="I4178" s="78"/>
    </row>
    <row r="4179" spans="1:9" x14ac:dyDescent="0.2">
      <c r="A4179" s="77">
        <v>36311</v>
      </c>
      <c r="B4179" s="61">
        <v>5673</v>
      </c>
      <c r="C4179" s="78">
        <f t="shared" si="185"/>
        <v>1999.05</v>
      </c>
      <c r="D4179" s="78">
        <f t="shared" si="186"/>
        <v>11.252231404958678</v>
      </c>
      <c r="E4179" s="78"/>
      <c r="F4179" s="78"/>
      <c r="G4179" s="78"/>
      <c r="H4179" s="78"/>
      <c r="I4179" s="78"/>
    </row>
    <row r="4180" spans="1:9" x14ac:dyDescent="0.2">
      <c r="A4180" s="77">
        <v>36312</v>
      </c>
      <c r="B4180" s="61">
        <v>5488</v>
      </c>
      <c r="C4180" s="78">
        <f t="shared" si="185"/>
        <v>1999.06</v>
      </c>
      <c r="D4180" s="78">
        <f t="shared" si="186"/>
        <v>10.885289256198346</v>
      </c>
      <c r="E4180" s="78"/>
      <c r="F4180" s="78"/>
      <c r="G4180" s="78"/>
      <c r="H4180" s="78"/>
      <c r="I4180" s="78"/>
    </row>
    <row r="4181" spans="1:9" x14ac:dyDescent="0.2">
      <c r="A4181" s="77">
        <v>36313</v>
      </c>
      <c r="B4181" s="61">
        <v>3454</v>
      </c>
      <c r="C4181" s="78">
        <f t="shared" si="185"/>
        <v>1999.06</v>
      </c>
      <c r="D4181" s="78">
        <f t="shared" si="186"/>
        <v>6.8509090909090906</v>
      </c>
      <c r="E4181" s="78"/>
      <c r="F4181" s="78"/>
      <c r="G4181" s="78"/>
      <c r="H4181" s="78"/>
      <c r="I4181" s="78"/>
    </row>
    <row r="4182" spans="1:9" x14ac:dyDescent="0.2">
      <c r="A4182" s="77">
        <v>36314</v>
      </c>
      <c r="B4182" s="61">
        <v>3415</v>
      </c>
      <c r="C4182" s="78">
        <f t="shared" si="185"/>
        <v>1999.06</v>
      </c>
      <c r="D4182" s="78">
        <f t="shared" si="186"/>
        <v>6.7735537190082642</v>
      </c>
      <c r="E4182" s="78"/>
      <c r="F4182" s="78"/>
      <c r="G4182" s="78"/>
      <c r="H4182" s="78"/>
      <c r="I4182" s="78"/>
    </row>
    <row r="4183" spans="1:9" x14ac:dyDescent="0.2">
      <c r="A4183" s="77">
        <v>36315</v>
      </c>
      <c r="B4183" s="61">
        <v>3366</v>
      </c>
      <c r="C4183" s="78">
        <f t="shared" si="185"/>
        <v>1999.06</v>
      </c>
      <c r="D4183" s="78">
        <f t="shared" si="186"/>
        <v>6.6763636363636358</v>
      </c>
      <c r="E4183" s="78"/>
      <c r="F4183" s="78"/>
      <c r="G4183" s="78"/>
      <c r="H4183" s="78"/>
      <c r="I4183" s="78"/>
    </row>
    <row r="4184" spans="1:9" x14ac:dyDescent="0.2">
      <c r="A4184" s="77">
        <v>36316</v>
      </c>
      <c r="B4184" s="61">
        <v>3916</v>
      </c>
      <c r="C4184" s="78">
        <f t="shared" si="185"/>
        <v>1999.06</v>
      </c>
      <c r="D4184" s="78">
        <f t="shared" si="186"/>
        <v>7.7672727272727267</v>
      </c>
      <c r="E4184" s="78"/>
      <c r="F4184" s="78"/>
      <c r="G4184" s="78"/>
      <c r="H4184" s="78"/>
      <c r="I4184" s="78"/>
    </row>
    <row r="4185" spans="1:9" x14ac:dyDescent="0.2">
      <c r="A4185" s="77">
        <v>36317</v>
      </c>
      <c r="B4185" s="61">
        <v>3714</v>
      </c>
      <c r="C4185" s="78">
        <f t="shared" si="185"/>
        <v>1999.06</v>
      </c>
      <c r="D4185" s="78">
        <f t="shared" si="186"/>
        <v>7.366611570247934</v>
      </c>
      <c r="E4185" s="78"/>
      <c r="F4185" s="78"/>
      <c r="G4185" s="78"/>
      <c r="H4185" s="78"/>
      <c r="I4185" s="78"/>
    </row>
    <row r="4186" spans="1:9" x14ac:dyDescent="0.2">
      <c r="A4186" s="77">
        <v>36318</v>
      </c>
      <c r="B4186" s="61">
        <v>3257</v>
      </c>
      <c r="C4186" s="78">
        <f t="shared" si="185"/>
        <v>1999.06</v>
      </c>
      <c r="D4186" s="78">
        <f t="shared" si="186"/>
        <v>6.4601652892561985</v>
      </c>
      <c r="E4186" s="78"/>
      <c r="F4186" s="78"/>
      <c r="G4186" s="78"/>
      <c r="H4186" s="78"/>
      <c r="I4186" s="78"/>
    </row>
    <row r="4187" spans="1:9" x14ac:dyDescent="0.2">
      <c r="A4187" s="77">
        <v>36319</v>
      </c>
      <c r="B4187" s="61">
        <v>3199</v>
      </c>
      <c r="C4187" s="78">
        <f t="shared" si="185"/>
        <v>1999.06</v>
      </c>
      <c r="D4187" s="78">
        <f t="shared" si="186"/>
        <v>6.3451239669421486</v>
      </c>
      <c r="E4187" s="78"/>
      <c r="F4187" s="78"/>
      <c r="G4187" s="78"/>
      <c r="H4187" s="78"/>
      <c r="I4187" s="78"/>
    </row>
    <row r="4188" spans="1:9" x14ac:dyDescent="0.2">
      <c r="A4188" s="77">
        <v>36320</v>
      </c>
      <c r="B4188" s="61">
        <v>3215</v>
      </c>
      <c r="C4188" s="78">
        <f t="shared" si="185"/>
        <v>1999.06</v>
      </c>
      <c r="D4188" s="78">
        <f t="shared" si="186"/>
        <v>6.3768595041322316</v>
      </c>
      <c r="E4188" s="78"/>
      <c r="F4188" s="78"/>
      <c r="G4188" s="78"/>
      <c r="H4188" s="78"/>
      <c r="I4188" s="78"/>
    </row>
    <row r="4189" spans="1:9" x14ac:dyDescent="0.2">
      <c r="A4189" s="77">
        <v>36321</v>
      </c>
      <c r="B4189" s="61">
        <v>3120</v>
      </c>
      <c r="C4189" s="78">
        <f t="shared" si="185"/>
        <v>1999.06</v>
      </c>
      <c r="D4189" s="78">
        <f t="shared" si="186"/>
        <v>6.1884297520661153</v>
      </c>
      <c r="E4189" s="78"/>
      <c r="F4189" s="78"/>
      <c r="G4189" s="78"/>
      <c r="H4189" s="78"/>
      <c r="I4189" s="78"/>
    </row>
    <row r="4190" spans="1:9" x14ac:dyDescent="0.2">
      <c r="A4190" s="77">
        <v>36322</v>
      </c>
      <c r="B4190" s="61">
        <v>3675</v>
      </c>
      <c r="C4190" s="78">
        <f t="shared" si="185"/>
        <v>1999.06</v>
      </c>
      <c r="D4190" s="78">
        <f t="shared" si="186"/>
        <v>7.2892561983471076</v>
      </c>
      <c r="E4190" s="78"/>
      <c r="F4190" s="78"/>
      <c r="G4190" s="78"/>
      <c r="H4190" s="78"/>
      <c r="I4190" s="78"/>
    </row>
    <row r="4191" spans="1:9" x14ac:dyDescent="0.2">
      <c r="A4191" s="77">
        <v>36323</v>
      </c>
      <c r="B4191" s="61">
        <v>3568</v>
      </c>
      <c r="C4191" s="78">
        <f t="shared" si="185"/>
        <v>1999.06</v>
      </c>
      <c r="D4191" s="78">
        <f t="shared" si="186"/>
        <v>7.0770247933884294</v>
      </c>
      <c r="E4191" s="78"/>
      <c r="F4191" s="78"/>
      <c r="G4191" s="78"/>
      <c r="H4191" s="78"/>
      <c r="I4191" s="78"/>
    </row>
    <row r="4192" spans="1:9" x14ac:dyDescent="0.2">
      <c r="A4192" s="77">
        <v>36324</v>
      </c>
      <c r="B4192" s="61">
        <v>3768</v>
      </c>
      <c r="C4192" s="78">
        <f t="shared" si="185"/>
        <v>1999.06</v>
      </c>
      <c r="D4192" s="78">
        <f t="shared" si="186"/>
        <v>7.4737190082644629</v>
      </c>
      <c r="E4192" s="78"/>
      <c r="F4192" s="78"/>
      <c r="G4192" s="78"/>
      <c r="H4192" s="78"/>
      <c r="I4192" s="78"/>
    </row>
    <row r="4193" spans="1:9" x14ac:dyDescent="0.2">
      <c r="A4193" s="77">
        <v>36325</v>
      </c>
      <c r="B4193" s="61">
        <v>4133</v>
      </c>
      <c r="C4193" s="78">
        <f t="shared" si="185"/>
        <v>1999.06</v>
      </c>
      <c r="D4193" s="78">
        <f t="shared" si="186"/>
        <v>8.1976859504132218</v>
      </c>
      <c r="E4193" s="78"/>
      <c r="F4193" s="78"/>
      <c r="G4193" s="78"/>
      <c r="H4193" s="78"/>
      <c r="I4193" s="78"/>
    </row>
    <row r="4194" spans="1:9" x14ac:dyDescent="0.2">
      <c r="A4194" s="77">
        <v>36326</v>
      </c>
      <c r="B4194" s="61">
        <v>3985</v>
      </c>
      <c r="C4194" s="78">
        <f t="shared" si="185"/>
        <v>1999.06</v>
      </c>
      <c r="D4194" s="78">
        <f t="shared" si="186"/>
        <v>7.9041322314049589</v>
      </c>
      <c r="E4194" s="78"/>
      <c r="F4194" s="78"/>
      <c r="G4194" s="78"/>
      <c r="H4194" s="78"/>
      <c r="I4194" s="78"/>
    </row>
    <row r="4195" spans="1:9" x14ac:dyDescent="0.2">
      <c r="A4195" s="77">
        <v>36327</v>
      </c>
      <c r="B4195" s="61">
        <v>3564</v>
      </c>
      <c r="C4195" s="78">
        <f t="shared" si="185"/>
        <v>1999.06</v>
      </c>
      <c r="D4195" s="78">
        <f t="shared" si="186"/>
        <v>7.0690909090909093</v>
      </c>
      <c r="E4195" s="78"/>
      <c r="F4195" s="78"/>
      <c r="G4195" s="78"/>
      <c r="H4195" s="78"/>
      <c r="I4195" s="78"/>
    </row>
    <row r="4196" spans="1:9" x14ac:dyDescent="0.2">
      <c r="A4196" s="77">
        <v>36328</v>
      </c>
      <c r="B4196" s="61">
        <v>3357</v>
      </c>
      <c r="C4196" s="78">
        <f t="shared" si="185"/>
        <v>1999.06</v>
      </c>
      <c r="D4196" s="78">
        <f t="shared" si="186"/>
        <v>6.6585123966942144</v>
      </c>
      <c r="E4196" s="78"/>
      <c r="F4196" s="78"/>
      <c r="G4196" s="78"/>
      <c r="H4196" s="78"/>
      <c r="I4196" s="78"/>
    </row>
    <row r="4197" spans="1:9" x14ac:dyDescent="0.2">
      <c r="A4197" s="77">
        <v>36329</v>
      </c>
      <c r="B4197" s="61">
        <v>2942</v>
      </c>
      <c r="C4197" s="78">
        <f t="shared" si="185"/>
        <v>1999.06</v>
      </c>
      <c r="D4197" s="78">
        <f t="shared" si="186"/>
        <v>5.8353719008264457</v>
      </c>
      <c r="E4197" s="78"/>
      <c r="F4197" s="78"/>
      <c r="G4197" s="78"/>
      <c r="H4197" s="78"/>
      <c r="I4197" s="78"/>
    </row>
    <row r="4198" spans="1:9" x14ac:dyDescent="0.2">
      <c r="A4198" s="77">
        <v>36330</v>
      </c>
      <c r="B4198" s="61">
        <v>2801</v>
      </c>
      <c r="C4198" s="78">
        <f t="shared" si="185"/>
        <v>1999.06</v>
      </c>
      <c r="D4198" s="78">
        <f t="shared" si="186"/>
        <v>5.5557024793388425</v>
      </c>
      <c r="E4198" s="78"/>
      <c r="F4198" s="78"/>
      <c r="G4198" s="78"/>
      <c r="H4198" s="78"/>
      <c r="I4198" s="78"/>
    </row>
    <row r="4199" spans="1:9" x14ac:dyDescent="0.2">
      <c r="A4199" s="77">
        <v>36331</v>
      </c>
      <c r="B4199" s="61">
        <v>2705</v>
      </c>
      <c r="C4199" s="78">
        <f t="shared" si="185"/>
        <v>1999.06</v>
      </c>
      <c r="D4199" s="78">
        <f t="shared" si="186"/>
        <v>5.3652892561983467</v>
      </c>
      <c r="E4199" s="78"/>
      <c r="F4199" s="78"/>
      <c r="G4199" s="78"/>
      <c r="H4199" s="78"/>
      <c r="I4199" s="78"/>
    </row>
    <row r="4200" spans="1:9" x14ac:dyDescent="0.2">
      <c r="A4200" s="77">
        <v>36332</v>
      </c>
      <c r="B4200" s="61">
        <v>3185</v>
      </c>
      <c r="C4200" s="78">
        <f t="shared" si="185"/>
        <v>1999.06</v>
      </c>
      <c r="D4200" s="78">
        <f t="shared" si="186"/>
        <v>6.3173553719008266</v>
      </c>
      <c r="E4200" s="78"/>
      <c r="F4200" s="78"/>
      <c r="G4200" s="78"/>
      <c r="H4200" s="78"/>
      <c r="I4200" s="78"/>
    </row>
    <row r="4201" spans="1:9" x14ac:dyDescent="0.2">
      <c r="A4201" s="77">
        <v>36333</v>
      </c>
      <c r="B4201" s="61">
        <v>2999</v>
      </c>
      <c r="C4201" s="78">
        <f t="shared" si="185"/>
        <v>1999.06</v>
      </c>
      <c r="D4201" s="78">
        <f t="shared" si="186"/>
        <v>5.948429752066116</v>
      </c>
      <c r="E4201" s="78"/>
      <c r="F4201" s="78"/>
      <c r="G4201" s="78"/>
      <c r="H4201" s="78"/>
      <c r="I4201" s="78"/>
    </row>
    <row r="4202" spans="1:9" x14ac:dyDescent="0.2">
      <c r="A4202" s="77">
        <v>36334</v>
      </c>
      <c r="B4202" s="61">
        <v>2738</v>
      </c>
      <c r="C4202" s="78">
        <f t="shared" si="185"/>
        <v>1999.06</v>
      </c>
      <c r="D4202" s="78">
        <f t="shared" si="186"/>
        <v>5.4307438016528922</v>
      </c>
      <c r="E4202" s="78"/>
      <c r="F4202" s="78"/>
      <c r="G4202" s="78"/>
      <c r="H4202" s="78"/>
      <c r="I4202" s="78"/>
    </row>
    <row r="4203" spans="1:9" x14ac:dyDescent="0.2">
      <c r="A4203" s="77">
        <v>36335</v>
      </c>
      <c r="B4203" s="61">
        <v>1899</v>
      </c>
      <c r="C4203" s="78">
        <f t="shared" si="185"/>
        <v>1999.06</v>
      </c>
      <c r="D4203" s="78">
        <f t="shared" si="186"/>
        <v>3.7666115702479339</v>
      </c>
      <c r="E4203" s="78"/>
      <c r="F4203" s="78"/>
      <c r="G4203" s="78"/>
      <c r="H4203" s="78"/>
      <c r="I4203" s="78"/>
    </row>
    <row r="4204" spans="1:9" x14ac:dyDescent="0.2">
      <c r="A4204" s="77">
        <v>36336</v>
      </c>
      <c r="B4204" s="61">
        <v>1865</v>
      </c>
      <c r="C4204" s="78">
        <f t="shared" si="185"/>
        <v>1999.06</v>
      </c>
      <c r="D4204" s="78">
        <f t="shared" si="186"/>
        <v>3.6991735537190085</v>
      </c>
      <c r="E4204" s="78"/>
      <c r="F4204" s="78"/>
      <c r="G4204" s="78"/>
      <c r="H4204" s="78"/>
      <c r="I4204" s="78"/>
    </row>
    <row r="4205" spans="1:9" x14ac:dyDescent="0.2">
      <c r="A4205" s="77">
        <v>36337</v>
      </c>
      <c r="B4205" s="61">
        <v>1532</v>
      </c>
      <c r="C4205" s="78">
        <f t="shared" si="185"/>
        <v>1999.06</v>
      </c>
      <c r="D4205" s="78">
        <f t="shared" si="186"/>
        <v>3.0386776859504137</v>
      </c>
      <c r="E4205" s="78"/>
      <c r="F4205" s="78"/>
      <c r="G4205" s="78"/>
      <c r="H4205" s="78"/>
      <c r="I4205" s="78"/>
    </row>
    <row r="4206" spans="1:9" x14ac:dyDescent="0.2">
      <c r="A4206" s="77">
        <v>36338</v>
      </c>
      <c r="B4206" s="61">
        <v>1889</v>
      </c>
      <c r="C4206" s="78">
        <f t="shared" si="185"/>
        <v>1999.06</v>
      </c>
      <c r="D4206" s="78">
        <f t="shared" si="186"/>
        <v>3.746776859504132</v>
      </c>
      <c r="E4206" s="78"/>
      <c r="F4206" s="78"/>
      <c r="G4206" s="78"/>
      <c r="H4206" s="78"/>
      <c r="I4206" s="78"/>
    </row>
    <row r="4207" spans="1:9" x14ac:dyDescent="0.2">
      <c r="A4207" s="77">
        <v>36339</v>
      </c>
      <c r="B4207" s="61">
        <v>2172</v>
      </c>
      <c r="C4207" s="78">
        <f t="shared" si="185"/>
        <v>1999.06</v>
      </c>
      <c r="D4207" s="78">
        <f t="shared" si="186"/>
        <v>4.3080991735537193</v>
      </c>
      <c r="E4207" s="78"/>
      <c r="F4207" s="78"/>
      <c r="G4207" s="78"/>
      <c r="H4207" s="78"/>
      <c r="I4207" s="78"/>
    </row>
    <row r="4208" spans="1:9" x14ac:dyDescent="0.2">
      <c r="A4208" s="77">
        <v>36340</v>
      </c>
      <c r="B4208" s="61">
        <v>1779</v>
      </c>
      <c r="C4208" s="78">
        <f t="shared" si="185"/>
        <v>1999.06</v>
      </c>
      <c r="D4208" s="78">
        <f t="shared" si="186"/>
        <v>3.5285950413223142</v>
      </c>
      <c r="E4208" s="78"/>
      <c r="F4208" s="78"/>
      <c r="G4208" s="78"/>
      <c r="H4208" s="78"/>
      <c r="I4208" s="78"/>
    </row>
    <row r="4209" spans="1:9" x14ac:dyDescent="0.2">
      <c r="A4209" s="77">
        <v>36341</v>
      </c>
      <c r="B4209" s="61">
        <v>1742</v>
      </c>
      <c r="C4209" s="78">
        <f t="shared" si="185"/>
        <v>1999.06</v>
      </c>
      <c r="D4209" s="78">
        <f t="shared" si="186"/>
        <v>3.4552066115702478</v>
      </c>
      <c r="E4209" s="78"/>
      <c r="F4209" s="78"/>
      <c r="G4209" s="78"/>
      <c r="H4209" s="78"/>
      <c r="I4209" s="78"/>
    </row>
    <row r="4210" spans="1:9" x14ac:dyDescent="0.2">
      <c r="A4210" s="77">
        <v>36342</v>
      </c>
      <c r="B4210" s="61">
        <v>1459</v>
      </c>
      <c r="C4210" s="78">
        <f t="shared" si="185"/>
        <v>1999.07</v>
      </c>
      <c r="D4210" s="78">
        <f t="shared" si="186"/>
        <v>2.8938842975206613</v>
      </c>
      <c r="E4210" s="78"/>
      <c r="F4210" s="78"/>
      <c r="G4210" s="78"/>
      <c r="H4210" s="78"/>
      <c r="I4210" s="78"/>
    </row>
    <row r="4211" spans="1:9" x14ac:dyDescent="0.2">
      <c r="A4211" s="77">
        <v>36343</v>
      </c>
      <c r="B4211" s="61">
        <v>682</v>
      </c>
      <c r="C4211" s="78">
        <f t="shared" si="185"/>
        <v>1999.07</v>
      </c>
      <c r="D4211" s="78">
        <f t="shared" si="186"/>
        <v>1.3527272727272728</v>
      </c>
      <c r="E4211" s="78"/>
      <c r="F4211" s="78"/>
      <c r="G4211" s="78"/>
      <c r="H4211" s="78"/>
      <c r="I4211" s="78"/>
    </row>
    <row r="4212" spans="1:9" x14ac:dyDescent="0.2">
      <c r="A4212" s="77">
        <v>36344</v>
      </c>
      <c r="B4212" s="61">
        <v>300</v>
      </c>
      <c r="C4212" s="78">
        <f t="shared" si="185"/>
        <v>1999.07</v>
      </c>
      <c r="D4212" s="78">
        <f t="shared" si="186"/>
        <v>0.5950413223140496</v>
      </c>
      <c r="E4212" s="78"/>
      <c r="F4212" s="78"/>
      <c r="G4212" s="78"/>
      <c r="H4212" s="78"/>
      <c r="I4212" s="78"/>
    </row>
    <row r="4213" spans="1:9" x14ac:dyDescent="0.2">
      <c r="A4213" s="77">
        <v>36345</v>
      </c>
      <c r="B4213" s="61">
        <v>1103</v>
      </c>
      <c r="C4213" s="78">
        <f t="shared" si="185"/>
        <v>1999.07</v>
      </c>
      <c r="D4213" s="78">
        <f t="shared" si="186"/>
        <v>2.1877685950413226</v>
      </c>
      <c r="E4213" s="78"/>
      <c r="F4213" s="78"/>
      <c r="G4213" s="78"/>
      <c r="H4213" s="78"/>
      <c r="I4213" s="78"/>
    </row>
    <row r="4214" spans="1:9" x14ac:dyDescent="0.2">
      <c r="A4214" s="77">
        <v>36346</v>
      </c>
      <c r="B4214" s="61">
        <v>1116</v>
      </c>
      <c r="C4214" s="78">
        <f t="shared" si="185"/>
        <v>1999.07</v>
      </c>
      <c r="D4214" s="78">
        <f t="shared" si="186"/>
        <v>2.2135537190082646</v>
      </c>
      <c r="E4214" s="78"/>
      <c r="F4214" s="78"/>
      <c r="G4214" s="78"/>
      <c r="H4214" s="78"/>
      <c r="I4214" s="78"/>
    </row>
    <row r="4215" spans="1:9" x14ac:dyDescent="0.2">
      <c r="A4215" s="77">
        <v>36347</v>
      </c>
      <c r="B4215" s="61">
        <v>860</v>
      </c>
      <c r="C4215" s="78">
        <f t="shared" si="185"/>
        <v>1999.07</v>
      </c>
      <c r="D4215" s="78">
        <f t="shared" si="186"/>
        <v>1.7057851239669422</v>
      </c>
      <c r="E4215" s="78"/>
      <c r="F4215" s="78"/>
      <c r="G4215" s="78"/>
      <c r="H4215" s="78"/>
      <c r="I4215" s="78"/>
    </row>
    <row r="4216" spans="1:9" x14ac:dyDescent="0.2">
      <c r="A4216" s="77">
        <v>36348</v>
      </c>
      <c r="B4216" s="61">
        <v>1027</v>
      </c>
      <c r="C4216" s="78">
        <f t="shared" si="185"/>
        <v>1999.07</v>
      </c>
      <c r="D4216" s="78">
        <f t="shared" si="186"/>
        <v>2.0370247933884298</v>
      </c>
      <c r="E4216" s="78"/>
      <c r="F4216" s="78"/>
      <c r="G4216" s="78"/>
      <c r="H4216" s="78"/>
      <c r="I4216" s="78"/>
    </row>
    <row r="4217" spans="1:9" x14ac:dyDescent="0.2">
      <c r="A4217" s="77">
        <v>36349</v>
      </c>
      <c r="B4217" s="61">
        <v>2275</v>
      </c>
      <c r="C4217" s="78">
        <f t="shared" si="185"/>
        <v>1999.07</v>
      </c>
      <c r="D4217" s="78">
        <f t="shared" si="186"/>
        <v>4.5123966942148765</v>
      </c>
      <c r="E4217" s="78"/>
      <c r="F4217" s="78"/>
      <c r="G4217" s="78"/>
      <c r="H4217" s="78"/>
      <c r="I4217" s="78"/>
    </row>
    <row r="4218" spans="1:9" x14ac:dyDescent="0.2">
      <c r="A4218" s="77">
        <v>36350</v>
      </c>
      <c r="B4218" s="61">
        <v>-142</v>
      </c>
      <c r="C4218" s="78">
        <f t="shared" si="185"/>
        <v>1999.07</v>
      </c>
      <c r="D4218" s="78">
        <f t="shared" si="186"/>
        <v>-0.2816528925619835</v>
      </c>
      <c r="E4218" s="78"/>
      <c r="F4218" s="78"/>
      <c r="G4218" s="78"/>
      <c r="H4218" s="78"/>
      <c r="I4218" s="78"/>
    </row>
    <row r="4219" spans="1:9" x14ac:dyDescent="0.2">
      <c r="A4219" s="77">
        <v>36351</v>
      </c>
      <c r="B4219" s="61">
        <v>1011</v>
      </c>
      <c r="C4219" s="78">
        <f t="shared" si="185"/>
        <v>1999.07</v>
      </c>
      <c r="D4219" s="78">
        <f t="shared" si="186"/>
        <v>2.0052892561983473</v>
      </c>
      <c r="E4219" s="78"/>
      <c r="F4219" s="78"/>
      <c r="G4219" s="78"/>
      <c r="H4219" s="78"/>
      <c r="I4219" s="78"/>
    </row>
    <row r="4220" spans="1:9" x14ac:dyDescent="0.2">
      <c r="A4220" s="77">
        <v>36352</v>
      </c>
      <c r="B4220" s="61">
        <v>1271</v>
      </c>
      <c r="C4220" s="78">
        <f t="shared" si="185"/>
        <v>1999.07</v>
      </c>
      <c r="D4220" s="78">
        <f t="shared" si="186"/>
        <v>2.5209917355371898</v>
      </c>
      <c r="E4220" s="78"/>
      <c r="F4220" s="78"/>
      <c r="G4220" s="78"/>
      <c r="H4220" s="78"/>
      <c r="I4220" s="78"/>
    </row>
    <row r="4221" spans="1:9" x14ac:dyDescent="0.2">
      <c r="A4221" s="77">
        <v>36353</v>
      </c>
      <c r="B4221" s="61">
        <v>1489</v>
      </c>
      <c r="C4221" s="78">
        <f t="shared" si="185"/>
        <v>1999.07</v>
      </c>
      <c r="D4221" s="78">
        <f t="shared" si="186"/>
        <v>2.9533884297520663</v>
      </c>
      <c r="E4221" s="78"/>
      <c r="F4221" s="78"/>
      <c r="G4221" s="78"/>
      <c r="H4221" s="78"/>
      <c r="I4221" s="78"/>
    </row>
    <row r="4222" spans="1:9" x14ac:dyDescent="0.2">
      <c r="A4222" s="77">
        <v>36354</v>
      </c>
      <c r="B4222" s="61">
        <v>652</v>
      </c>
      <c r="C4222" s="78">
        <f t="shared" si="185"/>
        <v>1999.07</v>
      </c>
      <c r="D4222" s="78">
        <f t="shared" si="186"/>
        <v>1.2932231404958676</v>
      </c>
      <c r="E4222" s="78"/>
      <c r="F4222" s="78"/>
      <c r="G4222" s="78"/>
      <c r="H4222" s="78"/>
      <c r="I4222" s="78"/>
    </row>
    <row r="4223" spans="1:9" x14ac:dyDescent="0.2">
      <c r="A4223" s="77">
        <v>36355</v>
      </c>
      <c r="B4223" s="61">
        <v>542</v>
      </c>
      <c r="C4223" s="78">
        <f t="shared" si="185"/>
        <v>1999.07</v>
      </c>
      <c r="D4223" s="78">
        <f t="shared" si="186"/>
        <v>1.0750413223140496</v>
      </c>
      <c r="E4223" s="78"/>
      <c r="F4223" s="78"/>
      <c r="G4223" s="78"/>
      <c r="H4223" s="78"/>
      <c r="I4223" s="78"/>
    </row>
    <row r="4224" spans="1:9" x14ac:dyDescent="0.2">
      <c r="A4224" s="77">
        <v>36356</v>
      </c>
      <c r="B4224" s="61">
        <v>281</v>
      </c>
      <c r="C4224" s="78">
        <f t="shared" si="185"/>
        <v>1999.07</v>
      </c>
      <c r="D4224" s="78">
        <f t="shared" si="186"/>
        <v>0.5573553719008264</v>
      </c>
      <c r="E4224" s="78"/>
      <c r="F4224" s="78"/>
      <c r="G4224" s="78"/>
      <c r="H4224" s="78"/>
      <c r="I4224" s="78"/>
    </row>
    <row r="4225" spans="1:9" x14ac:dyDescent="0.2">
      <c r="A4225" s="77">
        <v>36357</v>
      </c>
      <c r="B4225" s="61">
        <v>35</v>
      </c>
      <c r="C4225" s="78">
        <f t="shared" si="185"/>
        <v>1999.07</v>
      </c>
      <c r="D4225" s="78">
        <f t="shared" si="186"/>
        <v>6.9421487603305798E-2</v>
      </c>
      <c r="E4225" s="78"/>
      <c r="F4225" s="78"/>
      <c r="G4225" s="78"/>
      <c r="H4225" s="78"/>
      <c r="I4225" s="78"/>
    </row>
    <row r="4226" spans="1:9" x14ac:dyDescent="0.2">
      <c r="A4226" s="77">
        <v>36358</v>
      </c>
      <c r="B4226" s="61">
        <v>355</v>
      </c>
      <c r="C4226" s="78">
        <f t="shared" si="185"/>
        <v>1999.07</v>
      </c>
      <c r="D4226" s="78">
        <f t="shared" si="186"/>
        <v>0.70413223140495873</v>
      </c>
      <c r="E4226" s="78"/>
      <c r="F4226" s="78"/>
      <c r="G4226" s="78"/>
      <c r="H4226" s="78"/>
      <c r="I4226" s="78"/>
    </row>
    <row r="4227" spans="1:9" x14ac:dyDescent="0.2">
      <c r="A4227" s="77">
        <v>36359</v>
      </c>
      <c r="B4227" s="61">
        <v>424</v>
      </c>
      <c r="C4227" s="78">
        <f t="shared" si="185"/>
        <v>1999.07</v>
      </c>
      <c r="D4227" s="78">
        <f t="shared" si="186"/>
        <v>0.84099173553719009</v>
      </c>
      <c r="E4227" s="78"/>
      <c r="F4227" s="78"/>
      <c r="G4227" s="78"/>
      <c r="H4227" s="78"/>
      <c r="I4227" s="78"/>
    </row>
    <row r="4228" spans="1:9" x14ac:dyDescent="0.2">
      <c r="A4228" s="77">
        <v>36360</v>
      </c>
      <c r="B4228" s="61">
        <v>305</v>
      </c>
      <c r="C4228" s="78">
        <f t="shared" si="185"/>
        <v>1999.07</v>
      </c>
      <c r="D4228" s="78">
        <f t="shared" si="186"/>
        <v>0.60495867768595046</v>
      </c>
      <c r="E4228" s="78"/>
      <c r="F4228" s="78"/>
      <c r="G4228" s="78"/>
      <c r="H4228" s="78"/>
      <c r="I4228" s="78"/>
    </row>
    <row r="4229" spans="1:9" x14ac:dyDescent="0.2">
      <c r="A4229" s="77">
        <v>36361</v>
      </c>
      <c r="B4229" s="61">
        <v>325</v>
      </c>
      <c r="C4229" s="78">
        <f t="shared" si="185"/>
        <v>1999.07</v>
      </c>
      <c r="D4229" s="78">
        <f t="shared" si="186"/>
        <v>0.64462809917355368</v>
      </c>
      <c r="E4229" s="78"/>
      <c r="F4229" s="78"/>
      <c r="G4229" s="78"/>
      <c r="H4229" s="78"/>
      <c r="I4229" s="78"/>
    </row>
    <row r="4230" spans="1:9" x14ac:dyDescent="0.2">
      <c r="A4230" s="77">
        <v>36362</v>
      </c>
      <c r="B4230" s="61">
        <v>212</v>
      </c>
      <c r="C4230" s="78">
        <f t="shared" si="185"/>
        <v>1999.07</v>
      </c>
      <c r="D4230" s="78">
        <f t="shared" si="186"/>
        <v>0.42049586776859504</v>
      </c>
      <c r="E4230" s="78"/>
      <c r="F4230" s="78"/>
      <c r="G4230" s="78"/>
      <c r="H4230" s="78"/>
      <c r="I4230" s="78"/>
    </row>
    <row r="4231" spans="1:9" x14ac:dyDescent="0.2">
      <c r="A4231" s="77">
        <v>36363</v>
      </c>
      <c r="B4231" s="61">
        <v>400</v>
      </c>
      <c r="C4231" s="78">
        <f t="shared" si="185"/>
        <v>1999.07</v>
      </c>
      <c r="D4231" s="78">
        <f t="shared" si="186"/>
        <v>0.79338842975206614</v>
      </c>
      <c r="E4231" s="78"/>
      <c r="F4231" s="78"/>
      <c r="G4231" s="78"/>
      <c r="H4231" s="78"/>
      <c r="I4231" s="78"/>
    </row>
    <row r="4232" spans="1:9" x14ac:dyDescent="0.2">
      <c r="A4232" s="77">
        <v>36364</v>
      </c>
      <c r="B4232" s="61">
        <v>267</v>
      </c>
      <c r="C4232" s="78">
        <f t="shared" si="185"/>
        <v>1999.07</v>
      </c>
      <c r="D4232" s="78">
        <f t="shared" si="186"/>
        <v>0.52958677685950406</v>
      </c>
      <c r="E4232" s="78"/>
      <c r="F4232" s="78"/>
      <c r="G4232" s="78"/>
      <c r="H4232" s="78"/>
      <c r="I4232" s="78"/>
    </row>
    <row r="4233" spans="1:9" x14ac:dyDescent="0.2">
      <c r="A4233" s="77">
        <v>36365</v>
      </c>
      <c r="B4233" s="61">
        <v>411</v>
      </c>
      <c r="C4233" s="78">
        <f t="shared" si="185"/>
        <v>1999.07</v>
      </c>
      <c r="D4233" s="78">
        <f t="shared" si="186"/>
        <v>0.81520661157024787</v>
      </c>
      <c r="E4233" s="78"/>
      <c r="F4233" s="78"/>
      <c r="G4233" s="78"/>
      <c r="H4233" s="78"/>
      <c r="I4233" s="78"/>
    </row>
    <row r="4234" spans="1:9" x14ac:dyDescent="0.2">
      <c r="A4234" s="77">
        <v>36366</v>
      </c>
      <c r="B4234" s="61">
        <v>545</v>
      </c>
      <c r="C4234" s="78">
        <f t="shared" si="185"/>
        <v>1999.07</v>
      </c>
      <c r="D4234" s="78">
        <f t="shared" si="186"/>
        <v>1.0809917355371901</v>
      </c>
      <c r="E4234" s="78"/>
      <c r="F4234" s="78"/>
      <c r="G4234" s="78"/>
      <c r="H4234" s="78"/>
      <c r="I4234" s="78"/>
    </row>
    <row r="4235" spans="1:9" x14ac:dyDescent="0.2">
      <c r="A4235" s="77">
        <v>36367</v>
      </c>
      <c r="B4235" s="61">
        <v>325</v>
      </c>
      <c r="C4235" s="78">
        <f t="shared" ref="C4235:C4298" si="187">YEAR(A4235) + MONTH(A4235) / 100</f>
        <v>1999.07</v>
      </c>
      <c r="D4235" s="78">
        <f t="shared" si="186"/>
        <v>0.64462809917355368</v>
      </c>
      <c r="E4235" s="78"/>
      <c r="F4235" s="78"/>
      <c r="G4235" s="78"/>
      <c r="H4235" s="78"/>
      <c r="I4235" s="78"/>
    </row>
    <row r="4236" spans="1:9" x14ac:dyDescent="0.2">
      <c r="A4236" s="77">
        <v>36368</v>
      </c>
      <c r="B4236" s="61">
        <v>316</v>
      </c>
      <c r="C4236" s="78">
        <f t="shared" si="187"/>
        <v>1999.07</v>
      </c>
      <c r="D4236" s="78">
        <f t="shared" ref="D4236:D4299" si="188">B4236 * 60 * 60 * 24 / 43560 / 1000</f>
        <v>0.6267768595041322</v>
      </c>
      <c r="E4236" s="78"/>
      <c r="F4236" s="78"/>
      <c r="G4236" s="78"/>
      <c r="H4236" s="78"/>
      <c r="I4236" s="78"/>
    </row>
    <row r="4237" spans="1:9" x14ac:dyDescent="0.2">
      <c r="A4237" s="77">
        <v>36369</v>
      </c>
      <c r="B4237" s="61">
        <v>334</v>
      </c>
      <c r="C4237" s="78">
        <f t="shared" si="187"/>
        <v>1999.07</v>
      </c>
      <c r="D4237" s="78">
        <f t="shared" si="188"/>
        <v>0.66247933884297516</v>
      </c>
      <c r="E4237" s="78"/>
      <c r="F4237" s="78"/>
      <c r="G4237" s="78"/>
      <c r="H4237" s="78"/>
      <c r="I4237" s="78"/>
    </row>
    <row r="4238" spans="1:9" x14ac:dyDescent="0.2">
      <c r="A4238" s="77">
        <v>36370</v>
      </c>
      <c r="B4238" s="61">
        <v>322</v>
      </c>
      <c r="C4238" s="78">
        <f t="shared" si="187"/>
        <v>1999.07</v>
      </c>
      <c r="D4238" s="78">
        <f t="shared" si="188"/>
        <v>0.63867768595041319</v>
      </c>
      <c r="E4238" s="78"/>
      <c r="F4238" s="78"/>
      <c r="G4238" s="78"/>
      <c r="H4238" s="78"/>
      <c r="I4238" s="78"/>
    </row>
    <row r="4239" spans="1:9" x14ac:dyDescent="0.2">
      <c r="A4239" s="77">
        <v>36371</v>
      </c>
      <c r="B4239" s="61">
        <v>175</v>
      </c>
      <c r="C4239" s="78">
        <f t="shared" si="187"/>
        <v>1999.07</v>
      </c>
      <c r="D4239" s="78">
        <f t="shared" si="188"/>
        <v>0.34710743801652894</v>
      </c>
      <c r="E4239" s="78"/>
      <c r="F4239" s="78"/>
      <c r="G4239" s="78"/>
      <c r="H4239" s="78"/>
      <c r="I4239" s="78"/>
    </row>
    <row r="4240" spans="1:9" x14ac:dyDescent="0.2">
      <c r="A4240" s="77">
        <v>36372</v>
      </c>
      <c r="B4240" s="61">
        <v>199</v>
      </c>
      <c r="C4240" s="78">
        <f t="shared" si="187"/>
        <v>1999.07</v>
      </c>
      <c r="D4240" s="78">
        <f t="shared" si="188"/>
        <v>0.39471074380165289</v>
      </c>
      <c r="E4240" s="78"/>
      <c r="F4240" s="78"/>
      <c r="G4240" s="78"/>
      <c r="H4240" s="78"/>
      <c r="I4240" s="78"/>
    </row>
    <row r="4241" spans="1:9" x14ac:dyDescent="0.2">
      <c r="A4241" s="77">
        <v>36373</v>
      </c>
      <c r="B4241" s="61">
        <v>599</v>
      </c>
      <c r="C4241" s="78">
        <f t="shared" si="187"/>
        <v>1999.08</v>
      </c>
      <c r="D4241" s="78">
        <f t="shared" si="188"/>
        <v>1.1880991735537192</v>
      </c>
      <c r="E4241" s="78"/>
      <c r="F4241" s="78"/>
      <c r="G4241" s="78"/>
      <c r="H4241" s="78"/>
      <c r="I4241" s="78"/>
    </row>
    <row r="4242" spans="1:9" x14ac:dyDescent="0.2">
      <c r="A4242" s="77">
        <v>36374</v>
      </c>
      <c r="B4242" s="61">
        <v>333</v>
      </c>
      <c r="C4242" s="78">
        <f t="shared" si="187"/>
        <v>1999.08</v>
      </c>
      <c r="D4242" s="78">
        <f t="shared" si="188"/>
        <v>0.66049586776859504</v>
      </c>
      <c r="E4242" s="78"/>
      <c r="F4242" s="78"/>
      <c r="G4242" s="78"/>
      <c r="H4242" s="78"/>
      <c r="I4242" s="78"/>
    </row>
    <row r="4243" spans="1:9" x14ac:dyDescent="0.2">
      <c r="A4243" s="77">
        <v>36375</v>
      </c>
      <c r="B4243" s="61">
        <v>334</v>
      </c>
      <c r="C4243" s="78">
        <f t="shared" si="187"/>
        <v>1999.08</v>
      </c>
      <c r="D4243" s="78">
        <f t="shared" si="188"/>
        <v>0.66247933884297516</v>
      </c>
      <c r="E4243" s="78"/>
      <c r="F4243" s="78"/>
      <c r="G4243" s="78"/>
      <c r="H4243" s="78"/>
      <c r="I4243" s="78"/>
    </row>
    <row r="4244" spans="1:9" x14ac:dyDescent="0.2">
      <c r="A4244" s="77">
        <v>36376</v>
      </c>
      <c r="B4244" s="61">
        <v>175</v>
      </c>
      <c r="C4244" s="78">
        <f t="shared" si="187"/>
        <v>1999.08</v>
      </c>
      <c r="D4244" s="78">
        <f t="shared" si="188"/>
        <v>0.34710743801652894</v>
      </c>
      <c r="E4244" s="78"/>
      <c r="F4244" s="78"/>
      <c r="G4244" s="78"/>
      <c r="H4244" s="78"/>
      <c r="I4244" s="78"/>
    </row>
    <row r="4245" spans="1:9" x14ac:dyDescent="0.2">
      <c r="A4245" s="77">
        <v>36377</v>
      </c>
      <c r="B4245" s="61">
        <v>531</v>
      </c>
      <c r="C4245" s="78">
        <f t="shared" si="187"/>
        <v>1999.08</v>
      </c>
      <c r="D4245" s="78">
        <f t="shared" si="188"/>
        <v>1.0532231404958676</v>
      </c>
      <c r="E4245" s="78"/>
      <c r="F4245" s="78"/>
      <c r="G4245" s="78"/>
      <c r="H4245" s="78"/>
      <c r="I4245" s="78"/>
    </row>
    <row r="4246" spans="1:9" x14ac:dyDescent="0.2">
      <c r="A4246" s="77">
        <v>36378</v>
      </c>
      <c r="B4246" s="61">
        <v>62</v>
      </c>
      <c r="C4246" s="78">
        <f t="shared" si="187"/>
        <v>1999.08</v>
      </c>
      <c r="D4246" s="78">
        <f t="shared" si="188"/>
        <v>0.12297520661157024</v>
      </c>
      <c r="E4246" s="78"/>
      <c r="F4246" s="78"/>
      <c r="G4246" s="78"/>
      <c r="H4246" s="78"/>
      <c r="I4246" s="78"/>
    </row>
    <row r="4247" spans="1:9" x14ac:dyDescent="0.2">
      <c r="A4247" s="77">
        <v>36379</v>
      </c>
      <c r="B4247" s="61">
        <v>306</v>
      </c>
      <c r="C4247" s="78">
        <f t="shared" si="187"/>
        <v>1999.08</v>
      </c>
      <c r="D4247" s="78">
        <f t="shared" si="188"/>
        <v>0.60694214876033059</v>
      </c>
      <c r="E4247" s="78"/>
      <c r="F4247" s="78"/>
      <c r="G4247" s="78"/>
      <c r="H4247" s="78"/>
      <c r="I4247" s="78"/>
    </row>
    <row r="4248" spans="1:9" x14ac:dyDescent="0.2">
      <c r="A4248" s="77">
        <v>36380</v>
      </c>
      <c r="B4248" s="61">
        <v>371</v>
      </c>
      <c r="C4248" s="78">
        <f t="shared" si="187"/>
        <v>1999.08</v>
      </c>
      <c r="D4248" s="78">
        <f t="shared" si="188"/>
        <v>0.73586776859504133</v>
      </c>
      <c r="E4248" s="78"/>
      <c r="F4248" s="78"/>
      <c r="G4248" s="78"/>
      <c r="H4248" s="78"/>
      <c r="I4248" s="78"/>
    </row>
    <row r="4249" spans="1:9" x14ac:dyDescent="0.2">
      <c r="A4249" s="77">
        <v>36381</v>
      </c>
      <c r="B4249" s="61">
        <v>221</v>
      </c>
      <c r="C4249" s="78">
        <f t="shared" si="187"/>
        <v>1999.08</v>
      </c>
      <c r="D4249" s="78">
        <f t="shared" si="188"/>
        <v>0.43834710743801653</v>
      </c>
      <c r="E4249" s="78"/>
      <c r="F4249" s="78"/>
      <c r="G4249" s="78"/>
      <c r="H4249" s="78"/>
      <c r="I4249" s="78"/>
    </row>
    <row r="4250" spans="1:9" x14ac:dyDescent="0.2">
      <c r="A4250" s="77">
        <v>36382</v>
      </c>
      <c r="B4250" s="61">
        <v>376</v>
      </c>
      <c r="C4250" s="78">
        <f t="shared" si="187"/>
        <v>1999.08</v>
      </c>
      <c r="D4250" s="78">
        <f t="shared" si="188"/>
        <v>0.74578512396694219</v>
      </c>
      <c r="E4250" s="78"/>
      <c r="F4250" s="78"/>
      <c r="G4250" s="78"/>
      <c r="H4250" s="78"/>
      <c r="I4250" s="78"/>
    </row>
    <row r="4251" spans="1:9" x14ac:dyDescent="0.2">
      <c r="A4251" s="77">
        <v>36383</v>
      </c>
      <c r="B4251" s="61">
        <v>541</v>
      </c>
      <c r="C4251" s="78">
        <f t="shared" si="187"/>
        <v>1999.08</v>
      </c>
      <c r="D4251" s="78">
        <f t="shared" si="188"/>
        <v>1.0730578512396693</v>
      </c>
      <c r="E4251" s="78"/>
      <c r="F4251" s="78"/>
      <c r="G4251" s="78"/>
      <c r="H4251" s="78"/>
      <c r="I4251" s="78"/>
    </row>
    <row r="4252" spans="1:9" x14ac:dyDescent="0.2">
      <c r="A4252" s="77">
        <v>36384</v>
      </c>
      <c r="B4252" s="61">
        <v>342</v>
      </c>
      <c r="C4252" s="78">
        <f t="shared" si="187"/>
        <v>1999.08</v>
      </c>
      <c r="D4252" s="78">
        <f t="shared" si="188"/>
        <v>0.67834710743801652</v>
      </c>
      <c r="E4252" s="78"/>
      <c r="F4252" s="78"/>
      <c r="G4252" s="78"/>
      <c r="H4252" s="78"/>
      <c r="I4252" s="78"/>
    </row>
    <row r="4253" spans="1:9" x14ac:dyDescent="0.2">
      <c r="A4253" s="77">
        <v>36385</v>
      </c>
      <c r="B4253" s="61">
        <v>371</v>
      </c>
      <c r="C4253" s="78">
        <f t="shared" si="187"/>
        <v>1999.08</v>
      </c>
      <c r="D4253" s="78">
        <f t="shared" si="188"/>
        <v>0.73586776859504133</v>
      </c>
      <c r="E4253" s="78"/>
      <c r="F4253" s="78"/>
      <c r="G4253" s="78"/>
      <c r="H4253" s="78"/>
      <c r="I4253" s="78"/>
    </row>
    <row r="4254" spans="1:9" x14ac:dyDescent="0.2">
      <c r="A4254" s="77">
        <v>36386</v>
      </c>
      <c r="B4254" s="61">
        <v>357</v>
      </c>
      <c r="C4254" s="78">
        <f t="shared" si="187"/>
        <v>1999.08</v>
      </c>
      <c r="D4254" s="78">
        <f t="shared" si="188"/>
        <v>0.70809917355371899</v>
      </c>
      <c r="E4254" s="78"/>
      <c r="F4254" s="78"/>
      <c r="G4254" s="78"/>
      <c r="H4254" s="78"/>
      <c r="I4254" s="78"/>
    </row>
    <row r="4255" spans="1:9" x14ac:dyDescent="0.2">
      <c r="A4255" s="77">
        <v>36387</v>
      </c>
      <c r="B4255" s="61">
        <v>73</v>
      </c>
      <c r="C4255" s="78">
        <f t="shared" si="187"/>
        <v>1999.08</v>
      </c>
      <c r="D4255" s="78">
        <f t="shared" si="188"/>
        <v>0.14479338842975206</v>
      </c>
      <c r="E4255" s="78"/>
      <c r="F4255" s="78"/>
      <c r="G4255" s="78"/>
      <c r="H4255" s="78"/>
      <c r="I4255" s="78"/>
    </row>
    <row r="4256" spans="1:9" x14ac:dyDescent="0.2">
      <c r="A4256" s="77">
        <v>36388</v>
      </c>
      <c r="B4256" s="61">
        <v>467</v>
      </c>
      <c r="C4256" s="78">
        <f t="shared" si="187"/>
        <v>1999.08</v>
      </c>
      <c r="D4256" s="78">
        <f t="shared" si="188"/>
        <v>0.92628099173553724</v>
      </c>
      <c r="E4256" s="78"/>
      <c r="F4256" s="78"/>
      <c r="G4256" s="78"/>
      <c r="H4256" s="78"/>
      <c r="I4256" s="78"/>
    </row>
    <row r="4257" spans="1:9" x14ac:dyDescent="0.2">
      <c r="A4257" s="77">
        <v>36389</v>
      </c>
      <c r="B4257" s="61">
        <v>864</v>
      </c>
      <c r="C4257" s="78">
        <f t="shared" si="187"/>
        <v>1999.08</v>
      </c>
      <c r="D4257" s="78">
        <f t="shared" si="188"/>
        <v>1.7137190082644629</v>
      </c>
      <c r="E4257" s="78"/>
      <c r="F4257" s="78"/>
      <c r="G4257" s="78"/>
      <c r="H4257" s="78"/>
      <c r="I4257" s="78"/>
    </row>
    <row r="4258" spans="1:9" x14ac:dyDescent="0.2">
      <c r="A4258" s="77">
        <v>36390</v>
      </c>
      <c r="B4258" s="61">
        <v>121</v>
      </c>
      <c r="C4258" s="78">
        <f t="shared" si="187"/>
        <v>1999.08</v>
      </c>
      <c r="D4258" s="78">
        <f t="shared" si="188"/>
        <v>0.24</v>
      </c>
      <c r="E4258" s="78"/>
      <c r="F4258" s="78"/>
      <c r="G4258" s="78"/>
      <c r="H4258" s="78"/>
      <c r="I4258" s="78"/>
    </row>
    <row r="4259" spans="1:9" x14ac:dyDescent="0.2">
      <c r="A4259" s="77">
        <v>36391</v>
      </c>
      <c r="B4259" s="61">
        <v>386</v>
      </c>
      <c r="C4259" s="78">
        <f t="shared" si="187"/>
        <v>1999.08</v>
      </c>
      <c r="D4259" s="78">
        <f t="shared" si="188"/>
        <v>0.7656198347107438</v>
      </c>
      <c r="E4259" s="78"/>
      <c r="F4259" s="78"/>
      <c r="G4259" s="78"/>
      <c r="H4259" s="78"/>
      <c r="I4259" s="78"/>
    </row>
    <row r="4260" spans="1:9" x14ac:dyDescent="0.2">
      <c r="A4260" s="77">
        <v>36392</v>
      </c>
      <c r="B4260" s="61">
        <v>263</v>
      </c>
      <c r="C4260" s="78">
        <f t="shared" si="187"/>
        <v>1999.08</v>
      </c>
      <c r="D4260" s="78">
        <f t="shared" si="188"/>
        <v>0.52165289256198344</v>
      </c>
      <c r="E4260" s="78"/>
      <c r="F4260" s="78"/>
      <c r="G4260" s="78"/>
      <c r="H4260" s="78"/>
      <c r="I4260" s="78"/>
    </row>
    <row r="4261" spans="1:9" x14ac:dyDescent="0.2">
      <c r="A4261" s="77">
        <v>36393</v>
      </c>
      <c r="B4261" s="61">
        <v>338</v>
      </c>
      <c r="C4261" s="78">
        <f t="shared" si="187"/>
        <v>1999.08</v>
      </c>
      <c r="D4261" s="78">
        <f t="shared" si="188"/>
        <v>0.6704132231404959</v>
      </c>
      <c r="E4261" s="78"/>
      <c r="F4261" s="78"/>
      <c r="G4261" s="78"/>
      <c r="H4261" s="78"/>
      <c r="I4261" s="78"/>
    </row>
    <row r="4262" spans="1:9" x14ac:dyDescent="0.2">
      <c r="A4262" s="77">
        <v>36394</v>
      </c>
      <c r="B4262" s="61">
        <v>639</v>
      </c>
      <c r="C4262" s="78">
        <f t="shared" si="187"/>
        <v>1999.08</v>
      </c>
      <c r="D4262" s="78">
        <f t="shared" si="188"/>
        <v>1.2674380165289256</v>
      </c>
      <c r="E4262" s="78"/>
      <c r="F4262" s="78"/>
      <c r="G4262" s="78"/>
      <c r="H4262" s="78"/>
      <c r="I4262" s="78"/>
    </row>
    <row r="4263" spans="1:9" x14ac:dyDescent="0.2">
      <c r="A4263" s="77">
        <v>36395</v>
      </c>
      <c r="B4263" s="61">
        <v>504</v>
      </c>
      <c r="C4263" s="78">
        <f t="shared" si="187"/>
        <v>1999.08</v>
      </c>
      <c r="D4263" s="78">
        <f t="shared" si="188"/>
        <v>0.9996694214876034</v>
      </c>
      <c r="E4263" s="78"/>
      <c r="F4263" s="78"/>
      <c r="G4263" s="78"/>
      <c r="H4263" s="78"/>
      <c r="I4263" s="78"/>
    </row>
    <row r="4264" spans="1:9" x14ac:dyDescent="0.2">
      <c r="A4264" s="77">
        <v>36396</v>
      </c>
      <c r="B4264" s="61">
        <v>130</v>
      </c>
      <c r="C4264" s="78">
        <f t="shared" si="187"/>
        <v>1999.08</v>
      </c>
      <c r="D4264" s="78">
        <f t="shared" si="188"/>
        <v>0.25785123966942147</v>
      </c>
      <c r="E4264" s="78"/>
      <c r="F4264" s="78"/>
      <c r="G4264" s="78"/>
      <c r="H4264" s="78"/>
      <c r="I4264" s="78"/>
    </row>
    <row r="4265" spans="1:9" x14ac:dyDescent="0.2">
      <c r="A4265" s="77">
        <v>36397</v>
      </c>
      <c r="B4265" s="61">
        <v>298</v>
      </c>
      <c r="C4265" s="78">
        <f t="shared" si="187"/>
        <v>1999.08</v>
      </c>
      <c r="D4265" s="78">
        <f t="shared" si="188"/>
        <v>0.59107438016528935</v>
      </c>
      <c r="E4265" s="78"/>
      <c r="F4265" s="78"/>
      <c r="G4265" s="78"/>
      <c r="H4265" s="78"/>
      <c r="I4265" s="78"/>
    </row>
    <row r="4266" spans="1:9" x14ac:dyDescent="0.2">
      <c r="A4266" s="77">
        <v>36398</v>
      </c>
      <c r="B4266" s="61">
        <v>375</v>
      </c>
      <c r="C4266" s="78">
        <f t="shared" si="187"/>
        <v>1999.08</v>
      </c>
      <c r="D4266" s="78">
        <f t="shared" si="188"/>
        <v>0.74380165289256195</v>
      </c>
      <c r="E4266" s="78"/>
      <c r="F4266" s="78"/>
      <c r="G4266" s="78"/>
      <c r="H4266" s="78"/>
      <c r="I4266" s="78"/>
    </row>
    <row r="4267" spans="1:9" x14ac:dyDescent="0.2">
      <c r="A4267" s="77">
        <v>36399</v>
      </c>
      <c r="B4267" s="61">
        <v>232</v>
      </c>
      <c r="C4267" s="78">
        <f t="shared" si="187"/>
        <v>1999.08</v>
      </c>
      <c r="D4267" s="78">
        <f t="shared" si="188"/>
        <v>0.46016528925619832</v>
      </c>
      <c r="E4267" s="78"/>
      <c r="F4267" s="78"/>
      <c r="G4267" s="78"/>
      <c r="H4267" s="78"/>
      <c r="I4267" s="78"/>
    </row>
    <row r="4268" spans="1:9" x14ac:dyDescent="0.2">
      <c r="A4268" s="77">
        <v>36400</v>
      </c>
      <c r="B4268" s="61">
        <v>74</v>
      </c>
      <c r="C4268" s="78">
        <f t="shared" si="187"/>
        <v>1999.08</v>
      </c>
      <c r="D4268" s="78">
        <f t="shared" si="188"/>
        <v>0.14677685950413225</v>
      </c>
      <c r="E4268" s="78"/>
      <c r="F4268" s="78"/>
      <c r="G4268" s="78"/>
      <c r="H4268" s="78"/>
      <c r="I4268" s="78"/>
    </row>
    <row r="4269" spans="1:9" x14ac:dyDescent="0.2">
      <c r="A4269" s="77">
        <v>36401</v>
      </c>
      <c r="B4269" s="61">
        <v>-3</v>
      </c>
      <c r="C4269" s="78">
        <f t="shared" si="187"/>
        <v>1999.08</v>
      </c>
      <c r="D4269" s="78">
        <f t="shared" si="188"/>
        <v>-5.9504132231404955E-3</v>
      </c>
      <c r="E4269" s="78"/>
      <c r="F4269" s="78"/>
      <c r="G4269" s="78"/>
      <c r="H4269" s="78"/>
      <c r="I4269" s="78"/>
    </row>
    <row r="4270" spans="1:9" x14ac:dyDescent="0.2">
      <c r="A4270" s="77">
        <v>36402</v>
      </c>
      <c r="B4270" s="61">
        <v>-645</v>
      </c>
      <c r="C4270" s="78">
        <f t="shared" si="187"/>
        <v>1999.08</v>
      </c>
      <c r="D4270" s="78">
        <f t="shared" si="188"/>
        <v>-1.2793388429752066</v>
      </c>
      <c r="E4270" s="78"/>
      <c r="F4270" s="78"/>
      <c r="G4270" s="78"/>
      <c r="H4270" s="78"/>
      <c r="I4270" s="78"/>
    </row>
    <row r="4271" spans="1:9" x14ac:dyDescent="0.2">
      <c r="A4271" s="77">
        <v>36403</v>
      </c>
      <c r="B4271" s="61">
        <v>16</v>
      </c>
      <c r="C4271" s="78">
        <f t="shared" si="187"/>
        <v>1999.08</v>
      </c>
      <c r="D4271" s="78">
        <f t="shared" si="188"/>
        <v>3.1735537190082645E-2</v>
      </c>
      <c r="E4271" s="78"/>
      <c r="F4271" s="78"/>
      <c r="G4271" s="78"/>
      <c r="H4271" s="78"/>
      <c r="I4271" s="78"/>
    </row>
    <row r="4272" spans="1:9" x14ac:dyDescent="0.2">
      <c r="A4272" s="77">
        <v>36404</v>
      </c>
      <c r="B4272" s="61">
        <v>1030</v>
      </c>
      <c r="C4272" s="78">
        <f t="shared" si="187"/>
        <v>1999.09</v>
      </c>
      <c r="D4272" s="78">
        <f t="shared" si="188"/>
        <v>2.0429752066115703</v>
      </c>
      <c r="E4272" s="78"/>
      <c r="F4272" s="78"/>
      <c r="G4272" s="78"/>
      <c r="H4272" s="78"/>
      <c r="I4272" s="78"/>
    </row>
    <row r="4273" spans="1:9" x14ac:dyDescent="0.2">
      <c r="A4273" s="77">
        <v>36405</v>
      </c>
      <c r="B4273" s="61">
        <v>703</v>
      </c>
      <c r="C4273" s="78">
        <f t="shared" si="187"/>
        <v>1999.09</v>
      </c>
      <c r="D4273" s="78">
        <f t="shared" si="188"/>
        <v>1.3943801652892562</v>
      </c>
      <c r="E4273" s="78"/>
      <c r="F4273" s="78"/>
      <c r="G4273" s="78"/>
      <c r="H4273" s="78"/>
      <c r="I4273" s="78"/>
    </row>
    <row r="4274" spans="1:9" x14ac:dyDescent="0.2">
      <c r="A4274" s="77">
        <v>36406</v>
      </c>
      <c r="B4274" s="61">
        <v>405</v>
      </c>
      <c r="C4274" s="78">
        <f t="shared" si="187"/>
        <v>1999.09</v>
      </c>
      <c r="D4274" s="78">
        <f t="shared" si="188"/>
        <v>0.803305785123967</v>
      </c>
      <c r="E4274" s="78"/>
      <c r="F4274" s="78"/>
      <c r="G4274" s="78"/>
      <c r="H4274" s="78"/>
      <c r="I4274" s="78"/>
    </row>
    <row r="4275" spans="1:9" x14ac:dyDescent="0.2">
      <c r="A4275" s="77">
        <v>36407</v>
      </c>
      <c r="B4275" s="61">
        <v>178</v>
      </c>
      <c r="C4275" s="78">
        <f t="shared" si="187"/>
        <v>1999.09</v>
      </c>
      <c r="D4275" s="78">
        <f t="shared" si="188"/>
        <v>0.35305785123966943</v>
      </c>
      <c r="E4275" s="78"/>
      <c r="F4275" s="78"/>
      <c r="G4275" s="78"/>
      <c r="H4275" s="78"/>
      <c r="I4275" s="78"/>
    </row>
    <row r="4276" spans="1:9" x14ac:dyDescent="0.2">
      <c r="A4276" s="77">
        <v>36408</v>
      </c>
      <c r="B4276" s="61">
        <v>371</v>
      </c>
      <c r="C4276" s="78">
        <f t="shared" si="187"/>
        <v>1999.09</v>
      </c>
      <c r="D4276" s="78">
        <f t="shared" si="188"/>
        <v>0.73586776859504133</v>
      </c>
      <c r="E4276" s="78"/>
      <c r="F4276" s="78"/>
      <c r="G4276" s="78"/>
      <c r="H4276" s="78"/>
      <c r="I4276" s="78"/>
    </row>
    <row r="4277" spans="1:9" x14ac:dyDescent="0.2">
      <c r="A4277" s="77">
        <v>36409</v>
      </c>
      <c r="B4277" s="61">
        <v>179</v>
      </c>
      <c r="C4277" s="78">
        <f t="shared" si="187"/>
        <v>1999.09</v>
      </c>
      <c r="D4277" s="78">
        <f t="shared" si="188"/>
        <v>0.35504132231404956</v>
      </c>
      <c r="E4277" s="78"/>
      <c r="F4277" s="78"/>
      <c r="G4277" s="78"/>
      <c r="H4277" s="78"/>
      <c r="I4277" s="78"/>
    </row>
    <row r="4278" spans="1:9" x14ac:dyDescent="0.2">
      <c r="A4278" s="77">
        <v>36410</v>
      </c>
      <c r="B4278" s="61">
        <v>315</v>
      </c>
      <c r="C4278" s="78">
        <f t="shared" si="187"/>
        <v>1999.09</v>
      </c>
      <c r="D4278" s="78">
        <f t="shared" si="188"/>
        <v>0.62479338842975207</v>
      </c>
      <c r="E4278" s="78"/>
      <c r="F4278" s="78"/>
      <c r="G4278" s="78"/>
      <c r="H4278" s="78"/>
      <c r="I4278" s="78"/>
    </row>
    <row r="4279" spans="1:9" x14ac:dyDescent="0.2">
      <c r="A4279" s="77">
        <v>36411</v>
      </c>
      <c r="B4279" s="61">
        <v>0</v>
      </c>
      <c r="C4279" s="78">
        <f t="shared" si="187"/>
        <v>1999.09</v>
      </c>
      <c r="D4279" s="78">
        <f t="shared" si="188"/>
        <v>0</v>
      </c>
      <c r="E4279" s="78"/>
      <c r="F4279" s="78"/>
      <c r="G4279" s="78"/>
      <c r="H4279" s="78"/>
      <c r="I4279" s="78"/>
    </row>
    <row r="4280" spans="1:9" x14ac:dyDescent="0.2">
      <c r="A4280" s="77">
        <v>36412</v>
      </c>
      <c r="B4280" s="61">
        <v>277</v>
      </c>
      <c r="C4280" s="78">
        <f t="shared" si="187"/>
        <v>1999.09</v>
      </c>
      <c r="D4280" s="78">
        <f t="shared" si="188"/>
        <v>0.54942148760330578</v>
      </c>
      <c r="E4280" s="78"/>
      <c r="F4280" s="78"/>
      <c r="G4280" s="78"/>
      <c r="H4280" s="78"/>
      <c r="I4280" s="78"/>
    </row>
    <row r="4281" spans="1:9" x14ac:dyDescent="0.2">
      <c r="A4281" s="77">
        <v>36413</v>
      </c>
      <c r="B4281" s="61">
        <v>77</v>
      </c>
      <c r="C4281" s="78">
        <f t="shared" si="187"/>
        <v>1999.09</v>
      </c>
      <c r="D4281" s="78">
        <f t="shared" si="188"/>
        <v>0.15272727272727271</v>
      </c>
      <c r="E4281" s="78"/>
      <c r="F4281" s="78"/>
      <c r="G4281" s="78"/>
      <c r="H4281" s="78"/>
      <c r="I4281" s="78"/>
    </row>
    <row r="4282" spans="1:9" x14ac:dyDescent="0.2">
      <c r="A4282" s="77">
        <v>36414</v>
      </c>
      <c r="B4282" s="61">
        <v>197</v>
      </c>
      <c r="C4282" s="78">
        <f t="shared" si="187"/>
        <v>1999.09</v>
      </c>
      <c r="D4282" s="78">
        <f t="shared" si="188"/>
        <v>0.39074380165289258</v>
      </c>
      <c r="E4282" s="78"/>
      <c r="F4282" s="78"/>
      <c r="G4282" s="78"/>
      <c r="H4282" s="78"/>
      <c r="I4282" s="78"/>
    </row>
    <row r="4283" spans="1:9" x14ac:dyDescent="0.2">
      <c r="A4283" s="77">
        <v>36415</v>
      </c>
      <c r="B4283" s="61">
        <v>96</v>
      </c>
      <c r="C4283" s="78">
        <f t="shared" si="187"/>
        <v>1999.09</v>
      </c>
      <c r="D4283" s="78">
        <f t="shared" si="188"/>
        <v>0.19041322314049586</v>
      </c>
      <c r="E4283" s="78"/>
      <c r="F4283" s="78"/>
      <c r="G4283" s="78"/>
      <c r="H4283" s="78"/>
      <c r="I4283" s="78"/>
    </row>
    <row r="4284" spans="1:9" x14ac:dyDescent="0.2">
      <c r="A4284" s="77">
        <v>36416</v>
      </c>
      <c r="B4284" s="61">
        <v>335</v>
      </c>
      <c r="C4284" s="78">
        <f t="shared" si="187"/>
        <v>1999.09</v>
      </c>
      <c r="D4284" s="78">
        <f t="shared" si="188"/>
        <v>0.66446280991735529</v>
      </c>
      <c r="E4284" s="78"/>
      <c r="F4284" s="78"/>
      <c r="G4284" s="78"/>
      <c r="H4284" s="78"/>
      <c r="I4284" s="78"/>
    </row>
    <row r="4285" spans="1:9" x14ac:dyDescent="0.2">
      <c r="A4285" s="77">
        <v>36417</v>
      </c>
      <c r="B4285" s="61">
        <v>162</v>
      </c>
      <c r="C4285" s="78">
        <f t="shared" si="187"/>
        <v>1999.09</v>
      </c>
      <c r="D4285" s="78">
        <f t="shared" si="188"/>
        <v>0.32132231404958678</v>
      </c>
      <c r="E4285" s="78"/>
      <c r="F4285" s="78"/>
      <c r="G4285" s="78"/>
      <c r="H4285" s="78"/>
      <c r="I4285" s="78"/>
    </row>
    <row r="4286" spans="1:9" x14ac:dyDescent="0.2">
      <c r="A4286" s="77">
        <v>36418</v>
      </c>
      <c r="B4286" s="61">
        <v>-83</v>
      </c>
      <c r="C4286" s="78">
        <f t="shared" si="187"/>
        <v>1999.09</v>
      </c>
      <c r="D4286" s="78">
        <f t="shared" si="188"/>
        <v>-0.16462809917355373</v>
      </c>
      <c r="E4286" s="78"/>
      <c r="F4286" s="78"/>
      <c r="G4286" s="78"/>
      <c r="H4286" s="78"/>
      <c r="I4286" s="78"/>
    </row>
    <row r="4287" spans="1:9" x14ac:dyDescent="0.2">
      <c r="A4287" s="77">
        <v>36419</v>
      </c>
      <c r="B4287" s="61">
        <v>769</v>
      </c>
      <c r="C4287" s="78">
        <f t="shared" si="187"/>
        <v>1999.09</v>
      </c>
      <c r="D4287" s="78">
        <f t="shared" si="188"/>
        <v>1.5252892561983471</v>
      </c>
      <c r="E4287" s="78"/>
      <c r="F4287" s="78"/>
      <c r="G4287" s="78"/>
      <c r="H4287" s="78"/>
      <c r="I4287" s="78"/>
    </row>
    <row r="4288" spans="1:9" x14ac:dyDescent="0.2">
      <c r="A4288" s="77">
        <v>36420</v>
      </c>
      <c r="B4288" s="61">
        <v>127</v>
      </c>
      <c r="C4288" s="78">
        <f t="shared" si="187"/>
        <v>1999.09</v>
      </c>
      <c r="D4288" s="78">
        <f t="shared" si="188"/>
        <v>0.25190082644628098</v>
      </c>
      <c r="E4288" s="78"/>
      <c r="F4288" s="78"/>
      <c r="G4288" s="78"/>
      <c r="H4288" s="78"/>
      <c r="I4288" s="78"/>
    </row>
    <row r="4289" spans="1:9" x14ac:dyDescent="0.2">
      <c r="A4289" s="77">
        <v>36421</v>
      </c>
      <c r="B4289" s="61">
        <v>374</v>
      </c>
      <c r="C4289" s="78">
        <f t="shared" si="187"/>
        <v>1999.09</v>
      </c>
      <c r="D4289" s="78">
        <f t="shared" si="188"/>
        <v>0.74181818181818182</v>
      </c>
      <c r="E4289" s="78"/>
      <c r="F4289" s="78"/>
      <c r="G4289" s="78"/>
      <c r="H4289" s="78"/>
      <c r="I4289" s="78"/>
    </row>
    <row r="4290" spans="1:9" x14ac:dyDescent="0.2">
      <c r="A4290" s="77">
        <v>36422</v>
      </c>
      <c r="B4290" s="61">
        <v>187</v>
      </c>
      <c r="C4290" s="78">
        <f t="shared" si="187"/>
        <v>1999.09</v>
      </c>
      <c r="D4290" s="78">
        <f t="shared" si="188"/>
        <v>0.37090909090909091</v>
      </c>
      <c r="E4290" s="78"/>
      <c r="F4290" s="78"/>
      <c r="G4290" s="78"/>
      <c r="H4290" s="78"/>
      <c r="I4290" s="78"/>
    </row>
    <row r="4291" spans="1:9" x14ac:dyDescent="0.2">
      <c r="A4291" s="77">
        <v>36423</v>
      </c>
      <c r="B4291" s="61">
        <v>217</v>
      </c>
      <c r="C4291" s="78">
        <f t="shared" si="187"/>
        <v>1999.09</v>
      </c>
      <c r="D4291" s="78">
        <f t="shared" si="188"/>
        <v>0.43041322314049585</v>
      </c>
      <c r="E4291" s="78"/>
      <c r="F4291" s="78"/>
      <c r="G4291" s="78"/>
      <c r="H4291" s="78"/>
      <c r="I4291" s="78"/>
    </row>
    <row r="4292" spans="1:9" x14ac:dyDescent="0.2">
      <c r="A4292" s="77">
        <v>36424</v>
      </c>
      <c r="B4292" s="61">
        <v>374</v>
      </c>
      <c r="C4292" s="78">
        <f t="shared" si="187"/>
        <v>1999.09</v>
      </c>
      <c r="D4292" s="78">
        <f t="shared" si="188"/>
        <v>0.74181818181818182</v>
      </c>
      <c r="E4292" s="78"/>
      <c r="F4292" s="78"/>
      <c r="G4292" s="78"/>
      <c r="H4292" s="78"/>
      <c r="I4292" s="78"/>
    </row>
    <row r="4293" spans="1:9" x14ac:dyDescent="0.2">
      <c r="A4293" s="77">
        <v>36425</v>
      </c>
      <c r="B4293" s="61">
        <v>30</v>
      </c>
      <c r="C4293" s="78">
        <f t="shared" si="187"/>
        <v>1999.09</v>
      </c>
      <c r="D4293" s="78">
        <f t="shared" si="188"/>
        <v>5.9504132231404959E-2</v>
      </c>
      <c r="E4293" s="78"/>
      <c r="F4293" s="78"/>
      <c r="G4293" s="78"/>
      <c r="H4293" s="78"/>
      <c r="I4293" s="78"/>
    </row>
    <row r="4294" spans="1:9" x14ac:dyDescent="0.2">
      <c r="A4294" s="77">
        <v>36426</v>
      </c>
      <c r="B4294" s="61">
        <v>-129</v>
      </c>
      <c r="C4294" s="78">
        <f t="shared" si="187"/>
        <v>1999.09</v>
      </c>
      <c r="D4294" s="78">
        <f t="shared" si="188"/>
        <v>-0.25586776859504134</v>
      </c>
      <c r="E4294" s="78"/>
      <c r="F4294" s="78"/>
      <c r="G4294" s="78"/>
      <c r="H4294" s="78"/>
      <c r="I4294" s="78"/>
    </row>
    <row r="4295" spans="1:9" x14ac:dyDescent="0.2">
      <c r="A4295" s="77">
        <v>36427</v>
      </c>
      <c r="B4295" s="61">
        <v>-47</v>
      </c>
      <c r="C4295" s="78">
        <f t="shared" si="187"/>
        <v>1999.09</v>
      </c>
      <c r="D4295" s="78">
        <f t="shared" si="188"/>
        <v>-9.3223140495867773E-2</v>
      </c>
      <c r="E4295" s="78"/>
      <c r="F4295" s="78"/>
      <c r="G4295" s="78"/>
      <c r="H4295" s="78"/>
      <c r="I4295" s="78"/>
    </row>
    <row r="4296" spans="1:9" x14ac:dyDescent="0.2">
      <c r="A4296" s="77">
        <v>36428</v>
      </c>
      <c r="B4296" s="61">
        <v>193</v>
      </c>
      <c r="C4296" s="78">
        <f t="shared" si="187"/>
        <v>1999.09</v>
      </c>
      <c r="D4296" s="78">
        <f t="shared" si="188"/>
        <v>0.3828099173553719</v>
      </c>
      <c r="E4296" s="78"/>
      <c r="F4296" s="78"/>
      <c r="G4296" s="78"/>
      <c r="H4296" s="78"/>
      <c r="I4296" s="78"/>
    </row>
    <row r="4297" spans="1:9" x14ac:dyDescent="0.2">
      <c r="A4297" s="77">
        <v>36429</v>
      </c>
      <c r="B4297" s="61">
        <v>-386</v>
      </c>
      <c r="C4297" s="78">
        <f t="shared" si="187"/>
        <v>1999.09</v>
      </c>
      <c r="D4297" s="78">
        <f t="shared" si="188"/>
        <v>-0.7656198347107438</v>
      </c>
      <c r="E4297" s="78"/>
      <c r="F4297" s="78"/>
      <c r="G4297" s="78"/>
      <c r="H4297" s="78"/>
      <c r="I4297" s="78"/>
    </row>
    <row r="4298" spans="1:9" x14ac:dyDescent="0.2">
      <c r="A4298" s="77">
        <v>36430</v>
      </c>
      <c r="B4298" s="61">
        <v>-45</v>
      </c>
      <c r="C4298" s="78">
        <f t="shared" si="187"/>
        <v>1999.09</v>
      </c>
      <c r="D4298" s="78">
        <f t="shared" si="188"/>
        <v>-8.9256198347107449E-2</v>
      </c>
      <c r="E4298" s="78"/>
      <c r="F4298" s="78"/>
      <c r="G4298" s="78"/>
      <c r="H4298" s="78"/>
      <c r="I4298" s="78"/>
    </row>
    <row r="4299" spans="1:9" x14ac:dyDescent="0.2">
      <c r="A4299" s="77">
        <v>36431</v>
      </c>
      <c r="B4299" s="61">
        <v>-46</v>
      </c>
      <c r="C4299" s="78">
        <f t="shared" ref="C4299:C4362" si="189">YEAR(A4299) + MONTH(A4299) / 100</f>
        <v>1999.09</v>
      </c>
      <c r="D4299" s="78">
        <f t="shared" si="188"/>
        <v>-9.1239669421487604E-2</v>
      </c>
      <c r="E4299" s="78"/>
      <c r="F4299" s="78"/>
      <c r="G4299" s="78"/>
      <c r="H4299" s="78"/>
      <c r="I4299" s="78"/>
    </row>
    <row r="4300" spans="1:9" x14ac:dyDescent="0.2">
      <c r="A4300" s="77">
        <v>36432</v>
      </c>
      <c r="B4300" s="61">
        <v>-168</v>
      </c>
      <c r="C4300" s="78">
        <f t="shared" si="189"/>
        <v>1999.09</v>
      </c>
      <c r="D4300" s="78">
        <f t="shared" ref="D4300:D4363" si="190">B4300 * 60 * 60 * 24 / 43560 / 1000</f>
        <v>-0.33322314049586776</v>
      </c>
      <c r="E4300" s="78"/>
      <c r="F4300" s="78"/>
      <c r="G4300" s="78"/>
      <c r="H4300" s="78"/>
      <c r="I4300" s="78"/>
    </row>
    <row r="4301" spans="1:9" x14ac:dyDescent="0.2">
      <c r="A4301" s="77">
        <v>36433</v>
      </c>
      <c r="B4301" s="61">
        <v>-6</v>
      </c>
      <c r="C4301" s="78">
        <f t="shared" si="189"/>
        <v>1999.09</v>
      </c>
      <c r="D4301" s="78">
        <f t="shared" si="190"/>
        <v>-1.1900826446280991E-2</v>
      </c>
      <c r="E4301" s="78"/>
      <c r="F4301" s="78"/>
      <c r="G4301" s="78"/>
      <c r="H4301" s="78"/>
      <c r="I4301" s="78"/>
    </row>
    <row r="4302" spans="1:9" x14ac:dyDescent="0.2">
      <c r="A4302" s="77">
        <v>36434</v>
      </c>
      <c r="B4302" s="61">
        <v>108</v>
      </c>
      <c r="C4302" s="78">
        <f t="shared" si="189"/>
        <v>1999.1</v>
      </c>
      <c r="D4302" s="78">
        <f t="shared" si="190"/>
        <v>0.21421487603305786</v>
      </c>
      <c r="E4302" s="78"/>
      <c r="F4302" s="78"/>
      <c r="G4302" s="78"/>
      <c r="H4302" s="78"/>
      <c r="I4302" s="78"/>
    </row>
    <row r="4303" spans="1:9" x14ac:dyDescent="0.2">
      <c r="A4303" s="77">
        <v>36435</v>
      </c>
      <c r="B4303" s="61">
        <v>68</v>
      </c>
      <c r="C4303" s="78">
        <f t="shared" si="189"/>
        <v>1999.1</v>
      </c>
      <c r="D4303" s="78">
        <f t="shared" si="190"/>
        <v>0.13487603305785123</v>
      </c>
      <c r="E4303" s="78"/>
      <c r="F4303" s="78"/>
      <c r="G4303" s="78"/>
      <c r="H4303" s="78"/>
      <c r="I4303" s="78"/>
    </row>
    <row r="4304" spans="1:9" x14ac:dyDescent="0.2">
      <c r="A4304" s="77">
        <v>36436</v>
      </c>
      <c r="B4304" s="61">
        <v>61</v>
      </c>
      <c r="C4304" s="78">
        <f t="shared" si="189"/>
        <v>1999.1</v>
      </c>
      <c r="D4304" s="78">
        <f t="shared" si="190"/>
        <v>0.12099173553719009</v>
      </c>
      <c r="E4304" s="78"/>
      <c r="F4304" s="78"/>
      <c r="G4304" s="78"/>
      <c r="H4304" s="78"/>
      <c r="I4304" s="78"/>
    </row>
    <row r="4305" spans="1:9" x14ac:dyDescent="0.2">
      <c r="A4305" s="77">
        <v>36437</v>
      </c>
      <c r="B4305" s="61">
        <v>181</v>
      </c>
      <c r="C4305" s="78">
        <f t="shared" si="189"/>
        <v>1999.1</v>
      </c>
      <c r="D4305" s="78">
        <f t="shared" si="190"/>
        <v>0.35900826446280992</v>
      </c>
      <c r="E4305" s="78"/>
      <c r="F4305" s="78"/>
      <c r="G4305" s="78"/>
      <c r="H4305" s="78"/>
      <c r="I4305" s="78"/>
    </row>
    <row r="4306" spans="1:9" x14ac:dyDescent="0.2">
      <c r="A4306" s="77">
        <v>36438</v>
      </c>
      <c r="B4306" s="61">
        <v>39</v>
      </c>
      <c r="C4306" s="78">
        <f t="shared" si="189"/>
        <v>1999.1</v>
      </c>
      <c r="D4306" s="78">
        <f t="shared" si="190"/>
        <v>7.7355371900826447E-2</v>
      </c>
      <c r="E4306" s="78"/>
      <c r="F4306" s="78"/>
      <c r="G4306" s="78"/>
      <c r="H4306" s="78"/>
      <c r="I4306" s="78"/>
    </row>
    <row r="4307" spans="1:9" x14ac:dyDescent="0.2">
      <c r="A4307" s="77">
        <v>36439</v>
      </c>
      <c r="B4307" s="61">
        <v>141</v>
      </c>
      <c r="C4307" s="78">
        <f t="shared" si="189"/>
        <v>1999.1</v>
      </c>
      <c r="D4307" s="78">
        <f t="shared" si="190"/>
        <v>0.27966942148760332</v>
      </c>
      <c r="E4307" s="78"/>
      <c r="F4307" s="78"/>
      <c r="G4307" s="78"/>
      <c r="H4307" s="78"/>
      <c r="I4307" s="78"/>
    </row>
    <row r="4308" spans="1:9" x14ac:dyDescent="0.2">
      <c r="A4308" s="77">
        <v>36440</v>
      </c>
      <c r="B4308" s="61">
        <v>177</v>
      </c>
      <c r="C4308" s="78">
        <f t="shared" si="189"/>
        <v>1999.1</v>
      </c>
      <c r="D4308" s="78">
        <f t="shared" si="190"/>
        <v>0.35107438016528925</v>
      </c>
      <c r="E4308" s="78"/>
      <c r="F4308" s="78"/>
      <c r="G4308" s="78"/>
      <c r="H4308" s="78"/>
      <c r="I4308" s="78"/>
    </row>
    <row r="4309" spans="1:9" x14ac:dyDescent="0.2">
      <c r="A4309" s="77">
        <v>36441</v>
      </c>
      <c r="B4309" s="61">
        <v>300</v>
      </c>
      <c r="C4309" s="78">
        <f t="shared" si="189"/>
        <v>1999.1</v>
      </c>
      <c r="D4309" s="78">
        <f t="shared" si="190"/>
        <v>0.5950413223140496</v>
      </c>
      <c r="E4309" s="78"/>
      <c r="F4309" s="78"/>
      <c r="G4309" s="78"/>
      <c r="H4309" s="78"/>
      <c r="I4309" s="78"/>
    </row>
    <row r="4310" spans="1:9" x14ac:dyDescent="0.2">
      <c r="A4310" s="77">
        <v>36442</v>
      </c>
      <c r="B4310" s="61">
        <v>165</v>
      </c>
      <c r="C4310" s="78">
        <f t="shared" si="189"/>
        <v>1999.1</v>
      </c>
      <c r="D4310" s="78">
        <f t="shared" si="190"/>
        <v>0.32727272727272727</v>
      </c>
      <c r="E4310" s="78"/>
      <c r="F4310" s="78"/>
      <c r="G4310" s="78"/>
      <c r="H4310" s="78"/>
      <c r="I4310" s="78"/>
    </row>
    <row r="4311" spans="1:9" x14ac:dyDescent="0.2">
      <c r="A4311" s="77">
        <v>36443</v>
      </c>
      <c r="B4311" s="61">
        <v>269</v>
      </c>
      <c r="C4311" s="78">
        <f t="shared" si="189"/>
        <v>1999.1</v>
      </c>
      <c r="D4311" s="78">
        <f t="shared" si="190"/>
        <v>0.53355371900826443</v>
      </c>
      <c r="E4311" s="78"/>
      <c r="F4311" s="78"/>
      <c r="G4311" s="78"/>
      <c r="H4311" s="78"/>
      <c r="I4311" s="78"/>
    </row>
    <row r="4312" spans="1:9" x14ac:dyDescent="0.2">
      <c r="A4312" s="77">
        <v>36444</v>
      </c>
      <c r="B4312" s="61">
        <v>264</v>
      </c>
      <c r="C4312" s="78">
        <f t="shared" si="189"/>
        <v>1999.1</v>
      </c>
      <c r="D4312" s="78">
        <f t="shared" si="190"/>
        <v>0.52363636363636368</v>
      </c>
      <c r="E4312" s="78"/>
      <c r="F4312" s="78"/>
      <c r="G4312" s="78"/>
      <c r="H4312" s="78"/>
      <c r="I4312" s="78"/>
    </row>
    <row r="4313" spans="1:9" x14ac:dyDescent="0.2">
      <c r="A4313" s="77">
        <v>36445</v>
      </c>
      <c r="B4313" s="61">
        <v>116</v>
      </c>
      <c r="C4313" s="78">
        <f t="shared" si="189"/>
        <v>1999.1</v>
      </c>
      <c r="D4313" s="78">
        <f t="shared" si="190"/>
        <v>0.23008264462809916</v>
      </c>
      <c r="E4313" s="78"/>
      <c r="F4313" s="78"/>
      <c r="G4313" s="78"/>
      <c r="H4313" s="78"/>
      <c r="I4313" s="78"/>
    </row>
    <row r="4314" spans="1:9" x14ac:dyDescent="0.2">
      <c r="A4314" s="77">
        <v>36446</v>
      </c>
      <c r="B4314" s="61">
        <v>219</v>
      </c>
      <c r="C4314" s="78">
        <f t="shared" si="189"/>
        <v>1999.1</v>
      </c>
      <c r="D4314" s="78">
        <f t="shared" si="190"/>
        <v>0.43438016528925616</v>
      </c>
      <c r="E4314" s="78"/>
      <c r="F4314" s="78"/>
      <c r="G4314" s="78"/>
      <c r="H4314" s="78"/>
      <c r="I4314" s="78"/>
    </row>
    <row r="4315" spans="1:9" x14ac:dyDescent="0.2">
      <c r="A4315" s="77">
        <v>36447</v>
      </c>
      <c r="B4315" s="61">
        <v>247</v>
      </c>
      <c r="C4315" s="78">
        <f t="shared" si="189"/>
        <v>1999.1</v>
      </c>
      <c r="D4315" s="78">
        <f t="shared" si="190"/>
        <v>0.48991735537190084</v>
      </c>
      <c r="E4315" s="78"/>
      <c r="F4315" s="78"/>
      <c r="G4315" s="78"/>
      <c r="H4315" s="78"/>
      <c r="I4315" s="78"/>
    </row>
    <row r="4316" spans="1:9" x14ac:dyDescent="0.2">
      <c r="A4316" s="77">
        <v>36448</v>
      </c>
      <c r="B4316" s="61">
        <v>-256</v>
      </c>
      <c r="C4316" s="78">
        <f t="shared" si="189"/>
        <v>1999.1</v>
      </c>
      <c r="D4316" s="78">
        <f t="shared" si="190"/>
        <v>-0.50776859504132232</v>
      </c>
      <c r="E4316" s="78"/>
      <c r="F4316" s="78"/>
      <c r="G4316" s="78"/>
      <c r="H4316" s="78"/>
      <c r="I4316" s="78"/>
    </row>
    <row r="4317" spans="1:9" x14ac:dyDescent="0.2">
      <c r="A4317" s="77">
        <v>36449</v>
      </c>
      <c r="B4317" s="61">
        <v>151</v>
      </c>
      <c r="C4317" s="78">
        <f t="shared" si="189"/>
        <v>1999.1</v>
      </c>
      <c r="D4317" s="78">
        <f t="shared" si="190"/>
        <v>0.29950413223140498</v>
      </c>
      <c r="E4317" s="78"/>
      <c r="F4317" s="78"/>
      <c r="G4317" s="78"/>
      <c r="H4317" s="78"/>
      <c r="I4317" s="78"/>
    </row>
    <row r="4318" spans="1:9" x14ac:dyDescent="0.2">
      <c r="A4318" s="77">
        <v>36450</v>
      </c>
      <c r="B4318" s="61">
        <v>510</v>
      </c>
      <c r="C4318" s="78">
        <f t="shared" si="189"/>
        <v>1999.1</v>
      </c>
      <c r="D4318" s="78">
        <f t="shared" si="190"/>
        <v>1.0115702479338842</v>
      </c>
      <c r="E4318" s="78"/>
      <c r="F4318" s="78"/>
      <c r="G4318" s="78"/>
      <c r="H4318" s="78"/>
      <c r="I4318" s="78"/>
    </row>
    <row r="4319" spans="1:9" x14ac:dyDescent="0.2">
      <c r="A4319" s="77">
        <v>36451</v>
      </c>
      <c r="B4319" s="61">
        <v>41</v>
      </c>
      <c r="C4319" s="78">
        <f t="shared" si="189"/>
        <v>1999.1</v>
      </c>
      <c r="D4319" s="78">
        <f t="shared" si="190"/>
        <v>8.1322314049586786E-2</v>
      </c>
      <c r="E4319" s="78"/>
      <c r="F4319" s="78"/>
      <c r="G4319" s="78"/>
      <c r="H4319" s="78"/>
      <c r="I4319" s="78"/>
    </row>
    <row r="4320" spans="1:9" x14ac:dyDescent="0.2">
      <c r="A4320" s="77">
        <v>36452</v>
      </c>
      <c r="B4320" s="61">
        <v>20</v>
      </c>
      <c r="C4320" s="78">
        <f t="shared" si="189"/>
        <v>1999.1</v>
      </c>
      <c r="D4320" s="78">
        <f t="shared" si="190"/>
        <v>3.9669421487603308E-2</v>
      </c>
      <c r="E4320" s="78"/>
      <c r="F4320" s="78"/>
      <c r="G4320" s="78"/>
      <c r="H4320" s="78"/>
      <c r="I4320" s="78"/>
    </row>
    <row r="4321" spans="1:9" x14ac:dyDescent="0.2">
      <c r="A4321" s="77">
        <v>36453</v>
      </c>
      <c r="B4321" s="61">
        <v>167</v>
      </c>
      <c r="C4321" s="78">
        <f t="shared" si="189"/>
        <v>1999.1</v>
      </c>
      <c r="D4321" s="78">
        <f t="shared" si="190"/>
        <v>0.33123966942148758</v>
      </c>
      <c r="E4321" s="78"/>
      <c r="F4321" s="78"/>
      <c r="G4321" s="78"/>
      <c r="H4321" s="78"/>
      <c r="I4321" s="78"/>
    </row>
    <row r="4322" spans="1:9" x14ac:dyDescent="0.2">
      <c r="A4322" s="77">
        <v>36454</v>
      </c>
      <c r="B4322" s="61">
        <v>80</v>
      </c>
      <c r="C4322" s="78">
        <f t="shared" si="189"/>
        <v>1999.1</v>
      </c>
      <c r="D4322" s="78">
        <f t="shared" si="190"/>
        <v>0.15867768595041323</v>
      </c>
      <c r="E4322" s="78"/>
      <c r="F4322" s="78"/>
      <c r="G4322" s="78"/>
      <c r="H4322" s="78"/>
      <c r="I4322" s="78"/>
    </row>
    <row r="4323" spans="1:9" x14ac:dyDescent="0.2">
      <c r="A4323" s="77">
        <v>36455</v>
      </c>
      <c r="B4323" s="61">
        <v>163</v>
      </c>
      <c r="C4323" s="78">
        <f t="shared" si="189"/>
        <v>1999.1</v>
      </c>
      <c r="D4323" s="78">
        <f t="shared" si="190"/>
        <v>0.3233057851239669</v>
      </c>
      <c r="E4323" s="78"/>
      <c r="F4323" s="78"/>
      <c r="G4323" s="78"/>
      <c r="H4323" s="78"/>
      <c r="I4323" s="78"/>
    </row>
    <row r="4324" spans="1:9" x14ac:dyDescent="0.2">
      <c r="A4324" s="77">
        <v>36456</v>
      </c>
      <c r="B4324" s="61">
        <v>14</v>
      </c>
      <c r="C4324" s="78">
        <f t="shared" si="189"/>
        <v>1999.1</v>
      </c>
      <c r="D4324" s="78">
        <f t="shared" si="190"/>
        <v>2.7768595041322314E-2</v>
      </c>
      <c r="E4324" s="78"/>
      <c r="F4324" s="78"/>
      <c r="G4324" s="78"/>
      <c r="H4324" s="78"/>
      <c r="I4324" s="78"/>
    </row>
    <row r="4325" spans="1:9" x14ac:dyDescent="0.2">
      <c r="A4325" s="77">
        <v>36457</v>
      </c>
      <c r="B4325" s="61">
        <v>127</v>
      </c>
      <c r="C4325" s="78">
        <f t="shared" si="189"/>
        <v>1999.1</v>
      </c>
      <c r="D4325" s="78">
        <f t="shared" si="190"/>
        <v>0.25190082644628098</v>
      </c>
      <c r="E4325" s="78"/>
      <c r="F4325" s="78"/>
      <c r="G4325" s="78"/>
      <c r="H4325" s="78"/>
      <c r="I4325" s="78"/>
    </row>
    <row r="4326" spans="1:9" x14ac:dyDescent="0.2">
      <c r="A4326" s="77">
        <v>36458</v>
      </c>
      <c r="B4326" s="61">
        <v>519</v>
      </c>
      <c r="C4326" s="78">
        <f t="shared" si="189"/>
        <v>1999.1</v>
      </c>
      <c r="D4326" s="78">
        <f t="shared" si="190"/>
        <v>1.0294214876033059</v>
      </c>
      <c r="E4326" s="78"/>
      <c r="F4326" s="78"/>
      <c r="G4326" s="78"/>
      <c r="H4326" s="78"/>
      <c r="I4326" s="78"/>
    </row>
    <row r="4327" spans="1:9" x14ac:dyDescent="0.2">
      <c r="A4327" s="77">
        <v>36459</v>
      </c>
      <c r="B4327" s="61">
        <v>76</v>
      </c>
      <c r="C4327" s="78">
        <f t="shared" si="189"/>
        <v>1999.1</v>
      </c>
      <c r="D4327" s="78">
        <f t="shared" si="190"/>
        <v>0.15074380165289256</v>
      </c>
      <c r="E4327" s="78"/>
      <c r="F4327" s="78"/>
      <c r="G4327" s="78"/>
      <c r="H4327" s="78"/>
      <c r="I4327" s="78"/>
    </row>
    <row r="4328" spans="1:9" x14ac:dyDescent="0.2">
      <c r="A4328" s="77">
        <v>36460</v>
      </c>
      <c r="B4328" s="61">
        <v>884</v>
      </c>
      <c r="C4328" s="78">
        <f t="shared" si="189"/>
        <v>1999.1</v>
      </c>
      <c r="D4328" s="78">
        <f t="shared" si="190"/>
        <v>1.7533884297520661</v>
      </c>
      <c r="E4328" s="78"/>
      <c r="F4328" s="78"/>
      <c r="G4328" s="78"/>
      <c r="H4328" s="78"/>
      <c r="I4328" s="78"/>
    </row>
    <row r="4329" spans="1:9" x14ac:dyDescent="0.2">
      <c r="A4329" s="77">
        <v>36461</v>
      </c>
      <c r="B4329" s="61">
        <v>558</v>
      </c>
      <c r="C4329" s="78">
        <f t="shared" si="189"/>
        <v>1999.1</v>
      </c>
      <c r="D4329" s="78">
        <f t="shared" si="190"/>
        <v>1.1067768595041323</v>
      </c>
      <c r="E4329" s="78"/>
      <c r="F4329" s="78"/>
      <c r="G4329" s="78"/>
      <c r="H4329" s="78"/>
      <c r="I4329" s="78"/>
    </row>
    <row r="4330" spans="1:9" x14ac:dyDescent="0.2">
      <c r="A4330" s="77">
        <v>36462</v>
      </c>
      <c r="B4330" s="61">
        <v>299</v>
      </c>
      <c r="C4330" s="78">
        <f t="shared" si="189"/>
        <v>1999.1</v>
      </c>
      <c r="D4330" s="78">
        <f t="shared" si="190"/>
        <v>0.59305785123966936</v>
      </c>
      <c r="E4330" s="78"/>
      <c r="F4330" s="78"/>
      <c r="G4330" s="78"/>
      <c r="H4330" s="78"/>
      <c r="I4330" s="78"/>
    </row>
    <row r="4331" spans="1:9" x14ac:dyDescent="0.2">
      <c r="A4331" s="77">
        <v>36463</v>
      </c>
      <c r="B4331" s="61">
        <v>312</v>
      </c>
      <c r="C4331" s="78">
        <f t="shared" si="189"/>
        <v>1999.1</v>
      </c>
      <c r="D4331" s="78">
        <f t="shared" si="190"/>
        <v>0.61884297520661158</v>
      </c>
      <c r="E4331" s="78"/>
      <c r="F4331" s="78"/>
      <c r="G4331" s="78"/>
      <c r="H4331" s="78"/>
      <c r="I4331" s="78"/>
    </row>
    <row r="4332" spans="1:9" x14ac:dyDescent="0.2">
      <c r="A4332" s="77">
        <v>36464</v>
      </c>
      <c r="B4332" s="61">
        <v>334</v>
      </c>
      <c r="C4332" s="78">
        <f t="shared" si="189"/>
        <v>1999.1</v>
      </c>
      <c r="D4332" s="78">
        <f t="shared" si="190"/>
        <v>0.66247933884297516</v>
      </c>
      <c r="E4332" s="78"/>
      <c r="F4332" s="78"/>
      <c r="G4332" s="78"/>
      <c r="H4332" s="78"/>
      <c r="I4332" s="78"/>
    </row>
    <row r="4333" spans="1:9" x14ac:dyDescent="0.2">
      <c r="A4333" s="77">
        <v>36465</v>
      </c>
      <c r="B4333" s="61">
        <v>110</v>
      </c>
      <c r="C4333" s="78">
        <f t="shared" si="189"/>
        <v>1999.11</v>
      </c>
      <c r="D4333" s="78">
        <f t="shared" si="190"/>
        <v>0.2181818181818182</v>
      </c>
      <c r="E4333" s="78"/>
      <c r="F4333" s="78"/>
      <c r="G4333" s="78"/>
      <c r="H4333" s="78"/>
      <c r="I4333" s="78"/>
    </row>
    <row r="4334" spans="1:9" x14ac:dyDescent="0.2">
      <c r="A4334" s="77">
        <v>36466</v>
      </c>
      <c r="B4334" s="61">
        <v>217</v>
      </c>
      <c r="C4334" s="78">
        <f t="shared" si="189"/>
        <v>1999.11</v>
      </c>
      <c r="D4334" s="78">
        <f t="shared" si="190"/>
        <v>0.43041322314049585</v>
      </c>
      <c r="E4334" s="78"/>
      <c r="F4334" s="78"/>
      <c r="G4334" s="78"/>
      <c r="H4334" s="78"/>
      <c r="I4334" s="78"/>
    </row>
    <row r="4335" spans="1:9" x14ac:dyDescent="0.2">
      <c r="A4335" s="77">
        <v>36467</v>
      </c>
      <c r="B4335" s="61">
        <v>245</v>
      </c>
      <c r="C4335" s="78">
        <f t="shared" si="189"/>
        <v>1999.11</v>
      </c>
      <c r="D4335" s="78">
        <f t="shared" si="190"/>
        <v>0.48595041322314053</v>
      </c>
      <c r="E4335" s="78"/>
      <c r="F4335" s="78"/>
      <c r="G4335" s="78"/>
      <c r="H4335" s="78"/>
      <c r="I4335" s="78"/>
    </row>
    <row r="4336" spans="1:9" x14ac:dyDescent="0.2">
      <c r="A4336" s="77">
        <v>36468</v>
      </c>
      <c r="B4336" s="61">
        <v>153</v>
      </c>
      <c r="C4336" s="78">
        <f t="shared" si="189"/>
        <v>1999.11</v>
      </c>
      <c r="D4336" s="78">
        <f t="shared" si="190"/>
        <v>0.3034710743801653</v>
      </c>
      <c r="E4336" s="78"/>
      <c r="F4336" s="78"/>
      <c r="G4336" s="78"/>
      <c r="H4336" s="78"/>
      <c r="I4336" s="78"/>
    </row>
    <row r="4337" spans="1:9" x14ac:dyDescent="0.2">
      <c r="A4337" s="77">
        <v>36469</v>
      </c>
      <c r="B4337" s="61">
        <v>371</v>
      </c>
      <c r="C4337" s="78">
        <f t="shared" si="189"/>
        <v>1999.11</v>
      </c>
      <c r="D4337" s="78">
        <f t="shared" si="190"/>
        <v>0.73586776859504133</v>
      </c>
      <c r="E4337" s="78"/>
      <c r="F4337" s="78"/>
      <c r="G4337" s="78"/>
      <c r="H4337" s="78"/>
      <c r="I4337" s="78"/>
    </row>
    <row r="4338" spans="1:9" x14ac:dyDescent="0.2">
      <c r="A4338" s="77">
        <v>36470</v>
      </c>
      <c r="B4338" s="61">
        <v>224</v>
      </c>
      <c r="C4338" s="78">
        <f t="shared" si="189"/>
        <v>1999.11</v>
      </c>
      <c r="D4338" s="78">
        <f t="shared" si="190"/>
        <v>0.44429752066115702</v>
      </c>
      <c r="E4338" s="78"/>
      <c r="F4338" s="78"/>
      <c r="G4338" s="78"/>
      <c r="H4338" s="78"/>
      <c r="I4338" s="78"/>
    </row>
    <row r="4339" spans="1:9" x14ac:dyDescent="0.2">
      <c r="A4339" s="77">
        <v>36471</v>
      </c>
      <c r="B4339" s="61">
        <v>414</v>
      </c>
      <c r="C4339" s="78">
        <f t="shared" si="189"/>
        <v>1999.11</v>
      </c>
      <c r="D4339" s="78">
        <f t="shared" si="190"/>
        <v>0.82115702479338848</v>
      </c>
      <c r="E4339" s="78"/>
      <c r="F4339" s="78"/>
      <c r="G4339" s="78"/>
      <c r="H4339" s="78"/>
      <c r="I4339" s="78"/>
    </row>
    <row r="4340" spans="1:9" x14ac:dyDescent="0.2">
      <c r="A4340" s="77">
        <v>36472</v>
      </c>
      <c r="B4340" s="61">
        <v>698</v>
      </c>
      <c r="C4340" s="78">
        <f t="shared" si="189"/>
        <v>1999.11</v>
      </c>
      <c r="D4340" s="78">
        <f t="shared" si="190"/>
        <v>1.3844628099173553</v>
      </c>
      <c r="E4340" s="78"/>
      <c r="F4340" s="78"/>
      <c r="G4340" s="78"/>
      <c r="H4340" s="78"/>
      <c r="I4340" s="78"/>
    </row>
    <row r="4341" spans="1:9" x14ac:dyDescent="0.2">
      <c r="A4341" s="77">
        <v>36473</v>
      </c>
      <c r="B4341" s="61">
        <v>379</v>
      </c>
      <c r="C4341" s="78">
        <f t="shared" si="189"/>
        <v>1999.11</v>
      </c>
      <c r="D4341" s="78">
        <f t="shared" si="190"/>
        <v>0.75173553719008257</v>
      </c>
      <c r="E4341" s="78"/>
      <c r="F4341" s="78"/>
      <c r="G4341" s="78"/>
      <c r="H4341" s="78"/>
      <c r="I4341" s="78"/>
    </row>
    <row r="4342" spans="1:9" x14ac:dyDescent="0.2">
      <c r="A4342" s="77">
        <v>36474</v>
      </c>
      <c r="B4342" s="61">
        <v>1973</v>
      </c>
      <c r="C4342" s="78">
        <f t="shared" si="189"/>
        <v>1999.11</v>
      </c>
      <c r="D4342" s="78">
        <f t="shared" si="190"/>
        <v>3.9133884297520662</v>
      </c>
      <c r="E4342" s="78"/>
      <c r="F4342" s="78"/>
      <c r="G4342" s="78"/>
      <c r="H4342" s="78"/>
      <c r="I4342" s="78"/>
    </row>
    <row r="4343" spans="1:9" x14ac:dyDescent="0.2">
      <c r="A4343" s="77">
        <v>36475</v>
      </c>
      <c r="B4343" s="61">
        <v>1371</v>
      </c>
      <c r="C4343" s="78">
        <f t="shared" si="189"/>
        <v>1999.11</v>
      </c>
      <c r="D4343" s="78">
        <f t="shared" si="190"/>
        <v>2.7193388429752066</v>
      </c>
      <c r="E4343" s="78"/>
      <c r="F4343" s="78"/>
      <c r="G4343" s="78"/>
      <c r="H4343" s="78"/>
      <c r="I4343" s="78"/>
    </row>
    <row r="4344" spans="1:9" x14ac:dyDescent="0.2">
      <c r="A4344" s="77">
        <v>36476</v>
      </c>
      <c r="B4344" s="61">
        <v>1226</v>
      </c>
      <c r="C4344" s="78">
        <f t="shared" si="189"/>
        <v>1999.11</v>
      </c>
      <c r="D4344" s="78">
        <f t="shared" si="190"/>
        <v>2.4317355371900824</v>
      </c>
      <c r="E4344" s="78"/>
      <c r="F4344" s="78"/>
      <c r="G4344" s="78"/>
      <c r="H4344" s="78"/>
      <c r="I4344" s="78"/>
    </row>
    <row r="4345" spans="1:9" x14ac:dyDescent="0.2">
      <c r="A4345" s="77">
        <v>36477</v>
      </c>
      <c r="B4345" s="61">
        <v>761</v>
      </c>
      <c r="C4345" s="78">
        <f t="shared" si="189"/>
        <v>1999.11</v>
      </c>
      <c r="D4345" s="78">
        <f t="shared" si="190"/>
        <v>1.5094214876033059</v>
      </c>
      <c r="E4345" s="78"/>
      <c r="F4345" s="78"/>
      <c r="G4345" s="78"/>
      <c r="H4345" s="78"/>
      <c r="I4345" s="78"/>
    </row>
    <row r="4346" spans="1:9" x14ac:dyDescent="0.2">
      <c r="A4346" s="77">
        <v>36478</v>
      </c>
      <c r="B4346" s="61">
        <v>460</v>
      </c>
      <c r="C4346" s="78">
        <f t="shared" si="189"/>
        <v>1999.11</v>
      </c>
      <c r="D4346" s="78">
        <f t="shared" si="190"/>
        <v>0.91239669421487601</v>
      </c>
      <c r="E4346" s="78"/>
      <c r="F4346" s="78"/>
      <c r="G4346" s="78"/>
      <c r="H4346" s="78"/>
      <c r="I4346" s="78"/>
    </row>
    <row r="4347" spans="1:9" x14ac:dyDescent="0.2">
      <c r="A4347" s="77">
        <v>36479</v>
      </c>
      <c r="B4347" s="61">
        <v>1061</v>
      </c>
      <c r="C4347" s="78">
        <f t="shared" si="189"/>
        <v>1999.11</v>
      </c>
      <c r="D4347" s="78">
        <f t="shared" si="190"/>
        <v>2.1044628099173557</v>
      </c>
      <c r="E4347" s="78"/>
      <c r="F4347" s="78"/>
      <c r="G4347" s="78"/>
      <c r="H4347" s="78"/>
      <c r="I4347" s="78"/>
    </row>
    <row r="4348" spans="1:9" x14ac:dyDescent="0.2">
      <c r="A4348" s="77">
        <v>36480</v>
      </c>
      <c r="B4348" s="61">
        <v>2209</v>
      </c>
      <c r="C4348" s="78">
        <f t="shared" si="189"/>
        <v>1999.11</v>
      </c>
      <c r="D4348" s="78">
        <f t="shared" si="190"/>
        <v>4.3814876033057857</v>
      </c>
      <c r="E4348" s="78"/>
      <c r="F4348" s="78"/>
      <c r="G4348" s="78"/>
      <c r="H4348" s="78"/>
      <c r="I4348" s="78"/>
    </row>
    <row r="4349" spans="1:9" x14ac:dyDescent="0.2">
      <c r="A4349" s="77">
        <v>36481</v>
      </c>
      <c r="B4349" s="61">
        <v>1428</v>
      </c>
      <c r="C4349" s="78">
        <f t="shared" si="189"/>
        <v>1999.11</v>
      </c>
      <c r="D4349" s="78">
        <f t="shared" si="190"/>
        <v>2.8323966942148759</v>
      </c>
      <c r="E4349" s="78"/>
      <c r="F4349" s="78"/>
      <c r="G4349" s="78"/>
      <c r="H4349" s="78"/>
      <c r="I4349" s="78"/>
    </row>
    <row r="4350" spans="1:9" x14ac:dyDescent="0.2">
      <c r="A4350" s="77">
        <v>36482</v>
      </c>
      <c r="B4350" s="61">
        <v>895</v>
      </c>
      <c r="C4350" s="78">
        <f t="shared" si="189"/>
        <v>1999.11</v>
      </c>
      <c r="D4350" s="78">
        <f t="shared" si="190"/>
        <v>1.7752066115702481</v>
      </c>
      <c r="E4350" s="78"/>
      <c r="F4350" s="78"/>
      <c r="G4350" s="78"/>
      <c r="H4350" s="78"/>
      <c r="I4350" s="78"/>
    </row>
    <row r="4351" spans="1:9" x14ac:dyDescent="0.2">
      <c r="A4351" s="77">
        <v>36483</v>
      </c>
      <c r="B4351" s="61">
        <v>1605</v>
      </c>
      <c r="C4351" s="78">
        <f t="shared" si="189"/>
        <v>1999.11</v>
      </c>
      <c r="D4351" s="78">
        <f t="shared" si="190"/>
        <v>3.1834710743801651</v>
      </c>
      <c r="E4351" s="78"/>
      <c r="F4351" s="78"/>
      <c r="G4351" s="78"/>
      <c r="H4351" s="78"/>
      <c r="I4351" s="78"/>
    </row>
    <row r="4352" spans="1:9" x14ac:dyDescent="0.2">
      <c r="A4352" s="77">
        <v>36484</v>
      </c>
      <c r="B4352" s="61">
        <v>737</v>
      </c>
      <c r="C4352" s="78">
        <f t="shared" si="189"/>
        <v>1999.11</v>
      </c>
      <c r="D4352" s="78">
        <f t="shared" si="190"/>
        <v>1.4618181818181817</v>
      </c>
      <c r="E4352" s="78"/>
      <c r="F4352" s="78"/>
      <c r="G4352" s="78"/>
      <c r="H4352" s="78"/>
      <c r="I4352" s="78"/>
    </row>
    <row r="4353" spans="1:9" x14ac:dyDescent="0.2">
      <c r="A4353" s="77">
        <v>36485</v>
      </c>
      <c r="B4353" s="61">
        <v>823</v>
      </c>
      <c r="C4353" s="78">
        <f t="shared" si="189"/>
        <v>1999.11</v>
      </c>
      <c r="D4353" s="78">
        <f t="shared" si="190"/>
        <v>1.6323966942148762</v>
      </c>
      <c r="E4353" s="78"/>
      <c r="F4353" s="78"/>
      <c r="G4353" s="78"/>
      <c r="H4353" s="78"/>
      <c r="I4353" s="78"/>
    </row>
    <row r="4354" spans="1:9" x14ac:dyDescent="0.2">
      <c r="A4354" s="77">
        <v>36486</v>
      </c>
      <c r="B4354" s="61">
        <v>625</v>
      </c>
      <c r="C4354" s="78">
        <f t="shared" si="189"/>
        <v>1999.11</v>
      </c>
      <c r="D4354" s="78">
        <f t="shared" si="190"/>
        <v>1.2396694214876034</v>
      </c>
      <c r="E4354" s="78"/>
      <c r="F4354" s="78"/>
      <c r="G4354" s="78"/>
      <c r="H4354" s="78"/>
      <c r="I4354" s="78"/>
    </row>
    <row r="4355" spans="1:9" x14ac:dyDescent="0.2">
      <c r="A4355" s="77">
        <v>36487</v>
      </c>
      <c r="B4355" s="61">
        <v>698</v>
      </c>
      <c r="C4355" s="78">
        <f t="shared" si="189"/>
        <v>1999.11</v>
      </c>
      <c r="D4355" s="78">
        <f t="shared" si="190"/>
        <v>1.3844628099173553</v>
      </c>
      <c r="E4355" s="78"/>
      <c r="F4355" s="78"/>
      <c r="G4355" s="78"/>
      <c r="H4355" s="78"/>
      <c r="I4355" s="78"/>
    </row>
    <row r="4356" spans="1:9" x14ac:dyDescent="0.2">
      <c r="A4356" s="77">
        <v>36488</v>
      </c>
      <c r="B4356" s="61">
        <v>1658</v>
      </c>
      <c r="C4356" s="78">
        <f t="shared" si="189"/>
        <v>1999.11</v>
      </c>
      <c r="D4356" s="78">
        <f t="shared" si="190"/>
        <v>3.2885950413223139</v>
      </c>
      <c r="E4356" s="78"/>
      <c r="F4356" s="78"/>
      <c r="G4356" s="78"/>
      <c r="H4356" s="78"/>
      <c r="I4356" s="78"/>
    </row>
    <row r="4357" spans="1:9" x14ac:dyDescent="0.2">
      <c r="A4357" s="77">
        <v>36489</v>
      </c>
      <c r="B4357" s="61">
        <v>1042</v>
      </c>
      <c r="C4357" s="78">
        <f t="shared" si="189"/>
        <v>1999.11</v>
      </c>
      <c r="D4357" s="78">
        <f t="shared" si="190"/>
        <v>2.0667768595041323</v>
      </c>
      <c r="E4357" s="78"/>
      <c r="F4357" s="78"/>
      <c r="G4357" s="78"/>
      <c r="H4357" s="78"/>
      <c r="I4357" s="78"/>
    </row>
    <row r="4358" spans="1:9" x14ac:dyDescent="0.2">
      <c r="A4358" s="77">
        <v>36490</v>
      </c>
      <c r="B4358" s="61">
        <v>755</v>
      </c>
      <c r="C4358" s="78">
        <f t="shared" si="189"/>
        <v>1999.11</v>
      </c>
      <c r="D4358" s="78">
        <f t="shared" si="190"/>
        <v>1.4975206611570246</v>
      </c>
      <c r="E4358" s="78"/>
      <c r="F4358" s="78"/>
      <c r="G4358" s="78"/>
      <c r="H4358" s="78"/>
      <c r="I4358" s="78"/>
    </row>
    <row r="4359" spans="1:9" x14ac:dyDescent="0.2">
      <c r="A4359" s="77">
        <v>36491</v>
      </c>
      <c r="B4359" s="61">
        <v>862</v>
      </c>
      <c r="C4359" s="78">
        <f t="shared" si="189"/>
        <v>1999.11</v>
      </c>
      <c r="D4359" s="78">
        <f t="shared" si="190"/>
        <v>1.7097520661157026</v>
      </c>
      <c r="E4359" s="78"/>
      <c r="F4359" s="78"/>
      <c r="G4359" s="78"/>
      <c r="H4359" s="78"/>
      <c r="I4359" s="78"/>
    </row>
    <row r="4360" spans="1:9" x14ac:dyDescent="0.2">
      <c r="A4360" s="77">
        <v>36492</v>
      </c>
      <c r="B4360" s="61">
        <v>712</v>
      </c>
      <c r="C4360" s="78">
        <f t="shared" si="189"/>
        <v>1999.11</v>
      </c>
      <c r="D4360" s="78">
        <f t="shared" si="190"/>
        <v>1.4122314049586777</v>
      </c>
      <c r="E4360" s="78"/>
      <c r="F4360" s="78"/>
      <c r="G4360" s="78"/>
      <c r="H4360" s="78"/>
      <c r="I4360" s="78"/>
    </row>
    <row r="4361" spans="1:9" x14ac:dyDescent="0.2">
      <c r="A4361" s="77">
        <v>36493</v>
      </c>
      <c r="B4361" s="61">
        <v>1284</v>
      </c>
      <c r="C4361" s="78">
        <f t="shared" si="189"/>
        <v>1999.11</v>
      </c>
      <c r="D4361" s="78">
        <f t="shared" si="190"/>
        <v>2.5467768595041322</v>
      </c>
      <c r="E4361" s="78"/>
      <c r="F4361" s="78"/>
      <c r="G4361" s="78"/>
      <c r="H4361" s="78"/>
      <c r="I4361" s="78"/>
    </row>
    <row r="4362" spans="1:9" x14ac:dyDescent="0.2">
      <c r="A4362" s="77">
        <v>36494</v>
      </c>
      <c r="B4362" s="61">
        <v>2383</v>
      </c>
      <c r="C4362" s="78">
        <f t="shared" si="189"/>
        <v>1999.11</v>
      </c>
      <c r="D4362" s="78">
        <f t="shared" si="190"/>
        <v>4.7266115702479334</v>
      </c>
      <c r="E4362" s="78"/>
      <c r="F4362" s="78"/>
      <c r="G4362" s="78"/>
      <c r="H4362" s="78"/>
      <c r="I4362" s="78"/>
    </row>
    <row r="4363" spans="1:9" x14ac:dyDescent="0.2">
      <c r="A4363" s="77">
        <v>36495</v>
      </c>
      <c r="B4363" s="61">
        <v>1447</v>
      </c>
      <c r="C4363" s="78">
        <f t="shared" ref="C4363:C4426" si="191">YEAR(A4363) + MONTH(A4363) / 100</f>
        <v>1999.12</v>
      </c>
      <c r="D4363" s="78">
        <f t="shared" si="190"/>
        <v>2.8700826446280994</v>
      </c>
      <c r="E4363" s="78"/>
      <c r="F4363" s="78"/>
      <c r="G4363" s="78"/>
      <c r="H4363" s="78"/>
      <c r="I4363" s="78"/>
    </row>
    <row r="4364" spans="1:9" x14ac:dyDescent="0.2">
      <c r="A4364" s="77">
        <v>36496</v>
      </c>
      <c r="B4364" s="61">
        <v>989</v>
      </c>
      <c r="C4364" s="78">
        <f t="shared" si="191"/>
        <v>1999.12</v>
      </c>
      <c r="D4364" s="78">
        <f t="shared" ref="D4364:D4427" si="192">B4364 * 60 * 60 * 24 / 43560 / 1000</f>
        <v>1.9616528925619834</v>
      </c>
      <c r="E4364" s="78"/>
      <c r="F4364" s="78"/>
      <c r="G4364" s="78"/>
      <c r="H4364" s="78"/>
      <c r="I4364" s="78"/>
    </row>
    <row r="4365" spans="1:9" x14ac:dyDescent="0.2">
      <c r="A4365" s="77">
        <v>36497</v>
      </c>
      <c r="B4365" s="61">
        <v>685</v>
      </c>
      <c r="C4365" s="78">
        <f t="shared" si="191"/>
        <v>1999.12</v>
      </c>
      <c r="D4365" s="78">
        <f t="shared" si="192"/>
        <v>1.3586776859504133</v>
      </c>
      <c r="E4365" s="78"/>
      <c r="F4365" s="78"/>
      <c r="G4365" s="78"/>
      <c r="H4365" s="78"/>
      <c r="I4365" s="78"/>
    </row>
    <row r="4366" spans="1:9" x14ac:dyDescent="0.2">
      <c r="A4366" s="77">
        <v>36498</v>
      </c>
      <c r="B4366" s="61">
        <v>585</v>
      </c>
      <c r="C4366" s="78">
        <f t="shared" si="191"/>
        <v>1999.12</v>
      </c>
      <c r="D4366" s="78">
        <f t="shared" si="192"/>
        <v>1.1603305785123967</v>
      </c>
      <c r="E4366" s="78"/>
      <c r="F4366" s="78"/>
      <c r="G4366" s="78"/>
      <c r="H4366" s="78"/>
      <c r="I4366" s="78"/>
    </row>
    <row r="4367" spans="1:9" x14ac:dyDescent="0.2">
      <c r="A4367" s="77">
        <v>36499</v>
      </c>
      <c r="B4367" s="61">
        <v>449</v>
      </c>
      <c r="C4367" s="78">
        <f t="shared" si="191"/>
        <v>1999.12</v>
      </c>
      <c r="D4367" s="78">
        <f t="shared" si="192"/>
        <v>0.89057851239669428</v>
      </c>
      <c r="E4367" s="78"/>
      <c r="F4367" s="78"/>
      <c r="G4367" s="78"/>
      <c r="H4367" s="78"/>
      <c r="I4367" s="78"/>
    </row>
    <row r="4368" spans="1:9" x14ac:dyDescent="0.2">
      <c r="A4368" s="77">
        <v>36500</v>
      </c>
      <c r="B4368" s="61">
        <v>670</v>
      </c>
      <c r="C4368" s="78">
        <f t="shared" si="191"/>
        <v>1999.12</v>
      </c>
      <c r="D4368" s="78">
        <f t="shared" si="192"/>
        <v>1.3289256198347106</v>
      </c>
      <c r="E4368" s="78"/>
      <c r="F4368" s="78"/>
      <c r="G4368" s="78"/>
      <c r="H4368" s="78"/>
      <c r="I4368" s="78"/>
    </row>
    <row r="4369" spans="1:9" x14ac:dyDescent="0.2">
      <c r="A4369" s="77">
        <v>36501</v>
      </c>
      <c r="B4369" s="61">
        <v>604</v>
      </c>
      <c r="C4369" s="78">
        <f t="shared" si="191"/>
        <v>1999.12</v>
      </c>
      <c r="D4369" s="78">
        <f t="shared" si="192"/>
        <v>1.1980165289256199</v>
      </c>
      <c r="E4369" s="78"/>
      <c r="F4369" s="78"/>
      <c r="G4369" s="78"/>
      <c r="H4369" s="78"/>
      <c r="I4369" s="78"/>
    </row>
    <row r="4370" spans="1:9" x14ac:dyDescent="0.2">
      <c r="A4370" s="77">
        <v>36502</v>
      </c>
      <c r="B4370" s="61">
        <v>761</v>
      </c>
      <c r="C4370" s="78">
        <f t="shared" si="191"/>
        <v>1999.12</v>
      </c>
      <c r="D4370" s="78">
        <f t="shared" si="192"/>
        <v>1.5094214876033059</v>
      </c>
      <c r="E4370" s="78"/>
      <c r="F4370" s="78"/>
      <c r="G4370" s="78"/>
      <c r="H4370" s="78"/>
      <c r="I4370" s="78"/>
    </row>
    <row r="4371" spans="1:9" x14ac:dyDescent="0.2">
      <c r="A4371" s="77">
        <v>36503</v>
      </c>
      <c r="B4371" s="61">
        <v>1181</v>
      </c>
      <c r="C4371" s="78">
        <f t="shared" si="191"/>
        <v>1999.12</v>
      </c>
      <c r="D4371" s="78">
        <f t="shared" si="192"/>
        <v>2.3424793388429754</v>
      </c>
      <c r="E4371" s="78"/>
      <c r="F4371" s="78"/>
      <c r="G4371" s="78"/>
      <c r="H4371" s="78"/>
      <c r="I4371" s="78"/>
    </row>
    <row r="4372" spans="1:9" x14ac:dyDescent="0.2">
      <c r="A4372" s="77">
        <v>36504</v>
      </c>
      <c r="B4372" s="61">
        <v>615</v>
      </c>
      <c r="C4372" s="78">
        <f t="shared" si="191"/>
        <v>1999.12</v>
      </c>
      <c r="D4372" s="78">
        <f t="shared" si="192"/>
        <v>1.2198347107438017</v>
      </c>
      <c r="E4372" s="78"/>
      <c r="F4372" s="78"/>
      <c r="G4372" s="78"/>
      <c r="H4372" s="78"/>
      <c r="I4372" s="78"/>
    </row>
    <row r="4373" spans="1:9" x14ac:dyDescent="0.2">
      <c r="A4373" s="77">
        <v>36505</v>
      </c>
      <c r="B4373" s="61">
        <v>-829</v>
      </c>
      <c r="C4373" s="78">
        <f t="shared" si="191"/>
        <v>1999.12</v>
      </c>
      <c r="D4373" s="78">
        <f t="shared" si="192"/>
        <v>-1.644297520661157</v>
      </c>
      <c r="E4373" s="78"/>
      <c r="F4373" s="78"/>
      <c r="G4373" s="78"/>
      <c r="H4373" s="78"/>
      <c r="I4373" s="78"/>
    </row>
    <row r="4374" spans="1:9" x14ac:dyDescent="0.2">
      <c r="A4374" s="77">
        <v>36506</v>
      </c>
      <c r="B4374" s="61">
        <v>780</v>
      </c>
      <c r="C4374" s="78">
        <f t="shared" si="191"/>
        <v>1999.12</v>
      </c>
      <c r="D4374" s="78">
        <f t="shared" si="192"/>
        <v>1.5471074380165288</v>
      </c>
      <c r="E4374" s="78"/>
      <c r="F4374" s="78"/>
      <c r="G4374" s="78"/>
      <c r="H4374" s="78"/>
      <c r="I4374" s="78"/>
    </row>
    <row r="4375" spans="1:9" x14ac:dyDescent="0.2">
      <c r="A4375" s="77">
        <v>36507</v>
      </c>
      <c r="B4375" s="61">
        <v>857</v>
      </c>
      <c r="C4375" s="78">
        <f t="shared" si="191"/>
        <v>1999.12</v>
      </c>
      <c r="D4375" s="78">
        <f t="shared" si="192"/>
        <v>1.6998347107438017</v>
      </c>
      <c r="E4375" s="78"/>
      <c r="F4375" s="78"/>
      <c r="G4375" s="78"/>
      <c r="H4375" s="78"/>
      <c r="I4375" s="78"/>
    </row>
    <row r="4376" spans="1:9" x14ac:dyDescent="0.2">
      <c r="A4376" s="77">
        <v>36508</v>
      </c>
      <c r="B4376" s="61">
        <v>799</v>
      </c>
      <c r="C4376" s="78">
        <f t="shared" si="191"/>
        <v>1999.12</v>
      </c>
      <c r="D4376" s="78">
        <f t="shared" si="192"/>
        <v>1.584793388429752</v>
      </c>
      <c r="E4376" s="78"/>
      <c r="F4376" s="78"/>
      <c r="G4376" s="78"/>
      <c r="H4376" s="78"/>
      <c r="I4376" s="78"/>
    </row>
    <row r="4377" spans="1:9" x14ac:dyDescent="0.2">
      <c r="A4377" s="77">
        <v>36509</v>
      </c>
      <c r="B4377" s="61">
        <v>816</v>
      </c>
      <c r="C4377" s="78">
        <f t="shared" si="191"/>
        <v>1999.12</v>
      </c>
      <c r="D4377" s="78">
        <f t="shared" si="192"/>
        <v>1.618512396694215</v>
      </c>
      <c r="E4377" s="78"/>
      <c r="F4377" s="78"/>
      <c r="G4377" s="78"/>
      <c r="H4377" s="78"/>
      <c r="I4377" s="78"/>
    </row>
    <row r="4378" spans="1:9" x14ac:dyDescent="0.2">
      <c r="A4378" s="77">
        <v>36510</v>
      </c>
      <c r="B4378" s="61">
        <v>660</v>
      </c>
      <c r="C4378" s="78">
        <f t="shared" si="191"/>
        <v>1999.12</v>
      </c>
      <c r="D4378" s="78">
        <f t="shared" si="192"/>
        <v>1.3090909090909091</v>
      </c>
      <c r="E4378" s="78"/>
      <c r="F4378" s="78"/>
      <c r="G4378" s="78"/>
      <c r="H4378" s="78"/>
      <c r="I4378" s="78"/>
    </row>
    <row r="4379" spans="1:9" x14ac:dyDescent="0.2">
      <c r="A4379" s="77">
        <v>36511</v>
      </c>
      <c r="B4379" s="61">
        <v>789</v>
      </c>
      <c r="C4379" s="78">
        <f t="shared" si="191"/>
        <v>1999.12</v>
      </c>
      <c r="D4379" s="78">
        <f t="shared" si="192"/>
        <v>1.5649586776859503</v>
      </c>
      <c r="E4379" s="78"/>
      <c r="F4379" s="78"/>
      <c r="G4379" s="78"/>
      <c r="H4379" s="78"/>
      <c r="I4379" s="78"/>
    </row>
    <row r="4380" spans="1:9" x14ac:dyDescent="0.2">
      <c r="A4380" s="77">
        <v>36512</v>
      </c>
      <c r="B4380" s="61">
        <v>401</v>
      </c>
      <c r="C4380" s="78">
        <f t="shared" si="191"/>
        <v>1999.12</v>
      </c>
      <c r="D4380" s="78">
        <f t="shared" si="192"/>
        <v>0.79537190082644638</v>
      </c>
      <c r="E4380" s="78"/>
      <c r="F4380" s="78"/>
      <c r="G4380" s="78"/>
      <c r="H4380" s="78"/>
      <c r="I4380" s="78"/>
    </row>
    <row r="4381" spans="1:9" x14ac:dyDescent="0.2">
      <c r="A4381" s="77">
        <v>36513</v>
      </c>
      <c r="B4381" s="61">
        <v>603</v>
      </c>
      <c r="C4381" s="78">
        <f t="shared" si="191"/>
        <v>1999.12</v>
      </c>
      <c r="D4381" s="78">
        <f t="shared" si="192"/>
        <v>1.1960330578512397</v>
      </c>
      <c r="E4381" s="78"/>
      <c r="F4381" s="78"/>
      <c r="G4381" s="78"/>
      <c r="H4381" s="78"/>
      <c r="I4381" s="78"/>
    </row>
    <row r="4382" spans="1:9" x14ac:dyDescent="0.2">
      <c r="A4382" s="77">
        <v>36514</v>
      </c>
      <c r="B4382" s="61">
        <v>965</v>
      </c>
      <c r="C4382" s="78">
        <f t="shared" si="191"/>
        <v>1999.12</v>
      </c>
      <c r="D4382" s="78">
        <f t="shared" si="192"/>
        <v>1.9140495867768594</v>
      </c>
      <c r="E4382" s="78"/>
      <c r="F4382" s="78"/>
      <c r="G4382" s="78"/>
      <c r="H4382" s="78"/>
      <c r="I4382" s="78"/>
    </row>
    <row r="4383" spans="1:9" x14ac:dyDescent="0.2">
      <c r="A4383" s="77">
        <v>36515</v>
      </c>
      <c r="B4383" s="61">
        <v>700</v>
      </c>
      <c r="C4383" s="78">
        <f t="shared" si="191"/>
        <v>1999.12</v>
      </c>
      <c r="D4383" s="78">
        <f t="shared" si="192"/>
        <v>1.3884297520661157</v>
      </c>
      <c r="E4383" s="78"/>
      <c r="F4383" s="78"/>
      <c r="G4383" s="78"/>
      <c r="H4383" s="78"/>
      <c r="I4383" s="78"/>
    </row>
    <row r="4384" spans="1:9" x14ac:dyDescent="0.2">
      <c r="A4384" s="77">
        <v>36516</v>
      </c>
      <c r="B4384" s="61">
        <v>489</v>
      </c>
      <c r="C4384" s="78">
        <f t="shared" si="191"/>
        <v>1999.12</v>
      </c>
      <c r="D4384" s="78">
        <f t="shared" si="192"/>
        <v>0.96991735537190082</v>
      </c>
      <c r="E4384" s="78"/>
      <c r="F4384" s="78"/>
      <c r="G4384" s="78"/>
      <c r="H4384" s="78"/>
      <c r="I4384" s="78"/>
    </row>
    <row r="4385" spans="1:9" x14ac:dyDescent="0.2">
      <c r="A4385" s="77">
        <v>36517</v>
      </c>
      <c r="B4385" s="61">
        <v>627</v>
      </c>
      <c r="C4385" s="78">
        <f t="shared" si="191"/>
        <v>1999.12</v>
      </c>
      <c r="D4385" s="78">
        <f t="shared" si="192"/>
        <v>1.2436363636363637</v>
      </c>
      <c r="E4385" s="78"/>
      <c r="F4385" s="78"/>
      <c r="G4385" s="78"/>
      <c r="H4385" s="78"/>
      <c r="I4385" s="78"/>
    </row>
    <row r="4386" spans="1:9" x14ac:dyDescent="0.2">
      <c r="A4386" s="77">
        <v>36518</v>
      </c>
      <c r="B4386" s="61">
        <v>696</v>
      </c>
      <c r="C4386" s="78">
        <f t="shared" si="191"/>
        <v>1999.12</v>
      </c>
      <c r="D4386" s="78">
        <f t="shared" si="192"/>
        <v>1.380495867768595</v>
      </c>
      <c r="E4386" s="78"/>
      <c r="F4386" s="78"/>
      <c r="G4386" s="78"/>
      <c r="H4386" s="78"/>
      <c r="I4386" s="78"/>
    </row>
    <row r="4387" spans="1:9" x14ac:dyDescent="0.2">
      <c r="A4387" s="77">
        <v>36519</v>
      </c>
      <c r="B4387" s="61">
        <v>547</v>
      </c>
      <c r="C4387" s="78">
        <f t="shared" si="191"/>
        <v>1999.12</v>
      </c>
      <c r="D4387" s="78">
        <f t="shared" si="192"/>
        <v>1.0849586776859503</v>
      </c>
      <c r="E4387" s="78"/>
      <c r="F4387" s="78"/>
      <c r="G4387" s="78"/>
      <c r="H4387" s="78"/>
      <c r="I4387" s="78"/>
    </row>
    <row r="4388" spans="1:9" x14ac:dyDescent="0.2">
      <c r="A4388" s="77">
        <v>36520</v>
      </c>
      <c r="B4388" s="61">
        <v>450</v>
      </c>
      <c r="C4388" s="78">
        <f t="shared" si="191"/>
        <v>1999.12</v>
      </c>
      <c r="D4388" s="78">
        <f t="shared" si="192"/>
        <v>0.8925619834710744</v>
      </c>
      <c r="E4388" s="78"/>
      <c r="F4388" s="78"/>
      <c r="G4388" s="78"/>
      <c r="H4388" s="78"/>
      <c r="I4388" s="78"/>
    </row>
    <row r="4389" spans="1:9" x14ac:dyDescent="0.2">
      <c r="A4389" s="77">
        <v>36521</v>
      </c>
      <c r="B4389" s="61">
        <v>295</v>
      </c>
      <c r="C4389" s="78">
        <f t="shared" si="191"/>
        <v>1999.12</v>
      </c>
      <c r="D4389" s="78">
        <f t="shared" si="192"/>
        <v>0.58512396694214874</v>
      </c>
      <c r="E4389" s="78"/>
      <c r="F4389" s="78"/>
      <c r="G4389" s="78"/>
      <c r="H4389" s="78"/>
      <c r="I4389" s="78"/>
    </row>
    <row r="4390" spans="1:9" x14ac:dyDescent="0.2">
      <c r="A4390" s="77">
        <v>36522</v>
      </c>
      <c r="B4390" s="61">
        <v>857</v>
      </c>
      <c r="C4390" s="78">
        <f t="shared" si="191"/>
        <v>1999.12</v>
      </c>
      <c r="D4390" s="78">
        <f t="shared" si="192"/>
        <v>1.6998347107438017</v>
      </c>
      <c r="E4390" s="78"/>
      <c r="F4390" s="78"/>
      <c r="G4390" s="78"/>
      <c r="H4390" s="78"/>
      <c r="I4390" s="78"/>
    </row>
    <row r="4391" spans="1:9" x14ac:dyDescent="0.2">
      <c r="A4391" s="77">
        <v>36523</v>
      </c>
      <c r="B4391" s="61">
        <v>628</v>
      </c>
      <c r="C4391" s="78">
        <f t="shared" si="191"/>
        <v>1999.12</v>
      </c>
      <c r="D4391" s="78">
        <f t="shared" si="192"/>
        <v>1.2456198347107439</v>
      </c>
      <c r="E4391" s="78"/>
      <c r="F4391" s="78"/>
      <c r="G4391" s="78"/>
      <c r="H4391" s="78"/>
      <c r="I4391" s="78"/>
    </row>
    <row r="4392" spans="1:9" x14ac:dyDescent="0.2">
      <c r="A4392" s="77">
        <v>36524</v>
      </c>
      <c r="B4392" s="61">
        <v>587</v>
      </c>
      <c r="C4392" s="78">
        <f t="shared" si="191"/>
        <v>1999.12</v>
      </c>
      <c r="D4392" s="78">
        <f t="shared" si="192"/>
        <v>1.164297520661157</v>
      </c>
      <c r="E4392" s="78"/>
      <c r="F4392" s="78"/>
      <c r="G4392" s="78"/>
      <c r="H4392" s="78"/>
      <c r="I4392" s="78"/>
    </row>
    <row r="4393" spans="1:9" x14ac:dyDescent="0.2">
      <c r="A4393" s="77">
        <v>36525</v>
      </c>
      <c r="B4393" s="61">
        <v>432</v>
      </c>
      <c r="C4393" s="78">
        <f t="shared" si="191"/>
        <v>1999.12</v>
      </c>
      <c r="D4393" s="78">
        <f t="shared" si="192"/>
        <v>0.85685950413223144</v>
      </c>
      <c r="E4393" s="78"/>
      <c r="F4393" s="78"/>
      <c r="G4393" s="78"/>
      <c r="H4393" s="78"/>
      <c r="I4393" s="78"/>
    </row>
    <row r="4394" spans="1:9" x14ac:dyDescent="0.2">
      <c r="A4394" s="77">
        <v>36526</v>
      </c>
      <c r="B4394" s="61">
        <v>430</v>
      </c>
      <c r="C4394" s="78">
        <f t="shared" si="191"/>
        <v>2000.01</v>
      </c>
      <c r="D4394" s="78">
        <f t="shared" si="192"/>
        <v>0.85289256198347108</v>
      </c>
      <c r="E4394" s="78"/>
      <c r="F4394" s="78"/>
      <c r="G4394" s="78"/>
      <c r="H4394" s="78"/>
      <c r="I4394" s="78"/>
    </row>
    <row r="4395" spans="1:9" x14ac:dyDescent="0.2">
      <c r="A4395" s="77">
        <v>36527</v>
      </c>
      <c r="B4395" s="61">
        <v>486</v>
      </c>
      <c r="C4395" s="78">
        <f t="shared" si="191"/>
        <v>2000.01</v>
      </c>
      <c r="D4395" s="78">
        <f t="shared" si="192"/>
        <v>0.96396694214876033</v>
      </c>
      <c r="E4395" s="78"/>
      <c r="F4395" s="78"/>
      <c r="G4395" s="78"/>
      <c r="H4395" s="78"/>
      <c r="I4395" s="78"/>
    </row>
    <row r="4396" spans="1:9" x14ac:dyDescent="0.2">
      <c r="A4396" s="77">
        <v>36528</v>
      </c>
      <c r="B4396" s="61">
        <v>706</v>
      </c>
      <c r="C4396" s="78">
        <f t="shared" si="191"/>
        <v>2000.01</v>
      </c>
      <c r="D4396" s="78">
        <f t="shared" si="192"/>
        <v>1.4003305785123967</v>
      </c>
      <c r="E4396" s="78"/>
      <c r="F4396" s="78"/>
      <c r="G4396" s="78"/>
      <c r="H4396" s="78"/>
      <c r="I4396" s="78"/>
    </row>
    <row r="4397" spans="1:9" x14ac:dyDescent="0.2">
      <c r="A4397" s="77">
        <v>36529</v>
      </c>
      <c r="B4397" s="61">
        <v>511</v>
      </c>
      <c r="C4397" s="78">
        <f t="shared" si="191"/>
        <v>2000.01</v>
      </c>
      <c r="D4397" s="78">
        <f t="shared" si="192"/>
        <v>1.0135537190082644</v>
      </c>
      <c r="E4397" s="78"/>
      <c r="F4397" s="78"/>
      <c r="G4397" s="78"/>
      <c r="H4397" s="78"/>
      <c r="I4397" s="78"/>
    </row>
    <row r="4398" spans="1:9" x14ac:dyDescent="0.2">
      <c r="A4398" s="77">
        <v>36530</v>
      </c>
      <c r="B4398" s="61">
        <v>310</v>
      </c>
      <c r="C4398" s="78">
        <f t="shared" si="191"/>
        <v>2000.01</v>
      </c>
      <c r="D4398" s="78">
        <f t="shared" si="192"/>
        <v>0.61487603305785121</v>
      </c>
      <c r="E4398" s="78"/>
      <c r="F4398" s="78"/>
      <c r="G4398" s="78"/>
      <c r="H4398" s="78"/>
      <c r="I4398" s="78"/>
    </row>
    <row r="4399" spans="1:9" x14ac:dyDescent="0.2">
      <c r="A4399" s="77">
        <v>36531</v>
      </c>
      <c r="B4399" s="61">
        <v>438</v>
      </c>
      <c r="C4399" s="78">
        <f t="shared" si="191"/>
        <v>2000.01</v>
      </c>
      <c r="D4399" s="78">
        <f t="shared" si="192"/>
        <v>0.86876033057851232</v>
      </c>
      <c r="E4399" s="78"/>
      <c r="F4399" s="78"/>
      <c r="G4399" s="78"/>
      <c r="H4399" s="78"/>
      <c r="I4399" s="78"/>
    </row>
    <row r="4400" spans="1:9" x14ac:dyDescent="0.2">
      <c r="A4400" s="77">
        <v>36532</v>
      </c>
      <c r="B4400" s="61">
        <v>365</v>
      </c>
      <c r="C4400" s="78">
        <f t="shared" si="191"/>
        <v>2000.01</v>
      </c>
      <c r="D4400" s="78">
        <f t="shared" si="192"/>
        <v>0.72396694214876034</v>
      </c>
      <c r="E4400" s="78"/>
      <c r="F4400" s="78"/>
      <c r="G4400" s="78"/>
      <c r="H4400" s="78"/>
      <c r="I4400" s="78"/>
    </row>
    <row r="4401" spans="1:9" x14ac:dyDescent="0.2">
      <c r="A4401" s="77">
        <v>36533</v>
      </c>
      <c r="B4401" s="61">
        <v>495</v>
      </c>
      <c r="C4401" s="78">
        <f t="shared" si="191"/>
        <v>2000.01</v>
      </c>
      <c r="D4401" s="78">
        <f t="shared" si="192"/>
        <v>0.98181818181818192</v>
      </c>
      <c r="E4401" s="78"/>
      <c r="F4401" s="78"/>
      <c r="G4401" s="78"/>
      <c r="H4401" s="78"/>
      <c r="I4401" s="78"/>
    </row>
    <row r="4402" spans="1:9" x14ac:dyDescent="0.2">
      <c r="A4402" s="77">
        <v>36534</v>
      </c>
      <c r="B4402" s="61">
        <v>398</v>
      </c>
      <c r="C4402" s="78">
        <f t="shared" si="191"/>
        <v>2000.01</v>
      </c>
      <c r="D4402" s="78">
        <f t="shared" si="192"/>
        <v>0.78942148760330577</v>
      </c>
      <c r="E4402" s="78"/>
      <c r="F4402" s="78"/>
      <c r="G4402" s="78"/>
      <c r="H4402" s="78"/>
      <c r="I4402" s="78"/>
    </row>
    <row r="4403" spans="1:9" x14ac:dyDescent="0.2">
      <c r="A4403" s="77">
        <v>36535</v>
      </c>
      <c r="B4403" s="61">
        <v>714</v>
      </c>
      <c r="C4403" s="78">
        <f t="shared" si="191"/>
        <v>2000.01</v>
      </c>
      <c r="D4403" s="78">
        <f t="shared" si="192"/>
        <v>1.416198347107438</v>
      </c>
      <c r="E4403" s="78"/>
      <c r="F4403" s="78"/>
      <c r="G4403" s="78"/>
      <c r="H4403" s="78"/>
      <c r="I4403" s="78"/>
    </row>
    <row r="4404" spans="1:9" x14ac:dyDescent="0.2">
      <c r="A4404" s="77">
        <v>36536</v>
      </c>
      <c r="B4404" s="61">
        <v>3458</v>
      </c>
      <c r="C4404" s="78">
        <f t="shared" si="191"/>
        <v>2000.01</v>
      </c>
      <c r="D4404" s="78">
        <f t="shared" si="192"/>
        <v>6.8588429752066116</v>
      </c>
      <c r="E4404" s="78"/>
      <c r="F4404" s="78"/>
      <c r="G4404" s="78"/>
      <c r="H4404" s="78"/>
      <c r="I4404" s="78"/>
    </row>
    <row r="4405" spans="1:9" x14ac:dyDescent="0.2">
      <c r="A4405" s="77">
        <v>36537</v>
      </c>
      <c r="B4405" s="61">
        <v>1854</v>
      </c>
      <c r="C4405" s="78">
        <f t="shared" si="191"/>
        <v>2000.01</v>
      </c>
      <c r="D4405" s="78">
        <f t="shared" si="192"/>
        <v>3.6773553719008265</v>
      </c>
      <c r="E4405" s="78"/>
      <c r="F4405" s="78"/>
      <c r="G4405" s="78"/>
      <c r="H4405" s="78"/>
      <c r="I4405" s="78"/>
    </row>
    <row r="4406" spans="1:9" x14ac:dyDescent="0.2">
      <c r="A4406" s="77">
        <v>36538</v>
      </c>
      <c r="B4406" s="61">
        <v>2197</v>
      </c>
      <c r="C4406" s="78">
        <f t="shared" si="191"/>
        <v>2000.01</v>
      </c>
      <c r="D4406" s="78">
        <f t="shared" si="192"/>
        <v>4.3576859504132237</v>
      </c>
      <c r="E4406" s="78"/>
      <c r="F4406" s="78"/>
      <c r="G4406" s="78"/>
      <c r="H4406" s="78"/>
      <c r="I4406" s="78"/>
    </row>
    <row r="4407" spans="1:9" x14ac:dyDescent="0.2">
      <c r="A4407" s="77">
        <v>36539</v>
      </c>
      <c r="B4407" s="61">
        <v>9170</v>
      </c>
      <c r="C4407" s="78">
        <f t="shared" si="191"/>
        <v>2000.01</v>
      </c>
      <c r="D4407" s="78">
        <f t="shared" si="192"/>
        <v>18.188429752066117</v>
      </c>
      <c r="E4407" s="78"/>
      <c r="F4407" s="78"/>
      <c r="G4407" s="78"/>
      <c r="H4407" s="78"/>
      <c r="I4407" s="78"/>
    </row>
    <row r="4408" spans="1:9" x14ac:dyDescent="0.2">
      <c r="A4408" s="77">
        <v>36540</v>
      </c>
      <c r="B4408" s="61">
        <v>7175</v>
      </c>
      <c r="C4408" s="78">
        <f t="shared" si="191"/>
        <v>2000.01</v>
      </c>
      <c r="D4408" s="78">
        <f t="shared" si="192"/>
        <v>14.231404958677686</v>
      </c>
      <c r="E4408" s="78"/>
      <c r="F4408" s="78"/>
      <c r="G4408" s="78"/>
      <c r="H4408" s="78"/>
      <c r="I4408" s="78"/>
    </row>
    <row r="4409" spans="1:9" x14ac:dyDescent="0.2">
      <c r="A4409" s="77">
        <v>36541</v>
      </c>
      <c r="B4409" s="61">
        <v>9765</v>
      </c>
      <c r="C4409" s="78">
        <f t="shared" si="191"/>
        <v>2000.01</v>
      </c>
      <c r="D4409" s="78">
        <f t="shared" si="192"/>
        <v>19.368595041322315</v>
      </c>
      <c r="E4409" s="78"/>
      <c r="F4409" s="78"/>
      <c r="G4409" s="78"/>
      <c r="H4409" s="78"/>
      <c r="I4409" s="78"/>
    </row>
    <row r="4410" spans="1:9" x14ac:dyDescent="0.2">
      <c r="A4410" s="77">
        <v>36542</v>
      </c>
      <c r="B4410" s="61">
        <v>4361</v>
      </c>
      <c r="C4410" s="78">
        <f t="shared" si="191"/>
        <v>2000.01</v>
      </c>
      <c r="D4410" s="78">
        <f t="shared" si="192"/>
        <v>8.6499173553719011</v>
      </c>
      <c r="E4410" s="78"/>
      <c r="F4410" s="78"/>
      <c r="G4410" s="78"/>
      <c r="H4410" s="78"/>
      <c r="I4410" s="78"/>
    </row>
    <row r="4411" spans="1:9" x14ac:dyDescent="0.2">
      <c r="A4411" s="77">
        <v>36543</v>
      </c>
      <c r="B4411" s="61">
        <v>3482</v>
      </c>
      <c r="C4411" s="78">
        <f t="shared" si="191"/>
        <v>2000.01</v>
      </c>
      <c r="D4411" s="78">
        <f t="shared" si="192"/>
        <v>6.9064462809917355</v>
      </c>
      <c r="E4411" s="78"/>
      <c r="F4411" s="78"/>
      <c r="G4411" s="78"/>
      <c r="H4411" s="78"/>
      <c r="I4411" s="78"/>
    </row>
    <row r="4412" spans="1:9" x14ac:dyDescent="0.2">
      <c r="A4412" s="77">
        <v>36544</v>
      </c>
      <c r="B4412" s="61">
        <v>4841</v>
      </c>
      <c r="C4412" s="78">
        <f t="shared" si="191"/>
        <v>2000.01</v>
      </c>
      <c r="D4412" s="78">
        <f t="shared" si="192"/>
        <v>9.6019834710743801</v>
      </c>
      <c r="E4412" s="78"/>
      <c r="F4412" s="78"/>
      <c r="G4412" s="78"/>
      <c r="H4412" s="78"/>
      <c r="I4412" s="78"/>
    </row>
    <row r="4413" spans="1:9" x14ac:dyDescent="0.2">
      <c r="A4413" s="77">
        <v>36545</v>
      </c>
      <c r="B4413" s="61">
        <v>6474</v>
      </c>
      <c r="C4413" s="78">
        <f t="shared" si="191"/>
        <v>2000.01</v>
      </c>
      <c r="D4413" s="78">
        <f t="shared" si="192"/>
        <v>12.840991735537191</v>
      </c>
      <c r="E4413" s="78"/>
      <c r="F4413" s="78"/>
      <c r="G4413" s="78"/>
      <c r="H4413" s="78"/>
      <c r="I4413" s="78"/>
    </row>
    <row r="4414" spans="1:9" x14ac:dyDescent="0.2">
      <c r="A4414" s="77">
        <v>36546</v>
      </c>
      <c r="B4414" s="61">
        <v>3986</v>
      </c>
      <c r="C4414" s="78">
        <f t="shared" si="191"/>
        <v>2000.01</v>
      </c>
      <c r="D4414" s="78">
        <f t="shared" si="192"/>
        <v>7.9061157024793394</v>
      </c>
      <c r="E4414" s="78"/>
      <c r="F4414" s="78"/>
      <c r="G4414" s="78"/>
      <c r="H4414" s="78"/>
      <c r="I4414" s="78"/>
    </row>
    <row r="4415" spans="1:9" x14ac:dyDescent="0.2">
      <c r="A4415" s="77">
        <v>36547</v>
      </c>
      <c r="B4415" s="61">
        <v>2986</v>
      </c>
      <c r="C4415" s="78">
        <f t="shared" si="191"/>
        <v>2000.01</v>
      </c>
      <c r="D4415" s="78">
        <f t="shared" si="192"/>
        <v>5.9226446280991727</v>
      </c>
      <c r="E4415" s="78"/>
      <c r="F4415" s="78"/>
      <c r="G4415" s="78"/>
      <c r="H4415" s="78"/>
      <c r="I4415" s="78"/>
    </row>
    <row r="4416" spans="1:9" x14ac:dyDescent="0.2">
      <c r="A4416" s="77">
        <v>36548</v>
      </c>
      <c r="B4416" s="61">
        <v>2864</v>
      </c>
      <c r="C4416" s="78">
        <f t="shared" si="191"/>
        <v>2000.01</v>
      </c>
      <c r="D4416" s="78">
        <f t="shared" si="192"/>
        <v>5.6806611570247929</v>
      </c>
      <c r="E4416" s="78"/>
      <c r="F4416" s="78"/>
      <c r="G4416" s="78"/>
      <c r="H4416" s="78"/>
      <c r="I4416" s="78"/>
    </row>
    <row r="4417" spans="1:9" x14ac:dyDescent="0.2">
      <c r="A4417" s="77">
        <v>36549</v>
      </c>
      <c r="B4417" s="61">
        <v>4486</v>
      </c>
      <c r="C4417" s="78">
        <f t="shared" si="191"/>
        <v>2000.01</v>
      </c>
      <c r="D4417" s="78">
        <f t="shared" si="192"/>
        <v>8.8978512396694232</v>
      </c>
      <c r="E4417" s="78"/>
      <c r="F4417" s="78"/>
      <c r="G4417" s="78"/>
      <c r="H4417" s="78"/>
      <c r="I4417" s="78"/>
    </row>
    <row r="4418" spans="1:9" x14ac:dyDescent="0.2">
      <c r="A4418" s="77">
        <v>36550</v>
      </c>
      <c r="B4418" s="61">
        <v>4430</v>
      </c>
      <c r="C4418" s="78">
        <f t="shared" si="191"/>
        <v>2000.01</v>
      </c>
      <c r="D4418" s="78">
        <f t="shared" si="192"/>
        <v>8.7867768595041333</v>
      </c>
      <c r="E4418" s="78"/>
      <c r="F4418" s="78"/>
      <c r="G4418" s="78"/>
      <c r="H4418" s="78"/>
      <c r="I4418" s="78"/>
    </row>
    <row r="4419" spans="1:9" x14ac:dyDescent="0.2">
      <c r="A4419" s="77">
        <v>36551</v>
      </c>
      <c r="B4419" s="61">
        <v>3161</v>
      </c>
      <c r="C4419" s="78">
        <f t="shared" si="191"/>
        <v>2000.01</v>
      </c>
      <c r="D4419" s="78">
        <f t="shared" si="192"/>
        <v>6.2697520661157027</v>
      </c>
      <c r="E4419" s="78"/>
      <c r="F4419" s="78"/>
      <c r="G4419" s="78"/>
      <c r="H4419" s="78"/>
      <c r="I4419" s="78"/>
    </row>
    <row r="4420" spans="1:9" x14ac:dyDescent="0.2">
      <c r="A4420" s="77">
        <v>36552</v>
      </c>
      <c r="B4420" s="61">
        <v>2641</v>
      </c>
      <c r="C4420" s="78">
        <f t="shared" si="191"/>
        <v>2000.01</v>
      </c>
      <c r="D4420" s="78">
        <f t="shared" si="192"/>
        <v>5.2383471074380168</v>
      </c>
      <c r="E4420" s="78"/>
      <c r="F4420" s="78"/>
      <c r="G4420" s="78"/>
      <c r="H4420" s="78"/>
      <c r="I4420" s="78"/>
    </row>
    <row r="4421" spans="1:9" x14ac:dyDescent="0.2">
      <c r="A4421" s="77">
        <v>36553</v>
      </c>
      <c r="B4421" s="61">
        <v>2187</v>
      </c>
      <c r="C4421" s="78">
        <f t="shared" si="191"/>
        <v>2000.01</v>
      </c>
      <c r="D4421" s="78">
        <f t="shared" si="192"/>
        <v>4.3378512396694218</v>
      </c>
      <c r="E4421" s="78"/>
      <c r="F4421" s="78"/>
      <c r="G4421" s="78"/>
      <c r="H4421" s="78"/>
      <c r="I4421" s="78"/>
    </row>
    <row r="4422" spans="1:9" x14ac:dyDescent="0.2">
      <c r="A4422" s="77">
        <v>36554</v>
      </c>
      <c r="B4422" s="61">
        <v>1781</v>
      </c>
      <c r="C4422" s="78">
        <f t="shared" si="191"/>
        <v>2000.01</v>
      </c>
      <c r="D4422" s="78">
        <f t="shared" si="192"/>
        <v>3.5325619834710742</v>
      </c>
      <c r="E4422" s="78"/>
      <c r="F4422" s="78"/>
      <c r="G4422" s="78"/>
      <c r="H4422" s="78"/>
      <c r="I4422" s="78"/>
    </row>
    <row r="4423" spans="1:9" x14ac:dyDescent="0.2">
      <c r="A4423" s="77">
        <v>36555</v>
      </c>
      <c r="B4423" s="61">
        <v>2325</v>
      </c>
      <c r="C4423" s="78">
        <f t="shared" si="191"/>
        <v>2000.01</v>
      </c>
      <c r="D4423" s="78">
        <f t="shared" si="192"/>
        <v>4.6115702479338845</v>
      </c>
      <c r="E4423" s="78"/>
      <c r="F4423" s="78"/>
      <c r="G4423" s="78"/>
      <c r="H4423" s="78"/>
      <c r="I4423" s="78"/>
    </row>
    <row r="4424" spans="1:9" x14ac:dyDescent="0.2">
      <c r="A4424" s="77">
        <v>36556</v>
      </c>
      <c r="B4424" s="61">
        <v>2102</v>
      </c>
      <c r="C4424" s="78">
        <f t="shared" si="191"/>
        <v>2000.01</v>
      </c>
      <c r="D4424" s="78">
        <f t="shared" si="192"/>
        <v>4.1692561983471075</v>
      </c>
      <c r="E4424" s="78"/>
      <c r="F4424" s="78"/>
      <c r="G4424" s="78"/>
      <c r="H4424" s="78"/>
      <c r="I4424" s="78"/>
    </row>
    <row r="4425" spans="1:9" x14ac:dyDescent="0.2">
      <c r="A4425" s="77">
        <v>36557</v>
      </c>
      <c r="B4425" s="61">
        <v>1931</v>
      </c>
      <c r="C4425" s="78">
        <f t="shared" si="191"/>
        <v>2000.02</v>
      </c>
      <c r="D4425" s="78">
        <f t="shared" si="192"/>
        <v>3.8300826446280993</v>
      </c>
      <c r="E4425" s="78"/>
      <c r="F4425" s="78"/>
      <c r="G4425" s="78"/>
      <c r="H4425" s="78"/>
      <c r="I4425" s="78"/>
    </row>
    <row r="4426" spans="1:9" x14ac:dyDescent="0.2">
      <c r="A4426" s="77">
        <v>36558</v>
      </c>
      <c r="B4426" s="61">
        <v>1891</v>
      </c>
      <c r="C4426" s="78">
        <f t="shared" si="191"/>
        <v>2000.02</v>
      </c>
      <c r="D4426" s="78">
        <f t="shared" si="192"/>
        <v>3.7507438016528925</v>
      </c>
      <c r="E4426" s="78"/>
      <c r="F4426" s="78"/>
      <c r="G4426" s="78"/>
      <c r="H4426" s="78"/>
      <c r="I4426" s="78"/>
    </row>
    <row r="4427" spans="1:9" x14ac:dyDescent="0.2">
      <c r="A4427" s="77">
        <v>36559</v>
      </c>
      <c r="B4427" s="61">
        <v>1965</v>
      </c>
      <c r="C4427" s="78">
        <f t="shared" ref="C4427:C4490" si="193">YEAR(A4427) + MONTH(A4427) / 100</f>
        <v>2000.02</v>
      </c>
      <c r="D4427" s="78">
        <f t="shared" si="192"/>
        <v>3.8975206611570248</v>
      </c>
      <c r="E4427" s="78"/>
      <c r="F4427" s="78"/>
      <c r="G4427" s="78"/>
      <c r="H4427" s="78"/>
      <c r="I4427" s="78"/>
    </row>
    <row r="4428" spans="1:9" x14ac:dyDescent="0.2">
      <c r="A4428" s="77">
        <v>36560</v>
      </c>
      <c r="B4428" s="61">
        <v>2688</v>
      </c>
      <c r="C4428" s="78">
        <f t="shared" si="193"/>
        <v>2000.02</v>
      </c>
      <c r="D4428" s="78">
        <f t="shared" ref="D4428:D4491" si="194">B4428 * 60 * 60 * 24 / 43560 / 1000</f>
        <v>5.3315702479338842</v>
      </c>
      <c r="E4428" s="78"/>
      <c r="F4428" s="78"/>
      <c r="G4428" s="78"/>
      <c r="H4428" s="78"/>
      <c r="I4428" s="78"/>
    </row>
    <row r="4429" spans="1:9" x14ac:dyDescent="0.2">
      <c r="A4429" s="77">
        <v>36561</v>
      </c>
      <c r="B4429" s="61">
        <v>4703</v>
      </c>
      <c r="C4429" s="78">
        <f t="shared" si="193"/>
        <v>2000.02</v>
      </c>
      <c r="D4429" s="78">
        <f t="shared" si="194"/>
        <v>9.3282644628099174</v>
      </c>
      <c r="E4429" s="78"/>
      <c r="F4429" s="78"/>
      <c r="G4429" s="78"/>
      <c r="H4429" s="78"/>
      <c r="I4429" s="78"/>
    </row>
    <row r="4430" spans="1:9" x14ac:dyDescent="0.2">
      <c r="A4430" s="77">
        <v>36562</v>
      </c>
      <c r="B4430" s="61">
        <v>4707</v>
      </c>
      <c r="C4430" s="78">
        <f t="shared" si="193"/>
        <v>2000.02</v>
      </c>
      <c r="D4430" s="78">
        <f t="shared" si="194"/>
        <v>9.3361983471074375</v>
      </c>
      <c r="E4430" s="78"/>
      <c r="F4430" s="78"/>
      <c r="G4430" s="78"/>
      <c r="H4430" s="78"/>
      <c r="I4430" s="78"/>
    </row>
    <row r="4431" spans="1:9" x14ac:dyDescent="0.2">
      <c r="A4431" s="77">
        <v>36563</v>
      </c>
      <c r="B4431" s="61">
        <v>3309</v>
      </c>
      <c r="C4431" s="78">
        <f t="shared" si="193"/>
        <v>2000.02</v>
      </c>
      <c r="D4431" s="78">
        <f t="shared" si="194"/>
        <v>6.5633057851239673</v>
      </c>
      <c r="E4431" s="78"/>
      <c r="F4431" s="78"/>
      <c r="G4431" s="78"/>
      <c r="H4431" s="78"/>
      <c r="I4431" s="78"/>
    </row>
    <row r="4432" spans="1:9" x14ac:dyDescent="0.2">
      <c r="A4432" s="77">
        <v>36564</v>
      </c>
      <c r="B4432" s="61">
        <v>2650</v>
      </c>
      <c r="C4432" s="78">
        <f t="shared" si="193"/>
        <v>2000.02</v>
      </c>
      <c r="D4432" s="78">
        <f t="shared" si="194"/>
        <v>5.2561983471074383</v>
      </c>
      <c r="E4432" s="78"/>
      <c r="F4432" s="78"/>
      <c r="G4432" s="78"/>
      <c r="H4432" s="78"/>
      <c r="I4432" s="78"/>
    </row>
    <row r="4433" spans="1:9" x14ac:dyDescent="0.2">
      <c r="A4433" s="77">
        <v>36565</v>
      </c>
      <c r="B4433" s="61">
        <v>2357</v>
      </c>
      <c r="C4433" s="78">
        <f t="shared" si="193"/>
        <v>2000.02</v>
      </c>
      <c r="D4433" s="78">
        <f t="shared" si="194"/>
        <v>4.6750413223140495</v>
      </c>
      <c r="E4433" s="78"/>
      <c r="F4433" s="78"/>
      <c r="G4433" s="78"/>
      <c r="H4433" s="78"/>
      <c r="I4433" s="78"/>
    </row>
    <row r="4434" spans="1:9" x14ac:dyDescent="0.2">
      <c r="A4434" s="77">
        <v>36566</v>
      </c>
      <c r="B4434" s="61">
        <v>3213</v>
      </c>
      <c r="C4434" s="78">
        <f t="shared" si="193"/>
        <v>2000.02</v>
      </c>
      <c r="D4434" s="78">
        <f t="shared" si="194"/>
        <v>6.3728925619834706</v>
      </c>
      <c r="E4434" s="78"/>
      <c r="F4434" s="78"/>
      <c r="G4434" s="78"/>
      <c r="H4434" s="78"/>
      <c r="I4434" s="78"/>
    </row>
    <row r="4435" spans="1:9" x14ac:dyDescent="0.2">
      <c r="A4435" s="77">
        <v>36567</v>
      </c>
      <c r="B4435" s="61">
        <v>4136</v>
      </c>
      <c r="C4435" s="78">
        <f t="shared" si="193"/>
        <v>2000.02</v>
      </c>
      <c r="D4435" s="78">
        <f t="shared" si="194"/>
        <v>8.2036363636363632</v>
      </c>
      <c r="E4435" s="78"/>
      <c r="F4435" s="78"/>
      <c r="G4435" s="78"/>
      <c r="H4435" s="78"/>
      <c r="I4435" s="78"/>
    </row>
    <row r="4436" spans="1:9" x14ac:dyDescent="0.2">
      <c r="A4436" s="77">
        <v>36568</v>
      </c>
      <c r="B4436" s="61">
        <v>4943</v>
      </c>
      <c r="C4436" s="78">
        <f t="shared" si="193"/>
        <v>2000.02</v>
      </c>
      <c r="D4436" s="78">
        <f t="shared" si="194"/>
        <v>9.8042975206611569</v>
      </c>
      <c r="E4436" s="78"/>
      <c r="F4436" s="78"/>
      <c r="G4436" s="78"/>
      <c r="H4436" s="78"/>
      <c r="I4436" s="78"/>
    </row>
    <row r="4437" spans="1:9" x14ac:dyDescent="0.2">
      <c r="A4437" s="77">
        <v>36569</v>
      </c>
      <c r="B4437" s="61">
        <v>6650</v>
      </c>
      <c r="C4437" s="78">
        <f t="shared" si="193"/>
        <v>2000.02</v>
      </c>
      <c r="D4437" s="78">
        <f t="shared" si="194"/>
        <v>13.190082644628099</v>
      </c>
      <c r="E4437" s="78"/>
      <c r="F4437" s="78"/>
      <c r="G4437" s="78"/>
      <c r="H4437" s="78"/>
      <c r="I4437" s="78"/>
    </row>
    <row r="4438" spans="1:9" x14ac:dyDescent="0.2">
      <c r="A4438" s="77">
        <v>36570</v>
      </c>
      <c r="B4438" s="61">
        <v>12469</v>
      </c>
      <c r="C4438" s="78">
        <f t="shared" si="193"/>
        <v>2000.02</v>
      </c>
      <c r="D4438" s="78">
        <f t="shared" si="194"/>
        <v>24.731900826446282</v>
      </c>
      <c r="E4438" s="78"/>
      <c r="F4438" s="78"/>
      <c r="G4438" s="78"/>
      <c r="H4438" s="78"/>
      <c r="I4438" s="78"/>
    </row>
    <row r="4439" spans="1:9" x14ac:dyDescent="0.2">
      <c r="A4439" s="77">
        <v>36571</v>
      </c>
      <c r="B4439" s="61">
        <v>7724</v>
      </c>
      <c r="C4439" s="78">
        <f t="shared" si="193"/>
        <v>2000.02</v>
      </c>
      <c r="D4439" s="78">
        <f t="shared" si="194"/>
        <v>15.320330578512397</v>
      </c>
      <c r="E4439" s="78"/>
      <c r="F4439" s="78"/>
      <c r="G4439" s="78"/>
      <c r="H4439" s="78"/>
      <c r="I4439" s="78"/>
    </row>
    <row r="4440" spans="1:9" x14ac:dyDescent="0.2">
      <c r="A4440" s="77">
        <v>36572</v>
      </c>
      <c r="B4440" s="61">
        <v>5054</v>
      </c>
      <c r="C4440" s="78">
        <f t="shared" si="193"/>
        <v>2000.02</v>
      </c>
      <c r="D4440" s="78">
        <f t="shared" si="194"/>
        <v>10.024462809917354</v>
      </c>
      <c r="E4440" s="78"/>
      <c r="F4440" s="78"/>
      <c r="G4440" s="78"/>
      <c r="H4440" s="78"/>
      <c r="I4440" s="78"/>
    </row>
    <row r="4441" spans="1:9" x14ac:dyDescent="0.2">
      <c r="A4441" s="77">
        <v>36573</v>
      </c>
      <c r="B4441" s="61">
        <v>3925</v>
      </c>
      <c r="C4441" s="78">
        <f t="shared" si="193"/>
        <v>2000.02</v>
      </c>
      <c r="D4441" s="78">
        <f t="shared" si="194"/>
        <v>7.7851239669421481</v>
      </c>
      <c r="E4441" s="78"/>
      <c r="F4441" s="78"/>
      <c r="G4441" s="78"/>
      <c r="H4441" s="78"/>
      <c r="I4441" s="78"/>
    </row>
    <row r="4442" spans="1:9" x14ac:dyDescent="0.2">
      <c r="A4442" s="77">
        <v>36574</v>
      </c>
      <c r="B4442" s="61">
        <v>3176</v>
      </c>
      <c r="C4442" s="78">
        <f t="shared" si="193"/>
        <v>2000.02</v>
      </c>
      <c r="D4442" s="78">
        <f t="shared" si="194"/>
        <v>6.2995041322314043</v>
      </c>
      <c r="E4442" s="78"/>
      <c r="F4442" s="78"/>
      <c r="G4442" s="78"/>
      <c r="H4442" s="78"/>
      <c r="I4442" s="78"/>
    </row>
    <row r="4443" spans="1:9" x14ac:dyDescent="0.2">
      <c r="A4443" s="77">
        <v>36575</v>
      </c>
      <c r="B4443" s="61">
        <v>2736</v>
      </c>
      <c r="C4443" s="78">
        <f t="shared" si="193"/>
        <v>2000.02</v>
      </c>
      <c r="D4443" s="78">
        <f t="shared" si="194"/>
        <v>5.4267768595041321</v>
      </c>
      <c r="E4443" s="78"/>
      <c r="F4443" s="78"/>
      <c r="G4443" s="78"/>
      <c r="H4443" s="78"/>
      <c r="I4443" s="78"/>
    </row>
    <row r="4444" spans="1:9" x14ac:dyDescent="0.2">
      <c r="A4444" s="77">
        <v>36576</v>
      </c>
      <c r="B4444" s="61">
        <v>2966</v>
      </c>
      <c r="C4444" s="78">
        <f t="shared" si="193"/>
        <v>2000.02</v>
      </c>
      <c r="D4444" s="78">
        <f t="shared" si="194"/>
        <v>5.8829752066115706</v>
      </c>
      <c r="E4444" s="78"/>
      <c r="F4444" s="78"/>
      <c r="G4444" s="78"/>
      <c r="H4444" s="78"/>
      <c r="I4444" s="78"/>
    </row>
    <row r="4445" spans="1:9" x14ac:dyDescent="0.2">
      <c r="A4445" s="77">
        <v>36577</v>
      </c>
      <c r="B4445" s="61">
        <v>3564</v>
      </c>
      <c r="C4445" s="78">
        <f t="shared" si="193"/>
        <v>2000.02</v>
      </c>
      <c r="D4445" s="78">
        <f t="shared" si="194"/>
        <v>7.0690909090909093</v>
      </c>
      <c r="E4445" s="78"/>
      <c r="F4445" s="78"/>
      <c r="G4445" s="78"/>
      <c r="H4445" s="78"/>
      <c r="I4445" s="78"/>
    </row>
    <row r="4446" spans="1:9" x14ac:dyDescent="0.2">
      <c r="A4446" s="77">
        <v>36578</v>
      </c>
      <c r="B4446" s="61">
        <v>7286</v>
      </c>
      <c r="C4446" s="78">
        <f t="shared" si="193"/>
        <v>2000.02</v>
      </c>
      <c r="D4446" s="78">
        <f t="shared" si="194"/>
        <v>14.451570247933885</v>
      </c>
      <c r="E4446" s="78"/>
      <c r="F4446" s="78"/>
      <c r="G4446" s="78"/>
      <c r="H4446" s="78"/>
      <c r="I4446" s="78"/>
    </row>
    <row r="4447" spans="1:9" x14ac:dyDescent="0.2">
      <c r="A4447" s="77">
        <v>36579</v>
      </c>
      <c r="B4447" s="61">
        <v>6439</v>
      </c>
      <c r="C4447" s="78">
        <f t="shared" si="193"/>
        <v>2000.02</v>
      </c>
      <c r="D4447" s="78">
        <f t="shared" si="194"/>
        <v>12.771570247933886</v>
      </c>
      <c r="E4447" s="78"/>
      <c r="F4447" s="78"/>
      <c r="G4447" s="78"/>
      <c r="H4447" s="78"/>
      <c r="I4447" s="78"/>
    </row>
    <row r="4448" spans="1:9" x14ac:dyDescent="0.2">
      <c r="A4448" s="77">
        <v>36580</v>
      </c>
      <c r="B4448" s="61">
        <v>4258</v>
      </c>
      <c r="C4448" s="78">
        <f t="shared" si="193"/>
        <v>2000.02</v>
      </c>
      <c r="D4448" s="78">
        <f t="shared" si="194"/>
        <v>8.4456198347107438</v>
      </c>
      <c r="E4448" s="78"/>
      <c r="F4448" s="78"/>
      <c r="G4448" s="78"/>
      <c r="H4448" s="78"/>
      <c r="I4448" s="78"/>
    </row>
    <row r="4449" spans="1:9" x14ac:dyDescent="0.2">
      <c r="A4449" s="77">
        <v>36581</v>
      </c>
      <c r="B4449" s="61">
        <v>3667</v>
      </c>
      <c r="C4449" s="78">
        <f t="shared" si="193"/>
        <v>2000.02</v>
      </c>
      <c r="D4449" s="78">
        <f t="shared" si="194"/>
        <v>7.2733884297520666</v>
      </c>
      <c r="E4449" s="78"/>
      <c r="F4449" s="78"/>
      <c r="G4449" s="78"/>
      <c r="H4449" s="78"/>
      <c r="I4449" s="78"/>
    </row>
    <row r="4450" spans="1:9" x14ac:dyDescent="0.2">
      <c r="A4450" s="77">
        <v>36582</v>
      </c>
      <c r="B4450" s="61">
        <v>5851</v>
      </c>
      <c r="C4450" s="78">
        <f t="shared" si="193"/>
        <v>2000.02</v>
      </c>
      <c r="D4450" s="78">
        <f t="shared" si="194"/>
        <v>11.605289256198347</v>
      </c>
      <c r="E4450" s="78"/>
      <c r="F4450" s="78"/>
      <c r="G4450" s="78"/>
      <c r="H4450" s="78"/>
      <c r="I4450" s="78"/>
    </row>
    <row r="4451" spans="1:9" x14ac:dyDescent="0.2">
      <c r="A4451" s="77">
        <v>36583</v>
      </c>
      <c r="B4451" s="61">
        <v>9117</v>
      </c>
      <c r="C4451" s="78">
        <f t="shared" si="193"/>
        <v>2000.02</v>
      </c>
      <c r="D4451" s="78">
        <f t="shared" si="194"/>
        <v>18.083305785123969</v>
      </c>
      <c r="E4451" s="78"/>
      <c r="F4451" s="78"/>
      <c r="G4451" s="78"/>
      <c r="H4451" s="78"/>
      <c r="I4451" s="78"/>
    </row>
    <row r="4452" spans="1:9" x14ac:dyDescent="0.2">
      <c r="A4452" s="77">
        <v>36584</v>
      </c>
      <c r="B4452" s="61">
        <v>6447</v>
      </c>
      <c r="C4452" s="78">
        <f t="shared" si="193"/>
        <v>2000.02</v>
      </c>
      <c r="D4452" s="78">
        <f t="shared" si="194"/>
        <v>12.787438016528926</v>
      </c>
      <c r="E4452" s="78"/>
      <c r="F4452" s="78"/>
      <c r="G4452" s="78"/>
      <c r="H4452" s="78"/>
      <c r="I4452" s="78"/>
    </row>
    <row r="4453" spans="1:9" x14ac:dyDescent="0.2">
      <c r="A4453" s="77">
        <v>36585</v>
      </c>
      <c r="B4453" s="61">
        <v>6485</v>
      </c>
      <c r="C4453" s="78">
        <f t="shared" si="193"/>
        <v>2000.02</v>
      </c>
      <c r="D4453" s="78">
        <f t="shared" si="194"/>
        <v>12.862809917355371</v>
      </c>
      <c r="E4453" s="78"/>
      <c r="F4453" s="78"/>
      <c r="G4453" s="78"/>
      <c r="H4453" s="78"/>
      <c r="I4453" s="78"/>
    </row>
    <row r="4454" spans="1:9" x14ac:dyDescent="0.2">
      <c r="A4454" s="77">
        <v>36586</v>
      </c>
      <c r="B4454" s="61">
        <v>4923</v>
      </c>
      <c r="C4454" s="78">
        <f t="shared" si="193"/>
        <v>2000.03</v>
      </c>
      <c r="D4454" s="78">
        <f t="shared" si="194"/>
        <v>9.764628099173553</v>
      </c>
      <c r="E4454" s="78"/>
      <c r="F4454" s="78"/>
      <c r="G4454" s="78"/>
      <c r="H4454" s="78"/>
      <c r="I4454" s="78"/>
    </row>
    <row r="4455" spans="1:9" x14ac:dyDescent="0.2">
      <c r="A4455" s="77">
        <v>36587</v>
      </c>
      <c r="B4455" s="61">
        <v>4304</v>
      </c>
      <c r="C4455" s="78">
        <f t="shared" si="193"/>
        <v>2000.03</v>
      </c>
      <c r="D4455" s="78">
        <f t="shared" si="194"/>
        <v>8.5368595041322308</v>
      </c>
      <c r="E4455" s="78"/>
      <c r="F4455" s="78"/>
      <c r="G4455" s="78"/>
      <c r="H4455" s="78"/>
      <c r="I4455" s="78"/>
    </row>
    <row r="4456" spans="1:9" x14ac:dyDescent="0.2">
      <c r="A4456" s="77">
        <v>36588</v>
      </c>
      <c r="B4456" s="61">
        <v>3363</v>
      </c>
      <c r="C4456" s="78">
        <f t="shared" si="193"/>
        <v>2000.03</v>
      </c>
      <c r="D4456" s="78">
        <f t="shared" si="194"/>
        <v>6.6704132231404953</v>
      </c>
      <c r="E4456" s="78"/>
      <c r="F4456" s="78"/>
      <c r="G4456" s="78"/>
      <c r="H4456" s="78"/>
      <c r="I4456" s="78"/>
    </row>
    <row r="4457" spans="1:9" x14ac:dyDescent="0.2">
      <c r="A4457" s="77">
        <v>36589</v>
      </c>
      <c r="B4457" s="61">
        <v>4173</v>
      </c>
      <c r="C4457" s="78">
        <f t="shared" si="193"/>
        <v>2000.03</v>
      </c>
      <c r="D4457" s="78">
        <f t="shared" si="194"/>
        <v>8.2770247933884296</v>
      </c>
      <c r="E4457" s="78"/>
      <c r="F4457" s="78"/>
      <c r="G4457" s="78"/>
      <c r="H4457" s="78"/>
      <c r="I4457" s="78"/>
    </row>
    <row r="4458" spans="1:9" x14ac:dyDescent="0.2">
      <c r="A4458" s="77">
        <v>36590</v>
      </c>
      <c r="B4458" s="61">
        <v>3971</v>
      </c>
      <c r="C4458" s="78">
        <f t="shared" si="193"/>
        <v>2000.03</v>
      </c>
      <c r="D4458" s="78">
        <f t="shared" si="194"/>
        <v>7.876363636363636</v>
      </c>
      <c r="E4458" s="78"/>
      <c r="F4458" s="78"/>
      <c r="G4458" s="78"/>
      <c r="H4458" s="78"/>
      <c r="I4458" s="78"/>
    </row>
    <row r="4459" spans="1:9" x14ac:dyDescent="0.2">
      <c r="A4459" s="77">
        <v>36591</v>
      </c>
      <c r="B4459" s="61">
        <v>3848</v>
      </c>
      <c r="C4459" s="78">
        <f t="shared" si="193"/>
        <v>2000.03</v>
      </c>
      <c r="D4459" s="78">
        <f t="shared" si="194"/>
        <v>7.6323966942148767</v>
      </c>
      <c r="E4459" s="78"/>
      <c r="F4459" s="78"/>
      <c r="G4459" s="78"/>
      <c r="H4459" s="78"/>
      <c r="I4459" s="78"/>
    </row>
    <row r="4460" spans="1:9" x14ac:dyDescent="0.2">
      <c r="A4460" s="77">
        <v>36592</v>
      </c>
      <c r="B4460" s="61">
        <v>3647</v>
      </c>
      <c r="C4460" s="78">
        <f t="shared" si="193"/>
        <v>2000.03</v>
      </c>
      <c r="D4460" s="78">
        <f t="shared" si="194"/>
        <v>7.2337190082644627</v>
      </c>
      <c r="E4460" s="78"/>
      <c r="F4460" s="78"/>
      <c r="G4460" s="78"/>
      <c r="H4460" s="78"/>
      <c r="I4460" s="78"/>
    </row>
    <row r="4461" spans="1:9" x14ac:dyDescent="0.2">
      <c r="A4461" s="77">
        <v>36593</v>
      </c>
      <c r="B4461" s="61">
        <v>3718</v>
      </c>
      <c r="C4461" s="78">
        <f t="shared" si="193"/>
        <v>2000.03</v>
      </c>
      <c r="D4461" s="78">
        <f t="shared" si="194"/>
        <v>7.374545454545455</v>
      </c>
      <c r="E4461" s="78"/>
      <c r="F4461" s="78"/>
      <c r="G4461" s="78"/>
      <c r="H4461" s="78"/>
      <c r="I4461" s="78"/>
    </row>
    <row r="4462" spans="1:9" x14ac:dyDescent="0.2">
      <c r="A4462" s="77">
        <v>36594</v>
      </c>
      <c r="B4462" s="61">
        <v>3293</v>
      </c>
      <c r="C4462" s="78">
        <f t="shared" si="193"/>
        <v>2000.03</v>
      </c>
      <c r="D4462" s="78">
        <f t="shared" si="194"/>
        <v>6.5315702479338844</v>
      </c>
      <c r="E4462" s="78"/>
      <c r="F4462" s="78"/>
      <c r="G4462" s="78"/>
      <c r="H4462" s="78"/>
      <c r="I4462" s="78"/>
    </row>
    <row r="4463" spans="1:9" x14ac:dyDescent="0.2">
      <c r="A4463" s="77">
        <v>36595</v>
      </c>
      <c r="B4463" s="61">
        <v>3340</v>
      </c>
      <c r="C4463" s="78">
        <f t="shared" si="193"/>
        <v>2000.03</v>
      </c>
      <c r="D4463" s="78">
        <f t="shared" si="194"/>
        <v>6.6247933884297519</v>
      </c>
      <c r="E4463" s="78"/>
      <c r="F4463" s="78"/>
      <c r="G4463" s="78"/>
      <c r="H4463" s="78"/>
      <c r="I4463" s="78"/>
    </row>
    <row r="4464" spans="1:9" x14ac:dyDescent="0.2">
      <c r="A4464" s="77">
        <v>36596</v>
      </c>
      <c r="B4464" s="61">
        <v>3168</v>
      </c>
      <c r="C4464" s="78">
        <f t="shared" si="193"/>
        <v>2000.03</v>
      </c>
      <c r="D4464" s="78">
        <f t="shared" si="194"/>
        <v>6.2836363636363641</v>
      </c>
      <c r="E4464" s="78"/>
      <c r="F4464" s="78"/>
      <c r="G4464" s="78"/>
      <c r="H4464" s="78"/>
      <c r="I4464" s="78"/>
    </row>
    <row r="4465" spans="1:9" x14ac:dyDescent="0.2">
      <c r="A4465" s="77">
        <v>36597</v>
      </c>
      <c r="B4465" s="61">
        <v>2649</v>
      </c>
      <c r="C4465" s="78">
        <f t="shared" si="193"/>
        <v>2000.03</v>
      </c>
      <c r="D4465" s="78">
        <f t="shared" si="194"/>
        <v>5.2542148760330578</v>
      </c>
      <c r="E4465" s="78"/>
      <c r="F4465" s="78"/>
      <c r="G4465" s="78"/>
      <c r="H4465" s="78"/>
      <c r="I4465" s="78"/>
    </row>
    <row r="4466" spans="1:9" x14ac:dyDescent="0.2">
      <c r="A4466" s="77">
        <v>36598</v>
      </c>
      <c r="B4466" s="61">
        <v>2969</v>
      </c>
      <c r="C4466" s="78">
        <f t="shared" si="193"/>
        <v>2000.03</v>
      </c>
      <c r="D4466" s="78">
        <f t="shared" si="194"/>
        <v>5.8889256198347111</v>
      </c>
      <c r="E4466" s="78"/>
      <c r="F4466" s="78"/>
      <c r="G4466" s="78"/>
      <c r="H4466" s="78"/>
      <c r="I4466" s="78"/>
    </row>
    <row r="4467" spans="1:9" x14ac:dyDescent="0.2">
      <c r="A4467" s="77">
        <v>36599</v>
      </c>
      <c r="B4467" s="61">
        <v>2980</v>
      </c>
      <c r="C4467" s="78">
        <f t="shared" si="193"/>
        <v>2000.03</v>
      </c>
      <c r="D4467" s="78">
        <f t="shared" si="194"/>
        <v>5.9107438016528926</v>
      </c>
      <c r="E4467" s="78"/>
      <c r="F4467" s="78"/>
      <c r="G4467" s="78"/>
      <c r="H4467" s="78"/>
      <c r="I4467" s="78"/>
    </row>
    <row r="4468" spans="1:9" x14ac:dyDescent="0.2">
      <c r="A4468" s="77">
        <v>36600</v>
      </c>
      <c r="B4468" s="61">
        <v>3187</v>
      </c>
      <c r="C4468" s="78">
        <f t="shared" si="193"/>
        <v>2000.03</v>
      </c>
      <c r="D4468" s="78">
        <f t="shared" si="194"/>
        <v>6.3213223140495867</v>
      </c>
      <c r="E4468" s="78"/>
      <c r="F4468" s="78"/>
      <c r="G4468" s="78"/>
      <c r="H4468" s="78"/>
      <c r="I4468" s="78"/>
    </row>
    <row r="4469" spans="1:9" x14ac:dyDescent="0.2">
      <c r="A4469" s="77">
        <v>36601</v>
      </c>
      <c r="B4469" s="61">
        <v>3156</v>
      </c>
      <c r="C4469" s="78">
        <f t="shared" si="193"/>
        <v>2000.03</v>
      </c>
      <c r="D4469" s="78">
        <f t="shared" si="194"/>
        <v>6.2598347107438013</v>
      </c>
      <c r="E4469" s="78"/>
      <c r="F4469" s="78"/>
      <c r="G4469" s="78"/>
      <c r="H4469" s="78"/>
      <c r="I4469" s="78"/>
    </row>
    <row r="4470" spans="1:9" x14ac:dyDescent="0.2">
      <c r="A4470" s="77">
        <v>36602</v>
      </c>
      <c r="B4470" s="61">
        <v>3449</v>
      </c>
      <c r="C4470" s="78">
        <f t="shared" si="193"/>
        <v>2000.03</v>
      </c>
      <c r="D4470" s="78">
        <f t="shared" si="194"/>
        <v>6.8409917355371901</v>
      </c>
      <c r="E4470" s="78"/>
      <c r="F4470" s="78"/>
      <c r="G4470" s="78"/>
      <c r="H4470" s="78"/>
      <c r="I4470" s="78"/>
    </row>
    <row r="4471" spans="1:9" x14ac:dyDescent="0.2">
      <c r="A4471" s="77">
        <v>36603</v>
      </c>
      <c r="B4471" s="61">
        <v>3330</v>
      </c>
      <c r="C4471" s="78">
        <f t="shared" si="193"/>
        <v>2000.03</v>
      </c>
      <c r="D4471" s="78">
        <f t="shared" si="194"/>
        <v>6.6049586776859508</v>
      </c>
      <c r="E4471" s="78"/>
      <c r="F4471" s="78"/>
      <c r="G4471" s="78"/>
      <c r="H4471" s="78"/>
      <c r="I4471" s="78"/>
    </row>
    <row r="4472" spans="1:9" x14ac:dyDescent="0.2">
      <c r="A4472" s="77">
        <v>36604</v>
      </c>
      <c r="B4472" s="61">
        <v>3954</v>
      </c>
      <c r="C4472" s="78">
        <f t="shared" si="193"/>
        <v>2000.03</v>
      </c>
      <c r="D4472" s="78">
        <f t="shared" si="194"/>
        <v>7.8426446280991735</v>
      </c>
      <c r="E4472" s="78"/>
      <c r="F4472" s="78"/>
      <c r="G4472" s="78"/>
      <c r="H4472" s="78"/>
      <c r="I4472" s="78"/>
    </row>
    <row r="4473" spans="1:9" x14ac:dyDescent="0.2">
      <c r="A4473" s="77">
        <v>36605</v>
      </c>
      <c r="B4473" s="61">
        <v>3810</v>
      </c>
      <c r="C4473" s="78">
        <f t="shared" si="193"/>
        <v>2000.03</v>
      </c>
      <c r="D4473" s="78">
        <f t="shared" si="194"/>
        <v>7.5570247933884289</v>
      </c>
      <c r="E4473" s="78"/>
      <c r="F4473" s="78"/>
      <c r="G4473" s="78"/>
      <c r="H4473" s="78"/>
      <c r="I4473" s="78"/>
    </row>
    <row r="4474" spans="1:9" x14ac:dyDescent="0.2">
      <c r="A4474" s="77">
        <v>36606</v>
      </c>
      <c r="B4474" s="61">
        <v>3426</v>
      </c>
      <c r="C4474" s="78">
        <f t="shared" si="193"/>
        <v>2000.03</v>
      </c>
      <c r="D4474" s="78">
        <f t="shared" si="194"/>
        <v>6.7953719008264457</v>
      </c>
      <c r="E4474" s="78"/>
      <c r="F4474" s="78"/>
      <c r="G4474" s="78"/>
      <c r="H4474" s="78"/>
      <c r="I4474" s="78"/>
    </row>
    <row r="4475" spans="1:9" x14ac:dyDescent="0.2">
      <c r="A4475" s="77">
        <v>36607</v>
      </c>
      <c r="B4475" s="61">
        <v>3329</v>
      </c>
      <c r="C4475" s="78">
        <f t="shared" si="193"/>
        <v>2000.03</v>
      </c>
      <c r="D4475" s="78">
        <f t="shared" si="194"/>
        <v>6.6029752066115703</v>
      </c>
      <c r="E4475" s="78"/>
      <c r="F4475" s="78"/>
      <c r="G4475" s="78"/>
      <c r="H4475" s="78"/>
      <c r="I4475" s="78"/>
    </row>
    <row r="4476" spans="1:9" x14ac:dyDescent="0.2">
      <c r="A4476" s="77">
        <v>36608</v>
      </c>
      <c r="B4476" s="61">
        <v>3773</v>
      </c>
      <c r="C4476" s="78">
        <f t="shared" si="193"/>
        <v>2000.03</v>
      </c>
      <c r="D4476" s="78">
        <f t="shared" si="194"/>
        <v>7.4836363636363643</v>
      </c>
      <c r="E4476" s="78"/>
      <c r="F4476" s="78"/>
      <c r="G4476" s="78"/>
      <c r="H4476" s="78"/>
      <c r="I4476" s="78"/>
    </row>
    <row r="4477" spans="1:9" x14ac:dyDescent="0.2">
      <c r="A4477" s="77">
        <v>36609</v>
      </c>
      <c r="B4477" s="61">
        <v>3465</v>
      </c>
      <c r="C4477" s="78">
        <f t="shared" si="193"/>
        <v>2000.03</v>
      </c>
      <c r="D4477" s="78">
        <f t="shared" si="194"/>
        <v>6.872727272727273</v>
      </c>
      <c r="E4477" s="78"/>
      <c r="F4477" s="78"/>
      <c r="G4477" s="78"/>
      <c r="H4477" s="78"/>
      <c r="I4477" s="78"/>
    </row>
    <row r="4478" spans="1:9" x14ac:dyDescent="0.2">
      <c r="A4478" s="77">
        <v>36610</v>
      </c>
      <c r="B4478" s="61">
        <v>3518</v>
      </c>
      <c r="C4478" s="78">
        <f t="shared" si="193"/>
        <v>2000.03</v>
      </c>
      <c r="D4478" s="78">
        <f t="shared" si="194"/>
        <v>6.9778512396694214</v>
      </c>
      <c r="E4478" s="78"/>
      <c r="F4478" s="78"/>
      <c r="G4478" s="78"/>
      <c r="H4478" s="78"/>
      <c r="I4478" s="78"/>
    </row>
    <row r="4479" spans="1:9" x14ac:dyDescent="0.2">
      <c r="A4479" s="77">
        <v>36611</v>
      </c>
      <c r="B4479" s="61">
        <v>3442</v>
      </c>
      <c r="C4479" s="78">
        <f t="shared" si="193"/>
        <v>2000.03</v>
      </c>
      <c r="D4479" s="78">
        <f t="shared" si="194"/>
        <v>6.8271074380165295</v>
      </c>
      <c r="E4479" s="78"/>
      <c r="F4479" s="78"/>
      <c r="G4479" s="78"/>
      <c r="H4479" s="78"/>
      <c r="I4479" s="78"/>
    </row>
    <row r="4480" spans="1:9" x14ac:dyDescent="0.2">
      <c r="A4480" s="77">
        <v>36612</v>
      </c>
      <c r="B4480" s="61">
        <v>3734</v>
      </c>
      <c r="C4480" s="78">
        <f t="shared" si="193"/>
        <v>2000.03</v>
      </c>
      <c r="D4480" s="78">
        <f t="shared" si="194"/>
        <v>7.406280991735537</v>
      </c>
      <c r="E4480" s="78"/>
      <c r="F4480" s="78"/>
      <c r="G4480" s="78"/>
      <c r="H4480" s="78"/>
      <c r="I4480" s="78"/>
    </row>
    <row r="4481" spans="1:9" x14ac:dyDescent="0.2">
      <c r="A4481" s="77">
        <v>36613</v>
      </c>
      <c r="B4481" s="61">
        <v>3921</v>
      </c>
      <c r="C4481" s="78">
        <f t="shared" si="193"/>
        <v>2000.03</v>
      </c>
      <c r="D4481" s="78">
        <f t="shared" si="194"/>
        <v>7.7771900826446281</v>
      </c>
      <c r="E4481" s="78"/>
      <c r="F4481" s="78"/>
      <c r="G4481" s="78"/>
      <c r="H4481" s="78"/>
      <c r="I4481" s="78"/>
    </row>
    <row r="4482" spans="1:9" x14ac:dyDescent="0.2">
      <c r="A4482" s="77">
        <v>36614</v>
      </c>
      <c r="B4482" s="61">
        <v>3701</v>
      </c>
      <c r="C4482" s="78">
        <f t="shared" si="193"/>
        <v>2000.03</v>
      </c>
      <c r="D4482" s="78">
        <f t="shared" si="194"/>
        <v>7.3408264462809925</v>
      </c>
      <c r="E4482" s="78"/>
      <c r="F4482" s="78"/>
      <c r="G4482" s="78"/>
      <c r="H4482" s="78"/>
      <c r="I4482" s="78"/>
    </row>
    <row r="4483" spans="1:9" x14ac:dyDescent="0.2">
      <c r="A4483" s="77">
        <v>36615</v>
      </c>
      <c r="B4483" s="61">
        <v>3591</v>
      </c>
      <c r="C4483" s="78">
        <f t="shared" si="193"/>
        <v>2000.03</v>
      </c>
      <c r="D4483" s="78">
        <f t="shared" si="194"/>
        <v>7.1226446280991729</v>
      </c>
      <c r="E4483" s="78"/>
      <c r="F4483" s="78"/>
      <c r="G4483" s="78"/>
      <c r="H4483" s="78"/>
      <c r="I4483" s="78"/>
    </row>
    <row r="4484" spans="1:9" x14ac:dyDescent="0.2">
      <c r="A4484" s="77">
        <v>36616</v>
      </c>
      <c r="B4484" s="61">
        <v>3578</v>
      </c>
      <c r="C4484" s="78">
        <f t="shared" si="193"/>
        <v>2000.03</v>
      </c>
      <c r="D4484" s="78">
        <f t="shared" si="194"/>
        <v>7.0968595041322313</v>
      </c>
      <c r="E4484" s="78"/>
      <c r="F4484" s="78"/>
      <c r="G4484" s="78"/>
      <c r="H4484" s="78"/>
      <c r="I4484" s="78"/>
    </row>
    <row r="4485" spans="1:9" x14ac:dyDescent="0.2">
      <c r="A4485" s="77">
        <v>36617</v>
      </c>
      <c r="B4485" s="61">
        <v>3787</v>
      </c>
      <c r="C4485" s="78">
        <f t="shared" si="193"/>
        <v>2000.04</v>
      </c>
      <c r="D4485" s="78">
        <f t="shared" si="194"/>
        <v>7.5114049586776854</v>
      </c>
      <c r="E4485" s="78"/>
      <c r="F4485" s="78"/>
      <c r="G4485" s="78"/>
      <c r="H4485" s="78"/>
      <c r="I4485" s="78"/>
    </row>
    <row r="4486" spans="1:9" x14ac:dyDescent="0.2">
      <c r="A4486" s="77">
        <v>36618</v>
      </c>
      <c r="B4486" s="61">
        <v>4806</v>
      </c>
      <c r="C4486" s="78">
        <f t="shared" si="193"/>
        <v>2000.04</v>
      </c>
      <c r="D4486" s="78">
        <f t="shared" si="194"/>
        <v>9.5325619834710746</v>
      </c>
      <c r="E4486" s="78"/>
      <c r="F4486" s="78"/>
      <c r="G4486" s="78"/>
      <c r="H4486" s="78"/>
      <c r="I4486" s="78"/>
    </row>
    <row r="4487" spans="1:9" x14ac:dyDescent="0.2">
      <c r="A4487" s="77">
        <v>36619</v>
      </c>
      <c r="B4487" s="61">
        <v>5712</v>
      </c>
      <c r="C4487" s="78">
        <f t="shared" si="193"/>
        <v>2000.04</v>
      </c>
      <c r="D4487" s="78">
        <f t="shared" si="194"/>
        <v>11.329586776859504</v>
      </c>
      <c r="E4487" s="78"/>
      <c r="F4487" s="78"/>
      <c r="G4487" s="78"/>
      <c r="H4487" s="78"/>
      <c r="I4487" s="78"/>
    </row>
    <row r="4488" spans="1:9" x14ac:dyDescent="0.2">
      <c r="A4488" s="77">
        <v>36620</v>
      </c>
      <c r="B4488" s="61">
        <v>6956</v>
      </c>
      <c r="C4488" s="78">
        <f t="shared" si="193"/>
        <v>2000.04</v>
      </c>
      <c r="D4488" s="78">
        <f t="shared" si="194"/>
        <v>13.797024793388429</v>
      </c>
      <c r="E4488" s="78"/>
      <c r="F4488" s="78"/>
      <c r="G4488" s="78"/>
      <c r="H4488" s="78"/>
      <c r="I4488" s="78"/>
    </row>
    <row r="4489" spans="1:9" x14ac:dyDescent="0.2">
      <c r="A4489" s="77">
        <v>36621</v>
      </c>
      <c r="B4489" s="61">
        <v>5885</v>
      </c>
      <c r="C4489" s="78">
        <f t="shared" si="193"/>
        <v>2000.04</v>
      </c>
      <c r="D4489" s="78">
        <f t="shared" si="194"/>
        <v>11.672727272727272</v>
      </c>
      <c r="E4489" s="78"/>
      <c r="F4489" s="78"/>
      <c r="G4489" s="78"/>
      <c r="H4489" s="78"/>
      <c r="I4489" s="78"/>
    </row>
    <row r="4490" spans="1:9" x14ac:dyDescent="0.2">
      <c r="A4490" s="77">
        <v>36622</v>
      </c>
      <c r="B4490" s="61">
        <v>5847</v>
      </c>
      <c r="C4490" s="78">
        <f t="shared" si="193"/>
        <v>2000.04</v>
      </c>
      <c r="D4490" s="78">
        <f t="shared" si="194"/>
        <v>11.597355371900827</v>
      </c>
      <c r="E4490" s="78"/>
      <c r="F4490" s="78"/>
      <c r="G4490" s="78"/>
      <c r="H4490" s="78"/>
      <c r="I4490" s="78"/>
    </row>
    <row r="4491" spans="1:9" x14ac:dyDescent="0.2">
      <c r="A4491" s="77">
        <v>36623</v>
      </c>
      <c r="B4491" s="61">
        <v>5727</v>
      </c>
      <c r="C4491" s="78">
        <f t="shared" ref="C4491:C4554" si="195">YEAR(A4491) + MONTH(A4491) / 100</f>
        <v>2000.04</v>
      </c>
      <c r="D4491" s="78">
        <f t="shared" si="194"/>
        <v>11.359338842975207</v>
      </c>
      <c r="E4491" s="78"/>
      <c r="F4491" s="78"/>
      <c r="G4491" s="78"/>
      <c r="H4491" s="78"/>
      <c r="I4491" s="78"/>
    </row>
    <row r="4492" spans="1:9" x14ac:dyDescent="0.2">
      <c r="A4492" s="77">
        <v>36624</v>
      </c>
      <c r="B4492" s="61">
        <v>5600</v>
      </c>
      <c r="C4492" s="78">
        <f t="shared" si="195"/>
        <v>2000.04</v>
      </c>
      <c r="D4492" s="78">
        <f t="shared" ref="D4492:D4555" si="196">B4492 * 60 * 60 * 24 / 43560 / 1000</f>
        <v>11.107438016528926</v>
      </c>
      <c r="E4492" s="78"/>
      <c r="F4492" s="78"/>
      <c r="G4492" s="78"/>
      <c r="H4492" s="78"/>
      <c r="I4492" s="78"/>
    </row>
    <row r="4493" spans="1:9" x14ac:dyDescent="0.2">
      <c r="A4493" s="77">
        <v>36625</v>
      </c>
      <c r="B4493" s="61">
        <v>4678</v>
      </c>
      <c r="C4493" s="78">
        <f t="shared" si="195"/>
        <v>2000.04</v>
      </c>
      <c r="D4493" s="78">
        <f t="shared" si="196"/>
        <v>9.278677685950413</v>
      </c>
      <c r="E4493" s="78"/>
      <c r="F4493" s="78"/>
      <c r="G4493" s="78"/>
      <c r="H4493" s="78"/>
      <c r="I4493" s="78"/>
    </row>
    <row r="4494" spans="1:9" x14ac:dyDescent="0.2">
      <c r="A4494" s="77">
        <v>36626</v>
      </c>
      <c r="B4494" s="61">
        <v>4523</v>
      </c>
      <c r="C4494" s="78">
        <f t="shared" si="195"/>
        <v>2000.04</v>
      </c>
      <c r="D4494" s="78">
        <f t="shared" si="196"/>
        <v>8.9712396694214878</v>
      </c>
      <c r="E4494" s="78"/>
      <c r="F4494" s="78"/>
      <c r="G4494" s="78"/>
      <c r="H4494" s="78"/>
      <c r="I4494" s="78"/>
    </row>
    <row r="4495" spans="1:9" x14ac:dyDescent="0.2">
      <c r="A4495" s="77">
        <v>36627</v>
      </c>
      <c r="B4495" s="61">
        <v>4682</v>
      </c>
      <c r="C4495" s="78">
        <f t="shared" si="195"/>
        <v>2000.04</v>
      </c>
      <c r="D4495" s="78">
        <f t="shared" si="196"/>
        <v>9.2866115702479348</v>
      </c>
      <c r="E4495" s="78"/>
      <c r="F4495" s="78"/>
      <c r="G4495" s="78"/>
      <c r="H4495" s="78"/>
      <c r="I4495" s="78"/>
    </row>
    <row r="4496" spans="1:9" x14ac:dyDescent="0.2">
      <c r="A4496" s="77">
        <v>36628</v>
      </c>
      <c r="B4496" s="61">
        <v>6056</v>
      </c>
      <c r="C4496" s="78">
        <f t="shared" si="195"/>
        <v>2000.04</v>
      </c>
      <c r="D4496" s="78">
        <f t="shared" si="196"/>
        <v>12.011900826446281</v>
      </c>
      <c r="E4496" s="78"/>
      <c r="F4496" s="78"/>
      <c r="G4496" s="78"/>
      <c r="H4496" s="78"/>
      <c r="I4496" s="78"/>
    </row>
    <row r="4497" spans="1:9" x14ac:dyDescent="0.2">
      <c r="A4497" s="77">
        <v>36629</v>
      </c>
      <c r="B4497" s="61">
        <v>12691</v>
      </c>
      <c r="C4497" s="78">
        <f t="shared" si="195"/>
        <v>2000.04</v>
      </c>
      <c r="D4497" s="78">
        <f t="shared" si="196"/>
        <v>25.17223140495868</v>
      </c>
      <c r="E4497" s="78"/>
      <c r="F4497" s="78"/>
      <c r="G4497" s="78"/>
      <c r="H4497" s="78"/>
      <c r="I4497" s="78"/>
    </row>
    <row r="4498" spans="1:9" x14ac:dyDescent="0.2">
      <c r="A4498" s="77">
        <v>36630</v>
      </c>
      <c r="B4498" s="61">
        <v>7921</v>
      </c>
      <c r="C4498" s="78">
        <f t="shared" si="195"/>
        <v>2000.04</v>
      </c>
      <c r="D4498" s="78">
        <f t="shared" si="196"/>
        <v>15.711074380165289</v>
      </c>
      <c r="E4498" s="78"/>
      <c r="F4498" s="78"/>
      <c r="G4498" s="78"/>
      <c r="H4498" s="78"/>
      <c r="I4498" s="78"/>
    </row>
    <row r="4499" spans="1:9" x14ac:dyDescent="0.2">
      <c r="A4499" s="77">
        <v>36631</v>
      </c>
      <c r="B4499" s="61">
        <v>6644</v>
      </c>
      <c r="C4499" s="78">
        <f t="shared" si="195"/>
        <v>2000.04</v>
      </c>
      <c r="D4499" s="78">
        <f t="shared" si="196"/>
        <v>13.178181818181818</v>
      </c>
      <c r="E4499" s="78"/>
      <c r="F4499" s="78"/>
      <c r="G4499" s="78"/>
      <c r="H4499" s="78"/>
      <c r="I4499" s="78"/>
    </row>
    <row r="4500" spans="1:9" x14ac:dyDescent="0.2">
      <c r="A4500" s="77">
        <v>36632</v>
      </c>
      <c r="B4500" s="61">
        <v>7776</v>
      </c>
      <c r="C4500" s="78">
        <f t="shared" si="195"/>
        <v>2000.04</v>
      </c>
      <c r="D4500" s="78">
        <f t="shared" si="196"/>
        <v>15.423471074380165</v>
      </c>
      <c r="E4500" s="78"/>
      <c r="F4500" s="78"/>
      <c r="G4500" s="78"/>
      <c r="H4500" s="78"/>
      <c r="I4500" s="78"/>
    </row>
    <row r="4501" spans="1:9" x14ac:dyDescent="0.2">
      <c r="A4501" s="77">
        <v>36633</v>
      </c>
      <c r="B4501" s="61">
        <v>13896</v>
      </c>
      <c r="C4501" s="78">
        <f t="shared" si="195"/>
        <v>2000.04</v>
      </c>
      <c r="D4501" s="78">
        <f t="shared" si="196"/>
        <v>27.562314049586778</v>
      </c>
      <c r="E4501" s="78"/>
      <c r="F4501" s="78"/>
      <c r="G4501" s="78"/>
      <c r="H4501" s="78"/>
      <c r="I4501" s="78"/>
    </row>
    <row r="4502" spans="1:9" x14ac:dyDescent="0.2">
      <c r="A4502" s="77">
        <v>36634</v>
      </c>
      <c r="B4502" s="61">
        <v>9300</v>
      </c>
      <c r="C4502" s="78">
        <f t="shared" si="195"/>
        <v>2000.04</v>
      </c>
      <c r="D4502" s="78">
        <f t="shared" si="196"/>
        <v>18.446280991735538</v>
      </c>
      <c r="E4502" s="78"/>
      <c r="F4502" s="78"/>
      <c r="G4502" s="78"/>
      <c r="H4502" s="78"/>
      <c r="I4502" s="78"/>
    </row>
    <row r="4503" spans="1:9" x14ac:dyDescent="0.2">
      <c r="A4503" s="77">
        <v>36635</v>
      </c>
      <c r="B4503" s="61">
        <v>6555</v>
      </c>
      <c r="C4503" s="78">
        <f t="shared" si="195"/>
        <v>2000.04</v>
      </c>
      <c r="D4503" s="78">
        <f t="shared" si="196"/>
        <v>13.001652892561983</v>
      </c>
      <c r="E4503" s="78"/>
      <c r="F4503" s="78"/>
      <c r="G4503" s="78"/>
      <c r="H4503" s="78"/>
      <c r="I4503" s="78"/>
    </row>
    <row r="4504" spans="1:9" x14ac:dyDescent="0.2">
      <c r="A4504" s="77">
        <v>36636</v>
      </c>
      <c r="B4504" s="61">
        <v>5238</v>
      </c>
      <c r="C4504" s="78">
        <f t="shared" si="195"/>
        <v>2000.04</v>
      </c>
      <c r="D4504" s="78">
        <f t="shared" si="196"/>
        <v>10.389421487603306</v>
      </c>
      <c r="E4504" s="78"/>
      <c r="F4504" s="78"/>
      <c r="G4504" s="78"/>
      <c r="H4504" s="78"/>
      <c r="I4504" s="78"/>
    </row>
    <row r="4505" spans="1:9" x14ac:dyDescent="0.2">
      <c r="A4505" s="77">
        <v>36637</v>
      </c>
      <c r="B4505" s="61">
        <v>5130</v>
      </c>
      <c r="C4505" s="78">
        <f t="shared" si="195"/>
        <v>2000.04</v>
      </c>
      <c r="D4505" s="78">
        <f t="shared" si="196"/>
        <v>10.175206611570248</v>
      </c>
      <c r="E4505" s="78"/>
      <c r="F4505" s="78"/>
      <c r="G4505" s="78"/>
      <c r="H4505" s="78"/>
      <c r="I4505" s="78"/>
    </row>
    <row r="4506" spans="1:9" x14ac:dyDescent="0.2">
      <c r="A4506" s="77">
        <v>36638</v>
      </c>
      <c r="B4506" s="61">
        <v>5001</v>
      </c>
      <c r="C4506" s="78">
        <f t="shared" si="195"/>
        <v>2000.04</v>
      </c>
      <c r="D4506" s="78">
        <f t="shared" si="196"/>
        <v>9.9193388429752058</v>
      </c>
      <c r="E4506" s="78"/>
      <c r="F4506" s="78"/>
      <c r="G4506" s="78"/>
      <c r="H4506" s="78"/>
      <c r="I4506" s="78"/>
    </row>
    <row r="4507" spans="1:9" x14ac:dyDescent="0.2">
      <c r="A4507" s="77">
        <v>36639</v>
      </c>
      <c r="B4507" s="61">
        <v>4682</v>
      </c>
      <c r="C4507" s="78">
        <f t="shared" si="195"/>
        <v>2000.04</v>
      </c>
      <c r="D4507" s="78">
        <f t="shared" si="196"/>
        <v>9.2866115702479348</v>
      </c>
      <c r="E4507" s="78"/>
      <c r="F4507" s="78"/>
      <c r="G4507" s="78"/>
      <c r="H4507" s="78"/>
      <c r="I4507" s="78"/>
    </row>
    <row r="4508" spans="1:9" x14ac:dyDescent="0.2">
      <c r="A4508" s="77">
        <v>36640</v>
      </c>
      <c r="B4508" s="61">
        <v>4211</v>
      </c>
      <c r="C4508" s="78">
        <f t="shared" si="195"/>
        <v>2000.04</v>
      </c>
      <c r="D4508" s="78">
        <f t="shared" si="196"/>
        <v>8.3523966942148764</v>
      </c>
      <c r="E4508" s="78"/>
      <c r="F4508" s="78"/>
      <c r="G4508" s="78"/>
      <c r="H4508" s="78"/>
      <c r="I4508" s="78"/>
    </row>
    <row r="4509" spans="1:9" x14ac:dyDescent="0.2">
      <c r="A4509" s="77">
        <v>36641</v>
      </c>
      <c r="B4509" s="61">
        <v>4229</v>
      </c>
      <c r="C4509" s="78">
        <f t="shared" si="195"/>
        <v>2000.04</v>
      </c>
      <c r="D4509" s="78">
        <f t="shared" si="196"/>
        <v>8.3880991735537194</v>
      </c>
      <c r="E4509" s="78"/>
      <c r="F4509" s="78"/>
      <c r="G4509" s="78"/>
      <c r="H4509" s="78"/>
      <c r="I4509" s="78"/>
    </row>
    <row r="4510" spans="1:9" x14ac:dyDescent="0.2">
      <c r="A4510" s="77">
        <v>36642</v>
      </c>
      <c r="B4510" s="61">
        <v>4751</v>
      </c>
      <c r="C4510" s="78">
        <f t="shared" si="195"/>
        <v>2000.04</v>
      </c>
      <c r="D4510" s="78">
        <f t="shared" si="196"/>
        <v>9.4234710743801653</v>
      </c>
      <c r="E4510" s="78"/>
      <c r="F4510" s="78"/>
      <c r="G4510" s="78"/>
      <c r="H4510" s="78"/>
      <c r="I4510" s="78"/>
    </row>
    <row r="4511" spans="1:9" x14ac:dyDescent="0.2">
      <c r="A4511" s="77">
        <v>36643</v>
      </c>
      <c r="B4511" s="61">
        <v>5040</v>
      </c>
      <c r="C4511" s="78">
        <f t="shared" si="195"/>
        <v>2000.04</v>
      </c>
      <c r="D4511" s="78">
        <f t="shared" si="196"/>
        <v>9.9966942148760332</v>
      </c>
      <c r="E4511" s="78"/>
      <c r="F4511" s="78"/>
      <c r="G4511" s="78"/>
      <c r="H4511" s="78"/>
      <c r="I4511" s="78"/>
    </row>
    <row r="4512" spans="1:9" x14ac:dyDescent="0.2">
      <c r="A4512" s="77">
        <v>36644</v>
      </c>
      <c r="B4512" s="61">
        <v>5035</v>
      </c>
      <c r="C4512" s="78">
        <f t="shared" si="195"/>
        <v>2000.04</v>
      </c>
      <c r="D4512" s="78">
        <f t="shared" si="196"/>
        <v>9.9867768595041326</v>
      </c>
      <c r="E4512" s="78"/>
      <c r="F4512" s="78"/>
      <c r="G4512" s="78"/>
      <c r="H4512" s="78"/>
      <c r="I4512" s="78"/>
    </row>
    <row r="4513" spans="1:9" x14ac:dyDescent="0.2">
      <c r="A4513" s="77">
        <v>36645</v>
      </c>
      <c r="B4513" s="61">
        <v>4856</v>
      </c>
      <c r="C4513" s="78">
        <f t="shared" si="195"/>
        <v>2000.04</v>
      </c>
      <c r="D4513" s="78">
        <f t="shared" si="196"/>
        <v>9.6317355371900835</v>
      </c>
      <c r="E4513" s="78"/>
      <c r="F4513" s="78"/>
      <c r="G4513" s="78"/>
      <c r="H4513" s="78"/>
      <c r="I4513" s="78"/>
    </row>
    <row r="4514" spans="1:9" x14ac:dyDescent="0.2">
      <c r="A4514" s="77">
        <v>36646</v>
      </c>
      <c r="B4514" s="61">
        <v>4775</v>
      </c>
      <c r="C4514" s="78">
        <f t="shared" si="195"/>
        <v>2000.04</v>
      </c>
      <c r="D4514" s="78">
        <f t="shared" si="196"/>
        <v>9.4710743801652892</v>
      </c>
      <c r="E4514" s="78"/>
      <c r="F4514" s="78"/>
      <c r="G4514" s="78"/>
      <c r="H4514" s="78"/>
      <c r="I4514" s="78"/>
    </row>
    <row r="4515" spans="1:9" x14ac:dyDescent="0.2">
      <c r="A4515" s="77">
        <v>36647</v>
      </c>
      <c r="B4515" s="61">
        <v>4752</v>
      </c>
      <c r="C4515" s="78">
        <f t="shared" si="195"/>
        <v>2000.05</v>
      </c>
      <c r="D4515" s="78">
        <f t="shared" si="196"/>
        <v>9.4254545454545458</v>
      </c>
      <c r="E4515" s="78"/>
      <c r="F4515" s="78"/>
      <c r="G4515" s="78"/>
      <c r="H4515" s="78"/>
      <c r="I4515" s="78"/>
    </row>
    <row r="4516" spans="1:9" x14ac:dyDescent="0.2">
      <c r="A4516" s="77">
        <v>36648</v>
      </c>
      <c r="B4516" s="61">
        <v>5163</v>
      </c>
      <c r="C4516" s="78">
        <f t="shared" si="195"/>
        <v>2000.05</v>
      </c>
      <c r="D4516" s="78">
        <f t="shared" si="196"/>
        <v>10.240661157024793</v>
      </c>
      <c r="E4516" s="78"/>
      <c r="F4516" s="78"/>
      <c r="G4516" s="78"/>
      <c r="H4516" s="78"/>
      <c r="I4516" s="78"/>
    </row>
    <row r="4517" spans="1:9" x14ac:dyDescent="0.2">
      <c r="A4517" s="77">
        <v>36649</v>
      </c>
      <c r="B4517" s="61">
        <v>5751</v>
      </c>
      <c r="C4517" s="78">
        <f t="shared" si="195"/>
        <v>2000.05</v>
      </c>
      <c r="D4517" s="78">
        <f t="shared" si="196"/>
        <v>11.406942148760331</v>
      </c>
      <c r="E4517" s="78"/>
      <c r="F4517" s="78"/>
      <c r="G4517" s="78"/>
      <c r="H4517" s="78"/>
      <c r="I4517" s="78"/>
    </row>
    <row r="4518" spans="1:9" x14ac:dyDescent="0.2">
      <c r="A4518" s="77">
        <v>36650</v>
      </c>
      <c r="B4518" s="61">
        <v>5888</v>
      </c>
      <c r="C4518" s="78">
        <f t="shared" si="195"/>
        <v>2000.05</v>
      </c>
      <c r="D4518" s="78">
        <f t="shared" si="196"/>
        <v>11.678677685950413</v>
      </c>
      <c r="E4518" s="78"/>
      <c r="F4518" s="78"/>
      <c r="G4518" s="78"/>
      <c r="H4518" s="78"/>
      <c r="I4518" s="78"/>
    </row>
    <row r="4519" spans="1:9" x14ac:dyDescent="0.2">
      <c r="A4519" s="77">
        <v>36651</v>
      </c>
      <c r="B4519" s="61">
        <v>5260</v>
      </c>
      <c r="C4519" s="78">
        <f t="shared" si="195"/>
        <v>2000.05</v>
      </c>
      <c r="D4519" s="78">
        <f t="shared" si="196"/>
        <v>10.433057851239669</v>
      </c>
      <c r="E4519" s="78"/>
      <c r="F4519" s="78"/>
      <c r="G4519" s="78"/>
      <c r="H4519" s="78"/>
      <c r="I4519" s="78"/>
    </row>
    <row r="4520" spans="1:9" x14ac:dyDescent="0.2">
      <c r="A4520" s="77">
        <v>36652</v>
      </c>
      <c r="B4520" s="61">
        <v>5128</v>
      </c>
      <c r="C4520" s="78">
        <f t="shared" si="195"/>
        <v>2000.05</v>
      </c>
      <c r="D4520" s="78">
        <f t="shared" si="196"/>
        <v>10.171239669421487</v>
      </c>
      <c r="E4520" s="78"/>
      <c r="F4520" s="78"/>
      <c r="G4520" s="78"/>
      <c r="H4520" s="78"/>
      <c r="I4520" s="78"/>
    </row>
    <row r="4521" spans="1:9" x14ac:dyDescent="0.2">
      <c r="A4521" s="77">
        <v>36653</v>
      </c>
      <c r="B4521" s="61">
        <v>4368</v>
      </c>
      <c r="C4521" s="78">
        <f t="shared" si="195"/>
        <v>2000.05</v>
      </c>
      <c r="D4521" s="78">
        <f t="shared" si="196"/>
        <v>8.6638016528925625</v>
      </c>
      <c r="E4521" s="78"/>
      <c r="F4521" s="78"/>
      <c r="G4521" s="78"/>
      <c r="H4521" s="78"/>
      <c r="I4521" s="78"/>
    </row>
    <row r="4522" spans="1:9" x14ac:dyDescent="0.2">
      <c r="A4522" s="77">
        <v>36654</v>
      </c>
      <c r="B4522" s="61">
        <v>3402</v>
      </c>
      <c r="C4522" s="78">
        <f t="shared" si="195"/>
        <v>2000.05</v>
      </c>
      <c r="D4522" s="78">
        <f t="shared" si="196"/>
        <v>6.7477685950413226</v>
      </c>
      <c r="E4522" s="78"/>
      <c r="F4522" s="78"/>
      <c r="G4522" s="78"/>
      <c r="H4522" s="78"/>
      <c r="I4522" s="78"/>
    </row>
    <row r="4523" spans="1:9" x14ac:dyDescent="0.2">
      <c r="A4523" s="77">
        <v>36655</v>
      </c>
      <c r="B4523" s="61">
        <v>3595</v>
      </c>
      <c r="C4523" s="78">
        <f t="shared" si="195"/>
        <v>2000.05</v>
      </c>
      <c r="D4523" s="78">
        <f t="shared" si="196"/>
        <v>7.1305785123966947</v>
      </c>
      <c r="E4523" s="78"/>
      <c r="F4523" s="78"/>
      <c r="G4523" s="78"/>
      <c r="H4523" s="78"/>
      <c r="I4523" s="78"/>
    </row>
    <row r="4524" spans="1:9" x14ac:dyDescent="0.2">
      <c r="A4524" s="77">
        <v>36656</v>
      </c>
      <c r="B4524" s="61">
        <v>3592</v>
      </c>
      <c r="C4524" s="78">
        <f t="shared" si="195"/>
        <v>2000.05</v>
      </c>
      <c r="D4524" s="78">
        <f t="shared" si="196"/>
        <v>7.1246280991735542</v>
      </c>
      <c r="E4524" s="78"/>
      <c r="F4524" s="78"/>
      <c r="G4524" s="78"/>
      <c r="H4524" s="78"/>
      <c r="I4524" s="78"/>
    </row>
    <row r="4525" spans="1:9" x14ac:dyDescent="0.2">
      <c r="A4525" s="77">
        <v>36657</v>
      </c>
      <c r="B4525" s="61">
        <v>3162</v>
      </c>
      <c r="C4525" s="78">
        <f t="shared" si="195"/>
        <v>2000.05</v>
      </c>
      <c r="D4525" s="78">
        <f t="shared" si="196"/>
        <v>6.2717355371900831</v>
      </c>
      <c r="E4525" s="78"/>
      <c r="F4525" s="78"/>
      <c r="G4525" s="78"/>
      <c r="H4525" s="78"/>
      <c r="I4525" s="78"/>
    </row>
    <row r="4526" spans="1:9" x14ac:dyDescent="0.2">
      <c r="A4526" s="77">
        <v>36658</v>
      </c>
      <c r="B4526" s="61">
        <v>3140</v>
      </c>
      <c r="C4526" s="78">
        <f t="shared" si="195"/>
        <v>2000.05</v>
      </c>
      <c r="D4526" s="78">
        <f t="shared" si="196"/>
        <v>6.2280991735537192</v>
      </c>
      <c r="E4526" s="78"/>
      <c r="F4526" s="78"/>
      <c r="G4526" s="78"/>
      <c r="H4526" s="78"/>
      <c r="I4526" s="78"/>
    </row>
    <row r="4527" spans="1:9" x14ac:dyDescent="0.2">
      <c r="A4527" s="77">
        <v>36659</v>
      </c>
      <c r="B4527" s="61">
        <v>2725</v>
      </c>
      <c r="C4527" s="78">
        <f t="shared" si="195"/>
        <v>2000.05</v>
      </c>
      <c r="D4527" s="78">
        <f t="shared" si="196"/>
        <v>5.4049586776859506</v>
      </c>
      <c r="E4527" s="78"/>
      <c r="F4527" s="78"/>
      <c r="G4527" s="78"/>
      <c r="H4527" s="78"/>
      <c r="I4527" s="78"/>
    </row>
    <row r="4528" spans="1:9" x14ac:dyDescent="0.2">
      <c r="A4528" s="77">
        <v>36660</v>
      </c>
      <c r="B4528" s="61">
        <v>2925</v>
      </c>
      <c r="C4528" s="78">
        <f t="shared" si="195"/>
        <v>2000.05</v>
      </c>
      <c r="D4528" s="78">
        <f t="shared" si="196"/>
        <v>5.8016528925619832</v>
      </c>
      <c r="E4528" s="78"/>
      <c r="F4528" s="78"/>
      <c r="G4528" s="78"/>
      <c r="H4528" s="78"/>
      <c r="I4528" s="78"/>
    </row>
    <row r="4529" spans="1:9" x14ac:dyDescent="0.2">
      <c r="A4529" s="77">
        <v>36661</v>
      </c>
      <c r="B4529" s="61">
        <v>3833</v>
      </c>
      <c r="C4529" s="78">
        <f t="shared" si="195"/>
        <v>2000.05</v>
      </c>
      <c r="D4529" s="78">
        <f t="shared" si="196"/>
        <v>7.6026446280991733</v>
      </c>
      <c r="E4529" s="78"/>
      <c r="F4529" s="78"/>
      <c r="G4529" s="78"/>
      <c r="H4529" s="78"/>
      <c r="I4529" s="78"/>
    </row>
    <row r="4530" spans="1:9" x14ac:dyDescent="0.2">
      <c r="A4530" s="77">
        <v>36662</v>
      </c>
      <c r="B4530" s="61">
        <v>3225</v>
      </c>
      <c r="C4530" s="78">
        <f t="shared" si="195"/>
        <v>2000.05</v>
      </c>
      <c r="D4530" s="78">
        <f t="shared" si="196"/>
        <v>6.3966942148760326</v>
      </c>
      <c r="E4530" s="78"/>
      <c r="F4530" s="78"/>
      <c r="G4530" s="78"/>
      <c r="H4530" s="78"/>
      <c r="I4530" s="78"/>
    </row>
    <row r="4531" spans="1:9" x14ac:dyDescent="0.2">
      <c r="A4531" s="77">
        <v>36663</v>
      </c>
      <c r="B4531" s="61">
        <v>3415</v>
      </c>
      <c r="C4531" s="78">
        <f t="shared" si="195"/>
        <v>2000.05</v>
      </c>
      <c r="D4531" s="78">
        <f t="shared" si="196"/>
        <v>6.7735537190082642</v>
      </c>
      <c r="E4531" s="78"/>
      <c r="F4531" s="78"/>
      <c r="G4531" s="78"/>
      <c r="H4531" s="78"/>
      <c r="I4531" s="78"/>
    </row>
    <row r="4532" spans="1:9" x14ac:dyDescent="0.2">
      <c r="A4532" s="77">
        <v>36664</v>
      </c>
      <c r="B4532" s="61">
        <v>3665</v>
      </c>
      <c r="C4532" s="78">
        <f t="shared" si="195"/>
        <v>2000.05</v>
      </c>
      <c r="D4532" s="78">
        <f t="shared" si="196"/>
        <v>7.2694214876033056</v>
      </c>
      <c r="E4532" s="78"/>
      <c r="F4532" s="78"/>
      <c r="G4532" s="78"/>
      <c r="H4532" s="78"/>
      <c r="I4532" s="78"/>
    </row>
    <row r="4533" spans="1:9" x14ac:dyDescent="0.2">
      <c r="A4533" s="77">
        <v>36665</v>
      </c>
      <c r="B4533" s="61">
        <v>4289</v>
      </c>
      <c r="C4533" s="78">
        <f t="shared" si="195"/>
        <v>2000.05</v>
      </c>
      <c r="D4533" s="78">
        <f t="shared" si="196"/>
        <v>8.5071074380165275</v>
      </c>
      <c r="E4533" s="78"/>
      <c r="F4533" s="78"/>
      <c r="G4533" s="78"/>
      <c r="H4533" s="78"/>
      <c r="I4533" s="78"/>
    </row>
    <row r="4534" spans="1:9" x14ac:dyDescent="0.2">
      <c r="A4534" s="77">
        <v>36666</v>
      </c>
      <c r="B4534" s="61">
        <v>5563</v>
      </c>
      <c r="C4534" s="78">
        <f t="shared" si="195"/>
        <v>2000.05</v>
      </c>
      <c r="D4534" s="78">
        <f t="shared" si="196"/>
        <v>11.034049586776858</v>
      </c>
      <c r="E4534" s="78"/>
      <c r="F4534" s="78"/>
      <c r="G4534" s="78"/>
      <c r="H4534" s="78"/>
      <c r="I4534" s="78"/>
    </row>
    <row r="4535" spans="1:9" x14ac:dyDescent="0.2">
      <c r="A4535" s="77">
        <v>36667</v>
      </c>
      <c r="B4535" s="61">
        <v>6599</v>
      </c>
      <c r="C4535" s="78">
        <f t="shared" si="195"/>
        <v>2000.05</v>
      </c>
      <c r="D4535" s="78">
        <f t="shared" si="196"/>
        <v>13.088925619834709</v>
      </c>
      <c r="E4535" s="78"/>
      <c r="F4535" s="78"/>
      <c r="G4535" s="78"/>
      <c r="H4535" s="78"/>
      <c r="I4535" s="78"/>
    </row>
    <row r="4536" spans="1:9" x14ac:dyDescent="0.2">
      <c r="A4536" s="77">
        <v>36668</v>
      </c>
      <c r="B4536" s="61">
        <v>7358</v>
      </c>
      <c r="C4536" s="78">
        <f t="shared" si="195"/>
        <v>2000.05</v>
      </c>
      <c r="D4536" s="78">
        <f t="shared" si="196"/>
        <v>14.594380165289255</v>
      </c>
      <c r="E4536" s="78"/>
      <c r="F4536" s="78"/>
      <c r="G4536" s="78"/>
      <c r="H4536" s="78"/>
      <c r="I4536" s="78"/>
    </row>
    <row r="4537" spans="1:9" x14ac:dyDescent="0.2">
      <c r="A4537" s="77">
        <v>36669</v>
      </c>
      <c r="B4537" s="61">
        <v>8841</v>
      </c>
      <c r="C4537" s="78">
        <f t="shared" si="195"/>
        <v>2000.05</v>
      </c>
      <c r="D4537" s="78">
        <f t="shared" si="196"/>
        <v>17.535867768595043</v>
      </c>
      <c r="E4537" s="78"/>
      <c r="F4537" s="78"/>
      <c r="G4537" s="78"/>
      <c r="H4537" s="78"/>
      <c r="I4537" s="78"/>
    </row>
    <row r="4538" spans="1:9" x14ac:dyDescent="0.2">
      <c r="A4538" s="77">
        <v>36670</v>
      </c>
      <c r="B4538" s="61">
        <v>8208</v>
      </c>
      <c r="C4538" s="78">
        <f t="shared" si="195"/>
        <v>2000.05</v>
      </c>
      <c r="D4538" s="78">
        <f t="shared" si="196"/>
        <v>16.280330578512398</v>
      </c>
      <c r="E4538" s="78"/>
      <c r="F4538" s="78"/>
      <c r="G4538" s="78"/>
      <c r="H4538" s="78"/>
      <c r="I4538" s="78"/>
    </row>
    <row r="4539" spans="1:9" x14ac:dyDescent="0.2">
      <c r="A4539" s="77">
        <v>36671</v>
      </c>
      <c r="B4539" s="61">
        <v>6689</v>
      </c>
      <c r="C4539" s="78">
        <f t="shared" si="195"/>
        <v>2000.05</v>
      </c>
      <c r="D4539" s="78">
        <f t="shared" si="196"/>
        <v>13.267438016528926</v>
      </c>
      <c r="E4539" s="78"/>
      <c r="F4539" s="78"/>
      <c r="G4539" s="78"/>
      <c r="H4539" s="78"/>
      <c r="I4539" s="78"/>
    </row>
    <row r="4540" spans="1:9" x14ac:dyDescent="0.2">
      <c r="A4540" s="77">
        <v>36672</v>
      </c>
      <c r="B4540" s="61">
        <v>6095</v>
      </c>
      <c r="C4540" s="78">
        <f t="shared" si="195"/>
        <v>2000.05</v>
      </c>
      <c r="D4540" s="78">
        <f t="shared" si="196"/>
        <v>12.089256198347108</v>
      </c>
      <c r="E4540" s="78"/>
      <c r="F4540" s="78"/>
      <c r="G4540" s="78"/>
      <c r="H4540" s="78"/>
      <c r="I4540" s="78"/>
    </row>
    <row r="4541" spans="1:9" x14ac:dyDescent="0.2">
      <c r="A4541" s="77">
        <v>36673</v>
      </c>
      <c r="B4541" s="61">
        <v>6082</v>
      </c>
      <c r="C4541" s="78">
        <f t="shared" si="195"/>
        <v>2000.05</v>
      </c>
      <c r="D4541" s="78">
        <f t="shared" si="196"/>
        <v>12.063471074380166</v>
      </c>
      <c r="E4541" s="78"/>
      <c r="F4541" s="78"/>
      <c r="G4541" s="78"/>
      <c r="H4541" s="78"/>
      <c r="I4541" s="78"/>
    </row>
    <row r="4542" spans="1:9" x14ac:dyDescent="0.2">
      <c r="A4542" s="77">
        <v>36674</v>
      </c>
      <c r="B4542" s="61">
        <v>5211</v>
      </c>
      <c r="C4542" s="78">
        <f t="shared" si="195"/>
        <v>2000.05</v>
      </c>
      <c r="D4542" s="78">
        <f t="shared" si="196"/>
        <v>10.33586776859504</v>
      </c>
      <c r="E4542" s="78"/>
      <c r="F4542" s="78"/>
      <c r="G4542" s="78"/>
      <c r="H4542" s="78"/>
      <c r="I4542" s="78"/>
    </row>
    <row r="4543" spans="1:9" x14ac:dyDescent="0.2">
      <c r="A4543" s="77">
        <v>36675</v>
      </c>
      <c r="B4543" s="61">
        <v>4258</v>
      </c>
      <c r="C4543" s="78">
        <f t="shared" si="195"/>
        <v>2000.05</v>
      </c>
      <c r="D4543" s="78">
        <f t="shared" si="196"/>
        <v>8.4456198347107438</v>
      </c>
      <c r="E4543" s="78"/>
      <c r="F4543" s="78"/>
      <c r="G4543" s="78"/>
      <c r="H4543" s="78"/>
      <c r="I4543" s="78"/>
    </row>
    <row r="4544" spans="1:9" x14ac:dyDescent="0.2">
      <c r="A4544" s="77">
        <v>36676</v>
      </c>
      <c r="B4544" s="61">
        <v>3929</v>
      </c>
      <c r="C4544" s="78">
        <f t="shared" si="195"/>
        <v>2000.05</v>
      </c>
      <c r="D4544" s="78">
        <f t="shared" si="196"/>
        <v>7.79305785123967</v>
      </c>
      <c r="E4544" s="78"/>
      <c r="F4544" s="78"/>
      <c r="G4544" s="78"/>
      <c r="H4544" s="78"/>
      <c r="I4544" s="78"/>
    </row>
    <row r="4545" spans="1:9" x14ac:dyDescent="0.2">
      <c r="A4545" s="77">
        <v>36677</v>
      </c>
      <c r="B4545" s="61">
        <v>3605</v>
      </c>
      <c r="C4545" s="78">
        <f t="shared" si="195"/>
        <v>2000.05</v>
      </c>
      <c r="D4545" s="78">
        <f t="shared" si="196"/>
        <v>7.1504132231404958</v>
      </c>
      <c r="E4545" s="78"/>
      <c r="F4545" s="78"/>
      <c r="G4545" s="78"/>
      <c r="H4545" s="78"/>
      <c r="I4545" s="78"/>
    </row>
    <row r="4546" spans="1:9" x14ac:dyDescent="0.2">
      <c r="A4546" s="77">
        <v>36678</v>
      </c>
      <c r="B4546" s="61">
        <v>3614</v>
      </c>
      <c r="C4546" s="78">
        <f t="shared" si="195"/>
        <v>2000.06</v>
      </c>
      <c r="D4546" s="78">
        <f t="shared" si="196"/>
        <v>7.1682644628099172</v>
      </c>
      <c r="E4546" s="78"/>
      <c r="F4546" s="78"/>
      <c r="G4546" s="78"/>
      <c r="H4546" s="78"/>
      <c r="I4546" s="78"/>
    </row>
    <row r="4547" spans="1:9" x14ac:dyDescent="0.2">
      <c r="A4547" s="77">
        <v>36679</v>
      </c>
      <c r="B4547" s="61">
        <v>3883</v>
      </c>
      <c r="C4547" s="78">
        <f t="shared" si="195"/>
        <v>2000.06</v>
      </c>
      <c r="D4547" s="78">
        <f t="shared" si="196"/>
        <v>7.7018181818181821</v>
      </c>
      <c r="E4547" s="78"/>
      <c r="F4547" s="78"/>
      <c r="G4547" s="78"/>
      <c r="H4547" s="78"/>
      <c r="I4547" s="78"/>
    </row>
    <row r="4548" spans="1:9" x14ac:dyDescent="0.2">
      <c r="A4548" s="77">
        <v>36680</v>
      </c>
      <c r="B4548" s="61">
        <v>4340</v>
      </c>
      <c r="C4548" s="78">
        <f t="shared" si="195"/>
        <v>2000.06</v>
      </c>
      <c r="D4548" s="78">
        <f t="shared" si="196"/>
        <v>8.6082644628099168</v>
      </c>
      <c r="E4548" s="78"/>
      <c r="F4548" s="78"/>
      <c r="G4548" s="78"/>
      <c r="H4548" s="78"/>
      <c r="I4548" s="78"/>
    </row>
    <row r="4549" spans="1:9" x14ac:dyDescent="0.2">
      <c r="A4549" s="77">
        <v>36681</v>
      </c>
      <c r="B4549" s="61">
        <v>4129</v>
      </c>
      <c r="C4549" s="78">
        <f t="shared" si="195"/>
        <v>2000.06</v>
      </c>
      <c r="D4549" s="78">
        <f t="shared" si="196"/>
        <v>8.1897520661157017</v>
      </c>
      <c r="E4549" s="78"/>
      <c r="F4549" s="78"/>
      <c r="G4549" s="78"/>
      <c r="H4549" s="78"/>
      <c r="I4549" s="78"/>
    </row>
    <row r="4550" spans="1:9" x14ac:dyDescent="0.2">
      <c r="A4550" s="77">
        <v>36682</v>
      </c>
      <c r="B4550" s="61">
        <v>3955</v>
      </c>
      <c r="C4550" s="78">
        <f t="shared" si="195"/>
        <v>2000.06</v>
      </c>
      <c r="D4550" s="78">
        <f t="shared" si="196"/>
        <v>7.844628099173554</v>
      </c>
      <c r="E4550" s="78"/>
      <c r="F4550" s="78"/>
      <c r="G4550" s="78"/>
      <c r="H4550" s="78"/>
      <c r="I4550" s="78"/>
    </row>
    <row r="4551" spans="1:9" x14ac:dyDescent="0.2">
      <c r="A4551" s="77">
        <v>36683</v>
      </c>
      <c r="B4551" s="61">
        <v>3862</v>
      </c>
      <c r="C4551" s="78">
        <f t="shared" si="195"/>
        <v>2000.06</v>
      </c>
      <c r="D4551" s="78">
        <f t="shared" si="196"/>
        <v>7.6601652892561987</v>
      </c>
      <c r="E4551" s="78"/>
      <c r="F4551" s="78"/>
      <c r="G4551" s="78"/>
      <c r="H4551" s="78"/>
      <c r="I4551" s="78"/>
    </row>
    <row r="4552" spans="1:9" x14ac:dyDescent="0.2">
      <c r="A4552" s="77">
        <v>36684</v>
      </c>
      <c r="B4552" s="61">
        <v>3925</v>
      </c>
      <c r="C4552" s="78">
        <f t="shared" si="195"/>
        <v>2000.06</v>
      </c>
      <c r="D4552" s="78">
        <f t="shared" si="196"/>
        <v>7.7851239669421481</v>
      </c>
      <c r="E4552" s="78"/>
      <c r="F4552" s="78"/>
      <c r="G4552" s="78"/>
      <c r="H4552" s="78"/>
      <c r="I4552" s="78"/>
    </row>
    <row r="4553" spans="1:9" x14ac:dyDescent="0.2">
      <c r="A4553" s="77">
        <v>36685</v>
      </c>
      <c r="B4553" s="61">
        <v>4042</v>
      </c>
      <c r="C4553" s="78">
        <f t="shared" si="195"/>
        <v>2000.06</v>
      </c>
      <c r="D4553" s="78">
        <f t="shared" si="196"/>
        <v>8.0171900826446283</v>
      </c>
      <c r="E4553" s="78"/>
      <c r="F4553" s="78"/>
      <c r="G4553" s="78"/>
      <c r="H4553" s="78"/>
      <c r="I4553" s="78"/>
    </row>
    <row r="4554" spans="1:9" x14ac:dyDescent="0.2">
      <c r="A4554" s="77">
        <v>36686</v>
      </c>
      <c r="B4554" s="61">
        <v>3249</v>
      </c>
      <c r="C4554" s="78">
        <f t="shared" si="195"/>
        <v>2000.06</v>
      </c>
      <c r="D4554" s="78">
        <f t="shared" si="196"/>
        <v>6.4442975206611575</v>
      </c>
      <c r="E4554" s="78"/>
      <c r="F4554" s="78"/>
      <c r="G4554" s="78"/>
      <c r="H4554" s="78"/>
      <c r="I4554" s="78"/>
    </row>
    <row r="4555" spans="1:9" x14ac:dyDescent="0.2">
      <c r="A4555" s="77">
        <v>36687</v>
      </c>
      <c r="B4555" s="61">
        <v>2885</v>
      </c>
      <c r="C4555" s="78">
        <f t="shared" ref="C4555:C4618" si="197">YEAR(A4555) + MONTH(A4555) / 100</f>
        <v>2000.06</v>
      </c>
      <c r="D4555" s="78">
        <f t="shared" si="196"/>
        <v>5.7223140495867764</v>
      </c>
      <c r="E4555" s="78"/>
      <c r="F4555" s="78"/>
      <c r="G4555" s="78"/>
      <c r="H4555" s="78"/>
      <c r="I4555" s="78"/>
    </row>
    <row r="4556" spans="1:9" x14ac:dyDescent="0.2">
      <c r="A4556" s="77">
        <v>36688</v>
      </c>
      <c r="B4556" s="61">
        <v>2722</v>
      </c>
      <c r="C4556" s="78">
        <f t="shared" si="197"/>
        <v>2000.06</v>
      </c>
      <c r="D4556" s="78">
        <f t="shared" ref="D4556:D4619" si="198">B4556 * 60 * 60 * 24 / 43560 / 1000</f>
        <v>5.3990082644628101</v>
      </c>
      <c r="E4556" s="78"/>
      <c r="F4556" s="78"/>
      <c r="G4556" s="78"/>
      <c r="H4556" s="78"/>
      <c r="I4556" s="78"/>
    </row>
    <row r="4557" spans="1:9" x14ac:dyDescent="0.2">
      <c r="A4557" s="77">
        <v>36689</v>
      </c>
      <c r="B4557" s="61">
        <v>3102</v>
      </c>
      <c r="C4557" s="78">
        <f t="shared" si="197"/>
        <v>2000.06</v>
      </c>
      <c r="D4557" s="78">
        <f t="shared" si="198"/>
        <v>6.1527272727272733</v>
      </c>
      <c r="E4557" s="78"/>
      <c r="F4557" s="78"/>
      <c r="G4557" s="78"/>
      <c r="H4557" s="78"/>
      <c r="I4557" s="78"/>
    </row>
    <row r="4558" spans="1:9" x14ac:dyDescent="0.2">
      <c r="A4558" s="77">
        <v>36690</v>
      </c>
      <c r="B4558" s="61">
        <v>3927</v>
      </c>
      <c r="C4558" s="78">
        <f t="shared" si="197"/>
        <v>2000.06</v>
      </c>
      <c r="D4558" s="78">
        <f t="shared" si="198"/>
        <v>7.7890909090909091</v>
      </c>
      <c r="E4558" s="78"/>
      <c r="F4558" s="78"/>
      <c r="G4558" s="78"/>
      <c r="H4558" s="78"/>
      <c r="I4558" s="78"/>
    </row>
    <row r="4559" spans="1:9" x14ac:dyDescent="0.2">
      <c r="A4559" s="77">
        <v>36691</v>
      </c>
      <c r="B4559" s="61">
        <v>4194</v>
      </c>
      <c r="C4559" s="78">
        <f t="shared" si="197"/>
        <v>2000.06</v>
      </c>
      <c r="D4559" s="78">
        <f t="shared" si="198"/>
        <v>8.3186776859504139</v>
      </c>
      <c r="E4559" s="78"/>
      <c r="F4559" s="78"/>
      <c r="G4559" s="78"/>
      <c r="H4559" s="78"/>
      <c r="I4559" s="78"/>
    </row>
    <row r="4560" spans="1:9" x14ac:dyDescent="0.2">
      <c r="A4560" s="77">
        <v>36692</v>
      </c>
      <c r="B4560" s="61">
        <v>4179</v>
      </c>
      <c r="C4560" s="78">
        <f t="shared" si="197"/>
        <v>2000.06</v>
      </c>
      <c r="D4560" s="78">
        <f t="shared" si="198"/>
        <v>8.2889256198347105</v>
      </c>
      <c r="E4560" s="78"/>
      <c r="F4560" s="78"/>
      <c r="G4560" s="78"/>
      <c r="H4560" s="78"/>
      <c r="I4560" s="78"/>
    </row>
    <row r="4561" spans="1:9" x14ac:dyDescent="0.2">
      <c r="A4561" s="77">
        <v>36693</v>
      </c>
      <c r="B4561" s="61">
        <v>3180</v>
      </c>
      <c r="C4561" s="78">
        <f t="shared" si="197"/>
        <v>2000.06</v>
      </c>
      <c r="D4561" s="78">
        <f t="shared" si="198"/>
        <v>6.3074380165289261</v>
      </c>
      <c r="E4561" s="78"/>
      <c r="F4561" s="78"/>
      <c r="G4561" s="78"/>
      <c r="H4561" s="78"/>
      <c r="I4561" s="78"/>
    </row>
    <row r="4562" spans="1:9" x14ac:dyDescent="0.2">
      <c r="A4562" s="77">
        <v>36694</v>
      </c>
      <c r="B4562" s="61">
        <v>2786</v>
      </c>
      <c r="C4562" s="78">
        <f t="shared" si="197"/>
        <v>2000.06</v>
      </c>
      <c r="D4562" s="78">
        <f t="shared" si="198"/>
        <v>5.5259504132231401</v>
      </c>
      <c r="E4562" s="78"/>
      <c r="F4562" s="78"/>
      <c r="G4562" s="78"/>
      <c r="H4562" s="78"/>
      <c r="I4562" s="78"/>
    </row>
    <row r="4563" spans="1:9" x14ac:dyDescent="0.2">
      <c r="A4563" s="77">
        <v>36695</v>
      </c>
      <c r="B4563" s="61">
        <v>2246</v>
      </c>
      <c r="C4563" s="78">
        <f t="shared" si="197"/>
        <v>2000.06</v>
      </c>
      <c r="D4563" s="78">
        <f t="shared" si="198"/>
        <v>4.4548760330578512</v>
      </c>
      <c r="E4563" s="78"/>
      <c r="F4563" s="78"/>
      <c r="G4563" s="78"/>
      <c r="H4563" s="78"/>
      <c r="I4563" s="78"/>
    </row>
    <row r="4564" spans="1:9" x14ac:dyDescent="0.2">
      <c r="A4564" s="77">
        <v>36696</v>
      </c>
      <c r="B4564" s="61">
        <v>2450</v>
      </c>
      <c r="C4564" s="78">
        <f t="shared" si="197"/>
        <v>2000.06</v>
      </c>
      <c r="D4564" s="78">
        <f t="shared" si="198"/>
        <v>4.8595041322314048</v>
      </c>
      <c r="E4564" s="78"/>
      <c r="F4564" s="78"/>
      <c r="G4564" s="78"/>
      <c r="H4564" s="78"/>
      <c r="I4564" s="78"/>
    </row>
    <row r="4565" spans="1:9" x14ac:dyDescent="0.2">
      <c r="A4565" s="77">
        <v>36697</v>
      </c>
      <c r="B4565" s="61">
        <v>2144</v>
      </c>
      <c r="C4565" s="78">
        <f t="shared" si="197"/>
        <v>2000.06</v>
      </c>
      <c r="D4565" s="78">
        <f t="shared" si="198"/>
        <v>4.2525619834710744</v>
      </c>
      <c r="E4565" s="78"/>
      <c r="F4565" s="78"/>
      <c r="G4565" s="78"/>
      <c r="H4565" s="78"/>
      <c r="I4565" s="78"/>
    </row>
    <row r="4566" spans="1:9" x14ac:dyDescent="0.2">
      <c r="A4566" s="77">
        <v>36698</v>
      </c>
      <c r="B4566" s="61">
        <v>2496</v>
      </c>
      <c r="C4566" s="78">
        <f t="shared" si="197"/>
        <v>2000.06</v>
      </c>
      <c r="D4566" s="78">
        <f t="shared" si="198"/>
        <v>4.9507438016528926</v>
      </c>
      <c r="E4566" s="78"/>
      <c r="F4566" s="78"/>
      <c r="G4566" s="78"/>
      <c r="H4566" s="78"/>
      <c r="I4566" s="78"/>
    </row>
    <row r="4567" spans="1:9" x14ac:dyDescent="0.2">
      <c r="A4567" s="77">
        <v>36699</v>
      </c>
      <c r="B4567" s="61">
        <v>2417</v>
      </c>
      <c r="C4567" s="78">
        <f t="shared" si="197"/>
        <v>2000.06</v>
      </c>
      <c r="D4567" s="78">
        <f t="shared" si="198"/>
        <v>4.7940495867768593</v>
      </c>
      <c r="E4567" s="78"/>
      <c r="F4567" s="78"/>
      <c r="G4567" s="78"/>
      <c r="H4567" s="78"/>
      <c r="I4567" s="78"/>
    </row>
    <row r="4568" spans="1:9" x14ac:dyDescent="0.2">
      <c r="A4568" s="77">
        <v>36700</v>
      </c>
      <c r="B4568" s="61">
        <v>2438</v>
      </c>
      <c r="C4568" s="78">
        <f t="shared" si="197"/>
        <v>2000.06</v>
      </c>
      <c r="D4568" s="78">
        <f t="shared" si="198"/>
        <v>4.8357024793388428</v>
      </c>
      <c r="E4568" s="78"/>
      <c r="F4568" s="78"/>
      <c r="G4568" s="78"/>
      <c r="H4568" s="78"/>
      <c r="I4568" s="78"/>
    </row>
    <row r="4569" spans="1:9" x14ac:dyDescent="0.2">
      <c r="A4569" s="77">
        <v>36701</v>
      </c>
      <c r="B4569" s="61">
        <v>1996</v>
      </c>
      <c r="C4569" s="78">
        <f t="shared" si="197"/>
        <v>2000.06</v>
      </c>
      <c r="D4569" s="78">
        <f t="shared" si="198"/>
        <v>3.9590082644628102</v>
      </c>
      <c r="E4569" s="78"/>
      <c r="F4569" s="78"/>
      <c r="G4569" s="78"/>
      <c r="H4569" s="78"/>
      <c r="I4569" s="78"/>
    </row>
    <row r="4570" spans="1:9" x14ac:dyDescent="0.2">
      <c r="A4570" s="77">
        <v>36702</v>
      </c>
      <c r="B4570" s="61">
        <v>2102</v>
      </c>
      <c r="C4570" s="78">
        <f t="shared" si="197"/>
        <v>2000.06</v>
      </c>
      <c r="D4570" s="78">
        <f t="shared" si="198"/>
        <v>4.1692561983471075</v>
      </c>
      <c r="E4570" s="78"/>
      <c r="F4570" s="78"/>
      <c r="G4570" s="78"/>
      <c r="H4570" s="78"/>
      <c r="I4570" s="78"/>
    </row>
    <row r="4571" spans="1:9" x14ac:dyDescent="0.2">
      <c r="A4571" s="77">
        <v>36703</v>
      </c>
      <c r="B4571" s="61">
        <v>2028</v>
      </c>
      <c r="C4571" s="78">
        <f t="shared" si="197"/>
        <v>2000.06</v>
      </c>
      <c r="D4571" s="78">
        <f t="shared" si="198"/>
        <v>4.0224793388429756</v>
      </c>
      <c r="E4571" s="78"/>
      <c r="F4571" s="78"/>
      <c r="G4571" s="78"/>
      <c r="H4571" s="78"/>
      <c r="I4571" s="78"/>
    </row>
    <row r="4572" spans="1:9" x14ac:dyDescent="0.2">
      <c r="A4572" s="77">
        <v>36704</v>
      </c>
      <c r="B4572" s="61">
        <v>1962</v>
      </c>
      <c r="C4572" s="78">
        <f t="shared" si="197"/>
        <v>2000.06</v>
      </c>
      <c r="D4572" s="78">
        <f t="shared" si="198"/>
        <v>3.8915702479338843</v>
      </c>
      <c r="E4572" s="78"/>
      <c r="F4572" s="78"/>
      <c r="G4572" s="78"/>
      <c r="H4572" s="78"/>
      <c r="I4572" s="78"/>
    </row>
    <row r="4573" spans="1:9" x14ac:dyDescent="0.2">
      <c r="A4573" s="77">
        <v>36705</v>
      </c>
      <c r="B4573" s="61">
        <v>1684</v>
      </c>
      <c r="C4573" s="78">
        <f t="shared" si="197"/>
        <v>2000.06</v>
      </c>
      <c r="D4573" s="78">
        <f t="shared" si="198"/>
        <v>3.3401652892561984</v>
      </c>
      <c r="E4573" s="78"/>
      <c r="F4573" s="78"/>
      <c r="G4573" s="78"/>
      <c r="H4573" s="78"/>
      <c r="I4573" s="78"/>
    </row>
    <row r="4574" spans="1:9" x14ac:dyDescent="0.2">
      <c r="A4574" s="77">
        <v>36706</v>
      </c>
      <c r="B4574" s="61">
        <v>1568</v>
      </c>
      <c r="C4574" s="78">
        <f t="shared" si="197"/>
        <v>2000.06</v>
      </c>
      <c r="D4574" s="78">
        <f t="shared" si="198"/>
        <v>3.1100826446280996</v>
      </c>
      <c r="E4574" s="78"/>
      <c r="F4574" s="78"/>
      <c r="G4574" s="78"/>
      <c r="H4574" s="78"/>
      <c r="I4574" s="78"/>
    </row>
    <row r="4575" spans="1:9" x14ac:dyDescent="0.2">
      <c r="A4575" s="77">
        <v>36707</v>
      </c>
      <c r="B4575" s="61">
        <v>1114</v>
      </c>
      <c r="C4575" s="78">
        <f t="shared" si="197"/>
        <v>2000.06</v>
      </c>
      <c r="D4575" s="78">
        <f t="shared" si="198"/>
        <v>2.2095867768595041</v>
      </c>
      <c r="E4575" s="78"/>
      <c r="F4575" s="78"/>
      <c r="G4575" s="78"/>
      <c r="H4575" s="78"/>
      <c r="I4575" s="78"/>
    </row>
    <row r="4576" spans="1:9" x14ac:dyDescent="0.2">
      <c r="A4576" s="77">
        <v>36708</v>
      </c>
      <c r="B4576" s="61">
        <v>889</v>
      </c>
      <c r="C4576" s="78">
        <f t="shared" si="197"/>
        <v>2000.07</v>
      </c>
      <c r="D4576" s="78">
        <f t="shared" si="198"/>
        <v>1.7633057851239669</v>
      </c>
      <c r="E4576" s="78"/>
      <c r="F4576" s="78"/>
      <c r="G4576" s="78"/>
      <c r="H4576" s="78"/>
      <c r="I4576" s="78"/>
    </row>
    <row r="4577" spans="1:9" x14ac:dyDescent="0.2">
      <c r="A4577" s="77">
        <v>36709</v>
      </c>
      <c r="B4577" s="61">
        <v>1284</v>
      </c>
      <c r="C4577" s="78">
        <f t="shared" si="197"/>
        <v>2000.07</v>
      </c>
      <c r="D4577" s="78">
        <f t="shared" si="198"/>
        <v>2.5467768595041322</v>
      </c>
      <c r="E4577" s="78"/>
      <c r="F4577" s="78"/>
      <c r="G4577" s="78"/>
      <c r="H4577" s="78"/>
      <c r="I4577" s="78"/>
    </row>
    <row r="4578" spans="1:9" x14ac:dyDescent="0.2">
      <c r="A4578" s="77">
        <v>36710</v>
      </c>
      <c r="B4578" s="61">
        <v>1179</v>
      </c>
      <c r="C4578" s="78">
        <f t="shared" si="197"/>
        <v>2000.07</v>
      </c>
      <c r="D4578" s="78">
        <f t="shared" si="198"/>
        <v>2.3385123966942145</v>
      </c>
      <c r="E4578" s="78"/>
      <c r="F4578" s="78"/>
      <c r="G4578" s="78"/>
      <c r="H4578" s="78"/>
      <c r="I4578" s="78"/>
    </row>
    <row r="4579" spans="1:9" x14ac:dyDescent="0.2">
      <c r="A4579" s="77">
        <v>36711</v>
      </c>
      <c r="B4579" s="61">
        <v>959</v>
      </c>
      <c r="C4579" s="78">
        <f t="shared" si="197"/>
        <v>2000.07</v>
      </c>
      <c r="D4579" s="78">
        <f t="shared" si="198"/>
        <v>1.9021487603305787</v>
      </c>
      <c r="E4579" s="78"/>
      <c r="F4579" s="78"/>
      <c r="G4579" s="78"/>
      <c r="H4579" s="78"/>
      <c r="I4579" s="78"/>
    </row>
    <row r="4580" spans="1:9" x14ac:dyDescent="0.2">
      <c r="A4580" s="77">
        <v>36712</v>
      </c>
      <c r="B4580" s="61">
        <v>1012</v>
      </c>
      <c r="C4580" s="78">
        <f t="shared" si="197"/>
        <v>2000.07</v>
      </c>
      <c r="D4580" s="78">
        <f t="shared" si="198"/>
        <v>2.0072727272727273</v>
      </c>
      <c r="E4580" s="78"/>
      <c r="F4580" s="78"/>
      <c r="G4580" s="78"/>
      <c r="H4580" s="78"/>
      <c r="I4580" s="78"/>
    </row>
    <row r="4581" spans="1:9" x14ac:dyDescent="0.2">
      <c r="A4581" s="77">
        <v>36713</v>
      </c>
      <c r="B4581" s="61">
        <v>1231</v>
      </c>
      <c r="C4581" s="78">
        <f t="shared" si="197"/>
        <v>2000.07</v>
      </c>
      <c r="D4581" s="78">
        <f t="shared" si="198"/>
        <v>2.4416528925619838</v>
      </c>
      <c r="E4581" s="78"/>
      <c r="F4581" s="78"/>
      <c r="G4581" s="78"/>
      <c r="H4581" s="78"/>
      <c r="I4581" s="78"/>
    </row>
    <row r="4582" spans="1:9" x14ac:dyDescent="0.2">
      <c r="A4582" s="77">
        <v>36714</v>
      </c>
      <c r="B4582" s="61">
        <v>1017</v>
      </c>
      <c r="C4582" s="78">
        <f t="shared" si="197"/>
        <v>2000.07</v>
      </c>
      <c r="D4582" s="78">
        <f t="shared" si="198"/>
        <v>2.0171900826446283</v>
      </c>
      <c r="E4582" s="78"/>
      <c r="F4582" s="78"/>
      <c r="G4582" s="78"/>
      <c r="H4582" s="78"/>
      <c r="I4582" s="78"/>
    </row>
    <row r="4583" spans="1:9" x14ac:dyDescent="0.2">
      <c r="A4583" s="77">
        <v>36715</v>
      </c>
      <c r="B4583" s="61">
        <v>1073</v>
      </c>
      <c r="C4583" s="78">
        <f t="shared" si="197"/>
        <v>2000.07</v>
      </c>
      <c r="D4583" s="78">
        <f t="shared" si="198"/>
        <v>2.1282644628099172</v>
      </c>
      <c r="E4583" s="78"/>
      <c r="F4583" s="78"/>
      <c r="G4583" s="78"/>
      <c r="H4583" s="78"/>
      <c r="I4583" s="78"/>
    </row>
    <row r="4584" spans="1:9" x14ac:dyDescent="0.2">
      <c r="A4584" s="77">
        <v>36716</v>
      </c>
      <c r="B4584" s="61">
        <v>1328</v>
      </c>
      <c r="C4584" s="78">
        <f t="shared" si="197"/>
        <v>2000.07</v>
      </c>
      <c r="D4584" s="78">
        <f t="shared" si="198"/>
        <v>2.6340495867768596</v>
      </c>
      <c r="E4584" s="78"/>
      <c r="F4584" s="78"/>
      <c r="G4584" s="78"/>
      <c r="H4584" s="78"/>
      <c r="I4584" s="78"/>
    </row>
    <row r="4585" spans="1:9" x14ac:dyDescent="0.2">
      <c r="A4585" s="77">
        <v>36717</v>
      </c>
      <c r="B4585" s="61">
        <v>1277</v>
      </c>
      <c r="C4585" s="78">
        <f t="shared" si="197"/>
        <v>2000.07</v>
      </c>
      <c r="D4585" s="78">
        <f t="shared" si="198"/>
        <v>2.5328925619834712</v>
      </c>
      <c r="E4585" s="78"/>
      <c r="F4585" s="78"/>
      <c r="G4585" s="78"/>
      <c r="H4585" s="78"/>
      <c r="I4585" s="78"/>
    </row>
    <row r="4586" spans="1:9" x14ac:dyDescent="0.2">
      <c r="A4586" s="77">
        <v>36718</v>
      </c>
      <c r="B4586" s="61">
        <v>1250</v>
      </c>
      <c r="C4586" s="78">
        <f t="shared" si="197"/>
        <v>2000.07</v>
      </c>
      <c r="D4586" s="78">
        <f t="shared" si="198"/>
        <v>2.4793388429752068</v>
      </c>
      <c r="E4586" s="78"/>
      <c r="F4586" s="78"/>
      <c r="G4586" s="78"/>
      <c r="H4586" s="78"/>
      <c r="I4586" s="78"/>
    </row>
    <row r="4587" spans="1:9" x14ac:dyDescent="0.2">
      <c r="A4587" s="77">
        <v>36719</v>
      </c>
      <c r="B4587" s="61">
        <v>1101</v>
      </c>
      <c r="C4587" s="78">
        <f t="shared" si="197"/>
        <v>2000.07</v>
      </c>
      <c r="D4587" s="78">
        <f t="shared" si="198"/>
        <v>2.1838016528925617</v>
      </c>
      <c r="E4587" s="78"/>
      <c r="F4587" s="78"/>
      <c r="G4587" s="78"/>
      <c r="H4587" s="78"/>
      <c r="I4587" s="78"/>
    </row>
    <row r="4588" spans="1:9" x14ac:dyDescent="0.2">
      <c r="A4588" s="77">
        <v>36720</v>
      </c>
      <c r="B4588" s="61">
        <v>960</v>
      </c>
      <c r="C4588" s="78">
        <f t="shared" si="197"/>
        <v>2000.07</v>
      </c>
      <c r="D4588" s="78">
        <f t="shared" si="198"/>
        <v>1.9041322314049587</v>
      </c>
      <c r="E4588" s="78"/>
      <c r="F4588" s="78"/>
      <c r="G4588" s="78"/>
      <c r="H4588" s="78"/>
      <c r="I4588" s="78"/>
    </row>
    <row r="4589" spans="1:9" x14ac:dyDescent="0.2">
      <c r="A4589" s="77">
        <v>36721</v>
      </c>
      <c r="B4589" s="61">
        <v>901</v>
      </c>
      <c r="C4589" s="78">
        <f t="shared" si="197"/>
        <v>2000.07</v>
      </c>
      <c r="D4589" s="78">
        <f t="shared" si="198"/>
        <v>1.7871074380165288</v>
      </c>
      <c r="E4589" s="78"/>
      <c r="F4589" s="78"/>
      <c r="G4589" s="78"/>
      <c r="H4589" s="78"/>
      <c r="I4589" s="78"/>
    </row>
    <row r="4590" spans="1:9" x14ac:dyDescent="0.2">
      <c r="A4590" s="77">
        <v>36722</v>
      </c>
      <c r="B4590" s="61">
        <v>1044</v>
      </c>
      <c r="C4590" s="78">
        <f t="shared" si="197"/>
        <v>2000.07</v>
      </c>
      <c r="D4590" s="78">
        <f t="shared" si="198"/>
        <v>2.0707438016528927</v>
      </c>
      <c r="E4590" s="78"/>
      <c r="F4590" s="78"/>
      <c r="G4590" s="78"/>
      <c r="H4590" s="78"/>
      <c r="I4590" s="78"/>
    </row>
    <row r="4591" spans="1:9" x14ac:dyDescent="0.2">
      <c r="A4591" s="77">
        <v>36723</v>
      </c>
      <c r="B4591" s="61">
        <v>842</v>
      </c>
      <c r="C4591" s="78">
        <f t="shared" si="197"/>
        <v>2000.07</v>
      </c>
      <c r="D4591" s="78">
        <f t="shared" si="198"/>
        <v>1.6700826446280992</v>
      </c>
      <c r="E4591" s="78"/>
      <c r="F4591" s="78"/>
      <c r="G4591" s="78"/>
      <c r="H4591" s="78"/>
      <c r="I4591" s="78"/>
    </row>
    <row r="4592" spans="1:9" x14ac:dyDescent="0.2">
      <c r="A4592" s="77">
        <v>36724</v>
      </c>
      <c r="B4592" s="61">
        <v>774</v>
      </c>
      <c r="C4592" s="78">
        <f t="shared" si="197"/>
        <v>2000.07</v>
      </c>
      <c r="D4592" s="78">
        <f t="shared" si="198"/>
        <v>1.5352066115702481</v>
      </c>
      <c r="E4592" s="78"/>
      <c r="F4592" s="78"/>
      <c r="G4592" s="78"/>
      <c r="H4592" s="78"/>
      <c r="I4592" s="78"/>
    </row>
    <row r="4593" spans="1:9" x14ac:dyDescent="0.2">
      <c r="A4593" s="77">
        <v>36725</v>
      </c>
      <c r="B4593" s="61">
        <v>786</v>
      </c>
      <c r="C4593" s="78">
        <f t="shared" si="197"/>
        <v>2000.07</v>
      </c>
      <c r="D4593" s="78">
        <f t="shared" si="198"/>
        <v>1.5590082644628098</v>
      </c>
      <c r="E4593" s="78"/>
      <c r="F4593" s="78"/>
      <c r="G4593" s="78"/>
      <c r="H4593" s="78"/>
      <c r="I4593" s="78"/>
    </row>
    <row r="4594" spans="1:9" x14ac:dyDescent="0.2">
      <c r="A4594" s="77">
        <v>36726</v>
      </c>
      <c r="B4594" s="61">
        <v>664</v>
      </c>
      <c r="C4594" s="78">
        <f t="shared" si="197"/>
        <v>2000.07</v>
      </c>
      <c r="D4594" s="78">
        <f t="shared" si="198"/>
        <v>1.3170247933884298</v>
      </c>
      <c r="E4594" s="78"/>
      <c r="F4594" s="78"/>
      <c r="G4594" s="78"/>
      <c r="H4594" s="78"/>
      <c r="I4594" s="78"/>
    </row>
    <row r="4595" spans="1:9" x14ac:dyDescent="0.2">
      <c r="A4595" s="77">
        <v>36727</v>
      </c>
      <c r="B4595" s="61">
        <v>626</v>
      </c>
      <c r="C4595" s="78">
        <f t="shared" si="197"/>
        <v>2000.07</v>
      </c>
      <c r="D4595" s="78">
        <f t="shared" si="198"/>
        <v>1.2416528925619834</v>
      </c>
      <c r="E4595" s="78"/>
      <c r="F4595" s="78"/>
      <c r="G4595" s="78"/>
      <c r="H4595" s="78"/>
      <c r="I4595" s="78"/>
    </row>
    <row r="4596" spans="1:9" x14ac:dyDescent="0.2">
      <c r="A4596" s="77">
        <v>36728</v>
      </c>
      <c r="B4596" s="61">
        <v>488</v>
      </c>
      <c r="C4596" s="78">
        <f t="shared" si="197"/>
        <v>2000.07</v>
      </c>
      <c r="D4596" s="78">
        <f t="shared" si="198"/>
        <v>0.9679338842975207</v>
      </c>
      <c r="E4596" s="78"/>
      <c r="F4596" s="78"/>
      <c r="G4596" s="78"/>
      <c r="H4596" s="78"/>
      <c r="I4596" s="78"/>
    </row>
    <row r="4597" spans="1:9" x14ac:dyDescent="0.2">
      <c r="A4597" s="77">
        <v>36729</v>
      </c>
      <c r="B4597" s="61">
        <v>477</v>
      </c>
      <c r="C4597" s="78">
        <f t="shared" si="197"/>
        <v>2000.07</v>
      </c>
      <c r="D4597" s="78">
        <f t="shared" si="198"/>
        <v>0.94611570247933885</v>
      </c>
      <c r="E4597" s="78"/>
      <c r="F4597" s="78"/>
      <c r="G4597" s="78"/>
      <c r="H4597" s="78"/>
      <c r="I4597" s="78"/>
    </row>
    <row r="4598" spans="1:9" x14ac:dyDescent="0.2">
      <c r="A4598" s="77">
        <v>36730</v>
      </c>
      <c r="B4598" s="61">
        <v>583</v>
      </c>
      <c r="C4598" s="78">
        <f t="shared" si="197"/>
        <v>2000.07</v>
      </c>
      <c r="D4598" s="78">
        <f t="shared" si="198"/>
        <v>1.1563636363636363</v>
      </c>
      <c r="E4598" s="78"/>
      <c r="F4598" s="78"/>
      <c r="G4598" s="78"/>
      <c r="H4598" s="78"/>
      <c r="I4598" s="78"/>
    </row>
    <row r="4599" spans="1:9" x14ac:dyDescent="0.2">
      <c r="A4599" s="77">
        <v>36731</v>
      </c>
      <c r="B4599" s="61">
        <v>447</v>
      </c>
      <c r="C4599" s="78">
        <f t="shared" si="197"/>
        <v>2000.07</v>
      </c>
      <c r="D4599" s="78">
        <f t="shared" si="198"/>
        <v>0.8866115702479338</v>
      </c>
      <c r="E4599" s="78"/>
      <c r="F4599" s="78"/>
      <c r="G4599" s="78"/>
      <c r="H4599" s="78"/>
      <c r="I4599" s="78"/>
    </row>
    <row r="4600" spans="1:9" x14ac:dyDescent="0.2">
      <c r="A4600" s="77">
        <v>36732</v>
      </c>
      <c r="B4600" s="61">
        <v>-194</v>
      </c>
      <c r="C4600" s="78">
        <f t="shared" si="197"/>
        <v>2000.07</v>
      </c>
      <c r="D4600" s="78">
        <f t="shared" si="198"/>
        <v>-0.38479338842975203</v>
      </c>
      <c r="E4600" s="78"/>
      <c r="F4600" s="78"/>
      <c r="G4600" s="78"/>
      <c r="H4600" s="78"/>
      <c r="I4600" s="78"/>
    </row>
    <row r="4601" spans="1:9" x14ac:dyDescent="0.2">
      <c r="A4601" s="77">
        <v>36733</v>
      </c>
      <c r="B4601" s="61">
        <v>346</v>
      </c>
      <c r="C4601" s="78">
        <f t="shared" si="197"/>
        <v>2000.07</v>
      </c>
      <c r="D4601" s="78">
        <f t="shared" si="198"/>
        <v>0.68628099173553725</v>
      </c>
      <c r="E4601" s="78"/>
      <c r="F4601" s="78"/>
      <c r="G4601" s="78"/>
      <c r="H4601" s="78"/>
      <c r="I4601" s="78"/>
    </row>
    <row r="4602" spans="1:9" x14ac:dyDescent="0.2">
      <c r="A4602" s="77">
        <v>36734</v>
      </c>
      <c r="B4602" s="61">
        <v>410</v>
      </c>
      <c r="C4602" s="78">
        <f t="shared" si="197"/>
        <v>2000.07</v>
      </c>
      <c r="D4602" s="78">
        <f t="shared" si="198"/>
        <v>0.81322314049586786</v>
      </c>
      <c r="E4602" s="78"/>
      <c r="F4602" s="78"/>
      <c r="G4602" s="78"/>
      <c r="H4602" s="78"/>
      <c r="I4602" s="78"/>
    </row>
    <row r="4603" spans="1:9" x14ac:dyDescent="0.2">
      <c r="A4603" s="77">
        <v>36735</v>
      </c>
      <c r="B4603" s="61">
        <v>874</v>
      </c>
      <c r="C4603" s="78">
        <f t="shared" si="197"/>
        <v>2000.07</v>
      </c>
      <c r="D4603" s="78">
        <f t="shared" si="198"/>
        <v>1.7335537190082644</v>
      </c>
      <c r="E4603" s="78"/>
      <c r="F4603" s="78"/>
      <c r="G4603" s="78"/>
      <c r="H4603" s="78"/>
      <c r="I4603" s="78"/>
    </row>
    <row r="4604" spans="1:9" x14ac:dyDescent="0.2">
      <c r="A4604" s="77">
        <v>36736</v>
      </c>
      <c r="B4604" s="61">
        <v>464</v>
      </c>
      <c r="C4604" s="78">
        <f t="shared" si="197"/>
        <v>2000.07</v>
      </c>
      <c r="D4604" s="78">
        <f t="shared" si="198"/>
        <v>0.92033057851239664</v>
      </c>
      <c r="E4604" s="78"/>
      <c r="F4604" s="78"/>
      <c r="G4604" s="78"/>
      <c r="H4604" s="78"/>
      <c r="I4604" s="78"/>
    </row>
    <row r="4605" spans="1:9" x14ac:dyDescent="0.2">
      <c r="A4605" s="77">
        <v>36737</v>
      </c>
      <c r="B4605" s="61">
        <v>442</v>
      </c>
      <c r="C4605" s="78">
        <f t="shared" si="197"/>
        <v>2000.07</v>
      </c>
      <c r="D4605" s="78">
        <f t="shared" si="198"/>
        <v>0.87669421487603305</v>
      </c>
      <c r="E4605" s="78"/>
      <c r="F4605" s="78"/>
      <c r="G4605" s="78"/>
      <c r="H4605" s="78"/>
      <c r="I4605" s="78"/>
    </row>
    <row r="4606" spans="1:9" x14ac:dyDescent="0.2">
      <c r="A4606" s="77">
        <v>36738</v>
      </c>
      <c r="B4606" s="61">
        <v>453</v>
      </c>
      <c r="C4606" s="78">
        <f t="shared" si="197"/>
        <v>2000.07</v>
      </c>
      <c r="D4606" s="78">
        <f t="shared" si="198"/>
        <v>0.8985123966942149</v>
      </c>
      <c r="E4606" s="78"/>
      <c r="F4606" s="78"/>
      <c r="G4606" s="78"/>
      <c r="H4606" s="78"/>
      <c r="I4606" s="78"/>
    </row>
    <row r="4607" spans="1:9" x14ac:dyDescent="0.2">
      <c r="A4607" s="77">
        <v>36739</v>
      </c>
      <c r="B4607" s="61">
        <v>436</v>
      </c>
      <c r="C4607" s="78">
        <f t="shared" si="197"/>
        <v>2000.08</v>
      </c>
      <c r="D4607" s="78">
        <f t="shared" si="198"/>
        <v>0.86479338842975206</v>
      </c>
      <c r="E4607" s="78"/>
      <c r="F4607" s="78"/>
      <c r="G4607" s="78"/>
      <c r="H4607" s="78"/>
      <c r="I4607" s="78"/>
    </row>
    <row r="4608" spans="1:9" x14ac:dyDescent="0.2">
      <c r="A4608" s="77">
        <v>36740</v>
      </c>
      <c r="B4608" s="61">
        <v>418</v>
      </c>
      <c r="C4608" s="78">
        <f t="shared" si="197"/>
        <v>2000.08</v>
      </c>
      <c r="D4608" s="78">
        <f t="shared" si="198"/>
        <v>0.8290909090909091</v>
      </c>
      <c r="E4608" s="78"/>
      <c r="F4608" s="78"/>
      <c r="G4608" s="78"/>
      <c r="H4608" s="78"/>
      <c r="I4608" s="78"/>
    </row>
    <row r="4609" spans="1:9" x14ac:dyDescent="0.2">
      <c r="A4609" s="77">
        <v>36741</v>
      </c>
      <c r="B4609" s="61">
        <v>264</v>
      </c>
      <c r="C4609" s="78">
        <f t="shared" si="197"/>
        <v>2000.08</v>
      </c>
      <c r="D4609" s="78">
        <f t="shared" si="198"/>
        <v>0.52363636363636368</v>
      </c>
      <c r="E4609" s="78"/>
      <c r="F4609" s="78"/>
      <c r="G4609" s="78"/>
      <c r="H4609" s="78"/>
      <c r="I4609" s="78"/>
    </row>
    <row r="4610" spans="1:9" x14ac:dyDescent="0.2">
      <c r="A4610" s="77">
        <v>36742</v>
      </c>
      <c r="B4610" s="61">
        <v>106</v>
      </c>
      <c r="C4610" s="78">
        <f t="shared" si="197"/>
        <v>2000.08</v>
      </c>
      <c r="D4610" s="78">
        <f t="shared" si="198"/>
        <v>0.21024793388429752</v>
      </c>
      <c r="E4610" s="78"/>
      <c r="F4610" s="78"/>
      <c r="G4610" s="78"/>
      <c r="H4610" s="78"/>
      <c r="I4610" s="78"/>
    </row>
    <row r="4611" spans="1:9" x14ac:dyDescent="0.2">
      <c r="A4611" s="77">
        <v>36743</v>
      </c>
      <c r="B4611" s="61">
        <v>-117</v>
      </c>
      <c r="C4611" s="78">
        <f t="shared" si="197"/>
        <v>2000.08</v>
      </c>
      <c r="D4611" s="78">
        <f t="shared" si="198"/>
        <v>-0.23206611570247934</v>
      </c>
      <c r="E4611" s="78"/>
      <c r="F4611" s="78"/>
      <c r="G4611" s="78"/>
      <c r="H4611" s="78"/>
      <c r="I4611" s="78"/>
    </row>
    <row r="4612" spans="1:9" x14ac:dyDescent="0.2">
      <c r="A4612" s="77">
        <v>36744</v>
      </c>
      <c r="B4612" s="61">
        <v>74</v>
      </c>
      <c r="C4612" s="78">
        <f t="shared" si="197"/>
        <v>2000.08</v>
      </c>
      <c r="D4612" s="78">
        <f t="shared" si="198"/>
        <v>0.14677685950413225</v>
      </c>
      <c r="E4612" s="78"/>
      <c r="F4612" s="78"/>
      <c r="G4612" s="78"/>
      <c r="H4612" s="78"/>
      <c r="I4612" s="78"/>
    </row>
    <row r="4613" spans="1:9" x14ac:dyDescent="0.2">
      <c r="A4613" s="77">
        <v>36745</v>
      </c>
      <c r="B4613" s="61">
        <v>59</v>
      </c>
      <c r="C4613" s="78">
        <f t="shared" si="197"/>
        <v>2000.08</v>
      </c>
      <c r="D4613" s="78">
        <f t="shared" si="198"/>
        <v>0.11702479338842976</v>
      </c>
      <c r="E4613" s="78"/>
      <c r="F4613" s="78"/>
      <c r="G4613" s="78"/>
      <c r="H4613" s="78"/>
      <c r="I4613" s="78"/>
    </row>
    <row r="4614" spans="1:9" x14ac:dyDescent="0.2">
      <c r="A4614" s="77">
        <v>36746</v>
      </c>
      <c r="B4614" s="61">
        <v>-100</v>
      </c>
      <c r="C4614" s="78">
        <f t="shared" si="197"/>
        <v>2000.08</v>
      </c>
      <c r="D4614" s="78">
        <f t="shared" si="198"/>
        <v>-0.19834710743801653</v>
      </c>
      <c r="E4614" s="78"/>
      <c r="F4614" s="78"/>
      <c r="G4614" s="78"/>
      <c r="H4614" s="78"/>
      <c r="I4614" s="78"/>
    </row>
    <row r="4615" spans="1:9" x14ac:dyDescent="0.2">
      <c r="A4615" s="77">
        <v>36747</v>
      </c>
      <c r="B4615" s="61">
        <v>12</v>
      </c>
      <c r="C4615" s="78">
        <f t="shared" si="197"/>
        <v>2000.08</v>
      </c>
      <c r="D4615" s="78">
        <f t="shared" si="198"/>
        <v>2.3801652892561982E-2</v>
      </c>
      <c r="E4615" s="78"/>
      <c r="F4615" s="78"/>
      <c r="G4615" s="78"/>
      <c r="H4615" s="78"/>
      <c r="I4615" s="78"/>
    </row>
    <row r="4616" spans="1:9" x14ac:dyDescent="0.2">
      <c r="A4616" s="77">
        <v>36748</v>
      </c>
      <c r="B4616" s="61">
        <v>108</v>
      </c>
      <c r="C4616" s="78">
        <f t="shared" si="197"/>
        <v>2000.08</v>
      </c>
      <c r="D4616" s="78">
        <f t="shared" si="198"/>
        <v>0.21421487603305786</v>
      </c>
      <c r="E4616" s="78"/>
      <c r="F4616" s="78"/>
      <c r="G4616" s="78"/>
      <c r="H4616" s="78"/>
      <c r="I4616" s="78"/>
    </row>
    <row r="4617" spans="1:9" x14ac:dyDescent="0.2">
      <c r="A4617" s="77">
        <v>36749</v>
      </c>
      <c r="B4617" s="61">
        <v>222</v>
      </c>
      <c r="C4617" s="78">
        <f t="shared" si="197"/>
        <v>2000.08</v>
      </c>
      <c r="D4617" s="78">
        <f t="shared" si="198"/>
        <v>0.44033057851239671</v>
      </c>
      <c r="E4617" s="78"/>
      <c r="F4617" s="78"/>
      <c r="G4617" s="78"/>
      <c r="H4617" s="78"/>
      <c r="I4617" s="78"/>
    </row>
    <row r="4618" spans="1:9" x14ac:dyDescent="0.2">
      <c r="A4618" s="77">
        <v>36750</v>
      </c>
      <c r="B4618" s="61">
        <v>110</v>
      </c>
      <c r="C4618" s="78">
        <f t="shared" si="197"/>
        <v>2000.08</v>
      </c>
      <c r="D4618" s="78">
        <f t="shared" si="198"/>
        <v>0.2181818181818182</v>
      </c>
      <c r="E4618" s="78"/>
      <c r="F4618" s="78"/>
      <c r="G4618" s="78"/>
      <c r="H4618" s="78"/>
      <c r="I4618" s="78"/>
    </row>
    <row r="4619" spans="1:9" x14ac:dyDescent="0.2">
      <c r="A4619" s="77">
        <v>36751</v>
      </c>
      <c r="B4619" s="61">
        <v>-12</v>
      </c>
      <c r="C4619" s="78">
        <f t="shared" ref="C4619:C4682" si="199">YEAR(A4619) + MONTH(A4619) / 100</f>
        <v>2000.08</v>
      </c>
      <c r="D4619" s="78">
        <f t="shared" si="198"/>
        <v>-2.3801652892561982E-2</v>
      </c>
      <c r="E4619" s="78"/>
      <c r="F4619" s="78"/>
      <c r="G4619" s="78"/>
      <c r="H4619" s="78"/>
      <c r="I4619" s="78"/>
    </row>
    <row r="4620" spans="1:9" x14ac:dyDescent="0.2">
      <c r="A4620" s="77">
        <v>36752</v>
      </c>
      <c r="B4620" s="61">
        <v>153</v>
      </c>
      <c r="C4620" s="78">
        <f t="shared" si="199"/>
        <v>2000.08</v>
      </c>
      <c r="D4620" s="78">
        <f t="shared" ref="D4620:D4683" si="200">B4620 * 60 * 60 * 24 / 43560 / 1000</f>
        <v>0.3034710743801653</v>
      </c>
      <c r="E4620" s="78"/>
      <c r="F4620" s="78"/>
      <c r="G4620" s="78"/>
      <c r="H4620" s="78"/>
      <c r="I4620" s="78"/>
    </row>
    <row r="4621" spans="1:9" x14ac:dyDescent="0.2">
      <c r="A4621" s="77">
        <v>36753</v>
      </c>
      <c r="B4621" s="61">
        <v>164</v>
      </c>
      <c r="C4621" s="78">
        <f t="shared" si="199"/>
        <v>2000.08</v>
      </c>
      <c r="D4621" s="78">
        <f t="shared" si="200"/>
        <v>0.32528925619834714</v>
      </c>
      <c r="E4621" s="78"/>
      <c r="F4621" s="78"/>
      <c r="G4621" s="78"/>
      <c r="H4621" s="78"/>
      <c r="I4621" s="78"/>
    </row>
    <row r="4622" spans="1:9" x14ac:dyDescent="0.2">
      <c r="A4622" s="77">
        <v>36754</v>
      </c>
      <c r="B4622" s="61">
        <v>303</v>
      </c>
      <c r="C4622" s="78">
        <f t="shared" si="199"/>
        <v>2000.08</v>
      </c>
      <c r="D4622" s="78">
        <f t="shared" si="200"/>
        <v>0.60099173553718999</v>
      </c>
      <c r="E4622" s="78"/>
      <c r="F4622" s="78"/>
      <c r="G4622" s="78"/>
      <c r="H4622" s="78"/>
      <c r="I4622" s="78"/>
    </row>
    <row r="4623" spans="1:9" x14ac:dyDescent="0.2">
      <c r="A4623" s="77">
        <v>36755</v>
      </c>
      <c r="B4623" s="61">
        <v>56</v>
      </c>
      <c r="C4623" s="78">
        <f t="shared" si="199"/>
        <v>2000.08</v>
      </c>
      <c r="D4623" s="78">
        <f t="shared" si="200"/>
        <v>0.11107438016528925</v>
      </c>
      <c r="E4623" s="78"/>
      <c r="F4623" s="78"/>
      <c r="G4623" s="78"/>
      <c r="H4623" s="78"/>
      <c r="I4623" s="78"/>
    </row>
    <row r="4624" spans="1:9" x14ac:dyDescent="0.2">
      <c r="A4624" s="77">
        <v>36756</v>
      </c>
      <c r="B4624" s="61">
        <v>-67</v>
      </c>
      <c r="C4624" s="78">
        <f t="shared" si="199"/>
        <v>2000.08</v>
      </c>
      <c r="D4624" s="78">
        <f t="shared" si="200"/>
        <v>-0.13289256198347107</v>
      </c>
      <c r="E4624" s="78"/>
      <c r="F4624" s="78"/>
      <c r="G4624" s="78"/>
      <c r="H4624" s="78"/>
      <c r="I4624" s="78"/>
    </row>
    <row r="4625" spans="1:9" x14ac:dyDescent="0.2">
      <c r="A4625" s="77">
        <v>36757</v>
      </c>
      <c r="B4625" s="61">
        <v>-77</v>
      </c>
      <c r="C4625" s="78">
        <f t="shared" si="199"/>
        <v>2000.08</v>
      </c>
      <c r="D4625" s="78">
        <f t="shared" si="200"/>
        <v>-0.15272727272727271</v>
      </c>
      <c r="E4625" s="78"/>
      <c r="F4625" s="78"/>
      <c r="G4625" s="78"/>
      <c r="H4625" s="78"/>
      <c r="I4625" s="78"/>
    </row>
    <row r="4626" spans="1:9" x14ac:dyDescent="0.2">
      <c r="A4626" s="77">
        <v>36758</v>
      </c>
      <c r="B4626" s="61">
        <v>172</v>
      </c>
      <c r="C4626" s="78">
        <f t="shared" si="199"/>
        <v>2000.08</v>
      </c>
      <c r="D4626" s="78">
        <f t="shared" si="200"/>
        <v>0.34115702479338844</v>
      </c>
      <c r="E4626" s="78"/>
      <c r="F4626" s="78"/>
      <c r="G4626" s="78"/>
      <c r="H4626" s="78"/>
      <c r="I4626" s="78"/>
    </row>
    <row r="4627" spans="1:9" x14ac:dyDescent="0.2">
      <c r="A4627" s="77">
        <v>36759</v>
      </c>
      <c r="B4627" s="61">
        <v>359</v>
      </c>
      <c r="C4627" s="78">
        <f t="shared" si="199"/>
        <v>2000.08</v>
      </c>
      <c r="D4627" s="78">
        <f t="shared" si="200"/>
        <v>0.71206611570247935</v>
      </c>
      <c r="E4627" s="78"/>
      <c r="F4627" s="78"/>
      <c r="G4627" s="78"/>
      <c r="H4627" s="78"/>
      <c r="I4627" s="78"/>
    </row>
    <row r="4628" spans="1:9" x14ac:dyDescent="0.2">
      <c r="A4628" s="77">
        <v>36760</v>
      </c>
      <c r="B4628" s="61">
        <v>371</v>
      </c>
      <c r="C4628" s="78">
        <f t="shared" si="199"/>
        <v>2000.08</v>
      </c>
      <c r="D4628" s="78">
        <f t="shared" si="200"/>
        <v>0.73586776859504133</v>
      </c>
      <c r="E4628" s="78"/>
      <c r="F4628" s="78"/>
      <c r="G4628" s="78"/>
      <c r="H4628" s="78"/>
      <c r="I4628" s="78"/>
    </row>
    <row r="4629" spans="1:9" x14ac:dyDescent="0.2">
      <c r="A4629" s="77">
        <v>36761</v>
      </c>
      <c r="B4629" s="61">
        <v>261</v>
      </c>
      <c r="C4629" s="78">
        <f t="shared" si="199"/>
        <v>2000.08</v>
      </c>
      <c r="D4629" s="78">
        <f t="shared" si="200"/>
        <v>0.51768595041322318</v>
      </c>
      <c r="E4629" s="78"/>
      <c r="F4629" s="78"/>
      <c r="G4629" s="78"/>
      <c r="H4629" s="78"/>
      <c r="I4629" s="78"/>
    </row>
    <row r="4630" spans="1:9" x14ac:dyDescent="0.2">
      <c r="A4630" s="77">
        <v>36762</v>
      </c>
      <c r="B4630" s="61">
        <v>88</v>
      </c>
      <c r="C4630" s="78">
        <f t="shared" si="199"/>
        <v>2000.08</v>
      </c>
      <c r="D4630" s="78">
        <f t="shared" si="200"/>
        <v>0.17454545454545453</v>
      </c>
      <c r="E4630" s="78"/>
      <c r="F4630" s="78"/>
      <c r="G4630" s="78"/>
      <c r="H4630" s="78"/>
      <c r="I4630" s="78"/>
    </row>
    <row r="4631" spans="1:9" x14ac:dyDescent="0.2">
      <c r="A4631" s="77">
        <v>36763</v>
      </c>
      <c r="B4631" s="61">
        <v>196</v>
      </c>
      <c r="C4631" s="78">
        <f t="shared" si="199"/>
        <v>2000.08</v>
      </c>
      <c r="D4631" s="78">
        <f t="shared" si="200"/>
        <v>0.38876033057851245</v>
      </c>
      <c r="E4631" s="78"/>
      <c r="F4631" s="78"/>
      <c r="G4631" s="78"/>
      <c r="H4631" s="78"/>
      <c r="I4631" s="78"/>
    </row>
    <row r="4632" spans="1:9" x14ac:dyDescent="0.2">
      <c r="A4632" s="77">
        <v>36764</v>
      </c>
      <c r="B4632" s="61">
        <v>147</v>
      </c>
      <c r="C4632" s="78">
        <f t="shared" si="199"/>
        <v>2000.08</v>
      </c>
      <c r="D4632" s="78">
        <f t="shared" si="200"/>
        <v>0.29157024793388425</v>
      </c>
      <c r="E4632" s="78"/>
      <c r="F4632" s="78"/>
      <c r="G4632" s="78"/>
      <c r="H4632" s="78"/>
      <c r="I4632" s="78"/>
    </row>
    <row r="4633" spans="1:9" x14ac:dyDescent="0.2">
      <c r="A4633" s="77">
        <v>36765</v>
      </c>
      <c r="B4633" s="61">
        <v>199</v>
      </c>
      <c r="C4633" s="78">
        <f t="shared" si="199"/>
        <v>2000.08</v>
      </c>
      <c r="D4633" s="78">
        <f t="shared" si="200"/>
        <v>0.39471074380165289</v>
      </c>
      <c r="E4633" s="78"/>
      <c r="F4633" s="78"/>
      <c r="G4633" s="78"/>
      <c r="H4633" s="78"/>
      <c r="I4633" s="78"/>
    </row>
    <row r="4634" spans="1:9" x14ac:dyDescent="0.2">
      <c r="A4634" s="77">
        <v>36766</v>
      </c>
      <c r="B4634" s="61">
        <v>204</v>
      </c>
      <c r="C4634" s="78">
        <f t="shared" si="199"/>
        <v>2000.08</v>
      </c>
      <c r="D4634" s="78">
        <f t="shared" si="200"/>
        <v>0.40462809917355375</v>
      </c>
      <c r="E4634" s="78"/>
      <c r="F4634" s="78"/>
      <c r="G4634" s="78"/>
      <c r="H4634" s="78"/>
      <c r="I4634" s="78"/>
    </row>
    <row r="4635" spans="1:9" x14ac:dyDescent="0.2">
      <c r="A4635" s="77">
        <v>36767</v>
      </c>
      <c r="B4635" s="61">
        <v>100</v>
      </c>
      <c r="C4635" s="78">
        <f t="shared" si="199"/>
        <v>2000.08</v>
      </c>
      <c r="D4635" s="78">
        <f t="shared" si="200"/>
        <v>0.19834710743801653</v>
      </c>
      <c r="E4635" s="78"/>
      <c r="F4635" s="78"/>
      <c r="G4635" s="78"/>
      <c r="H4635" s="78"/>
      <c r="I4635" s="78"/>
    </row>
    <row r="4636" spans="1:9" x14ac:dyDescent="0.2">
      <c r="A4636" s="77">
        <v>36768</v>
      </c>
      <c r="B4636" s="61">
        <v>2</v>
      </c>
      <c r="C4636" s="78">
        <f t="shared" si="199"/>
        <v>2000.08</v>
      </c>
      <c r="D4636" s="78">
        <f t="shared" si="200"/>
        <v>3.9669421487603307E-3</v>
      </c>
      <c r="E4636" s="78"/>
      <c r="F4636" s="78"/>
      <c r="G4636" s="78"/>
      <c r="H4636" s="78"/>
      <c r="I4636" s="78"/>
    </row>
    <row r="4637" spans="1:9" x14ac:dyDescent="0.2">
      <c r="A4637" s="77">
        <v>36769</v>
      </c>
      <c r="B4637" s="61">
        <v>7</v>
      </c>
      <c r="C4637" s="78">
        <f t="shared" si="199"/>
        <v>2000.08</v>
      </c>
      <c r="D4637" s="78">
        <f t="shared" si="200"/>
        <v>1.3884297520661157E-2</v>
      </c>
      <c r="E4637" s="78"/>
      <c r="F4637" s="78"/>
      <c r="G4637" s="78"/>
      <c r="H4637" s="78"/>
      <c r="I4637" s="78"/>
    </row>
    <row r="4638" spans="1:9" x14ac:dyDescent="0.2">
      <c r="A4638" s="77">
        <v>36770</v>
      </c>
      <c r="B4638" s="61">
        <v>-355</v>
      </c>
      <c r="C4638" s="78">
        <f t="shared" si="199"/>
        <v>2000.09</v>
      </c>
      <c r="D4638" s="78">
        <f t="shared" si="200"/>
        <v>-0.70413223140495873</v>
      </c>
      <c r="E4638" s="78"/>
      <c r="F4638" s="78"/>
      <c r="G4638" s="78"/>
      <c r="H4638" s="78"/>
      <c r="I4638" s="78"/>
    </row>
    <row r="4639" spans="1:9" x14ac:dyDescent="0.2">
      <c r="A4639" s="77">
        <v>36771</v>
      </c>
      <c r="B4639" s="61">
        <v>-71</v>
      </c>
      <c r="C4639" s="78">
        <f t="shared" si="199"/>
        <v>2000.09</v>
      </c>
      <c r="D4639" s="78">
        <f t="shared" si="200"/>
        <v>-0.14082644628099175</v>
      </c>
      <c r="E4639" s="78"/>
      <c r="F4639" s="78"/>
      <c r="G4639" s="78"/>
      <c r="H4639" s="78"/>
      <c r="I4639" s="78"/>
    </row>
    <row r="4640" spans="1:9" x14ac:dyDescent="0.2">
      <c r="A4640" s="77">
        <v>36772</v>
      </c>
      <c r="B4640" s="61">
        <v>143</v>
      </c>
      <c r="C4640" s="78">
        <f t="shared" si="199"/>
        <v>2000.09</v>
      </c>
      <c r="D4640" s="78">
        <f t="shared" si="200"/>
        <v>0.28363636363636363</v>
      </c>
      <c r="E4640" s="78"/>
      <c r="F4640" s="78"/>
      <c r="G4640" s="78"/>
      <c r="H4640" s="78"/>
      <c r="I4640" s="78"/>
    </row>
    <row r="4641" spans="1:9" x14ac:dyDescent="0.2">
      <c r="A4641" s="77">
        <v>36773</v>
      </c>
      <c r="B4641" s="61">
        <v>177</v>
      </c>
      <c r="C4641" s="78">
        <f t="shared" si="199"/>
        <v>2000.09</v>
      </c>
      <c r="D4641" s="78">
        <f t="shared" si="200"/>
        <v>0.35107438016528925</v>
      </c>
      <c r="E4641" s="78"/>
      <c r="F4641" s="78"/>
      <c r="G4641" s="78"/>
      <c r="H4641" s="78"/>
      <c r="I4641" s="78"/>
    </row>
    <row r="4642" spans="1:9" x14ac:dyDescent="0.2">
      <c r="A4642" s="77">
        <v>36774</v>
      </c>
      <c r="B4642" s="61">
        <v>271</v>
      </c>
      <c r="C4642" s="78">
        <f t="shared" si="199"/>
        <v>2000.09</v>
      </c>
      <c r="D4642" s="78">
        <f t="shared" si="200"/>
        <v>0.53752066115702479</v>
      </c>
      <c r="E4642" s="78"/>
      <c r="F4642" s="78"/>
      <c r="G4642" s="78"/>
      <c r="H4642" s="78"/>
      <c r="I4642" s="78"/>
    </row>
    <row r="4643" spans="1:9" x14ac:dyDescent="0.2">
      <c r="A4643" s="77">
        <v>36775</v>
      </c>
      <c r="B4643" s="61">
        <v>179</v>
      </c>
      <c r="C4643" s="78">
        <f t="shared" si="199"/>
        <v>2000.09</v>
      </c>
      <c r="D4643" s="78">
        <f t="shared" si="200"/>
        <v>0.35504132231404956</v>
      </c>
      <c r="E4643" s="78"/>
      <c r="F4643" s="78"/>
      <c r="G4643" s="78"/>
      <c r="H4643" s="78"/>
      <c r="I4643" s="78"/>
    </row>
    <row r="4644" spans="1:9" x14ac:dyDescent="0.2">
      <c r="A4644" s="77">
        <v>36776</v>
      </c>
      <c r="B4644" s="61">
        <v>113</v>
      </c>
      <c r="C4644" s="78">
        <f t="shared" si="199"/>
        <v>2000.09</v>
      </c>
      <c r="D4644" s="78">
        <f t="shared" si="200"/>
        <v>0.22413223140495867</v>
      </c>
      <c r="E4644" s="78"/>
      <c r="F4644" s="78"/>
      <c r="G4644" s="78"/>
      <c r="H4644" s="78"/>
      <c r="I4644" s="78"/>
    </row>
    <row r="4645" spans="1:9" x14ac:dyDescent="0.2">
      <c r="A4645" s="77">
        <v>36777</v>
      </c>
      <c r="B4645" s="61">
        <v>281</v>
      </c>
      <c r="C4645" s="78">
        <f t="shared" si="199"/>
        <v>2000.09</v>
      </c>
      <c r="D4645" s="78">
        <f t="shared" si="200"/>
        <v>0.5573553719008264</v>
      </c>
      <c r="E4645" s="78"/>
      <c r="F4645" s="78"/>
      <c r="G4645" s="78"/>
      <c r="H4645" s="78"/>
      <c r="I4645" s="78"/>
    </row>
    <row r="4646" spans="1:9" x14ac:dyDescent="0.2">
      <c r="A4646" s="77">
        <v>36778</v>
      </c>
      <c r="B4646" s="61">
        <v>859</v>
      </c>
      <c r="C4646" s="78">
        <f t="shared" si="199"/>
        <v>2000.09</v>
      </c>
      <c r="D4646" s="78">
        <f t="shared" si="200"/>
        <v>1.7038016528925621</v>
      </c>
      <c r="E4646" s="78"/>
      <c r="F4646" s="78"/>
      <c r="G4646" s="78"/>
      <c r="H4646" s="78"/>
      <c r="I4646" s="78"/>
    </row>
    <row r="4647" spans="1:9" x14ac:dyDescent="0.2">
      <c r="A4647" s="77">
        <v>36779</v>
      </c>
      <c r="B4647" s="61">
        <v>-138</v>
      </c>
      <c r="C4647" s="78">
        <f t="shared" si="199"/>
        <v>2000.09</v>
      </c>
      <c r="D4647" s="78">
        <f t="shared" si="200"/>
        <v>-0.27371900826446277</v>
      </c>
      <c r="E4647" s="78"/>
      <c r="F4647" s="78"/>
      <c r="G4647" s="78"/>
      <c r="H4647" s="78"/>
      <c r="I4647" s="78"/>
    </row>
    <row r="4648" spans="1:9" x14ac:dyDescent="0.2">
      <c r="A4648" s="77">
        <v>36780</v>
      </c>
      <c r="B4648" s="61">
        <v>392</v>
      </c>
      <c r="C4648" s="78">
        <f t="shared" si="199"/>
        <v>2000.09</v>
      </c>
      <c r="D4648" s="78">
        <f t="shared" si="200"/>
        <v>0.77752066115702489</v>
      </c>
      <c r="E4648" s="78"/>
      <c r="F4648" s="78"/>
      <c r="G4648" s="78"/>
      <c r="H4648" s="78"/>
      <c r="I4648" s="78"/>
    </row>
    <row r="4649" spans="1:9" x14ac:dyDescent="0.2">
      <c r="A4649" s="77">
        <v>36781</v>
      </c>
      <c r="B4649" s="61">
        <v>128</v>
      </c>
      <c r="C4649" s="78">
        <f t="shared" si="199"/>
        <v>2000.09</v>
      </c>
      <c r="D4649" s="78">
        <f t="shared" si="200"/>
        <v>0.25388429752066116</v>
      </c>
      <c r="E4649" s="78"/>
      <c r="F4649" s="78"/>
      <c r="G4649" s="78"/>
      <c r="H4649" s="78"/>
      <c r="I4649" s="78"/>
    </row>
    <row r="4650" spans="1:9" x14ac:dyDescent="0.2">
      <c r="A4650" s="77">
        <v>36782</v>
      </c>
      <c r="B4650" s="61">
        <v>313</v>
      </c>
      <c r="C4650" s="78">
        <f t="shared" si="199"/>
        <v>2000.09</v>
      </c>
      <c r="D4650" s="78">
        <f t="shared" si="200"/>
        <v>0.62082644628099171</v>
      </c>
      <c r="E4650" s="78"/>
      <c r="F4650" s="78"/>
      <c r="G4650" s="78"/>
      <c r="H4650" s="78"/>
      <c r="I4650" s="78"/>
    </row>
    <row r="4651" spans="1:9" x14ac:dyDescent="0.2">
      <c r="A4651" s="77">
        <v>36783</v>
      </c>
      <c r="B4651" s="61">
        <v>349</v>
      </c>
      <c r="C4651" s="78">
        <f t="shared" si="199"/>
        <v>2000.09</v>
      </c>
      <c r="D4651" s="78">
        <f t="shared" si="200"/>
        <v>0.69223140495867763</v>
      </c>
      <c r="E4651" s="78"/>
      <c r="F4651" s="78"/>
      <c r="G4651" s="78"/>
      <c r="H4651" s="78"/>
      <c r="I4651" s="78"/>
    </row>
    <row r="4652" spans="1:9" x14ac:dyDescent="0.2">
      <c r="A4652" s="77">
        <v>36784</v>
      </c>
      <c r="B4652" s="61">
        <v>164</v>
      </c>
      <c r="C4652" s="78">
        <f t="shared" si="199"/>
        <v>2000.09</v>
      </c>
      <c r="D4652" s="78">
        <f t="shared" si="200"/>
        <v>0.32528925619834714</v>
      </c>
      <c r="E4652" s="78"/>
      <c r="F4652" s="78"/>
      <c r="G4652" s="78"/>
      <c r="H4652" s="78"/>
      <c r="I4652" s="78"/>
    </row>
    <row r="4653" spans="1:9" x14ac:dyDescent="0.2">
      <c r="A4653" s="77">
        <v>36785</v>
      </c>
      <c r="B4653" s="61">
        <v>64</v>
      </c>
      <c r="C4653" s="78">
        <f t="shared" si="199"/>
        <v>2000.09</v>
      </c>
      <c r="D4653" s="78">
        <f t="shared" si="200"/>
        <v>0.12694214876033058</v>
      </c>
      <c r="E4653" s="78"/>
      <c r="F4653" s="78"/>
      <c r="G4653" s="78"/>
      <c r="H4653" s="78"/>
      <c r="I4653" s="78"/>
    </row>
    <row r="4654" spans="1:9" x14ac:dyDescent="0.2">
      <c r="A4654" s="77">
        <v>36786</v>
      </c>
      <c r="B4654" s="61">
        <v>585</v>
      </c>
      <c r="C4654" s="78">
        <f t="shared" si="199"/>
        <v>2000.09</v>
      </c>
      <c r="D4654" s="78">
        <f t="shared" si="200"/>
        <v>1.1603305785123967</v>
      </c>
      <c r="E4654" s="78"/>
      <c r="F4654" s="78"/>
      <c r="G4654" s="78"/>
      <c r="H4654" s="78"/>
      <c r="I4654" s="78"/>
    </row>
    <row r="4655" spans="1:9" x14ac:dyDescent="0.2">
      <c r="A4655" s="77">
        <v>36787</v>
      </c>
      <c r="B4655" s="61">
        <v>458</v>
      </c>
      <c r="C4655" s="78">
        <f t="shared" si="199"/>
        <v>2000.09</v>
      </c>
      <c r="D4655" s="78">
        <f t="shared" si="200"/>
        <v>0.90842975206611576</v>
      </c>
      <c r="E4655" s="78"/>
      <c r="F4655" s="78"/>
      <c r="G4655" s="78"/>
      <c r="H4655" s="78"/>
      <c r="I4655" s="78"/>
    </row>
    <row r="4656" spans="1:9" x14ac:dyDescent="0.2">
      <c r="A4656" s="77">
        <v>36788</v>
      </c>
      <c r="B4656" s="61">
        <v>287</v>
      </c>
      <c r="C4656" s="78">
        <f t="shared" si="199"/>
        <v>2000.09</v>
      </c>
      <c r="D4656" s="78">
        <f t="shared" si="200"/>
        <v>0.56925619834710739</v>
      </c>
      <c r="E4656" s="78"/>
      <c r="F4656" s="78"/>
      <c r="G4656" s="78"/>
      <c r="H4656" s="78"/>
      <c r="I4656" s="78"/>
    </row>
    <row r="4657" spans="1:9" x14ac:dyDescent="0.2">
      <c r="A4657" s="77">
        <v>36789</v>
      </c>
      <c r="B4657" s="61">
        <v>365</v>
      </c>
      <c r="C4657" s="78">
        <f t="shared" si="199"/>
        <v>2000.09</v>
      </c>
      <c r="D4657" s="78">
        <f t="shared" si="200"/>
        <v>0.72396694214876034</v>
      </c>
      <c r="E4657" s="78"/>
      <c r="F4657" s="78"/>
      <c r="G4657" s="78"/>
      <c r="H4657" s="78"/>
      <c r="I4657" s="78"/>
    </row>
    <row r="4658" spans="1:9" x14ac:dyDescent="0.2">
      <c r="A4658" s="77">
        <v>36790</v>
      </c>
      <c r="B4658" s="61">
        <v>282</v>
      </c>
      <c r="C4658" s="78">
        <f t="shared" si="199"/>
        <v>2000.09</v>
      </c>
      <c r="D4658" s="78">
        <f t="shared" si="200"/>
        <v>0.55933884297520664</v>
      </c>
      <c r="E4658" s="78"/>
      <c r="F4658" s="78"/>
      <c r="G4658" s="78"/>
      <c r="H4658" s="78"/>
      <c r="I4658" s="78"/>
    </row>
    <row r="4659" spans="1:9" x14ac:dyDescent="0.2">
      <c r="A4659" s="77">
        <v>36791</v>
      </c>
      <c r="B4659" s="61">
        <v>-662</v>
      </c>
      <c r="C4659" s="78">
        <f t="shared" si="199"/>
        <v>2000.09</v>
      </c>
      <c r="D4659" s="78">
        <f t="shared" si="200"/>
        <v>-1.3130578512396693</v>
      </c>
      <c r="E4659" s="78"/>
      <c r="F4659" s="78"/>
      <c r="G4659" s="78"/>
      <c r="H4659" s="78"/>
      <c r="I4659" s="78"/>
    </row>
    <row r="4660" spans="1:9" x14ac:dyDescent="0.2">
      <c r="A4660" s="77">
        <v>36792</v>
      </c>
      <c r="B4660" s="61">
        <v>-25</v>
      </c>
      <c r="C4660" s="78">
        <f t="shared" si="199"/>
        <v>2000.09</v>
      </c>
      <c r="D4660" s="78">
        <f t="shared" si="200"/>
        <v>-4.9586776859504134E-2</v>
      </c>
      <c r="E4660" s="78"/>
      <c r="F4660" s="78"/>
      <c r="G4660" s="78"/>
      <c r="H4660" s="78"/>
      <c r="I4660" s="78"/>
    </row>
    <row r="4661" spans="1:9" x14ac:dyDescent="0.2">
      <c r="A4661" s="77">
        <v>36793</v>
      </c>
      <c r="B4661" s="61">
        <v>11</v>
      </c>
      <c r="C4661" s="78">
        <f t="shared" si="199"/>
        <v>2000.09</v>
      </c>
      <c r="D4661" s="78">
        <f t="shared" si="200"/>
        <v>2.1818181818181816E-2</v>
      </c>
      <c r="E4661" s="78"/>
      <c r="F4661" s="78"/>
      <c r="G4661" s="78"/>
      <c r="H4661" s="78"/>
      <c r="I4661" s="78"/>
    </row>
    <row r="4662" spans="1:9" x14ac:dyDescent="0.2">
      <c r="A4662" s="77">
        <v>36794</v>
      </c>
      <c r="B4662" s="61">
        <v>250</v>
      </c>
      <c r="C4662" s="78">
        <f t="shared" si="199"/>
        <v>2000.09</v>
      </c>
      <c r="D4662" s="78">
        <f t="shared" si="200"/>
        <v>0.49586776859504128</v>
      </c>
      <c r="E4662" s="78"/>
      <c r="F4662" s="78"/>
      <c r="G4662" s="78"/>
      <c r="H4662" s="78"/>
      <c r="I4662" s="78"/>
    </row>
    <row r="4663" spans="1:9" x14ac:dyDescent="0.2">
      <c r="A4663" s="77">
        <v>36795</v>
      </c>
      <c r="B4663" s="61">
        <v>372</v>
      </c>
      <c r="C4663" s="78">
        <f t="shared" si="199"/>
        <v>2000.09</v>
      </c>
      <c r="D4663" s="78">
        <f t="shared" si="200"/>
        <v>0.73785123966942145</v>
      </c>
      <c r="E4663" s="78"/>
      <c r="F4663" s="78"/>
      <c r="G4663" s="78"/>
      <c r="H4663" s="78"/>
      <c r="I4663" s="78"/>
    </row>
    <row r="4664" spans="1:9" x14ac:dyDescent="0.2">
      <c r="A4664" s="77">
        <v>36796</v>
      </c>
      <c r="B4664" s="61">
        <v>651</v>
      </c>
      <c r="C4664" s="78">
        <f t="shared" si="199"/>
        <v>2000.09</v>
      </c>
      <c r="D4664" s="78">
        <f t="shared" si="200"/>
        <v>1.2912396694214876</v>
      </c>
      <c r="E4664" s="78"/>
      <c r="F4664" s="78"/>
      <c r="G4664" s="78"/>
      <c r="H4664" s="78"/>
      <c r="I4664" s="78"/>
    </row>
    <row r="4665" spans="1:9" x14ac:dyDescent="0.2">
      <c r="A4665" s="77">
        <v>36797</v>
      </c>
      <c r="B4665" s="61">
        <v>417</v>
      </c>
      <c r="C4665" s="78">
        <f t="shared" si="199"/>
        <v>2000.09</v>
      </c>
      <c r="D4665" s="78">
        <f t="shared" si="200"/>
        <v>0.82710743801652897</v>
      </c>
      <c r="E4665" s="78"/>
      <c r="F4665" s="78"/>
      <c r="G4665" s="78"/>
      <c r="H4665" s="78"/>
      <c r="I4665" s="78"/>
    </row>
    <row r="4666" spans="1:9" x14ac:dyDescent="0.2">
      <c r="A4666" s="77">
        <v>36798</v>
      </c>
      <c r="B4666" s="61">
        <v>-381</v>
      </c>
      <c r="C4666" s="78">
        <f t="shared" si="199"/>
        <v>2000.09</v>
      </c>
      <c r="D4666" s="78">
        <f t="shared" si="200"/>
        <v>-0.75570247933884294</v>
      </c>
      <c r="E4666" s="78"/>
      <c r="F4666" s="78"/>
      <c r="G4666" s="78"/>
      <c r="H4666" s="78"/>
      <c r="I4666" s="78"/>
    </row>
    <row r="4667" spans="1:9" x14ac:dyDescent="0.2">
      <c r="A4667" s="77">
        <v>36799</v>
      </c>
      <c r="B4667" s="61">
        <v>294</v>
      </c>
      <c r="C4667" s="78">
        <f t="shared" si="199"/>
        <v>2000.09</v>
      </c>
      <c r="D4667" s="78">
        <f t="shared" si="200"/>
        <v>0.5831404958677685</v>
      </c>
      <c r="E4667" s="78"/>
      <c r="F4667" s="78"/>
      <c r="G4667" s="78"/>
      <c r="H4667" s="78"/>
      <c r="I4667" s="78"/>
    </row>
    <row r="4668" spans="1:9" x14ac:dyDescent="0.2">
      <c r="A4668" s="77">
        <v>36800</v>
      </c>
      <c r="B4668" s="61">
        <v>110</v>
      </c>
      <c r="C4668" s="78">
        <f t="shared" si="199"/>
        <v>2000.1</v>
      </c>
      <c r="D4668" s="78">
        <f t="shared" si="200"/>
        <v>0.2181818181818182</v>
      </c>
      <c r="E4668" s="78"/>
      <c r="F4668" s="78"/>
      <c r="G4668" s="78"/>
      <c r="H4668" s="78"/>
      <c r="I4668" s="78"/>
    </row>
    <row r="4669" spans="1:9" x14ac:dyDescent="0.2">
      <c r="A4669" s="77">
        <v>36801</v>
      </c>
      <c r="B4669" s="61">
        <v>136</v>
      </c>
      <c r="C4669" s="78">
        <f t="shared" si="199"/>
        <v>2000.1</v>
      </c>
      <c r="D4669" s="78">
        <f t="shared" si="200"/>
        <v>0.26975206611570246</v>
      </c>
      <c r="E4669" s="78"/>
      <c r="F4669" s="78"/>
      <c r="G4669" s="78"/>
      <c r="H4669" s="78"/>
      <c r="I4669" s="78"/>
    </row>
    <row r="4670" spans="1:9" x14ac:dyDescent="0.2">
      <c r="A4670" s="77">
        <v>36802</v>
      </c>
      <c r="B4670" s="61">
        <v>266</v>
      </c>
      <c r="C4670" s="78">
        <f t="shared" si="199"/>
        <v>2000.1</v>
      </c>
      <c r="D4670" s="78">
        <f t="shared" si="200"/>
        <v>0.52760330578512404</v>
      </c>
      <c r="E4670" s="78"/>
      <c r="F4670" s="78"/>
      <c r="G4670" s="78"/>
      <c r="H4670" s="78"/>
      <c r="I4670" s="78"/>
    </row>
    <row r="4671" spans="1:9" x14ac:dyDescent="0.2">
      <c r="A4671" s="77">
        <v>36803</v>
      </c>
      <c r="B4671" s="61">
        <v>168</v>
      </c>
      <c r="C4671" s="78">
        <f t="shared" si="199"/>
        <v>2000.1</v>
      </c>
      <c r="D4671" s="78">
        <f t="shared" si="200"/>
        <v>0.33322314049586776</v>
      </c>
      <c r="E4671" s="78"/>
      <c r="F4671" s="78"/>
      <c r="G4671" s="78"/>
      <c r="H4671" s="78"/>
      <c r="I4671" s="78"/>
    </row>
    <row r="4672" spans="1:9" x14ac:dyDescent="0.2">
      <c r="A4672" s="77">
        <v>36804</v>
      </c>
      <c r="B4672" s="61">
        <v>89</v>
      </c>
      <c r="C4672" s="78">
        <f t="shared" si="199"/>
        <v>2000.1</v>
      </c>
      <c r="D4672" s="78">
        <f t="shared" si="200"/>
        <v>0.17652892561983471</v>
      </c>
      <c r="E4672" s="78"/>
      <c r="F4672" s="78"/>
      <c r="G4672" s="78"/>
      <c r="H4672" s="78"/>
      <c r="I4672" s="78"/>
    </row>
    <row r="4673" spans="1:9" x14ac:dyDescent="0.2">
      <c r="A4673" s="77">
        <v>36805</v>
      </c>
      <c r="B4673" s="61">
        <v>192</v>
      </c>
      <c r="C4673" s="78">
        <f t="shared" si="199"/>
        <v>2000.1</v>
      </c>
      <c r="D4673" s="78">
        <f t="shared" si="200"/>
        <v>0.38082644628099172</v>
      </c>
      <c r="E4673" s="78"/>
      <c r="F4673" s="78"/>
      <c r="G4673" s="78"/>
      <c r="H4673" s="78"/>
      <c r="I4673" s="78"/>
    </row>
    <row r="4674" spans="1:9" x14ac:dyDescent="0.2">
      <c r="A4674" s="77">
        <v>36806</v>
      </c>
      <c r="B4674" s="61">
        <v>146</v>
      </c>
      <c r="C4674" s="78">
        <f t="shared" si="199"/>
        <v>2000.1</v>
      </c>
      <c r="D4674" s="78">
        <f t="shared" si="200"/>
        <v>0.28958677685950412</v>
      </c>
      <c r="E4674" s="78"/>
      <c r="F4674" s="78"/>
      <c r="G4674" s="78"/>
      <c r="H4674" s="78"/>
      <c r="I4674" s="78"/>
    </row>
    <row r="4675" spans="1:9" x14ac:dyDescent="0.2">
      <c r="A4675" s="77">
        <v>36807</v>
      </c>
      <c r="B4675" s="61">
        <v>102</v>
      </c>
      <c r="C4675" s="78">
        <f t="shared" si="199"/>
        <v>2000.1</v>
      </c>
      <c r="D4675" s="78">
        <f t="shared" si="200"/>
        <v>0.20231404958677687</v>
      </c>
      <c r="E4675" s="78"/>
      <c r="F4675" s="78"/>
      <c r="G4675" s="78"/>
      <c r="H4675" s="78"/>
      <c r="I4675" s="78"/>
    </row>
    <row r="4676" spans="1:9" x14ac:dyDescent="0.2">
      <c r="A4676" s="77">
        <v>36808</v>
      </c>
      <c r="B4676" s="61">
        <v>102</v>
      </c>
      <c r="C4676" s="78">
        <f t="shared" si="199"/>
        <v>2000.1</v>
      </c>
      <c r="D4676" s="78">
        <f t="shared" si="200"/>
        <v>0.20231404958677687</v>
      </c>
      <c r="E4676" s="78"/>
      <c r="F4676" s="78"/>
      <c r="G4676" s="78"/>
      <c r="H4676" s="78"/>
      <c r="I4676" s="78"/>
    </row>
    <row r="4677" spans="1:9" x14ac:dyDescent="0.2">
      <c r="A4677" s="77">
        <v>36809</v>
      </c>
      <c r="B4677" s="61">
        <v>102</v>
      </c>
      <c r="C4677" s="78">
        <f t="shared" si="199"/>
        <v>2000.1</v>
      </c>
      <c r="D4677" s="78">
        <f t="shared" si="200"/>
        <v>0.20231404958677687</v>
      </c>
      <c r="E4677" s="78"/>
      <c r="F4677" s="78"/>
      <c r="G4677" s="78"/>
      <c r="H4677" s="78"/>
      <c r="I4677" s="78"/>
    </row>
    <row r="4678" spans="1:9" x14ac:dyDescent="0.2">
      <c r="A4678" s="77">
        <v>36810</v>
      </c>
      <c r="B4678" s="61">
        <v>100</v>
      </c>
      <c r="C4678" s="78">
        <f t="shared" si="199"/>
        <v>2000.1</v>
      </c>
      <c r="D4678" s="78">
        <f t="shared" si="200"/>
        <v>0.19834710743801653</v>
      </c>
      <c r="E4678" s="78"/>
      <c r="F4678" s="78"/>
      <c r="G4678" s="78"/>
      <c r="H4678" s="78"/>
      <c r="I4678" s="78"/>
    </row>
    <row r="4679" spans="1:9" x14ac:dyDescent="0.2">
      <c r="A4679" s="77">
        <v>36811</v>
      </c>
      <c r="B4679" s="61">
        <v>103</v>
      </c>
      <c r="C4679" s="78">
        <f t="shared" si="199"/>
        <v>2000.1</v>
      </c>
      <c r="D4679" s="78">
        <f t="shared" si="200"/>
        <v>0.20429752066115703</v>
      </c>
      <c r="E4679" s="78"/>
      <c r="F4679" s="78"/>
      <c r="G4679" s="78"/>
      <c r="H4679" s="78"/>
      <c r="I4679" s="78"/>
    </row>
    <row r="4680" spans="1:9" x14ac:dyDescent="0.2">
      <c r="A4680" s="77">
        <v>36812</v>
      </c>
      <c r="B4680" s="61">
        <v>110</v>
      </c>
      <c r="C4680" s="78">
        <f t="shared" si="199"/>
        <v>2000.1</v>
      </c>
      <c r="D4680" s="78">
        <f t="shared" si="200"/>
        <v>0.2181818181818182</v>
      </c>
      <c r="E4680" s="78"/>
      <c r="F4680" s="78"/>
      <c r="G4680" s="78"/>
      <c r="H4680" s="78"/>
      <c r="I4680" s="78"/>
    </row>
    <row r="4681" spans="1:9" x14ac:dyDescent="0.2">
      <c r="A4681" s="77">
        <v>36813</v>
      </c>
      <c r="B4681" s="61">
        <v>228</v>
      </c>
      <c r="C4681" s="78">
        <f t="shared" si="199"/>
        <v>2000.1</v>
      </c>
      <c r="D4681" s="78">
        <f t="shared" si="200"/>
        <v>0.4522314049586777</v>
      </c>
      <c r="E4681" s="78"/>
      <c r="F4681" s="78"/>
      <c r="G4681" s="78"/>
      <c r="H4681" s="78"/>
      <c r="I4681" s="78"/>
    </row>
    <row r="4682" spans="1:9" x14ac:dyDescent="0.2">
      <c r="A4682" s="77">
        <v>36814</v>
      </c>
      <c r="B4682" s="61">
        <v>179</v>
      </c>
      <c r="C4682" s="78">
        <f t="shared" si="199"/>
        <v>2000.1</v>
      </c>
      <c r="D4682" s="78">
        <f t="shared" si="200"/>
        <v>0.35504132231404956</v>
      </c>
      <c r="E4682" s="78"/>
      <c r="F4682" s="78"/>
      <c r="G4682" s="78"/>
      <c r="H4682" s="78"/>
      <c r="I4682" s="78"/>
    </row>
    <row r="4683" spans="1:9" x14ac:dyDescent="0.2">
      <c r="A4683" s="77">
        <v>36815</v>
      </c>
      <c r="B4683" s="61">
        <v>9</v>
      </c>
      <c r="C4683" s="78">
        <f t="shared" ref="C4683:C4746" si="201">YEAR(A4683) + MONTH(A4683) / 100</f>
        <v>2000.1</v>
      </c>
      <c r="D4683" s="78">
        <f t="shared" si="200"/>
        <v>1.7851239669421488E-2</v>
      </c>
      <c r="E4683" s="78"/>
      <c r="F4683" s="78"/>
      <c r="G4683" s="78"/>
      <c r="H4683" s="78"/>
      <c r="I4683" s="78"/>
    </row>
    <row r="4684" spans="1:9" x14ac:dyDescent="0.2">
      <c r="A4684" s="77">
        <v>36816</v>
      </c>
      <c r="B4684" s="61">
        <v>41</v>
      </c>
      <c r="C4684" s="78">
        <f t="shared" si="201"/>
        <v>2000.1</v>
      </c>
      <c r="D4684" s="78">
        <f t="shared" ref="D4684:D4747" si="202">B4684 * 60 * 60 * 24 / 43560 / 1000</f>
        <v>8.1322314049586786E-2</v>
      </c>
      <c r="E4684" s="78"/>
      <c r="F4684" s="78"/>
      <c r="G4684" s="78"/>
      <c r="H4684" s="78"/>
      <c r="I4684" s="78"/>
    </row>
    <row r="4685" spans="1:9" x14ac:dyDescent="0.2">
      <c r="A4685" s="77">
        <v>36817</v>
      </c>
      <c r="B4685" s="61">
        <v>39</v>
      </c>
      <c r="C4685" s="78">
        <f t="shared" si="201"/>
        <v>2000.1</v>
      </c>
      <c r="D4685" s="78">
        <f t="shared" si="202"/>
        <v>7.7355371900826447E-2</v>
      </c>
      <c r="E4685" s="78"/>
      <c r="F4685" s="78"/>
      <c r="G4685" s="78"/>
      <c r="H4685" s="78"/>
      <c r="I4685" s="78"/>
    </row>
    <row r="4686" spans="1:9" x14ac:dyDescent="0.2">
      <c r="A4686" s="77">
        <v>36818</v>
      </c>
      <c r="B4686" s="61">
        <v>336</v>
      </c>
      <c r="C4686" s="78">
        <f t="shared" si="201"/>
        <v>2000.1</v>
      </c>
      <c r="D4686" s="78">
        <f t="shared" si="202"/>
        <v>0.66644628099173553</v>
      </c>
      <c r="E4686" s="78"/>
      <c r="F4686" s="78"/>
      <c r="G4686" s="78"/>
      <c r="H4686" s="78"/>
      <c r="I4686" s="78"/>
    </row>
    <row r="4687" spans="1:9" x14ac:dyDescent="0.2">
      <c r="A4687" s="77">
        <v>36819</v>
      </c>
      <c r="B4687" s="61">
        <v>35</v>
      </c>
      <c r="C4687" s="78">
        <f t="shared" si="201"/>
        <v>2000.1</v>
      </c>
      <c r="D4687" s="78">
        <f t="shared" si="202"/>
        <v>6.9421487603305798E-2</v>
      </c>
      <c r="E4687" s="78"/>
      <c r="F4687" s="78"/>
      <c r="G4687" s="78"/>
      <c r="H4687" s="78"/>
      <c r="I4687" s="78"/>
    </row>
    <row r="4688" spans="1:9" x14ac:dyDescent="0.2">
      <c r="A4688" s="77">
        <v>36820</v>
      </c>
      <c r="B4688" s="61">
        <v>192</v>
      </c>
      <c r="C4688" s="78">
        <f t="shared" si="201"/>
        <v>2000.1</v>
      </c>
      <c r="D4688" s="78">
        <f t="shared" si="202"/>
        <v>0.38082644628099172</v>
      </c>
      <c r="E4688" s="78"/>
      <c r="F4688" s="78"/>
      <c r="G4688" s="78"/>
      <c r="H4688" s="78"/>
      <c r="I4688" s="78"/>
    </row>
    <row r="4689" spans="1:9" x14ac:dyDescent="0.2">
      <c r="A4689" s="77">
        <v>36821</v>
      </c>
      <c r="B4689" s="61">
        <v>161</v>
      </c>
      <c r="C4689" s="78">
        <f t="shared" si="201"/>
        <v>2000.1</v>
      </c>
      <c r="D4689" s="78">
        <f t="shared" si="202"/>
        <v>0.31933884297520659</v>
      </c>
      <c r="E4689" s="78"/>
      <c r="F4689" s="78"/>
      <c r="G4689" s="78"/>
      <c r="H4689" s="78"/>
      <c r="I4689" s="78"/>
    </row>
    <row r="4690" spans="1:9" x14ac:dyDescent="0.2">
      <c r="A4690" s="77">
        <v>36822</v>
      </c>
      <c r="B4690" s="61">
        <v>88</v>
      </c>
      <c r="C4690" s="78">
        <f t="shared" si="201"/>
        <v>2000.1</v>
      </c>
      <c r="D4690" s="78">
        <f t="shared" si="202"/>
        <v>0.17454545454545453</v>
      </c>
      <c r="E4690" s="78"/>
      <c r="F4690" s="78"/>
      <c r="G4690" s="78"/>
      <c r="H4690" s="78"/>
      <c r="I4690" s="78"/>
    </row>
    <row r="4691" spans="1:9" x14ac:dyDescent="0.2">
      <c r="A4691" s="77">
        <v>36823</v>
      </c>
      <c r="B4691" s="61">
        <v>31</v>
      </c>
      <c r="C4691" s="78">
        <f t="shared" si="201"/>
        <v>2000.1</v>
      </c>
      <c r="D4691" s="78">
        <f t="shared" si="202"/>
        <v>6.1487603305785121E-2</v>
      </c>
      <c r="E4691" s="78"/>
      <c r="F4691" s="78"/>
      <c r="G4691" s="78"/>
      <c r="H4691" s="78"/>
      <c r="I4691" s="78"/>
    </row>
    <row r="4692" spans="1:9" x14ac:dyDescent="0.2">
      <c r="A4692" s="77">
        <v>36824</v>
      </c>
      <c r="B4692" s="61">
        <v>429</v>
      </c>
      <c r="C4692" s="78">
        <f t="shared" si="201"/>
        <v>2000.1</v>
      </c>
      <c r="D4692" s="78">
        <f t="shared" si="202"/>
        <v>0.85090909090909084</v>
      </c>
      <c r="E4692" s="78"/>
      <c r="F4692" s="78"/>
      <c r="G4692" s="78"/>
      <c r="H4692" s="78"/>
      <c r="I4692" s="78"/>
    </row>
    <row r="4693" spans="1:9" x14ac:dyDescent="0.2">
      <c r="A4693" s="77">
        <v>36825</v>
      </c>
      <c r="B4693" s="61">
        <v>337</v>
      </c>
      <c r="C4693" s="78">
        <f t="shared" si="201"/>
        <v>2000.1</v>
      </c>
      <c r="D4693" s="78">
        <f t="shared" si="202"/>
        <v>0.66842975206611577</v>
      </c>
      <c r="E4693" s="78"/>
      <c r="F4693" s="78"/>
      <c r="G4693" s="78"/>
      <c r="H4693" s="78"/>
      <c r="I4693" s="78"/>
    </row>
    <row r="4694" spans="1:9" x14ac:dyDescent="0.2">
      <c r="A4694" s="77">
        <v>36826</v>
      </c>
      <c r="B4694" s="61">
        <v>283</v>
      </c>
      <c r="C4694" s="78">
        <f t="shared" si="201"/>
        <v>2000.1</v>
      </c>
      <c r="D4694" s="78">
        <f t="shared" si="202"/>
        <v>0.56132231404958677</v>
      </c>
      <c r="E4694" s="78"/>
      <c r="F4694" s="78"/>
      <c r="G4694" s="78"/>
      <c r="H4694" s="78"/>
      <c r="I4694" s="78"/>
    </row>
    <row r="4695" spans="1:9" x14ac:dyDescent="0.2">
      <c r="A4695" s="77">
        <v>36827</v>
      </c>
      <c r="B4695" s="61">
        <v>785</v>
      </c>
      <c r="C4695" s="78">
        <f t="shared" si="201"/>
        <v>2000.1</v>
      </c>
      <c r="D4695" s="78">
        <f t="shared" si="202"/>
        <v>1.5570247933884298</v>
      </c>
      <c r="E4695" s="78"/>
      <c r="F4695" s="78"/>
      <c r="G4695" s="78"/>
      <c r="H4695" s="78"/>
      <c r="I4695" s="78"/>
    </row>
    <row r="4696" spans="1:9" x14ac:dyDescent="0.2">
      <c r="A4696" s="77">
        <v>36828</v>
      </c>
      <c r="B4696" s="61">
        <v>667</v>
      </c>
      <c r="C4696" s="78">
        <f t="shared" si="201"/>
        <v>2000.1</v>
      </c>
      <c r="D4696" s="78">
        <f t="shared" si="202"/>
        <v>1.3229752066115703</v>
      </c>
      <c r="E4696" s="78"/>
      <c r="F4696" s="78"/>
      <c r="G4696" s="78"/>
      <c r="H4696" s="78"/>
      <c r="I4696" s="78"/>
    </row>
    <row r="4697" spans="1:9" x14ac:dyDescent="0.2">
      <c r="A4697" s="77">
        <v>36829</v>
      </c>
      <c r="B4697" s="61">
        <v>861</v>
      </c>
      <c r="C4697" s="78">
        <f t="shared" si="201"/>
        <v>2000.1</v>
      </c>
      <c r="D4697" s="78">
        <f t="shared" si="202"/>
        <v>1.7077685950413222</v>
      </c>
      <c r="E4697" s="78"/>
      <c r="F4697" s="78"/>
      <c r="G4697" s="78"/>
      <c r="H4697" s="78"/>
      <c r="I4697" s="78"/>
    </row>
    <row r="4698" spans="1:9" x14ac:dyDescent="0.2">
      <c r="A4698" s="77">
        <v>36830</v>
      </c>
      <c r="B4698" s="61">
        <v>223</v>
      </c>
      <c r="C4698" s="78">
        <f t="shared" si="201"/>
        <v>2000.1</v>
      </c>
      <c r="D4698" s="78">
        <f t="shared" si="202"/>
        <v>0.44231404958677684</v>
      </c>
      <c r="E4698" s="78"/>
      <c r="F4698" s="78"/>
      <c r="G4698" s="78"/>
      <c r="H4698" s="78"/>
      <c r="I4698" s="78"/>
    </row>
    <row r="4699" spans="1:9" x14ac:dyDescent="0.2">
      <c r="A4699" s="77">
        <v>36831</v>
      </c>
      <c r="B4699" s="61">
        <v>287</v>
      </c>
      <c r="C4699" s="78">
        <f t="shared" si="201"/>
        <v>2000.11</v>
      </c>
      <c r="D4699" s="78">
        <f t="shared" si="202"/>
        <v>0.56925619834710739</v>
      </c>
      <c r="E4699" s="78"/>
      <c r="F4699" s="78"/>
      <c r="G4699" s="78"/>
      <c r="H4699" s="78"/>
      <c r="I4699" s="78"/>
    </row>
    <row r="4700" spans="1:9" x14ac:dyDescent="0.2">
      <c r="A4700" s="77">
        <v>36832</v>
      </c>
      <c r="B4700" s="61">
        <v>259</v>
      </c>
      <c r="C4700" s="78">
        <f t="shared" si="201"/>
        <v>2000.11</v>
      </c>
      <c r="D4700" s="78">
        <f t="shared" si="202"/>
        <v>0.51371900826446282</v>
      </c>
      <c r="E4700" s="78"/>
      <c r="F4700" s="78"/>
      <c r="G4700" s="78"/>
      <c r="H4700" s="78"/>
      <c r="I4700" s="78"/>
    </row>
    <row r="4701" spans="1:9" x14ac:dyDescent="0.2">
      <c r="A4701" s="77">
        <v>36833</v>
      </c>
      <c r="B4701" s="61">
        <v>399</v>
      </c>
      <c r="C4701" s="78">
        <f t="shared" si="201"/>
        <v>2000.11</v>
      </c>
      <c r="D4701" s="78">
        <f t="shared" si="202"/>
        <v>0.7914049586776859</v>
      </c>
      <c r="E4701" s="78"/>
      <c r="F4701" s="78"/>
      <c r="G4701" s="78"/>
      <c r="H4701" s="78"/>
      <c r="I4701" s="78"/>
    </row>
    <row r="4702" spans="1:9" x14ac:dyDescent="0.2">
      <c r="A4702" s="77">
        <v>36834</v>
      </c>
      <c r="B4702" s="61">
        <v>163</v>
      </c>
      <c r="C4702" s="78">
        <f t="shared" si="201"/>
        <v>2000.11</v>
      </c>
      <c r="D4702" s="78">
        <f t="shared" si="202"/>
        <v>0.3233057851239669</v>
      </c>
      <c r="E4702" s="78"/>
      <c r="F4702" s="78"/>
      <c r="G4702" s="78"/>
      <c r="H4702" s="78"/>
      <c r="I4702" s="78"/>
    </row>
    <row r="4703" spans="1:9" x14ac:dyDescent="0.2">
      <c r="A4703" s="77">
        <v>36835</v>
      </c>
      <c r="B4703" s="61">
        <v>293</v>
      </c>
      <c r="C4703" s="78">
        <f t="shared" si="201"/>
        <v>2000.11</v>
      </c>
      <c r="D4703" s="78">
        <f t="shared" si="202"/>
        <v>0.58115702479338849</v>
      </c>
      <c r="E4703" s="78"/>
      <c r="F4703" s="78"/>
      <c r="G4703" s="78"/>
      <c r="H4703" s="78"/>
      <c r="I4703" s="78"/>
    </row>
    <row r="4704" spans="1:9" x14ac:dyDescent="0.2">
      <c r="A4704" s="77">
        <v>36836</v>
      </c>
      <c r="B4704" s="61">
        <v>248</v>
      </c>
      <c r="C4704" s="78">
        <f t="shared" si="201"/>
        <v>2000.11</v>
      </c>
      <c r="D4704" s="78">
        <f t="shared" si="202"/>
        <v>0.49190082644628097</v>
      </c>
      <c r="E4704" s="78"/>
      <c r="F4704" s="78"/>
      <c r="G4704" s="78"/>
      <c r="H4704" s="78"/>
      <c r="I4704" s="78"/>
    </row>
    <row r="4705" spans="1:9" x14ac:dyDescent="0.2">
      <c r="A4705" s="77">
        <v>36837</v>
      </c>
      <c r="B4705" s="61">
        <v>96</v>
      </c>
      <c r="C4705" s="78">
        <f t="shared" si="201"/>
        <v>2000.11</v>
      </c>
      <c r="D4705" s="78">
        <f t="shared" si="202"/>
        <v>0.19041322314049586</v>
      </c>
      <c r="E4705" s="78"/>
      <c r="F4705" s="78"/>
      <c r="G4705" s="78"/>
      <c r="H4705" s="78"/>
      <c r="I4705" s="78"/>
    </row>
    <row r="4706" spans="1:9" x14ac:dyDescent="0.2">
      <c r="A4706" s="77">
        <v>36838</v>
      </c>
      <c r="B4706" s="61">
        <v>271</v>
      </c>
      <c r="C4706" s="78">
        <f t="shared" si="201"/>
        <v>2000.11</v>
      </c>
      <c r="D4706" s="78">
        <f t="shared" si="202"/>
        <v>0.53752066115702479</v>
      </c>
      <c r="E4706" s="78"/>
      <c r="F4706" s="78"/>
      <c r="G4706" s="78"/>
      <c r="H4706" s="78"/>
      <c r="I4706" s="78"/>
    </row>
    <row r="4707" spans="1:9" x14ac:dyDescent="0.2">
      <c r="A4707" s="77">
        <v>36839</v>
      </c>
      <c r="B4707" s="61">
        <v>320</v>
      </c>
      <c r="C4707" s="78">
        <f t="shared" si="201"/>
        <v>2000.11</v>
      </c>
      <c r="D4707" s="78">
        <f t="shared" si="202"/>
        <v>0.63471074380165293</v>
      </c>
      <c r="E4707" s="78"/>
      <c r="F4707" s="78"/>
      <c r="G4707" s="78"/>
      <c r="H4707" s="78"/>
      <c r="I4707" s="78"/>
    </row>
    <row r="4708" spans="1:9" x14ac:dyDescent="0.2">
      <c r="A4708" s="77">
        <v>36840</v>
      </c>
      <c r="B4708" s="61">
        <v>80</v>
      </c>
      <c r="C4708" s="78">
        <f t="shared" si="201"/>
        <v>2000.11</v>
      </c>
      <c r="D4708" s="78">
        <f t="shared" si="202"/>
        <v>0.15867768595041323</v>
      </c>
      <c r="E4708" s="78"/>
      <c r="F4708" s="78"/>
      <c r="G4708" s="78"/>
      <c r="H4708" s="78"/>
      <c r="I4708" s="78"/>
    </row>
    <row r="4709" spans="1:9" x14ac:dyDescent="0.2">
      <c r="A4709" s="77">
        <v>36841</v>
      </c>
      <c r="B4709" s="61">
        <v>236</v>
      </c>
      <c r="C4709" s="78">
        <f t="shared" si="201"/>
        <v>2000.11</v>
      </c>
      <c r="D4709" s="78">
        <f t="shared" si="202"/>
        <v>0.46809917355371905</v>
      </c>
      <c r="E4709" s="78"/>
      <c r="F4709" s="78"/>
      <c r="G4709" s="78"/>
      <c r="H4709" s="78"/>
      <c r="I4709" s="78"/>
    </row>
    <row r="4710" spans="1:9" x14ac:dyDescent="0.2">
      <c r="A4710" s="77">
        <v>36842</v>
      </c>
      <c r="B4710" s="61">
        <v>248</v>
      </c>
      <c r="C4710" s="78">
        <f t="shared" si="201"/>
        <v>2000.11</v>
      </c>
      <c r="D4710" s="78">
        <f t="shared" si="202"/>
        <v>0.49190082644628097</v>
      </c>
      <c r="E4710" s="78"/>
      <c r="F4710" s="78"/>
      <c r="G4710" s="78"/>
      <c r="H4710" s="78"/>
      <c r="I4710" s="78"/>
    </row>
    <row r="4711" spans="1:9" x14ac:dyDescent="0.2">
      <c r="A4711" s="77">
        <v>36843</v>
      </c>
      <c r="B4711" s="61">
        <v>68</v>
      </c>
      <c r="C4711" s="78">
        <f t="shared" si="201"/>
        <v>2000.11</v>
      </c>
      <c r="D4711" s="78">
        <f t="shared" si="202"/>
        <v>0.13487603305785123</v>
      </c>
      <c r="E4711" s="78"/>
      <c r="F4711" s="78"/>
      <c r="G4711" s="78"/>
      <c r="H4711" s="78"/>
      <c r="I4711" s="78"/>
    </row>
    <row r="4712" spans="1:9" x14ac:dyDescent="0.2">
      <c r="A4712" s="77">
        <v>36844</v>
      </c>
      <c r="B4712" s="61">
        <v>295</v>
      </c>
      <c r="C4712" s="78">
        <f t="shared" si="201"/>
        <v>2000.11</v>
      </c>
      <c r="D4712" s="78">
        <f t="shared" si="202"/>
        <v>0.58512396694214874</v>
      </c>
      <c r="E4712" s="78"/>
      <c r="F4712" s="78"/>
      <c r="G4712" s="78"/>
      <c r="H4712" s="78"/>
      <c r="I4712" s="78"/>
    </row>
    <row r="4713" spans="1:9" x14ac:dyDescent="0.2">
      <c r="A4713" s="77">
        <v>36845</v>
      </c>
      <c r="B4713" s="61">
        <v>4</v>
      </c>
      <c r="C4713" s="78">
        <f t="shared" si="201"/>
        <v>2000.11</v>
      </c>
      <c r="D4713" s="78">
        <f t="shared" si="202"/>
        <v>7.9338842975206613E-3</v>
      </c>
      <c r="E4713" s="78"/>
      <c r="F4713" s="78"/>
      <c r="G4713" s="78"/>
      <c r="H4713" s="78"/>
      <c r="I4713" s="78"/>
    </row>
    <row r="4714" spans="1:9" x14ac:dyDescent="0.2">
      <c r="A4714" s="77">
        <v>36846</v>
      </c>
      <c r="B4714" s="61">
        <v>269</v>
      </c>
      <c r="C4714" s="78">
        <f t="shared" si="201"/>
        <v>2000.11</v>
      </c>
      <c r="D4714" s="78">
        <f t="shared" si="202"/>
        <v>0.53355371900826443</v>
      </c>
      <c r="E4714" s="78"/>
      <c r="F4714" s="78"/>
      <c r="G4714" s="78"/>
      <c r="H4714" s="78"/>
      <c r="I4714" s="78"/>
    </row>
    <row r="4715" spans="1:9" x14ac:dyDescent="0.2">
      <c r="A4715" s="77">
        <v>36847</v>
      </c>
      <c r="B4715" s="61">
        <v>170</v>
      </c>
      <c r="C4715" s="78">
        <f t="shared" si="201"/>
        <v>2000.11</v>
      </c>
      <c r="D4715" s="78">
        <f t="shared" si="202"/>
        <v>0.33719008264462808</v>
      </c>
      <c r="E4715" s="78"/>
      <c r="F4715" s="78"/>
      <c r="G4715" s="78"/>
      <c r="H4715" s="78"/>
      <c r="I4715" s="78"/>
    </row>
    <row r="4716" spans="1:9" x14ac:dyDescent="0.2">
      <c r="A4716" s="77">
        <v>36848</v>
      </c>
      <c r="B4716" s="61">
        <v>170</v>
      </c>
      <c r="C4716" s="78">
        <f t="shared" si="201"/>
        <v>2000.11</v>
      </c>
      <c r="D4716" s="78">
        <f t="shared" si="202"/>
        <v>0.33719008264462808</v>
      </c>
      <c r="E4716" s="78"/>
      <c r="F4716" s="78"/>
      <c r="G4716" s="78"/>
      <c r="H4716" s="78"/>
      <c r="I4716" s="78"/>
    </row>
    <row r="4717" spans="1:9" x14ac:dyDescent="0.2">
      <c r="A4717" s="77">
        <v>36849</v>
      </c>
      <c r="B4717" s="61">
        <v>424</v>
      </c>
      <c r="C4717" s="78">
        <f t="shared" si="201"/>
        <v>2000.11</v>
      </c>
      <c r="D4717" s="78">
        <f t="shared" si="202"/>
        <v>0.84099173553719009</v>
      </c>
      <c r="E4717" s="78"/>
      <c r="F4717" s="78"/>
      <c r="G4717" s="78"/>
      <c r="H4717" s="78"/>
      <c r="I4717" s="78"/>
    </row>
    <row r="4718" spans="1:9" x14ac:dyDescent="0.2">
      <c r="A4718" s="77">
        <v>36850</v>
      </c>
      <c r="B4718" s="61">
        <v>436</v>
      </c>
      <c r="C4718" s="78">
        <f t="shared" si="201"/>
        <v>2000.11</v>
      </c>
      <c r="D4718" s="78">
        <f t="shared" si="202"/>
        <v>0.86479338842975206</v>
      </c>
      <c r="E4718" s="78"/>
      <c r="F4718" s="78"/>
      <c r="G4718" s="78"/>
      <c r="H4718" s="78"/>
      <c r="I4718" s="78"/>
    </row>
    <row r="4719" spans="1:9" x14ac:dyDescent="0.2">
      <c r="A4719" s="77">
        <v>36851</v>
      </c>
      <c r="B4719" s="61">
        <v>384</v>
      </c>
      <c r="C4719" s="78">
        <f t="shared" si="201"/>
        <v>2000.11</v>
      </c>
      <c r="D4719" s="78">
        <f t="shared" si="202"/>
        <v>0.76165289256198343</v>
      </c>
      <c r="E4719" s="78"/>
      <c r="F4719" s="78"/>
      <c r="G4719" s="78"/>
      <c r="H4719" s="78"/>
      <c r="I4719" s="78"/>
    </row>
    <row r="4720" spans="1:9" x14ac:dyDescent="0.2">
      <c r="A4720" s="77">
        <v>36852</v>
      </c>
      <c r="B4720" s="61">
        <v>62</v>
      </c>
      <c r="C4720" s="78">
        <f t="shared" si="201"/>
        <v>2000.11</v>
      </c>
      <c r="D4720" s="78">
        <f t="shared" si="202"/>
        <v>0.12297520661157024</v>
      </c>
      <c r="E4720" s="78"/>
      <c r="F4720" s="78"/>
      <c r="G4720" s="78"/>
      <c r="H4720" s="78"/>
      <c r="I4720" s="78"/>
    </row>
    <row r="4721" spans="1:9" x14ac:dyDescent="0.2">
      <c r="A4721" s="77">
        <v>36853</v>
      </c>
      <c r="B4721" s="61">
        <v>387</v>
      </c>
      <c r="C4721" s="78">
        <f t="shared" si="201"/>
        <v>2000.11</v>
      </c>
      <c r="D4721" s="78">
        <f t="shared" si="202"/>
        <v>0.76760330578512403</v>
      </c>
      <c r="E4721" s="78"/>
      <c r="F4721" s="78"/>
      <c r="G4721" s="78"/>
      <c r="H4721" s="78"/>
      <c r="I4721" s="78"/>
    </row>
    <row r="4722" spans="1:9" x14ac:dyDescent="0.2">
      <c r="A4722" s="77">
        <v>36854</v>
      </c>
      <c r="B4722" s="61">
        <v>227</v>
      </c>
      <c r="C4722" s="78">
        <f t="shared" si="201"/>
        <v>2000.11</v>
      </c>
      <c r="D4722" s="78">
        <f t="shared" si="202"/>
        <v>0.45024793388429751</v>
      </c>
      <c r="E4722" s="78"/>
      <c r="F4722" s="78"/>
      <c r="G4722" s="78"/>
      <c r="H4722" s="78"/>
      <c r="I4722" s="78"/>
    </row>
    <row r="4723" spans="1:9" x14ac:dyDescent="0.2">
      <c r="A4723" s="77">
        <v>36855</v>
      </c>
      <c r="B4723" s="61">
        <v>201</v>
      </c>
      <c r="C4723" s="78">
        <f t="shared" si="201"/>
        <v>2000.11</v>
      </c>
      <c r="D4723" s="78">
        <f t="shared" si="202"/>
        <v>0.3986776859504132</v>
      </c>
      <c r="E4723" s="78"/>
      <c r="F4723" s="78"/>
      <c r="G4723" s="78"/>
      <c r="H4723" s="78"/>
      <c r="I4723" s="78"/>
    </row>
    <row r="4724" spans="1:9" x14ac:dyDescent="0.2">
      <c r="A4724" s="77">
        <v>36856</v>
      </c>
      <c r="B4724" s="61">
        <v>273</v>
      </c>
      <c r="C4724" s="78">
        <f t="shared" si="201"/>
        <v>2000.11</v>
      </c>
      <c r="D4724" s="78">
        <f t="shared" si="202"/>
        <v>0.54148760330578516</v>
      </c>
      <c r="E4724" s="78"/>
      <c r="F4724" s="78"/>
      <c r="G4724" s="78"/>
      <c r="H4724" s="78"/>
      <c r="I4724" s="78"/>
    </row>
    <row r="4725" spans="1:9" x14ac:dyDescent="0.2">
      <c r="A4725" s="77">
        <v>36857</v>
      </c>
      <c r="B4725" s="61">
        <v>407</v>
      </c>
      <c r="C4725" s="78">
        <f t="shared" si="201"/>
        <v>2000.11</v>
      </c>
      <c r="D4725" s="78">
        <f t="shared" si="202"/>
        <v>0.80727272727272725</v>
      </c>
      <c r="E4725" s="78"/>
      <c r="F4725" s="78"/>
      <c r="G4725" s="78"/>
      <c r="H4725" s="78"/>
      <c r="I4725" s="78"/>
    </row>
    <row r="4726" spans="1:9" x14ac:dyDescent="0.2">
      <c r="A4726" s="77">
        <v>36858</v>
      </c>
      <c r="B4726" s="61">
        <v>652</v>
      </c>
      <c r="C4726" s="78">
        <f t="shared" si="201"/>
        <v>2000.11</v>
      </c>
      <c r="D4726" s="78">
        <f t="shared" si="202"/>
        <v>1.2932231404958676</v>
      </c>
      <c r="E4726" s="78"/>
      <c r="F4726" s="78"/>
      <c r="G4726" s="78"/>
      <c r="H4726" s="78"/>
      <c r="I4726" s="78"/>
    </row>
    <row r="4727" spans="1:9" x14ac:dyDescent="0.2">
      <c r="A4727" s="77">
        <v>36859</v>
      </c>
      <c r="B4727" s="61">
        <v>633</v>
      </c>
      <c r="C4727" s="78">
        <f t="shared" si="201"/>
        <v>2000.11</v>
      </c>
      <c r="D4727" s="78">
        <f t="shared" si="202"/>
        <v>1.2555371900826446</v>
      </c>
      <c r="E4727" s="78"/>
      <c r="F4727" s="78"/>
      <c r="G4727" s="78"/>
      <c r="H4727" s="78"/>
      <c r="I4727" s="78"/>
    </row>
    <row r="4728" spans="1:9" x14ac:dyDescent="0.2">
      <c r="A4728" s="77">
        <v>36860</v>
      </c>
      <c r="B4728" s="61">
        <v>379</v>
      </c>
      <c r="C4728" s="78">
        <f t="shared" si="201"/>
        <v>2000.11</v>
      </c>
      <c r="D4728" s="78">
        <f t="shared" si="202"/>
        <v>0.75173553719008257</v>
      </c>
      <c r="E4728" s="78"/>
      <c r="F4728" s="78"/>
      <c r="G4728" s="78"/>
      <c r="H4728" s="78"/>
      <c r="I4728" s="78"/>
    </row>
    <row r="4729" spans="1:9" x14ac:dyDescent="0.2">
      <c r="A4729" s="77">
        <v>36861</v>
      </c>
      <c r="B4729" s="61">
        <v>51</v>
      </c>
      <c r="C4729" s="78">
        <f t="shared" si="201"/>
        <v>2000.12</v>
      </c>
      <c r="D4729" s="78">
        <f t="shared" si="202"/>
        <v>0.10115702479338844</v>
      </c>
      <c r="E4729" s="78"/>
      <c r="F4729" s="78"/>
      <c r="G4729" s="78"/>
      <c r="H4729" s="78"/>
      <c r="I4729" s="78"/>
    </row>
    <row r="4730" spans="1:9" x14ac:dyDescent="0.2">
      <c r="A4730" s="77">
        <v>36862</v>
      </c>
      <c r="B4730" s="61">
        <v>205</v>
      </c>
      <c r="C4730" s="78">
        <f t="shared" si="201"/>
        <v>2000.12</v>
      </c>
      <c r="D4730" s="78">
        <f t="shared" si="202"/>
        <v>0.40661157024793393</v>
      </c>
      <c r="E4730" s="78"/>
      <c r="F4730" s="78"/>
      <c r="G4730" s="78"/>
      <c r="H4730" s="78"/>
      <c r="I4730" s="78"/>
    </row>
    <row r="4731" spans="1:9" x14ac:dyDescent="0.2">
      <c r="A4731" s="77">
        <v>36863</v>
      </c>
      <c r="B4731" s="61">
        <v>335</v>
      </c>
      <c r="C4731" s="78">
        <f t="shared" si="201"/>
        <v>2000.12</v>
      </c>
      <c r="D4731" s="78">
        <f t="shared" si="202"/>
        <v>0.66446280991735529</v>
      </c>
      <c r="E4731" s="78"/>
      <c r="F4731" s="78"/>
      <c r="G4731" s="78"/>
      <c r="H4731" s="78"/>
      <c r="I4731" s="78"/>
    </row>
    <row r="4732" spans="1:9" x14ac:dyDescent="0.2">
      <c r="A4732" s="77">
        <v>36864</v>
      </c>
      <c r="B4732" s="61">
        <v>389</v>
      </c>
      <c r="C4732" s="78">
        <f t="shared" si="201"/>
        <v>2000.12</v>
      </c>
      <c r="D4732" s="78">
        <f t="shared" si="202"/>
        <v>0.77157024793388429</v>
      </c>
      <c r="E4732" s="78"/>
      <c r="F4732" s="78"/>
      <c r="G4732" s="78"/>
      <c r="H4732" s="78"/>
      <c r="I4732" s="78"/>
    </row>
    <row r="4733" spans="1:9" x14ac:dyDescent="0.2">
      <c r="A4733" s="77">
        <v>36865</v>
      </c>
      <c r="B4733" s="61">
        <v>145</v>
      </c>
      <c r="C4733" s="78">
        <f t="shared" si="201"/>
        <v>2000.12</v>
      </c>
      <c r="D4733" s="78">
        <f t="shared" si="202"/>
        <v>0.28760330578512394</v>
      </c>
      <c r="E4733" s="78"/>
      <c r="F4733" s="78"/>
      <c r="G4733" s="78"/>
      <c r="H4733" s="78"/>
      <c r="I4733" s="78"/>
    </row>
    <row r="4734" spans="1:9" x14ac:dyDescent="0.2">
      <c r="A4734" s="77">
        <v>36866</v>
      </c>
      <c r="B4734" s="61">
        <v>68</v>
      </c>
      <c r="C4734" s="78">
        <f t="shared" si="201"/>
        <v>2000.12</v>
      </c>
      <c r="D4734" s="78">
        <f t="shared" si="202"/>
        <v>0.13487603305785123</v>
      </c>
      <c r="E4734" s="78"/>
      <c r="F4734" s="78"/>
      <c r="G4734" s="78"/>
      <c r="H4734" s="78"/>
      <c r="I4734" s="78"/>
    </row>
    <row r="4735" spans="1:9" x14ac:dyDescent="0.2">
      <c r="A4735" s="77">
        <v>36867</v>
      </c>
      <c r="B4735" s="61">
        <v>454</v>
      </c>
      <c r="C4735" s="78">
        <f t="shared" si="201"/>
        <v>2000.12</v>
      </c>
      <c r="D4735" s="78">
        <f t="shared" si="202"/>
        <v>0.90049586776859503</v>
      </c>
      <c r="E4735" s="78"/>
      <c r="F4735" s="78"/>
      <c r="G4735" s="78"/>
      <c r="H4735" s="78"/>
      <c r="I4735" s="78"/>
    </row>
    <row r="4736" spans="1:9" x14ac:dyDescent="0.2">
      <c r="A4736" s="77">
        <v>36868</v>
      </c>
      <c r="B4736" s="61">
        <v>488</v>
      </c>
      <c r="C4736" s="78">
        <f t="shared" si="201"/>
        <v>2000.12</v>
      </c>
      <c r="D4736" s="78">
        <f t="shared" si="202"/>
        <v>0.9679338842975207</v>
      </c>
      <c r="E4736" s="78"/>
      <c r="F4736" s="78"/>
      <c r="G4736" s="78"/>
      <c r="H4736" s="78"/>
      <c r="I4736" s="78"/>
    </row>
    <row r="4737" spans="1:9" x14ac:dyDescent="0.2">
      <c r="A4737" s="77">
        <v>36869</v>
      </c>
      <c r="B4737" s="61">
        <v>298</v>
      </c>
      <c r="C4737" s="78">
        <f t="shared" si="201"/>
        <v>2000.12</v>
      </c>
      <c r="D4737" s="78">
        <f t="shared" si="202"/>
        <v>0.59107438016528935</v>
      </c>
      <c r="E4737" s="78"/>
      <c r="F4737" s="78"/>
      <c r="G4737" s="78"/>
      <c r="H4737" s="78"/>
      <c r="I4737" s="78"/>
    </row>
    <row r="4738" spans="1:9" x14ac:dyDescent="0.2">
      <c r="A4738" s="77">
        <v>36870</v>
      </c>
      <c r="B4738" s="61">
        <v>158</v>
      </c>
      <c r="C4738" s="78">
        <f t="shared" si="201"/>
        <v>2000.12</v>
      </c>
      <c r="D4738" s="78">
        <f t="shared" si="202"/>
        <v>0.3133884297520661</v>
      </c>
      <c r="E4738" s="78"/>
      <c r="F4738" s="78"/>
      <c r="G4738" s="78"/>
      <c r="H4738" s="78"/>
      <c r="I4738" s="78"/>
    </row>
    <row r="4739" spans="1:9" x14ac:dyDescent="0.2">
      <c r="A4739" s="77">
        <v>36871</v>
      </c>
      <c r="B4739" s="61">
        <v>468</v>
      </c>
      <c r="C4739" s="78">
        <f t="shared" si="201"/>
        <v>2000.12</v>
      </c>
      <c r="D4739" s="78">
        <f t="shared" si="202"/>
        <v>0.92826446280991737</v>
      </c>
      <c r="E4739" s="78"/>
      <c r="F4739" s="78"/>
      <c r="G4739" s="78"/>
      <c r="H4739" s="78"/>
      <c r="I4739" s="78"/>
    </row>
    <row r="4740" spans="1:9" x14ac:dyDescent="0.2">
      <c r="A4740" s="77">
        <v>36872</v>
      </c>
      <c r="B4740" s="61">
        <v>756</v>
      </c>
      <c r="C4740" s="78">
        <f t="shared" si="201"/>
        <v>2000.12</v>
      </c>
      <c r="D4740" s="78">
        <f t="shared" si="202"/>
        <v>1.4995041322314051</v>
      </c>
      <c r="E4740" s="78"/>
      <c r="F4740" s="78"/>
      <c r="G4740" s="78"/>
      <c r="H4740" s="78"/>
      <c r="I4740" s="78"/>
    </row>
    <row r="4741" spans="1:9" x14ac:dyDescent="0.2">
      <c r="A4741" s="77">
        <v>36873</v>
      </c>
      <c r="B4741" s="61">
        <v>873</v>
      </c>
      <c r="C4741" s="78">
        <f t="shared" si="201"/>
        <v>2000.12</v>
      </c>
      <c r="D4741" s="78">
        <f t="shared" si="202"/>
        <v>1.7315702479338844</v>
      </c>
      <c r="E4741" s="78"/>
      <c r="F4741" s="78"/>
      <c r="G4741" s="78"/>
      <c r="H4741" s="78"/>
      <c r="I4741" s="78"/>
    </row>
    <row r="4742" spans="1:9" x14ac:dyDescent="0.2">
      <c r="A4742" s="77">
        <v>36874</v>
      </c>
      <c r="B4742" s="61">
        <v>1101</v>
      </c>
      <c r="C4742" s="78">
        <f t="shared" si="201"/>
        <v>2000.12</v>
      </c>
      <c r="D4742" s="78">
        <f t="shared" si="202"/>
        <v>2.1838016528925617</v>
      </c>
      <c r="E4742" s="78"/>
      <c r="F4742" s="78"/>
      <c r="G4742" s="78"/>
      <c r="H4742" s="78"/>
      <c r="I4742" s="78"/>
    </row>
    <row r="4743" spans="1:9" x14ac:dyDescent="0.2">
      <c r="A4743" s="77">
        <v>36875</v>
      </c>
      <c r="B4743" s="61">
        <v>575</v>
      </c>
      <c r="C4743" s="78">
        <f t="shared" si="201"/>
        <v>2000.12</v>
      </c>
      <c r="D4743" s="78">
        <f t="shared" si="202"/>
        <v>1.140495867768595</v>
      </c>
      <c r="E4743" s="78"/>
      <c r="F4743" s="78"/>
      <c r="G4743" s="78"/>
      <c r="H4743" s="78"/>
      <c r="I4743" s="78"/>
    </row>
    <row r="4744" spans="1:9" x14ac:dyDescent="0.2">
      <c r="A4744" s="77">
        <v>36876</v>
      </c>
      <c r="B4744" s="61">
        <v>481</v>
      </c>
      <c r="C4744" s="78">
        <f t="shared" si="201"/>
        <v>2000.12</v>
      </c>
      <c r="D4744" s="78">
        <f t="shared" si="202"/>
        <v>0.95404958677685958</v>
      </c>
      <c r="E4744" s="78"/>
      <c r="F4744" s="78"/>
      <c r="G4744" s="78"/>
      <c r="H4744" s="78"/>
      <c r="I4744" s="78"/>
    </row>
    <row r="4745" spans="1:9" x14ac:dyDescent="0.2">
      <c r="A4745" s="77">
        <v>36877</v>
      </c>
      <c r="B4745" s="61">
        <v>546</v>
      </c>
      <c r="C4745" s="78">
        <f t="shared" si="201"/>
        <v>2000.12</v>
      </c>
      <c r="D4745" s="78">
        <f t="shared" si="202"/>
        <v>1.0829752066115703</v>
      </c>
      <c r="E4745" s="78"/>
      <c r="F4745" s="78"/>
      <c r="G4745" s="78"/>
      <c r="H4745" s="78"/>
      <c r="I4745" s="78"/>
    </row>
    <row r="4746" spans="1:9" x14ac:dyDescent="0.2">
      <c r="A4746" s="77">
        <v>36878</v>
      </c>
      <c r="B4746" s="61">
        <v>103</v>
      </c>
      <c r="C4746" s="78">
        <f t="shared" si="201"/>
        <v>2000.12</v>
      </c>
      <c r="D4746" s="78">
        <f t="shared" si="202"/>
        <v>0.20429752066115703</v>
      </c>
      <c r="E4746" s="78"/>
      <c r="F4746" s="78"/>
      <c r="G4746" s="78"/>
      <c r="H4746" s="78"/>
      <c r="I4746" s="78"/>
    </row>
    <row r="4747" spans="1:9" x14ac:dyDescent="0.2">
      <c r="A4747" s="77">
        <v>36879</v>
      </c>
      <c r="B4747" s="61">
        <v>390</v>
      </c>
      <c r="C4747" s="78">
        <f t="shared" ref="C4747:C4810" si="203">YEAR(A4747) + MONTH(A4747) / 100</f>
        <v>2000.12</v>
      </c>
      <c r="D4747" s="78">
        <f t="shared" si="202"/>
        <v>0.77355371900826442</v>
      </c>
      <c r="E4747" s="78"/>
      <c r="F4747" s="78"/>
      <c r="G4747" s="78"/>
      <c r="H4747" s="78"/>
      <c r="I4747" s="78"/>
    </row>
    <row r="4748" spans="1:9" x14ac:dyDescent="0.2">
      <c r="A4748" s="77">
        <v>36880</v>
      </c>
      <c r="B4748" s="61">
        <v>192</v>
      </c>
      <c r="C4748" s="78">
        <f t="shared" si="203"/>
        <v>2000.12</v>
      </c>
      <c r="D4748" s="78">
        <f t="shared" ref="D4748:D4811" si="204">B4748 * 60 * 60 * 24 / 43560 / 1000</f>
        <v>0.38082644628099172</v>
      </c>
      <c r="E4748" s="78"/>
      <c r="F4748" s="78"/>
      <c r="G4748" s="78"/>
      <c r="H4748" s="78"/>
      <c r="I4748" s="78"/>
    </row>
    <row r="4749" spans="1:9" x14ac:dyDescent="0.2">
      <c r="A4749" s="77">
        <v>36881</v>
      </c>
      <c r="B4749" s="61">
        <v>175</v>
      </c>
      <c r="C4749" s="78">
        <f t="shared" si="203"/>
        <v>2000.12</v>
      </c>
      <c r="D4749" s="78">
        <f t="shared" si="204"/>
        <v>0.34710743801652894</v>
      </c>
      <c r="E4749" s="78"/>
      <c r="F4749" s="78"/>
      <c r="G4749" s="78"/>
      <c r="H4749" s="78"/>
      <c r="I4749" s="78"/>
    </row>
    <row r="4750" spans="1:9" x14ac:dyDescent="0.2">
      <c r="A4750" s="77">
        <v>36882</v>
      </c>
      <c r="B4750" s="61">
        <v>620</v>
      </c>
      <c r="C4750" s="78">
        <f t="shared" si="203"/>
        <v>2000.12</v>
      </c>
      <c r="D4750" s="78">
        <f t="shared" si="204"/>
        <v>1.2297520661157024</v>
      </c>
      <c r="E4750" s="78"/>
      <c r="F4750" s="78"/>
      <c r="G4750" s="78"/>
      <c r="H4750" s="78"/>
      <c r="I4750" s="78"/>
    </row>
    <row r="4751" spans="1:9" x14ac:dyDescent="0.2">
      <c r="A4751" s="77">
        <v>36883</v>
      </c>
      <c r="B4751" s="61">
        <v>571</v>
      </c>
      <c r="C4751" s="78">
        <f t="shared" si="203"/>
        <v>2000.12</v>
      </c>
      <c r="D4751" s="78">
        <f t="shared" si="204"/>
        <v>1.1325619834710745</v>
      </c>
      <c r="E4751" s="78"/>
      <c r="F4751" s="78"/>
      <c r="G4751" s="78"/>
      <c r="H4751" s="78"/>
      <c r="I4751" s="78"/>
    </row>
    <row r="4752" spans="1:9" x14ac:dyDescent="0.2">
      <c r="A4752" s="77">
        <v>36884</v>
      </c>
      <c r="B4752" s="61">
        <v>392</v>
      </c>
      <c r="C4752" s="78">
        <f t="shared" si="203"/>
        <v>2000.12</v>
      </c>
      <c r="D4752" s="78">
        <f t="shared" si="204"/>
        <v>0.77752066115702489</v>
      </c>
      <c r="E4752" s="78"/>
      <c r="F4752" s="78"/>
      <c r="G4752" s="78"/>
      <c r="H4752" s="78"/>
      <c r="I4752" s="78"/>
    </row>
    <row r="4753" spans="1:9" x14ac:dyDescent="0.2">
      <c r="A4753" s="77">
        <v>36885</v>
      </c>
      <c r="B4753" s="61">
        <v>314</v>
      </c>
      <c r="C4753" s="78">
        <f t="shared" si="203"/>
        <v>2000.12</v>
      </c>
      <c r="D4753" s="78">
        <f t="shared" si="204"/>
        <v>0.62280991735537194</v>
      </c>
      <c r="E4753" s="78"/>
      <c r="F4753" s="78"/>
      <c r="G4753" s="78"/>
      <c r="H4753" s="78"/>
      <c r="I4753" s="78"/>
    </row>
    <row r="4754" spans="1:9" x14ac:dyDescent="0.2">
      <c r="A4754" s="77">
        <v>36886</v>
      </c>
      <c r="B4754" s="61">
        <v>527</v>
      </c>
      <c r="C4754" s="78">
        <f t="shared" si="203"/>
        <v>2000.12</v>
      </c>
      <c r="D4754" s="78">
        <f t="shared" si="204"/>
        <v>1.0452892561983471</v>
      </c>
      <c r="E4754" s="78"/>
      <c r="F4754" s="78"/>
      <c r="G4754" s="78"/>
      <c r="H4754" s="78"/>
      <c r="I4754" s="78"/>
    </row>
    <row r="4755" spans="1:9" x14ac:dyDescent="0.2">
      <c r="A4755" s="77">
        <v>36887</v>
      </c>
      <c r="B4755" s="61">
        <v>316</v>
      </c>
      <c r="C4755" s="78">
        <f t="shared" si="203"/>
        <v>2000.12</v>
      </c>
      <c r="D4755" s="78">
        <f t="shared" si="204"/>
        <v>0.6267768595041322</v>
      </c>
      <c r="E4755" s="78"/>
      <c r="F4755" s="78"/>
      <c r="G4755" s="78"/>
      <c r="H4755" s="78"/>
      <c r="I4755" s="78"/>
    </row>
    <row r="4756" spans="1:9" x14ac:dyDescent="0.2">
      <c r="A4756" s="77">
        <v>36888</v>
      </c>
      <c r="B4756" s="61">
        <v>73</v>
      </c>
      <c r="C4756" s="78">
        <f t="shared" si="203"/>
        <v>2000.12</v>
      </c>
      <c r="D4756" s="78">
        <f t="shared" si="204"/>
        <v>0.14479338842975206</v>
      </c>
      <c r="E4756" s="78"/>
      <c r="F4756" s="78"/>
      <c r="G4756" s="78"/>
      <c r="H4756" s="78"/>
      <c r="I4756" s="78"/>
    </row>
    <row r="4757" spans="1:9" x14ac:dyDescent="0.2">
      <c r="A4757" s="77">
        <v>36889</v>
      </c>
      <c r="B4757" s="61">
        <v>223</v>
      </c>
      <c r="C4757" s="78">
        <f t="shared" si="203"/>
        <v>2000.12</v>
      </c>
      <c r="D4757" s="78">
        <f t="shared" si="204"/>
        <v>0.44231404958677684</v>
      </c>
      <c r="E4757" s="78"/>
      <c r="F4757" s="78"/>
      <c r="G4757" s="78"/>
      <c r="H4757" s="78"/>
      <c r="I4757" s="78"/>
    </row>
    <row r="4758" spans="1:9" x14ac:dyDescent="0.2">
      <c r="A4758" s="77">
        <v>36890</v>
      </c>
      <c r="B4758" s="61">
        <v>192</v>
      </c>
      <c r="C4758" s="78">
        <f t="shared" si="203"/>
        <v>2000.12</v>
      </c>
      <c r="D4758" s="78">
        <f t="shared" si="204"/>
        <v>0.38082644628099172</v>
      </c>
      <c r="E4758" s="78"/>
      <c r="F4758" s="78"/>
      <c r="G4758" s="78"/>
      <c r="H4758" s="78"/>
      <c r="I4758" s="78"/>
    </row>
    <row r="4759" spans="1:9" x14ac:dyDescent="0.2">
      <c r="A4759" s="77">
        <v>36891</v>
      </c>
      <c r="B4759" s="61">
        <v>264</v>
      </c>
      <c r="C4759" s="78">
        <f t="shared" si="203"/>
        <v>2000.12</v>
      </c>
      <c r="D4759" s="78">
        <f t="shared" si="204"/>
        <v>0.52363636363636368</v>
      </c>
      <c r="E4759" s="78"/>
      <c r="F4759" s="78"/>
      <c r="G4759" s="78"/>
      <c r="H4759" s="78"/>
      <c r="I4759" s="78"/>
    </row>
    <row r="4760" spans="1:9" x14ac:dyDescent="0.2">
      <c r="A4760" s="77">
        <v>36892</v>
      </c>
      <c r="B4760" s="61">
        <v>367</v>
      </c>
      <c r="C4760" s="78">
        <f t="shared" si="203"/>
        <v>2001.01</v>
      </c>
      <c r="D4760" s="78">
        <f t="shared" si="204"/>
        <v>0.72793388429752059</v>
      </c>
      <c r="E4760" s="78"/>
      <c r="F4760" s="78"/>
      <c r="G4760" s="78"/>
      <c r="H4760" s="78"/>
      <c r="I4760" s="78"/>
    </row>
    <row r="4761" spans="1:9" x14ac:dyDescent="0.2">
      <c r="A4761" s="77">
        <v>36893</v>
      </c>
      <c r="B4761" s="61">
        <v>443</v>
      </c>
      <c r="C4761" s="78">
        <f t="shared" si="203"/>
        <v>2001.01</v>
      </c>
      <c r="D4761" s="78">
        <f t="shared" si="204"/>
        <v>0.87867768595041318</v>
      </c>
      <c r="E4761" s="78"/>
      <c r="F4761" s="78"/>
      <c r="G4761" s="78"/>
      <c r="H4761" s="78"/>
      <c r="I4761" s="78"/>
    </row>
    <row r="4762" spans="1:9" x14ac:dyDescent="0.2">
      <c r="A4762" s="77">
        <v>36894</v>
      </c>
      <c r="B4762" s="61">
        <v>155</v>
      </c>
      <c r="C4762" s="78">
        <f t="shared" si="203"/>
        <v>2001.01</v>
      </c>
      <c r="D4762" s="78">
        <f t="shared" si="204"/>
        <v>0.30743801652892561</v>
      </c>
      <c r="E4762" s="78"/>
      <c r="F4762" s="78"/>
      <c r="G4762" s="78"/>
      <c r="H4762" s="78"/>
      <c r="I4762" s="78"/>
    </row>
    <row r="4763" spans="1:9" x14ac:dyDescent="0.2">
      <c r="A4763" s="77">
        <v>36895</v>
      </c>
      <c r="B4763" s="61">
        <v>324</v>
      </c>
      <c r="C4763" s="78">
        <f t="shared" si="203"/>
        <v>2001.01</v>
      </c>
      <c r="D4763" s="78">
        <f t="shared" si="204"/>
        <v>0.64264462809917355</v>
      </c>
      <c r="E4763" s="78"/>
      <c r="F4763" s="78"/>
      <c r="G4763" s="78"/>
      <c r="H4763" s="78"/>
      <c r="I4763" s="78"/>
    </row>
    <row r="4764" spans="1:9" x14ac:dyDescent="0.2">
      <c r="A4764" s="77">
        <v>36896</v>
      </c>
      <c r="B4764" s="61">
        <v>296</v>
      </c>
      <c r="C4764" s="78">
        <f t="shared" si="203"/>
        <v>2001.01</v>
      </c>
      <c r="D4764" s="78">
        <f t="shared" si="204"/>
        <v>0.58710743801652898</v>
      </c>
      <c r="E4764" s="78"/>
      <c r="F4764" s="78"/>
      <c r="G4764" s="78"/>
      <c r="H4764" s="78"/>
      <c r="I4764" s="78"/>
    </row>
    <row r="4765" spans="1:9" x14ac:dyDescent="0.2">
      <c r="A4765" s="77">
        <v>36897</v>
      </c>
      <c r="B4765" s="61">
        <v>209</v>
      </c>
      <c r="C4765" s="78">
        <f t="shared" si="203"/>
        <v>2001.01</v>
      </c>
      <c r="D4765" s="78">
        <f t="shared" si="204"/>
        <v>0.41454545454545455</v>
      </c>
      <c r="E4765" s="78"/>
      <c r="F4765" s="78"/>
      <c r="G4765" s="78"/>
      <c r="H4765" s="78"/>
      <c r="I4765" s="78"/>
    </row>
    <row r="4766" spans="1:9" x14ac:dyDescent="0.2">
      <c r="A4766" s="77">
        <v>36898</v>
      </c>
      <c r="B4766" s="61">
        <v>421</v>
      </c>
      <c r="C4766" s="78">
        <f t="shared" si="203"/>
        <v>2001.01</v>
      </c>
      <c r="D4766" s="78">
        <f t="shared" si="204"/>
        <v>0.83504132231404959</v>
      </c>
      <c r="E4766" s="78"/>
      <c r="F4766" s="78"/>
      <c r="G4766" s="78"/>
      <c r="H4766" s="78"/>
      <c r="I4766" s="78"/>
    </row>
    <row r="4767" spans="1:9" x14ac:dyDescent="0.2">
      <c r="A4767" s="77">
        <v>36899</v>
      </c>
      <c r="B4767" s="61">
        <v>872</v>
      </c>
      <c r="C4767" s="78">
        <f t="shared" si="203"/>
        <v>2001.01</v>
      </c>
      <c r="D4767" s="78">
        <f t="shared" si="204"/>
        <v>1.7295867768595041</v>
      </c>
      <c r="E4767" s="78"/>
      <c r="F4767" s="78"/>
      <c r="G4767" s="78"/>
      <c r="H4767" s="78"/>
      <c r="I4767" s="78"/>
    </row>
    <row r="4768" spans="1:9" x14ac:dyDescent="0.2">
      <c r="A4768" s="77">
        <v>36900</v>
      </c>
      <c r="B4768" s="61">
        <v>695</v>
      </c>
      <c r="C4768" s="78">
        <f t="shared" si="203"/>
        <v>2001.01</v>
      </c>
      <c r="D4768" s="78">
        <f t="shared" si="204"/>
        <v>1.378512396694215</v>
      </c>
      <c r="E4768" s="78"/>
      <c r="F4768" s="78"/>
      <c r="G4768" s="78"/>
      <c r="H4768" s="78"/>
      <c r="I4768" s="78"/>
    </row>
    <row r="4769" spans="1:9" x14ac:dyDescent="0.2">
      <c r="A4769" s="77">
        <v>36901</v>
      </c>
      <c r="B4769" s="61">
        <v>1198</v>
      </c>
      <c r="C4769" s="78">
        <f t="shared" si="203"/>
        <v>2001.01</v>
      </c>
      <c r="D4769" s="78">
        <f t="shared" si="204"/>
        <v>2.3761983471074384</v>
      </c>
      <c r="E4769" s="78"/>
      <c r="F4769" s="78"/>
      <c r="G4769" s="78"/>
      <c r="H4769" s="78"/>
      <c r="I4769" s="78"/>
    </row>
    <row r="4770" spans="1:9" x14ac:dyDescent="0.2">
      <c r="A4770" s="77">
        <v>36902</v>
      </c>
      <c r="B4770" s="61">
        <v>1170</v>
      </c>
      <c r="C4770" s="78">
        <f t="shared" si="203"/>
        <v>2001.01</v>
      </c>
      <c r="D4770" s="78">
        <f t="shared" si="204"/>
        <v>2.3206611570247935</v>
      </c>
      <c r="E4770" s="78"/>
      <c r="F4770" s="78"/>
      <c r="G4770" s="78"/>
      <c r="H4770" s="78"/>
      <c r="I4770" s="78"/>
    </row>
    <row r="4771" spans="1:9" x14ac:dyDescent="0.2">
      <c r="A4771" s="77">
        <v>36903</v>
      </c>
      <c r="B4771" s="61">
        <v>837</v>
      </c>
      <c r="C4771" s="78">
        <f t="shared" si="203"/>
        <v>2001.01</v>
      </c>
      <c r="D4771" s="78">
        <f t="shared" si="204"/>
        <v>1.6601652892561982</v>
      </c>
      <c r="E4771" s="78"/>
      <c r="F4771" s="78"/>
      <c r="G4771" s="78"/>
      <c r="H4771" s="78"/>
      <c r="I4771" s="78"/>
    </row>
    <row r="4772" spans="1:9" x14ac:dyDescent="0.2">
      <c r="A4772" s="77">
        <v>36904</v>
      </c>
      <c r="B4772" s="61">
        <v>321</v>
      </c>
      <c r="C4772" s="78">
        <f t="shared" si="203"/>
        <v>2001.01</v>
      </c>
      <c r="D4772" s="78">
        <f t="shared" si="204"/>
        <v>0.63669421487603306</v>
      </c>
      <c r="E4772" s="78"/>
      <c r="F4772" s="78"/>
      <c r="G4772" s="78"/>
      <c r="H4772" s="78"/>
      <c r="I4772" s="78"/>
    </row>
    <row r="4773" spans="1:9" x14ac:dyDescent="0.2">
      <c r="A4773" s="77">
        <v>36905</v>
      </c>
      <c r="B4773" s="61">
        <v>585</v>
      </c>
      <c r="C4773" s="78">
        <f t="shared" si="203"/>
        <v>2001.01</v>
      </c>
      <c r="D4773" s="78">
        <f t="shared" si="204"/>
        <v>1.1603305785123967</v>
      </c>
      <c r="E4773" s="78"/>
      <c r="F4773" s="78"/>
      <c r="G4773" s="78"/>
      <c r="H4773" s="78"/>
      <c r="I4773" s="78"/>
    </row>
    <row r="4774" spans="1:9" x14ac:dyDescent="0.2">
      <c r="A4774" s="77">
        <v>36906</v>
      </c>
      <c r="B4774" s="61">
        <v>283</v>
      </c>
      <c r="C4774" s="78">
        <f t="shared" si="203"/>
        <v>2001.01</v>
      </c>
      <c r="D4774" s="78">
        <f t="shared" si="204"/>
        <v>0.56132231404958677</v>
      </c>
      <c r="E4774" s="78"/>
      <c r="F4774" s="78"/>
      <c r="G4774" s="78"/>
      <c r="H4774" s="78"/>
      <c r="I4774" s="78"/>
    </row>
    <row r="4775" spans="1:9" x14ac:dyDescent="0.2">
      <c r="A4775" s="77">
        <v>36907</v>
      </c>
      <c r="B4775" s="61">
        <v>262</v>
      </c>
      <c r="C4775" s="78">
        <f t="shared" si="203"/>
        <v>2001.01</v>
      </c>
      <c r="D4775" s="78">
        <f t="shared" si="204"/>
        <v>0.51966942148760331</v>
      </c>
      <c r="E4775" s="78"/>
      <c r="F4775" s="78"/>
      <c r="G4775" s="78"/>
      <c r="H4775" s="78"/>
      <c r="I4775" s="78"/>
    </row>
    <row r="4776" spans="1:9" x14ac:dyDescent="0.2">
      <c r="A4776" s="77">
        <v>36908</v>
      </c>
      <c r="B4776" s="61">
        <v>440</v>
      </c>
      <c r="C4776" s="78">
        <f t="shared" si="203"/>
        <v>2001.01</v>
      </c>
      <c r="D4776" s="78">
        <f t="shared" si="204"/>
        <v>0.8727272727272728</v>
      </c>
      <c r="E4776" s="78"/>
      <c r="F4776" s="78"/>
      <c r="G4776" s="78"/>
      <c r="H4776" s="78"/>
      <c r="I4776" s="78"/>
    </row>
    <row r="4777" spans="1:9" x14ac:dyDescent="0.2">
      <c r="A4777" s="77">
        <v>36909</v>
      </c>
      <c r="B4777" s="61">
        <v>484</v>
      </c>
      <c r="C4777" s="78">
        <f t="shared" si="203"/>
        <v>2001.01</v>
      </c>
      <c r="D4777" s="78">
        <f t="shared" si="204"/>
        <v>0.96</v>
      </c>
      <c r="E4777" s="78"/>
      <c r="F4777" s="78"/>
      <c r="G4777" s="78"/>
      <c r="H4777" s="78"/>
      <c r="I4777" s="78"/>
    </row>
    <row r="4778" spans="1:9" x14ac:dyDescent="0.2">
      <c r="A4778" s="77">
        <v>36910</v>
      </c>
      <c r="B4778" s="61">
        <v>351</v>
      </c>
      <c r="C4778" s="78">
        <f t="shared" si="203"/>
        <v>2001.01</v>
      </c>
      <c r="D4778" s="78">
        <f t="shared" si="204"/>
        <v>0.696198347107438</v>
      </c>
      <c r="E4778" s="78"/>
      <c r="F4778" s="78"/>
      <c r="G4778" s="78"/>
      <c r="H4778" s="78"/>
      <c r="I4778" s="78"/>
    </row>
    <row r="4779" spans="1:9" x14ac:dyDescent="0.2">
      <c r="A4779" s="77">
        <v>36911</v>
      </c>
      <c r="B4779" s="61">
        <v>464</v>
      </c>
      <c r="C4779" s="78">
        <f t="shared" si="203"/>
        <v>2001.01</v>
      </c>
      <c r="D4779" s="78">
        <f t="shared" si="204"/>
        <v>0.92033057851239664</v>
      </c>
      <c r="E4779" s="78"/>
      <c r="F4779" s="78"/>
      <c r="G4779" s="78"/>
      <c r="H4779" s="78"/>
      <c r="I4779" s="78"/>
    </row>
    <row r="4780" spans="1:9" x14ac:dyDescent="0.2">
      <c r="A4780" s="77">
        <v>36912</v>
      </c>
      <c r="B4780" s="61">
        <v>200</v>
      </c>
      <c r="C4780" s="78">
        <f t="shared" si="203"/>
        <v>2001.01</v>
      </c>
      <c r="D4780" s="78">
        <f t="shared" si="204"/>
        <v>0.39669421487603307</v>
      </c>
      <c r="E4780" s="78"/>
      <c r="F4780" s="78"/>
      <c r="G4780" s="78"/>
      <c r="H4780" s="78"/>
      <c r="I4780" s="78"/>
    </row>
    <row r="4781" spans="1:9" x14ac:dyDescent="0.2">
      <c r="A4781" s="77">
        <v>36913</v>
      </c>
      <c r="B4781" s="61">
        <v>578</v>
      </c>
      <c r="C4781" s="78">
        <f t="shared" si="203"/>
        <v>2001.01</v>
      </c>
      <c r="D4781" s="78">
        <f t="shared" si="204"/>
        <v>1.1464462809917357</v>
      </c>
      <c r="E4781" s="78"/>
      <c r="F4781" s="78"/>
      <c r="G4781" s="78"/>
      <c r="H4781" s="78"/>
      <c r="I4781" s="78"/>
    </row>
    <row r="4782" spans="1:9" x14ac:dyDescent="0.2">
      <c r="A4782" s="77">
        <v>36914</v>
      </c>
      <c r="B4782" s="61">
        <v>826</v>
      </c>
      <c r="C4782" s="78">
        <f t="shared" si="203"/>
        <v>2001.01</v>
      </c>
      <c r="D4782" s="78">
        <f t="shared" si="204"/>
        <v>1.6383471074380165</v>
      </c>
      <c r="E4782" s="78"/>
      <c r="F4782" s="78"/>
      <c r="G4782" s="78"/>
      <c r="H4782" s="78"/>
      <c r="I4782" s="78"/>
    </row>
    <row r="4783" spans="1:9" x14ac:dyDescent="0.2">
      <c r="A4783" s="77">
        <v>36915</v>
      </c>
      <c r="B4783" s="61">
        <v>946</v>
      </c>
      <c r="C4783" s="78">
        <f t="shared" si="203"/>
        <v>2001.01</v>
      </c>
      <c r="D4783" s="78">
        <f t="shared" si="204"/>
        <v>1.8763636363636362</v>
      </c>
      <c r="E4783" s="78"/>
      <c r="F4783" s="78"/>
      <c r="G4783" s="78"/>
      <c r="H4783" s="78"/>
      <c r="I4783" s="78"/>
    </row>
    <row r="4784" spans="1:9" x14ac:dyDescent="0.2">
      <c r="A4784" s="77">
        <v>36916</v>
      </c>
      <c r="B4784" s="61">
        <v>1124</v>
      </c>
      <c r="C4784" s="78">
        <f t="shared" si="203"/>
        <v>2001.01</v>
      </c>
      <c r="D4784" s="78">
        <f t="shared" si="204"/>
        <v>2.2294214876033056</v>
      </c>
      <c r="E4784" s="78"/>
      <c r="F4784" s="78"/>
      <c r="G4784" s="78"/>
      <c r="H4784" s="78"/>
      <c r="I4784" s="78"/>
    </row>
    <row r="4785" spans="1:9" x14ac:dyDescent="0.2">
      <c r="A4785" s="77">
        <v>36917</v>
      </c>
      <c r="B4785" s="61">
        <v>842</v>
      </c>
      <c r="C4785" s="78">
        <f t="shared" si="203"/>
        <v>2001.01</v>
      </c>
      <c r="D4785" s="78">
        <f t="shared" si="204"/>
        <v>1.6700826446280992</v>
      </c>
      <c r="E4785" s="78"/>
      <c r="F4785" s="78"/>
      <c r="G4785" s="78"/>
      <c r="H4785" s="78"/>
      <c r="I4785" s="78"/>
    </row>
    <row r="4786" spans="1:9" x14ac:dyDescent="0.2">
      <c r="A4786" s="77">
        <v>36918</v>
      </c>
      <c r="B4786" s="61">
        <v>515</v>
      </c>
      <c r="C4786" s="78">
        <f t="shared" si="203"/>
        <v>2001.01</v>
      </c>
      <c r="D4786" s="78">
        <f t="shared" si="204"/>
        <v>1.0214876033057851</v>
      </c>
      <c r="E4786" s="78"/>
      <c r="F4786" s="78"/>
      <c r="G4786" s="78"/>
      <c r="H4786" s="78"/>
      <c r="I4786" s="78"/>
    </row>
    <row r="4787" spans="1:9" x14ac:dyDescent="0.2">
      <c r="A4787" s="77">
        <v>36919</v>
      </c>
      <c r="B4787" s="61">
        <v>229</v>
      </c>
      <c r="C4787" s="78">
        <f t="shared" si="203"/>
        <v>2001.01</v>
      </c>
      <c r="D4787" s="78">
        <f t="shared" si="204"/>
        <v>0.45421487603305788</v>
      </c>
      <c r="E4787" s="78"/>
      <c r="F4787" s="78"/>
      <c r="G4787" s="78"/>
      <c r="H4787" s="78"/>
      <c r="I4787" s="78"/>
    </row>
    <row r="4788" spans="1:9" x14ac:dyDescent="0.2">
      <c r="A4788" s="77">
        <v>36920</v>
      </c>
      <c r="B4788" s="61">
        <v>810</v>
      </c>
      <c r="C4788" s="78">
        <f t="shared" si="203"/>
        <v>2001.01</v>
      </c>
      <c r="D4788" s="78">
        <f t="shared" si="204"/>
        <v>1.606611570247934</v>
      </c>
      <c r="E4788" s="78"/>
      <c r="F4788" s="78"/>
      <c r="G4788" s="78"/>
      <c r="H4788" s="78"/>
      <c r="I4788" s="78"/>
    </row>
    <row r="4789" spans="1:9" x14ac:dyDescent="0.2">
      <c r="A4789" s="77">
        <v>36921</v>
      </c>
      <c r="B4789" s="61">
        <v>456</v>
      </c>
      <c r="C4789" s="78">
        <f t="shared" si="203"/>
        <v>2001.01</v>
      </c>
      <c r="D4789" s="78">
        <f t="shared" si="204"/>
        <v>0.90446280991735539</v>
      </c>
      <c r="E4789" s="78"/>
      <c r="F4789" s="78"/>
      <c r="G4789" s="78"/>
      <c r="H4789" s="78"/>
      <c r="I4789" s="78"/>
    </row>
    <row r="4790" spans="1:9" x14ac:dyDescent="0.2">
      <c r="A4790" s="77">
        <v>36922</v>
      </c>
      <c r="B4790" s="61">
        <v>533</v>
      </c>
      <c r="C4790" s="78">
        <f t="shared" si="203"/>
        <v>2001.01</v>
      </c>
      <c r="D4790" s="78">
        <f t="shared" si="204"/>
        <v>1.0571900826446281</v>
      </c>
      <c r="E4790" s="78"/>
      <c r="F4790" s="78"/>
      <c r="G4790" s="78"/>
      <c r="H4790" s="78"/>
      <c r="I4790" s="78"/>
    </row>
    <row r="4791" spans="1:9" x14ac:dyDescent="0.2">
      <c r="A4791" s="77">
        <v>36923</v>
      </c>
      <c r="B4791" s="61">
        <v>208</v>
      </c>
      <c r="C4791" s="78">
        <f t="shared" si="203"/>
        <v>2001.02</v>
      </c>
      <c r="D4791" s="78">
        <f t="shared" si="204"/>
        <v>0.41256198347107437</v>
      </c>
      <c r="E4791" s="78"/>
      <c r="F4791" s="78"/>
      <c r="G4791" s="78"/>
      <c r="H4791" s="78"/>
      <c r="I4791" s="78"/>
    </row>
    <row r="4792" spans="1:9" x14ac:dyDescent="0.2">
      <c r="A4792" s="77">
        <v>36924</v>
      </c>
      <c r="B4792" s="61">
        <v>279</v>
      </c>
      <c r="C4792" s="78">
        <f t="shared" si="203"/>
        <v>2001.02</v>
      </c>
      <c r="D4792" s="78">
        <f t="shared" si="204"/>
        <v>0.55338842975206615</v>
      </c>
      <c r="E4792" s="78"/>
      <c r="F4792" s="78"/>
      <c r="G4792" s="78"/>
      <c r="H4792" s="78"/>
      <c r="I4792" s="78"/>
    </row>
    <row r="4793" spans="1:9" x14ac:dyDescent="0.2">
      <c r="A4793" s="77">
        <v>36925</v>
      </c>
      <c r="B4793" s="61">
        <v>593</v>
      </c>
      <c r="C4793" s="78">
        <f t="shared" si="203"/>
        <v>2001.02</v>
      </c>
      <c r="D4793" s="78">
        <f t="shared" si="204"/>
        <v>1.176198347107438</v>
      </c>
      <c r="E4793" s="78"/>
      <c r="F4793" s="78"/>
      <c r="G4793" s="78"/>
      <c r="H4793" s="78"/>
      <c r="I4793" s="78"/>
    </row>
    <row r="4794" spans="1:9" x14ac:dyDescent="0.2">
      <c r="A4794" s="77">
        <v>36926</v>
      </c>
      <c r="B4794" s="61">
        <v>566</v>
      </c>
      <c r="C4794" s="78">
        <f t="shared" si="203"/>
        <v>2001.02</v>
      </c>
      <c r="D4794" s="78">
        <f t="shared" si="204"/>
        <v>1.1226446280991735</v>
      </c>
      <c r="E4794" s="78"/>
      <c r="F4794" s="78"/>
      <c r="G4794" s="78"/>
      <c r="H4794" s="78"/>
      <c r="I4794" s="78"/>
    </row>
    <row r="4795" spans="1:9" x14ac:dyDescent="0.2">
      <c r="A4795" s="77">
        <v>36927</v>
      </c>
      <c r="B4795" s="61">
        <v>599</v>
      </c>
      <c r="C4795" s="78">
        <f t="shared" si="203"/>
        <v>2001.02</v>
      </c>
      <c r="D4795" s="78">
        <f t="shared" si="204"/>
        <v>1.1880991735537192</v>
      </c>
      <c r="E4795" s="78"/>
      <c r="F4795" s="78"/>
      <c r="G4795" s="78"/>
      <c r="H4795" s="78"/>
      <c r="I4795" s="78"/>
    </row>
    <row r="4796" spans="1:9" x14ac:dyDescent="0.2">
      <c r="A4796" s="77">
        <v>36928</v>
      </c>
      <c r="B4796" s="61">
        <v>652</v>
      </c>
      <c r="C4796" s="78">
        <f t="shared" si="203"/>
        <v>2001.02</v>
      </c>
      <c r="D4796" s="78">
        <f t="shared" si="204"/>
        <v>1.2932231404958676</v>
      </c>
      <c r="E4796" s="78"/>
      <c r="F4796" s="78"/>
      <c r="G4796" s="78"/>
      <c r="H4796" s="78"/>
      <c r="I4796" s="78"/>
    </row>
    <row r="4797" spans="1:9" x14ac:dyDescent="0.2">
      <c r="A4797" s="77">
        <v>36929</v>
      </c>
      <c r="B4797" s="61">
        <v>376</v>
      </c>
      <c r="C4797" s="78">
        <f t="shared" si="203"/>
        <v>2001.02</v>
      </c>
      <c r="D4797" s="78">
        <f t="shared" si="204"/>
        <v>0.74578512396694219</v>
      </c>
      <c r="E4797" s="78"/>
      <c r="F4797" s="78"/>
      <c r="G4797" s="78"/>
      <c r="H4797" s="78"/>
      <c r="I4797" s="78"/>
    </row>
    <row r="4798" spans="1:9" x14ac:dyDescent="0.2">
      <c r="A4798" s="77">
        <v>36930</v>
      </c>
      <c r="B4798" s="61">
        <v>424</v>
      </c>
      <c r="C4798" s="78">
        <f t="shared" si="203"/>
        <v>2001.02</v>
      </c>
      <c r="D4798" s="78">
        <f t="shared" si="204"/>
        <v>0.84099173553719009</v>
      </c>
      <c r="E4798" s="78"/>
      <c r="F4798" s="78"/>
      <c r="G4798" s="78"/>
      <c r="H4798" s="78"/>
      <c r="I4798" s="78"/>
    </row>
    <row r="4799" spans="1:9" x14ac:dyDescent="0.2">
      <c r="A4799" s="77">
        <v>36931</v>
      </c>
      <c r="B4799" s="61">
        <v>1306</v>
      </c>
      <c r="C4799" s="78">
        <f t="shared" si="203"/>
        <v>2001.02</v>
      </c>
      <c r="D4799" s="78">
        <f t="shared" si="204"/>
        <v>2.5904132231404962</v>
      </c>
      <c r="E4799" s="78"/>
      <c r="F4799" s="78"/>
      <c r="G4799" s="78"/>
      <c r="H4799" s="78"/>
      <c r="I4799" s="78"/>
    </row>
    <row r="4800" spans="1:9" x14ac:dyDescent="0.2">
      <c r="A4800" s="77">
        <v>36932</v>
      </c>
      <c r="B4800" s="61">
        <v>858</v>
      </c>
      <c r="C4800" s="78">
        <f t="shared" si="203"/>
        <v>2001.02</v>
      </c>
      <c r="D4800" s="78">
        <f t="shared" si="204"/>
        <v>1.7018181818181817</v>
      </c>
      <c r="E4800" s="78"/>
      <c r="F4800" s="78"/>
      <c r="G4800" s="78"/>
      <c r="H4800" s="78"/>
      <c r="I4800" s="78"/>
    </row>
    <row r="4801" spans="1:9" x14ac:dyDescent="0.2">
      <c r="A4801" s="77">
        <v>36933</v>
      </c>
      <c r="B4801" s="61">
        <v>960</v>
      </c>
      <c r="C4801" s="78">
        <f t="shared" si="203"/>
        <v>2001.02</v>
      </c>
      <c r="D4801" s="78">
        <f t="shared" si="204"/>
        <v>1.9041322314049587</v>
      </c>
      <c r="E4801" s="78"/>
      <c r="F4801" s="78"/>
      <c r="G4801" s="78"/>
      <c r="H4801" s="78"/>
      <c r="I4801" s="78"/>
    </row>
    <row r="4802" spans="1:9" x14ac:dyDescent="0.2">
      <c r="A4802" s="77">
        <v>36934</v>
      </c>
      <c r="B4802" s="61">
        <v>659</v>
      </c>
      <c r="C4802" s="78">
        <f t="shared" si="203"/>
        <v>2001.02</v>
      </c>
      <c r="D4802" s="78">
        <f t="shared" si="204"/>
        <v>1.3071074380165288</v>
      </c>
      <c r="E4802" s="78"/>
      <c r="F4802" s="78"/>
      <c r="G4802" s="78"/>
      <c r="H4802" s="78"/>
      <c r="I4802" s="78"/>
    </row>
    <row r="4803" spans="1:9" x14ac:dyDescent="0.2">
      <c r="A4803" s="77">
        <v>36935</v>
      </c>
      <c r="B4803" s="61">
        <v>581</v>
      </c>
      <c r="C4803" s="78">
        <f t="shared" si="203"/>
        <v>2001.02</v>
      </c>
      <c r="D4803" s="78">
        <f t="shared" si="204"/>
        <v>1.152396694214876</v>
      </c>
      <c r="E4803" s="78"/>
      <c r="F4803" s="78"/>
      <c r="G4803" s="78"/>
      <c r="H4803" s="78"/>
      <c r="I4803" s="78"/>
    </row>
    <row r="4804" spans="1:9" x14ac:dyDescent="0.2">
      <c r="A4804" s="77">
        <v>36936</v>
      </c>
      <c r="B4804" s="61">
        <v>429</v>
      </c>
      <c r="C4804" s="78">
        <f t="shared" si="203"/>
        <v>2001.02</v>
      </c>
      <c r="D4804" s="78">
        <f t="shared" si="204"/>
        <v>0.85090909090909084</v>
      </c>
      <c r="E4804" s="78"/>
      <c r="F4804" s="78"/>
      <c r="G4804" s="78"/>
      <c r="H4804" s="78"/>
      <c r="I4804" s="78"/>
    </row>
    <row r="4805" spans="1:9" x14ac:dyDescent="0.2">
      <c r="A4805" s="77">
        <v>36937</v>
      </c>
      <c r="B4805" s="61">
        <v>817</v>
      </c>
      <c r="C4805" s="78">
        <f t="shared" si="203"/>
        <v>2001.02</v>
      </c>
      <c r="D4805" s="78">
        <f t="shared" si="204"/>
        <v>1.620495867768595</v>
      </c>
      <c r="E4805" s="78"/>
      <c r="F4805" s="78"/>
      <c r="G4805" s="78"/>
      <c r="H4805" s="78"/>
      <c r="I4805" s="78"/>
    </row>
    <row r="4806" spans="1:9" x14ac:dyDescent="0.2">
      <c r="A4806" s="77">
        <v>36938</v>
      </c>
      <c r="B4806" s="61">
        <v>810</v>
      </c>
      <c r="C4806" s="78">
        <f t="shared" si="203"/>
        <v>2001.02</v>
      </c>
      <c r="D4806" s="78">
        <f t="shared" si="204"/>
        <v>1.606611570247934</v>
      </c>
      <c r="E4806" s="78"/>
      <c r="F4806" s="78"/>
      <c r="G4806" s="78"/>
      <c r="H4806" s="78"/>
      <c r="I4806" s="78"/>
    </row>
    <row r="4807" spans="1:9" x14ac:dyDescent="0.2">
      <c r="A4807" s="77">
        <v>36939</v>
      </c>
      <c r="B4807" s="61">
        <v>1043</v>
      </c>
      <c r="C4807" s="78">
        <f t="shared" si="203"/>
        <v>2001.02</v>
      </c>
      <c r="D4807" s="78">
        <f t="shared" si="204"/>
        <v>2.0687603305785123</v>
      </c>
      <c r="E4807" s="78"/>
      <c r="F4807" s="78"/>
      <c r="G4807" s="78"/>
      <c r="H4807" s="78"/>
      <c r="I4807" s="78"/>
    </row>
    <row r="4808" spans="1:9" x14ac:dyDescent="0.2">
      <c r="A4808" s="77">
        <v>36940</v>
      </c>
      <c r="B4808" s="61">
        <v>934</v>
      </c>
      <c r="C4808" s="78">
        <f t="shared" si="203"/>
        <v>2001.02</v>
      </c>
      <c r="D4808" s="78">
        <f t="shared" si="204"/>
        <v>1.8525619834710745</v>
      </c>
      <c r="E4808" s="78"/>
      <c r="F4808" s="78"/>
      <c r="G4808" s="78"/>
      <c r="H4808" s="78"/>
      <c r="I4808" s="78"/>
    </row>
    <row r="4809" spans="1:9" x14ac:dyDescent="0.2">
      <c r="A4809" s="77">
        <v>36941</v>
      </c>
      <c r="B4809" s="61">
        <v>1676</v>
      </c>
      <c r="C4809" s="78">
        <f t="shared" si="203"/>
        <v>2001.02</v>
      </c>
      <c r="D4809" s="78">
        <f t="shared" si="204"/>
        <v>3.3242975206611574</v>
      </c>
      <c r="E4809" s="78"/>
      <c r="F4809" s="78"/>
      <c r="G4809" s="78"/>
      <c r="H4809" s="78"/>
      <c r="I4809" s="78"/>
    </row>
    <row r="4810" spans="1:9" x14ac:dyDescent="0.2">
      <c r="A4810" s="77">
        <v>36942</v>
      </c>
      <c r="B4810" s="61">
        <v>1819</v>
      </c>
      <c r="C4810" s="78">
        <f t="shared" si="203"/>
        <v>2001.02</v>
      </c>
      <c r="D4810" s="78">
        <f t="shared" si="204"/>
        <v>3.6079338842975206</v>
      </c>
      <c r="E4810" s="78"/>
      <c r="F4810" s="78"/>
      <c r="G4810" s="78"/>
      <c r="H4810" s="78"/>
      <c r="I4810" s="78"/>
    </row>
    <row r="4811" spans="1:9" x14ac:dyDescent="0.2">
      <c r="A4811" s="77">
        <v>36943</v>
      </c>
      <c r="B4811" s="61">
        <v>2259</v>
      </c>
      <c r="C4811" s="78">
        <f t="shared" ref="C4811:C4874" si="205">YEAR(A4811) + MONTH(A4811) / 100</f>
        <v>2001.02</v>
      </c>
      <c r="D4811" s="78">
        <f t="shared" si="204"/>
        <v>4.4806611570247936</v>
      </c>
      <c r="E4811" s="78"/>
      <c r="F4811" s="78"/>
      <c r="G4811" s="78"/>
      <c r="H4811" s="78"/>
      <c r="I4811" s="78"/>
    </row>
    <row r="4812" spans="1:9" x14ac:dyDescent="0.2">
      <c r="A4812" s="77">
        <v>36944</v>
      </c>
      <c r="B4812" s="61">
        <v>3374</v>
      </c>
      <c r="C4812" s="78">
        <f t="shared" si="205"/>
        <v>2001.02</v>
      </c>
      <c r="D4812" s="78">
        <f t="shared" ref="D4812:D4875" si="206">B4812 * 60 * 60 * 24 / 43560 / 1000</f>
        <v>6.6922314049586777</v>
      </c>
      <c r="E4812" s="78"/>
      <c r="F4812" s="78"/>
      <c r="G4812" s="78"/>
      <c r="H4812" s="78"/>
      <c r="I4812" s="78"/>
    </row>
    <row r="4813" spans="1:9" x14ac:dyDescent="0.2">
      <c r="A4813" s="77">
        <v>36945</v>
      </c>
      <c r="B4813" s="61">
        <v>3374</v>
      </c>
      <c r="C4813" s="78">
        <f t="shared" si="205"/>
        <v>2001.02</v>
      </c>
      <c r="D4813" s="78">
        <f t="shared" si="206"/>
        <v>6.6922314049586777</v>
      </c>
      <c r="E4813" s="78"/>
      <c r="F4813" s="78"/>
      <c r="G4813" s="78"/>
      <c r="H4813" s="78"/>
      <c r="I4813" s="78"/>
    </row>
    <row r="4814" spans="1:9" x14ac:dyDescent="0.2">
      <c r="A4814" s="77">
        <v>36946</v>
      </c>
      <c r="B4814" s="61">
        <v>1765</v>
      </c>
      <c r="C4814" s="78">
        <f t="shared" si="205"/>
        <v>2001.02</v>
      </c>
      <c r="D4814" s="78">
        <f t="shared" si="206"/>
        <v>3.5008264462809917</v>
      </c>
      <c r="E4814" s="78"/>
      <c r="F4814" s="78"/>
      <c r="G4814" s="78"/>
      <c r="H4814" s="78"/>
      <c r="I4814" s="78"/>
    </row>
    <row r="4815" spans="1:9" x14ac:dyDescent="0.2">
      <c r="A4815" s="77">
        <v>36947</v>
      </c>
      <c r="B4815" s="61">
        <v>1338</v>
      </c>
      <c r="C4815" s="78">
        <f t="shared" si="205"/>
        <v>2001.02</v>
      </c>
      <c r="D4815" s="78">
        <f t="shared" si="206"/>
        <v>2.6538842975206611</v>
      </c>
      <c r="E4815" s="78"/>
      <c r="F4815" s="78"/>
      <c r="G4815" s="78"/>
      <c r="H4815" s="78"/>
      <c r="I4815" s="78"/>
    </row>
    <row r="4816" spans="1:9" x14ac:dyDescent="0.2">
      <c r="A4816" s="77">
        <v>36948</v>
      </c>
      <c r="B4816" s="61">
        <v>1249</v>
      </c>
      <c r="C4816" s="78">
        <f t="shared" si="205"/>
        <v>2001.02</v>
      </c>
      <c r="D4816" s="78">
        <f t="shared" si="206"/>
        <v>2.4773553719008263</v>
      </c>
      <c r="E4816" s="78"/>
      <c r="F4816" s="78"/>
      <c r="G4816" s="78"/>
      <c r="H4816" s="78"/>
      <c r="I4816" s="78"/>
    </row>
    <row r="4817" spans="1:9" x14ac:dyDescent="0.2">
      <c r="A4817" s="77">
        <v>36949</v>
      </c>
      <c r="B4817" s="61">
        <v>966</v>
      </c>
      <c r="C4817" s="78">
        <f t="shared" si="205"/>
        <v>2001.02</v>
      </c>
      <c r="D4817" s="78">
        <f t="shared" si="206"/>
        <v>1.9160330578512397</v>
      </c>
      <c r="E4817" s="78"/>
      <c r="F4817" s="78"/>
      <c r="G4817" s="78"/>
      <c r="H4817" s="78"/>
      <c r="I4817" s="78"/>
    </row>
    <row r="4818" spans="1:9" x14ac:dyDescent="0.2">
      <c r="A4818" s="77">
        <v>36950</v>
      </c>
      <c r="B4818" s="61">
        <v>943</v>
      </c>
      <c r="C4818" s="78">
        <f t="shared" si="205"/>
        <v>2001.02</v>
      </c>
      <c r="D4818" s="78">
        <f t="shared" si="206"/>
        <v>1.8704132231404957</v>
      </c>
      <c r="E4818" s="78"/>
      <c r="F4818" s="78"/>
      <c r="G4818" s="78"/>
      <c r="H4818" s="78"/>
      <c r="I4818" s="78"/>
    </row>
    <row r="4819" spans="1:9" x14ac:dyDescent="0.2">
      <c r="A4819" s="77">
        <v>36951</v>
      </c>
      <c r="B4819" s="61">
        <v>898</v>
      </c>
      <c r="C4819" s="78">
        <f t="shared" si="205"/>
        <v>2001.03</v>
      </c>
      <c r="D4819" s="78">
        <f t="shared" si="206"/>
        <v>1.7811570247933886</v>
      </c>
      <c r="E4819" s="78"/>
      <c r="F4819" s="78"/>
      <c r="G4819" s="78"/>
      <c r="H4819" s="78"/>
      <c r="I4819" s="78"/>
    </row>
    <row r="4820" spans="1:9" x14ac:dyDescent="0.2">
      <c r="A4820" s="77">
        <v>36952</v>
      </c>
      <c r="B4820" s="61">
        <v>1229</v>
      </c>
      <c r="C4820" s="78">
        <f t="shared" si="205"/>
        <v>2001.03</v>
      </c>
      <c r="D4820" s="78">
        <f t="shared" si="206"/>
        <v>2.4376859504132229</v>
      </c>
      <c r="E4820" s="78"/>
      <c r="F4820" s="78"/>
      <c r="G4820" s="78"/>
      <c r="H4820" s="78"/>
      <c r="I4820" s="78"/>
    </row>
    <row r="4821" spans="1:9" x14ac:dyDescent="0.2">
      <c r="A4821" s="77">
        <v>36953</v>
      </c>
      <c r="B4821" s="61">
        <v>1018</v>
      </c>
      <c r="C4821" s="78">
        <f t="shared" si="205"/>
        <v>2001.03</v>
      </c>
      <c r="D4821" s="78">
        <f t="shared" si="206"/>
        <v>2.0191735537190083</v>
      </c>
      <c r="E4821" s="78"/>
      <c r="F4821" s="78"/>
      <c r="G4821" s="78"/>
      <c r="H4821" s="78"/>
      <c r="I4821" s="78"/>
    </row>
    <row r="4822" spans="1:9" x14ac:dyDescent="0.2">
      <c r="A4822" s="77">
        <v>36954</v>
      </c>
      <c r="B4822" s="61">
        <v>3688</v>
      </c>
      <c r="C4822" s="78">
        <f t="shared" si="205"/>
        <v>2001.03</v>
      </c>
      <c r="D4822" s="78">
        <f t="shared" si="206"/>
        <v>7.3150413223140491</v>
      </c>
      <c r="E4822" s="78"/>
      <c r="F4822" s="78"/>
      <c r="G4822" s="78"/>
      <c r="H4822" s="78"/>
      <c r="I4822" s="78"/>
    </row>
    <row r="4823" spans="1:9" x14ac:dyDescent="0.2">
      <c r="A4823" s="77">
        <v>36955</v>
      </c>
      <c r="B4823" s="61">
        <v>5911</v>
      </c>
      <c r="C4823" s="78">
        <f t="shared" si="205"/>
        <v>2001.03</v>
      </c>
      <c r="D4823" s="78">
        <f t="shared" si="206"/>
        <v>11.724297520661157</v>
      </c>
      <c r="E4823" s="78"/>
      <c r="F4823" s="78"/>
      <c r="G4823" s="78"/>
      <c r="H4823" s="78"/>
      <c r="I4823" s="78"/>
    </row>
    <row r="4824" spans="1:9" x14ac:dyDescent="0.2">
      <c r="A4824" s="77">
        <v>36956</v>
      </c>
      <c r="B4824" s="61">
        <v>3200</v>
      </c>
      <c r="C4824" s="78">
        <f t="shared" si="205"/>
        <v>2001.03</v>
      </c>
      <c r="D4824" s="78">
        <f t="shared" si="206"/>
        <v>6.3471074380165291</v>
      </c>
      <c r="E4824" s="78"/>
      <c r="F4824" s="78"/>
      <c r="G4824" s="78"/>
      <c r="H4824" s="78"/>
      <c r="I4824" s="78"/>
    </row>
    <row r="4825" spans="1:9" x14ac:dyDescent="0.2">
      <c r="A4825" s="77">
        <v>36957</v>
      </c>
      <c r="B4825" s="61">
        <v>2636</v>
      </c>
      <c r="C4825" s="78">
        <f t="shared" si="205"/>
        <v>2001.03</v>
      </c>
      <c r="D4825" s="78">
        <f t="shared" si="206"/>
        <v>5.2284297520661154</v>
      </c>
      <c r="E4825" s="78"/>
      <c r="F4825" s="78"/>
      <c r="G4825" s="78"/>
      <c r="H4825" s="78"/>
      <c r="I4825" s="78"/>
    </row>
    <row r="4826" spans="1:9" x14ac:dyDescent="0.2">
      <c r="A4826" s="77">
        <v>36958</v>
      </c>
      <c r="B4826" s="61">
        <v>2524</v>
      </c>
      <c r="C4826" s="78">
        <f t="shared" si="205"/>
        <v>2001.03</v>
      </c>
      <c r="D4826" s="78">
        <f t="shared" si="206"/>
        <v>5.0062809917355375</v>
      </c>
      <c r="E4826" s="78"/>
      <c r="F4826" s="78"/>
      <c r="G4826" s="78"/>
      <c r="H4826" s="78"/>
      <c r="I4826" s="78"/>
    </row>
    <row r="4827" spans="1:9" x14ac:dyDescent="0.2">
      <c r="A4827" s="77">
        <v>36959</v>
      </c>
      <c r="B4827" s="61">
        <v>2224</v>
      </c>
      <c r="C4827" s="78">
        <f t="shared" si="205"/>
        <v>2001.03</v>
      </c>
      <c r="D4827" s="78">
        <f t="shared" si="206"/>
        <v>4.4112396694214873</v>
      </c>
      <c r="E4827" s="78"/>
      <c r="F4827" s="78"/>
      <c r="G4827" s="78"/>
      <c r="H4827" s="78"/>
      <c r="I4827" s="78"/>
    </row>
    <row r="4828" spans="1:9" x14ac:dyDescent="0.2">
      <c r="A4828" s="77">
        <v>36960</v>
      </c>
      <c r="B4828" s="61">
        <v>1943</v>
      </c>
      <c r="C4828" s="78">
        <f t="shared" si="205"/>
        <v>2001.03</v>
      </c>
      <c r="D4828" s="78">
        <f t="shared" si="206"/>
        <v>3.8538842975206613</v>
      </c>
      <c r="E4828" s="78"/>
      <c r="F4828" s="78"/>
      <c r="G4828" s="78"/>
      <c r="H4828" s="78"/>
      <c r="I4828" s="78"/>
    </row>
    <row r="4829" spans="1:9" x14ac:dyDescent="0.2">
      <c r="A4829" s="77">
        <v>36961</v>
      </c>
      <c r="B4829" s="61">
        <v>1760</v>
      </c>
      <c r="C4829" s="78">
        <f t="shared" si="205"/>
        <v>2001.03</v>
      </c>
      <c r="D4829" s="78">
        <f t="shared" si="206"/>
        <v>3.4909090909090912</v>
      </c>
      <c r="E4829" s="78"/>
      <c r="F4829" s="78"/>
      <c r="G4829" s="78"/>
      <c r="H4829" s="78"/>
      <c r="I4829" s="78"/>
    </row>
    <row r="4830" spans="1:9" x14ac:dyDescent="0.2">
      <c r="A4830" s="77">
        <v>36962</v>
      </c>
      <c r="B4830" s="61">
        <v>1522</v>
      </c>
      <c r="C4830" s="78">
        <f t="shared" si="205"/>
        <v>2001.03</v>
      </c>
      <c r="D4830" s="78">
        <f t="shared" si="206"/>
        <v>3.0188429752066117</v>
      </c>
      <c r="E4830" s="78"/>
      <c r="F4830" s="78"/>
      <c r="G4830" s="78"/>
      <c r="H4830" s="78"/>
      <c r="I4830" s="78"/>
    </row>
    <row r="4831" spans="1:9" x14ac:dyDescent="0.2">
      <c r="A4831" s="77">
        <v>36963</v>
      </c>
      <c r="B4831" s="61">
        <v>1686</v>
      </c>
      <c r="C4831" s="78">
        <f t="shared" si="205"/>
        <v>2001.03</v>
      </c>
      <c r="D4831" s="78">
        <f t="shared" si="206"/>
        <v>3.3441322314049584</v>
      </c>
      <c r="E4831" s="78"/>
      <c r="F4831" s="78"/>
      <c r="G4831" s="78"/>
      <c r="H4831" s="78"/>
      <c r="I4831" s="78"/>
    </row>
    <row r="4832" spans="1:9" x14ac:dyDescent="0.2">
      <c r="A4832" s="77">
        <v>36964</v>
      </c>
      <c r="B4832" s="61">
        <v>1855</v>
      </c>
      <c r="C4832" s="78">
        <f t="shared" si="205"/>
        <v>2001.03</v>
      </c>
      <c r="D4832" s="78">
        <f t="shared" si="206"/>
        <v>3.6793388429752065</v>
      </c>
      <c r="E4832" s="78"/>
      <c r="F4832" s="78"/>
      <c r="G4832" s="78"/>
      <c r="H4832" s="78"/>
      <c r="I4832" s="78"/>
    </row>
    <row r="4833" spans="1:9" x14ac:dyDescent="0.2">
      <c r="A4833" s="77">
        <v>36965</v>
      </c>
      <c r="B4833" s="61">
        <v>1616</v>
      </c>
      <c r="C4833" s="78">
        <f t="shared" si="205"/>
        <v>2001.03</v>
      </c>
      <c r="D4833" s="78">
        <f t="shared" si="206"/>
        <v>3.205289256198347</v>
      </c>
      <c r="E4833" s="78"/>
      <c r="F4833" s="78"/>
      <c r="G4833" s="78"/>
      <c r="H4833" s="78"/>
      <c r="I4833" s="78"/>
    </row>
    <row r="4834" spans="1:9" x14ac:dyDescent="0.2">
      <c r="A4834" s="77">
        <v>36966</v>
      </c>
      <c r="B4834" s="61">
        <v>1511</v>
      </c>
      <c r="C4834" s="78">
        <f t="shared" si="205"/>
        <v>2001.03</v>
      </c>
      <c r="D4834" s="78">
        <f t="shared" si="206"/>
        <v>2.9970247933884298</v>
      </c>
      <c r="E4834" s="78"/>
      <c r="F4834" s="78"/>
      <c r="G4834" s="78"/>
      <c r="H4834" s="78"/>
      <c r="I4834" s="78"/>
    </row>
    <row r="4835" spans="1:9" x14ac:dyDescent="0.2">
      <c r="A4835" s="77">
        <v>36967</v>
      </c>
      <c r="B4835" s="61">
        <v>1653</v>
      </c>
      <c r="C4835" s="78">
        <f t="shared" si="205"/>
        <v>2001.03</v>
      </c>
      <c r="D4835" s="78">
        <f t="shared" si="206"/>
        <v>3.2786776859504134</v>
      </c>
      <c r="E4835" s="78"/>
      <c r="F4835" s="78"/>
      <c r="G4835" s="78"/>
      <c r="H4835" s="78"/>
      <c r="I4835" s="78"/>
    </row>
    <row r="4836" spans="1:9" x14ac:dyDescent="0.2">
      <c r="A4836" s="77">
        <v>36968</v>
      </c>
      <c r="B4836" s="61">
        <v>2043</v>
      </c>
      <c r="C4836" s="78">
        <f t="shared" si="205"/>
        <v>2001.03</v>
      </c>
      <c r="D4836" s="78">
        <f t="shared" si="206"/>
        <v>4.0522314049586772</v>
      </c>
      <c r="E4836" s="78"/>
      <c r="F4836" s="78"/>
      <c r="G4836" s="78"/>
      <c r="H4836" s="78"/>
      <c r="I4836" s="78"/>
    </row>
    <row r="4837" spans="1:9" x14ac:dyDescent="0.2">
      <c r="A4837" s="77">
        <v>36969</v>
      </c>
      <c r="B4837" s="61">
        <v>2831</v>
      </c>
      <c r="C4837" s="78">
        <f t="shared" si="205"/>
        <v>2001.03</v>
      </c>
      <c r="D4837" s="78">
        <f t="shared" si="206"/>
        <v>5.6152066115702484</v>
      </c>
      <c r="E4837" s="78"/>
      <c r="F4837" s="78"/>
      <c r="G4837" s="78"/>
      <c r="H4837" s="78"/>
      <c r="I4837" s="78"/>
    </row>
    <row r="4838" spans="1:9" x14ac:dyDescent="0.2">
      <c r="A4838" s="77">
        <v>36970</v>
      </c>
      <c r="B4838" s="61">
        <v>3229</v>
      </c>
      <c r="C4838" s="78">
        <f t="shared" si="205"/>
        <v>2001.03</v>
      </c>
      <c r="D4838" s="78">
        <f t="shared" si="206"/>
        <v>6.4046280991735536</v>
      </c>
      <c r="E4838" s="78"/>
      <c r="F4838" s="78"/>
      <c r="G4838" s="78"/>
      <c r="H4838" s="78"/>
      <c r="I4838" s="78"/>
    </row>
    <row r="4839" spans="1:9" x14ac:dyDescent="0.2">
      <c r="A4839" s="77">
        <v>36971</v>
      </c>
      <c r="B4839" s="61">
        <v>3729</v>
      </c>
      <c r="C4839" s="78">
        <f t="shared" si="205"/>
        <v>2001.03</v>
      </c>
      <c r="D4839" s="78">
        <f t="shared" si="206"/>
        <v>7.3963636363636365</v>
      </c>
      <c r="E4839" s="78"/>
      <c r="F4839" s="78"/>
      <c r="G4839" s="78"/>
      <c r="H4839" s="78"/>
      <c r="I4839" s="78"/>
    </row>
    <row r="4840" spans="1:9" x14ac:dyDescent="0.2">
      <c r="A4840" s="77">
        <v>36972</v>
      </c>
      <c r="B4840" s="61">
        <v>4593</v>
      </c>
      <c r="C4840" s="78">
        <f t="shared" si="205"/>
        <v>2001.03</v>
      </c>
      <c r="D4840" s="78">
        <f t="shared" si="206"/>
        <v>9.1100826446280987</v>
      </c>
      <c r="E4840" s="78"/>
      <c r="F4840" s="78"/>
      <c r="G4840" s="78"/>
      <c r="H4840" s="78"/>
      <c r="I4840" s="78"/>
    </row>
    <row r="4841" spans="1:9" x14ac:dyDescent="0.2">
      <c r="A4841" s="77">
        <v>36973</v>
      </c>
      <c r="B4841" s="61">
        <v>4882</v>
      </c>
      <c r="C4841" s="78">
        <f t="shared" si="205"/>
        <v>2001.03</v>
      </c>
      <c r="D4841" s="78">
        <f t="shared" si="206"/>
        <v>9.6833057851239666</v>
      </c>
      <c r="E4841" s="78"/>
      <c r="F4841" s="78"/>
      <c r="G4841" s="78"/>
      <c r="H4841" s="78"/>
      <c r="I4841" s="78"/>
    </row>
    <row r="4842" spans="1:9" x14ac:dyDescent="0.2">
      <c r="A4842" s="77">
        <v>36974</v>
      </c>
      <c r="B4842" s="61">
        <v>6066</v>
      </c>
      <c r="C4842" s="78">
        <f t="shared" si="205"/>
        <v>2001.03</v>
      </c>
      <c r="D4842" s="78">
        <f t="shared" si="206"/>
        <v>12.031735537190084</v>
      </c>
      <c r="E4842" s="78"/>
      <c r="F4842" s="78"/>
      <c r="G4842" s="78"/>
      <c r="H4842" s="78"/>
      <c r="I4842" s="78"/>
    </row>
    <row r="4843" spans="1:9" x14ac:dyDescent="0.2">
      <c r="A4843" s="77">
        <v>36975</v>
      </c>
      <c r="B4843" s="61">
        <v>8198</v>
      </c>
      <c r="C4843" s="78">
        <f t="shared" si="205"/>
        <v>2001.03</v>
      </c>
      <c r="D4843" s="78">
        <f t="shared" si="206"/>
        <v>16.260495867768597</v>
      </c>
      <c r="E4843" s="78"/>
      <c r="F4843" s="78"/>
      <c r="G4843" s="78"/>
      <c r="H4843" s="78"/>
      <c r="I4843" s="78"/>
    </row>
    <row r="4844" spans="1:9" x14ac:dyDescent="0.2">
      <c r="A4844" s="77">
        <v>36976</v>
      </c>
      <c r="B4844" s="61">
        <v>4952</v>
      </c>
      <c r="C4844" s="78">
        <f t="shared" si="205"/>
        <v>2001.03</v>
      </c>
      <c r="D4844" s="78">
        <f t="shared" si="206"/>
        <v>9.8221487603305775</v>
      </c>
      <c r="E4844" s="78"/>
      <c r="F4844" s="78"/>
      <c r="G4844" s="78"/>
      <c r="H4844" s="78"/>
      <c r="I4844" s="78"/>
    </row>
    <row r="4845" spans="1:9" x14ac:dyDescent="0.2">
      <c r="A4845" s="77">
        <v>36977</v>
      </c>
      <c r="B4845" s="61">
        <v>3800</v>
      </c>
      <c r="C4845" s="78">
        <f t="shared" si="205"/>
        <v>2001.03</v>
      </c>
      <c r="D4845" s="78">
        <f t="shared" si="206"/>
        <v>7.5371900826446279</v>
      </c>
      <c r="E4845" s="78"/>
      <c r="F4845" s="78"/>
      <c r="G4845" s="78"/>
      <c r="H4845" s="78"/>
      <c r="I4845" s="78"/>
    </row>
    <row r="4846" spans="1:9" x14ac:dyDescent="0.2">
      <c r="A4846" s="77">
        <v>36978</v>
      </c>
      <c r="B4846" s="61">
        <v>4799</v>
      </c>
      <c r="C4846" s="78">
        <f t="shared" si="205"/>
        <v>2001.03</v>
      </c>
      <c r="D4846" s="78">
        <f t="shared" si="206"/>
        <v>9.5186776859504132</v>
      </c>
      <c r="E4846" s="78"/>
      <c r="F4846" s="78"/>
      <c r="G4846" s="78"/>
      <c r="H4846" s="78"/>
      <c r="I4846" s="78"/>
    </row>
    <row r="4847" spans="1:9" x14ac:dyDescent="0.2">
      <c r="A4847" s="77">
        <v>36979</v>
      </c>
      <c r="B4847" s="61">
        <v>4949</v>
      </c>
      <c r="C4847" s="78">
        <f t="shared" si="205"/>
        <v>2001.03</v>
      </c>
      <c r="D4847" s="78">
        <f t="shared" si="206"/>
        <v>9.8161983471074379</v>
      </c>
      <c r="E4847" s="78"/>
      <c r="F4847" s="78"/>
      <c r="G4847" s="78"/>
      <c r="H4847" s="78"/>
      <c r="I4847" s="78"/>
    </row>
    <row r="4848" spans="1:9" x14ac:dyDescent="0.2">
      <c r="A4848" s="77">
        <v>36980</v>
      </c>
      <c r="B4848" s="61">
        <v>4397</v>
      </c>
      <c r="C4848" s="78">
        <f t="shared" si="205"/>
        <v>2001.03</v>
      </c>
      <c r="D4848" s="78">
        <f t="shared" si="206"/>
        <v>8.721322314049587</v>
      </c>
      <c r="E4848" s="78"/>
      <c r="F4848" s="78"/>
      <c r="G4848" s="78"/>
      <c r="H4848" s="78"/>
      <c r="I4848" s="78"/>
    </row>
    <row r="4849" spans="1:9" x14ac:dyDescent="0.2">
      <c r="A4849" s="77">
        <v>36981</v>
      </c>
      <c r="B4849" s="61">
        <v>4228</v>
      </c>
      <c r="C4849" s="78">
        <f t="shared" si="205"/>
        <v>2001.03</v>
      </c>
      <c r="D4849" s="78">
        <f t="shared" si="206"/>
        <v>8.3861157024793389</v>
      </c>
      <c r="E4849" s="78"/>
      <c r="F4849" s="78"/>
      <c r="G4849" s="78"/>
      <c r="H4849" s="78"/>
      <c r="I4849" s="78"/>
    </row>
    <row r="4850" spans="1:9" x14ac:dyDescent="0.2">
      <c r="A4850" s="77">
        <v>36982</v>
      </c>
      <c r="B4850" s="61">
        <v>3974</v>
      </c>
      <c r="C4850" s="78">
        <f t="shared" si="205"/>
        <v>2001.04</v>
      </c>
      <c r="D4850" s="78">
        <f t="shared" si="206"/>
        <v>7.8823140495867765</v>
      </c>
      <c r="E4850" s="78"/>
      <c r="F4850" s="78"/>
      <c r="G4850" s="78"/>
      <c r="H4850" s="78"/>
      <c r="I4850" s="78"/>
    </row>
    <row r="4851" spans="1:9" x14ac:dyDescent="0.2">
      <c r="A4851" s="77">
        <v>36983</v>
      </c>
      <c r="B4851" s="61">
        <v>3629</v>
      </c>
      <c r="C4851" s="78">
        <f t="shared" si="205"/>
        <v>2001.04</v>
      </c>
      <c r="D4851" s="78">
        <f t="shared" si="206"/>
        <v>7.1980165289256197</v>
      </c>
      <c r="E4851" s="78"/>
      <c r="F4851" s="78"/>
      <c r="G4851" s="78"/>
      <c r="H4851" s="78"/>
      <c r="I4851" s="78"/>
    </row>
    <row r="4852" spans="1:9" x14ac:dyDescent="0.2">
      <c r="A4852" s="77">
        <v>36984</v>
      </c>
      <c r="B4852" s="61">
        <v>2512</v>
      </c>
      <c r="C4852" s="78">
        <f t="shared" si="205"/>
        <v>2001.04</v>
      </c>
      <c r="D4852" s="78">
        <f t="shared" si="206"/>
        <v>4.9824793388429756</v>
      </c>
      <c r="E4852" s="78"/>
      <c r="F4852" s="78"/>
      <c r="G4852" s="78"/>
      <c r="H4852" s="78"/>
      <c r="I4852" s="78"/>
    </row>
    <row r="4853" spans="1:9" x14ac:dyDescent="0.2">
      <c r="A4853" s="77">
        <v>36985</v>
      </c>
      <c r="B4853" s="61">
        <v>2808</v>
      </c>
      <c r="C4853" s="78">
        <f t="shared" si="205"/>
        <v>2001.04</v>
      </c>
      <c r="D4853" s="78">
        <f t="shared" si="206"/>
        <v>5.569586776859504</v>
      </c>
      <c r="E4853" s="78"/>
      <c r="F4853" s="78"/>
      <c r="G4853" s="78"/>
      <c r="H4853" s="78"/>
      <c r="I4853" s="78"/>
    </row>
    <row r="4854" spans="1:9" x14ac:dyDescent="0.2">
      <c r="A4854" s="77">
        <v>36986</v>
      </c>
      <c r="B4854" s="61">
        <v>1945</v>
      </c>
      <c r="C4854" s="78">
        <f t="shared" si="205"/>
        <v>2001.04</v>
      </c>
      <c r="D4854" s="78">
        <f t="shared" si="206"/>
        <v>3.8578512396694213</v>
      </c>
      <c r="E4854" s="78"/>
      <c r="F4854" s="78"/>
      <c r="G4854" s="78"/>
      <c r="H4854" s="78"/>
      <c r="I4854" s="78"/>
    </row>
    <row r="4855" spans="1:9" x14ac:dyDescent="0.2">
      <c r="A4855" s="77">
        <v>36987</v>
      </c>
      <c r="B4855" s="61">
        <v>2312</v>
      </c>
      <c r="C4855" s="78">
        <f t="shared" si="205"/>
        <v>2001.04</v>
      </c>
      <c r="D4855" s="78">
        <f t="shared" si="206"/>
        <v>4.5857851239669429</v>
      </c>
      <c r="E4855" s="78"/>
      <c r="F4855" s="78"/>
      <c r="G4855" s="78"/>
      <c r="H4855" s="78"/>
      <c r="I4855" s="78"/>
    </row>
    <row r="4856" spans="1:9" x14ac:dyDescent="0.2">
      <c r="A4856" s="77">
        <v>36988</v>
      </c>
      <c r="B4856" s="61">
        <v>1796</v>
      </c>
      <c r="C4856" s="78">
        <f t="shared" si="205"/>
        <v>2001.04</v>
      </c>
      <c r="D4856" s="78">
        <f t="shared" si="206"/>
        <v>3.5623140495867771</v>
      </c>
      <c r="E4856" s="78"/>
      <c r="F4856" s="78"/>
      <c r="G4856" s="78"/>
      <c r="H4856" s="78"/>
      <c r="I4856" s="78"/>
    </row>
    <row r="4857" spans="1:9" x14ac:dyDescent="0.2">
      <c r="A4857" s="77">
        <v>36989</v>
      </c>
      <c r="B4857" s="61">
        <v>1632</v>
      </c>
      <c r="C4857" s="78">
        <f t="shared" si="205"/>
        <v>2001.04</v>
      </c>
      <c r="D4857" s="78">
        <f t="shared" si="206"/>
        <v>3.23702479338843</v>
      </c>
      <c r="E4857" s="78"/>
      <c r="F4857" s="78"/>
      <c r="G4857" s="78"/>
      <c r="H4857" s="78"/>
      <c r="I4857" s="78"/>
    </row>
    <row r="4858" spans="1:9" x14ac:dyDescent="0.2">
      <c r="A4858" s="77">
        <v>36990</v>
      </c>
      <c r="B4858" s="61">
        <v>1548</v>
      </c>
      <c r="C4858" s="78">
        <f t="shared" si="205"/>
        <v>2001.04</v>
      </c>
      <c r="D4858" s="78">
        <f t="shared" si="206"/>
        <v>3.0704132231404961</v>
      </c>
      <c r="E4858" s="78"/>
      <c r="F4858" s="78"/>
      <c r="G4858" s="78"/>
      <c r="H4858" s="78"/>
      <c r="I4858" s="78"/>
    </row>
    <row r="4859" spans="1:9" x14ac:dyDescent="0.2">
      <c r="A4859" s="77">
        <v>36991</v>
      </c>
      <c r="B4859" s="61">
        <v>1464</v>
      </c>
      <c r="C4859" s="78">
        <f t="shared" si="205"/>
        <v>2001.04</v>
      </c>
      <c r="D4859" s="78">
        <f t="shared" si="206"/>
        <v>2.9038016528925619</v>
      </c>
      <c r="E4859" s="78"/>
      <c r="F4859" s="78"/>
      <c r="G4859" s="78"/>
      <c r="H4859" s="78"/>
      <c r="I4859" s="78"/>
    </row>
    <row r="4860" spans="1:9" x14ac:dyDescent="0.2">
      <c r="A4860" s="77">
        <v>36992</v>
      </c>
      <c r="B4860" s="61">
        <v>1504</v>
      </c>
      <c r="C4860" s="78">
        <f t="shared" si="205"/>
        <v>2001.04</v>
      </c>
      <c r="D4860" s="78">
        <f t="shared" si="206"/>
        <v>2.9831404958677687</v>
      </c>
      <c r="E4860" s="78"/>
      <c r="F4860" s="78"/>
      <c r="G4860" s="78"/>
      <c r="H4860" s="78"/>
      <c r="I4860" s="78"/>
    </row>
    <row r="4861" spans="1:9" x14ac:dyDescent="0.2">
      <c r="A4861" s="77">
        <v>36993</v>
      </c>
      <c r="B4861" s="61">
        <v>1205</v>
      </c>
      <c r="C4861" s="78">
        <f t="shared" si="205"/>
        <v>2001.04</v>
      </c>
      <c r="D4861" s="78">
        <f t="shared" si="206"/>
        <v>2.3900826446280994</v>
      </c>
      <c r="E4861" s="78"/>
      <c r="F4861" s="78"/>
      <c r="G4861" s="78"/>
      <c r="H4861" s="78"/>
      <c r="I4861" s="78"/>
    </row>
    <row r="4862" spans="1:9" x14ac:dyDescent="0.2">
      <c r="A4862" s="77">
        <v>36994</v>
      </c>
      <c r="B4862" s="61">
        <v>1365</v>
      </c>
      <c r="C4862" s="78">
        <f t="shared" si="205"/>
        <v>2001.04</v>
      </c>
      <c r="D4862" s="78">
        <f t="shared" si="206"/>
        <v>2.707438016528926</v>
      </c>
      <c r="E4862" s="78"/>
      <c r="F4862" s="78"/>
      <c r="G4862" s="78"/>
      <c r="H4862" s="78"/>
      <c r="I4862" s="78"/>
    </row>
    <row r="4863" spans="1:9" x14ac:dyDescent="0.2">
      <c r="A4863" s="77">
        <v>36995</v>
      </c>
      <c r="B4863" s="61">
        <v>1318</v>
      </c>
      <c r="C4863" s="78">
        <f t="shared" si="205"/>
        <v>2001.04</v>
      </c>
      <c r="D4863" s="78">
        <f t="shared" si="206"/>
        <v>2.6142148760330577</v>
      </c>
      <c r="E4863" s="78"/>
      <c r="F4863" s="78"/>
      <c r="G4863" s="78"/>
      <c r="H4863" s="78"/>
      <c r="I4863" s="78"/>
    </row>
    <row r="4864" spans="1:9" x14ac:dyDescent="0.2">
      <c r="A4864" s="77">
        <v>36996</v>
      </c>
      <c r="B4864" s="61">
        <v>1220</v>
      </c>
      <c r="C4864" s="78">
        <f t="shared" si="205"/>
        <v>2001.04</v>
      </c>
      <c r="D4864" s="78">
        <f t="shared" si="206"/>
        <v>2.4198347107438019</v>
      </c>
      <c r="E4864" s="78"/>
      <c r="F4864" s="78"/>
      <c r="G4864" s="78"/>
      <c r="H4864" s="78"/>
      <c r="I4864" s="78"/>
    </row>
    <row r="4865" spans="1:9" x14ac:dyDescent="0.2">
      <c r="A4865" s="77">
        <v>36997</v>
      </c>
      <c r="B4865" s="61">
        <v>1593</v>
      </c>
      <c r="C4865" s="78">
        <f t="shared" si="205"/>
        <v>2001.04</v>
      </c>
      <c r="D4865" s="78">
        <f t="shared" si="206"/>
        <v>3.1596694214876035</v>
      </c>
      <c r="E4865" s="78"/>
      <c r="F4865" s="78"/>
      <c r="G4865" s="78"/>
      <c r="H4865" s="78"/>
      <c r="I4865" s="78"/>
    </row>
    <row r="4866" spans="1:9" x14ac:dyDescent="0.2">
      <c r="A4866" s="77">
        <v>36998</v>
      </c>
      <c r="B4866" s="61">
        <v>1987</v>
      </c>
      <c r="C4866" s="78">
        <f t="shared" si="205"/>
        <v>2001.04</v>
      </c>
      <c r="D4866" s="78">
        <f t="shared" si="206"/>
        <v>3.9411570247933883</v>
      </c>
      <c r="E4866" s="78"/>
      <c r="F4866" s="78"/>
      <c r="G4866" s="78"/>
      <c r="H4866" s="78"/>
      <c r="I4866" s="78"/>
    </row>
    <row r="4867" spans="1:9" x14ac:dyDescent="0.2">
      <c r="A4867" s="77">
        <v>36999</v>
      </c>
      <c r="B4867" s="61">
        <v>3093</v>
      </c>
      <c r="C4867" s="78">
        <f t="shared" si="205"/>
        <v>2001.04</v>
      </c>
      <c r="D4867" s="78">
        <f t="shared" si="206"/>
        <v>6.1348760330578518</v>
      </c>
      <c r="E4867" s="78"/>
      <c r="F4867" s="78"/>
      <c r="G4867" s="78"/>
      <c r="H4867" s="78"/>
      <c r="I4867" s="78"/>
    </row>
    <row r="4868" spans="1:9" x14ac:dyDescent="0.2">
      <c r="A4868" s="77">
        <v>37000</v>
      </c>
      <c r="B4868" s="61">
        <v>2496</v>
      </c>
      <c r="C4868" s="78">
        <f t="shared" si="205"/>
        <v>2001.04</v>
      </c>
      <c r="D4868" s="78">
        <f t="shared" si="206"/>
        <v>4.9507438016528926</v>
      </c>
      <c r="E4868" s="78"/>
      <c r="F4868" s="78"/>
      <c r="G4868" s="78"/>
      <c r="H4868" s="78"/>
      <c r="I4868" s="78"/>
    </row>
    <row r="4869" spans="1:9" x14ac:dyDescent="0.2">
      <c r="A4869" s="77">
        <v>37001</v>
      </c>
      <c r="B4869" s="61">
        <v>2429</v>
      </c>
      <c r="C4869" s="78">
        <f t="shared" si="205"/>
        <v>2001.04</v>
      </c>
      <c r="D4869" s="78">
        <f t="shared" si="206"/>
        <v>4.8178512396694213</v>
      </c>
      <c r="E4869" s="78"/>
      <c r="F4869" s="78"/>
      <c r="G4869" s="78"/>
      <c r="H4869" s="78"/>
      <c r="I4869" s="78"/>
    </row>
    <row r="4870" spans="1:9" x14ac:dyDescent="0.2">
      <c r="A4870" s="77">
        <v>37002</v>
      </c>
      <c r="B4870" s="61">
        <v>1881</v>
      </c>
      <c r="C4870" s="78">
        <f t="shared" si="205"/>
        <v>2001.04</v>
      </c>
      <c r="D4870" s="78">
        <f t="shared" si="206"/>
        <v>3.730909090909091</v>
      </c>
      <c r="E4870" s="78"/>
      <c r="F4870" s="78"/>
      <c r="G4870" s="78"/>
      <c r="H4870" s="78"/>
      <c r="I4870" s="78"/>
    </row>
    <row r="4871" spans="1:9" x14ac:dyDescent="0.2">
      <c r="A4871" s="77">
        <v>37003</v>
      </c>
      <c r="B4871" s="61">
        <v>1949</v>
      </c>
      <c r="C4871" s="78">
        <f t="shared" si="205"/>
        <v>2001.04</v>
      </c>
      <c r="D4871" s="78">
        <f t="shared" si="206"/>
        <v>3.8657851239669423</v>
      </c>
      <c r="E4871" s="78"/>
      <c r="F4871" s="78"/>
      <c r="G4871" s="78"/>
      <c r="H4871" s="78"/>
      <c r="I4871" s="78"/>
    </row>
    <row r="4872" spans="1:9" x14ac:dyDescent="0.2">
      <c r="A4872" s="77">
        <v>37004</v>
      </c>
      <c r="B4872" s="61">
        <v>2267</v>
      </c>
      <c r="C4872" s="78">
        <f t="shared" si="205"/>
        <v>2001.04</v>
      </c>
      <c r="D4872" s="78">
        <f t="shared" si="206"/>
        <v>4.4965289256198346</v>
      </c>
      <c r="E4872" s="78"/>
      <c r="F4872" s="78"/>
      <c r="G4872" s="78"/>
      <c r="H4872" s="78"/>
      <c r="I4872" s="78"/>
    </row>
    <row r="4873" spans="1:9" x14ac:dyDescent="0.2">
      <c r="A4873" s="77">
        <v>37005</v>
      </c>
      <c r="B4873" s="61">
        <v>2886</v>
      </c>
      <c r="C4873" s="78">
        <f t="shared" si="205"/>
        <v>2001.04</v>
      </c>
      <c r="D4873" s="78">
        <f t="shared" si="206"/>
        <v>5.7242975206611568</v>
      </c>
      <c r="E4873" s="78"/>
      <c r="F4873" s="78"/>
      <c r="G4873" s="78"/>
      <c r="H4873" s="78"/>
      <c r="I4873" s="78"/>
    </row>
    <row r="4874" spans="1:9" x14ac:dyDescent="0.2">
      <c r="A4874" s="77">
        <v>37006</v>
      </c>
      <c r="B4874" s="61">
        <v>3860</v>
      </c>
      <c r="C4874" s="78">
        <f t="shared" si="205"/>
        <v>2001.04</v>
      </c>
      <c r="D4874" s="78">
        <f t="shared" si="206"/>
        <v>7.6561983471074377</v>
      </c>
      <c r="E4874" s="78"/>
      <c r="F4874" s="78"/>
      <c r="G4874" s="78"/>
      <c r="H4874" s="78"/>
      <c r="I4874" s="78"/>
    </row>
    <row r="4875" spans="1:9" x14ac:dyDescent="0.2">
      <c r="A4875" s="77">
        <v>37007</v>
      </c>
      <c r="B4875" s="61">
        <v>4991</v>
      </c>
      <c r="C4875" s="78">
        <f t="shared" ref="C4875:C4938" si="207">YEAR(A4875) + MONTH(A4875) / 100</f>
        <v>2001.04</v>
      </c>
      <c r="D4875" s="78">
        <f t="shared" si="206"/>
        <v>9.8995041322314048</v>
      </c>
      <c r="E4875" s="78"/>
      <c r="F4875" s="78"/>
      <c r="G4875" s="78"/>
      <c r="H4875" s="78"/>
      <c r="I4875" s="78"/>
    </row>
    <row r="4876" spans="1:9" x14ac:dyDescent="0.2">
      <c r="A4876" s="77">
        <v>37008</v>
      </c>
      <c r="B4876" s="61">
        <v>4593</v>
      </c>
      <c r="C4876" s="78">
        <f t="shared" si="207"/>
        <v>2001.04</v>
      </c>
      <c r="D4876" s="78">
        <f t="shared" ref="D4876:D4939" si="208">B4876 * 60 * 60 * 24 / 43560 / 1000</f>
        <v>9.1100826446280987</v>
      </c>
      <c r="E4876" s="78"/>
      <c r="F4876" s="78"/>
      <c r="G4876" s="78"/>
      <c r="H4876" s="78"/>
      <c r="I4876" s="78"/>
    </row>
    <row r="4877" spans="1:9" x14ac:dyDescent="0.2">
      <c r="A4877" s="77">
        <v>37009</v>
      </c>
      <c r="B4877" s="61">
        <v>4442</v>
      </c>
      <c r="C4877" s="78">
        <f t="shared" si="207"/>
        <v>2001.04</v>
      </c>
      <c r="D4877" s="78">
        <f t="shared" si="208"/>
        <v>8.8105785123966935</v>
      </c>
      <c r="E4877" s="78"/>
      <c r="F4877" s="78"/>
      <c r="G4877" s="78"/>
      <c r="H4877" s="78"/>
      <c r="I4877" s="78"/>
    </row>
    <row r="4878" spans="1:9" x14ac:dyDescent="0.2">
      <c r="A4878" s="77">
        <v>37010</v>
      </c>
      <c r="B4878" s="61">
        <v>3450</v>
      </c>
      <c r="C4878" s="78">
        <f t="shared" si="207"/>
        <v>2001.04</v>
      </c>
      <c r="D4878" s="78">
        <f t="shared" si="208"/>
        <v>6.8429752066115705</v>
      </c>
      <c r="E4878" s="78"/>
      <c r="F4878" s="78"/>
      <c r="G4878" s="78"/>
      <c r="H4878" s="78"/>
      <c r="I4878" s="78"/>
    </row>
    <row r="4879" spans="1:9" x14ac:dyDescent="0.2">
      <c r="A4879" s="77">
        <v>37011</v>
      </c>
      <c r="B4879" s="61">
        <v>3227</v>
      </c>
      <c r="C4879" s="78">
        <f t="shared" si="207"/>
        <v>2001.04</v>
      </c>
      <c r="D4879" s="78">
        <f t="shared" si="208"/>
        <v>6.4006611570247935</v>
      </c>
      <c r="E4879" s="78"/>
      <c r="F4879" s="78"/>
      <c r="G4879" s="78"/>
      <c r="H4879" s="78"/>
      <c r="I4879" s="78"/>
    </row>
    <row r="4880" spans="1:9" x14ac:dyDescent="0.2">
      <c r="A4880" s="77">
        <v>37012</v>
      </c>
      <c r="B4880" s="61">
        <v>4191</v>
      </c>
      <c r="C4880" s="78">
        <f t="shared" si="207"/>
        <v>2001.05</v>
      </c>
      <c r="D4880" s="78">
        <f t="shared" si="208"/>
        <v>8.3127272727272725</v>
      </c>
      <c r="E4880" s="78"/>
      <c r="F4880" s="78"/>
      <c r="G4880" s="78"/>
      <c r="H4880" s="78"/>
      <c r="I4880" s="78"/>
    </row>
    <row r="4881" spans="1:9" x14ac:dyDescent="0.2">
      <c r="A4881" s="77">
        <v>37013</v>
      </c>
      <c r="B4881" s="61">
        <v>3143</v>
      </c>
      <c r="C4881" s="78">
        <f t="shared" si="207"/>
        <v>2001.05</v>
      </c>
      <c r="D4881" s="78">
        <f t="shared" si="208"/>
        <v>6.2340495867768597</v>
      </c>
      <c r="E4881" s="78"/>
      <c r="F4881" s="78"/>
      <c r="G4881" s="78"/>
      <c r="H4881" s="78"/>
      <c r="I4881" s="78"/>
    </row>
    <row r="4882" spans="1:9" x14ac:dyDescent="0.2">
      <c r="A4882" s="77">
        <v>37014</v>
      </c>
      <c r="B4882" s="61">
        <v>3048</v>
      </c>
      <c r="C4882" s="78">
        <f t="shared" si="207"/>
        <v>2001.05</v>
      </c>
      <c r="D4882" s="78">
        <f t="shared" si="208"/>
        <v>6.0456198347107435</v>
      </c>
      <c r="E4882" s="78"/>
      <c r="F4882" s="78"/>
      <c r="G4882" s="78"/>
      <c r="H4882" s="78"/>
      <c r="I4882" s="78"/>
    </row>
    <row r="4883" spans="1:9" x14ac:dyDescent="0.2">
      <c r="A4883" s="77">
        <v>37015</v>
      </c>
      <c r="B4883" s="61">
        <v>2847</v>
      </c>
      <c r="C4883" s="78">
        <f t="shared" si="207"/>
        <v>2001.05</v>
      </c>
      <c r="D4883" s="78">
        <f t="shared" si="208"/>
        <v>5.6469421487603304</v>
      </c>
      <c r="E4883" s="78"/>
      <c r="F4883" s="78"/>
      <c r="G4883" s="78"/>
      <c r="H4883" s="78"/>
      <c r="I4883" s="78"/>
    </row>
    <row r="4884" spans="1:9" x14ac:dyDescent="0.2">
      <c r="A4884" s="77">
        <v>37016</v>
      </c>
      <c r="B4884" s="61">
        <v>3497</v>
      </c>
      <c r="C4884" s="78">
        <f t="shared" si="207"/>
        <v>2001.05</v>
      </c>
      <c r="D4884" s="78">
        <f t="shared" si="208"/>
        <v>6.936198347107438</v>
      </c>
      <c r="E4884" s="78"/>
      <c r="F4884" s="78"/>
      <c r="G4884" s="78"/>
      <c r="H4884" s="78"/>
      <c r="I4884" s="78"/>
    </row>
    <row r="4885" spans="1:9" x14ac:dyDescent="0.2">
      <c r="A4885" s="77">
        <v>37017</v>
      </c>
      <c r="B4885" s="61">
        <v>3417</v>
      </c>
      <c r="C4885" s="78">
        <f t="shared" si="207"/>
        <v>2001.05</v>
      </c>
      <c r="D4885" s="78">
        <f t="shared" si="208"/>
        <v>6.7775206611570251</v>
      </c>
      <c r="E4885" s="78"/>
      <c r="F4885" s="78"/>
      <c r="G4885" s="78"/>
      <c r="H4885" s="78"/>
      <c r="I4885" s="78"/>
    </row>
    <row r="4886" spans="1:9" x14ac:dyDescent="0.2">
      <c r="A4886" s="77">
        <v>37018</v>
      </c>
      <c r="B4886" s="61">
        <v>3795</v>
      </c>
      <c r="C4886" s="78">
        <f t="shared" si="207"/>
        <v>2001.05</v>
      </c>
      <c r="D4886" s="78">
        <f t="shared" si="208"/>
        <v>7.5272727272727273</v>
      </c>
      <c r="E4886" s="78"/>
      <c r="F4886" s="78"/>
      <c r="G4886" s="78"/>
      <c r="H4886" s="78"/>
      <c r="I4886" s="78"/>
    </row>
    <row r="4887" spans="1:9" x14ac:dyDescent="0.2">
      <c r="A4887" s="77">
        <v>37019</v>
      </c>
      <c r="B4887" s="61">
        <v>4139</v>
      </c>
      <c r="C4887" s="78">
        <f t="shared" si="207"/>
        <v>2001.05</v>
      </c>
      <c r="D4887" s="78">
        <f t="shared" si="208"/>
        <v>8.2095867768595028</v>
      </c>
      <c r="E4887" s="78"/>
      <c r="F4887" s="78"/>
      <c r="G4887" s="78"/>
      <c r="H4887" s="78"/>
      <c r="I4887" s="78"/>
    </row>
    <row r="4888" spans="1:9" x14ac:dyDescent="0.2">
      <c r="A4888" s="77">
        <v>37020</v>
      </c>
      <c r="B4888" s="61">
        <v>4414</v>
      </c>
      <c r="C4888" s="78">
        <f t="shared" si="207"/>
        <v>2001.05</v>
      </c>
      <c r="D4888" s="78">
        <f t="shared" si="208"/>
        <v>8.7550413223140495</v>
      </c>
      <c r="E4888" s="78"/>
      <c r="F4888" s="78"/>
      <c r="G4888" s="78"/>
      <c r="H4888" s="78"/>
      <c r="I4888" s="78"/>
    </row>
    <row r="4889" spans="1:9" x14ac:dyDescent="0.2">
      <c r="A4889" s="77">
        <v>37021</v>
      </c>
      <c r="B4889" s="61">
        <v>4243</v>
      </c>
      <c r="C4889" s="78">
        <f t="shared" si="207"/>
        <v>2001.05</v>
      </c>
      <c r="D4889" s="78">
        <f t="shared" si="208"/>
        <v>8.4158677685950405</v>
      </c>
      <c r="E4889" s="78"/>
      <c r="F4889" s="78"/>
      <c r="G4889" s="78"/>
      <c r="H4889" s="78"/>
      <c r="I4889" s="78"/>
    </row>
    <row r="4890" spans="1:9" x14ac:dyDescent="0.2">
      <c r="A4890" s="77">
        <v>37022</v>
      </c>
      <c r="B4890" s="61">
        <v>3744</v>
      </c>
      <c r="C4890" s="78">
        <f t="shared" si="207"/>
        <v>2001.05</v>
      </c>
      <c r="D4890" s="78">
        <f t="shared" si="208"/>
        <v>7.4261157024793389</v>
      </c>
      <c r="E4890" s="78"/>
      <c r="F4890" s="78"/>
      <c r="G4890" s="78"/>
      <c r="H4890" s="78"/>
      <c r="I4890" s="78"/>
    </row>
    <row r="4891" spans="1:9" x14ac:dyDescent="0.2">
      <c r="A4891" s="77">
        <v>37023</v>
      </c>
      <c r="B4891" s="61">
        <v>3646</v>
      </c>
      <c r="C4891" s="78">
        <f t="shared" si="207"/>
        <v>2001.05</v>
      </c>
      <c r="D4891" s="78">
        <f t="shared" si="208"/>
        <v>7.2317355371900831</v>
      </c>
      <c r="E4891" s="78"/>
      <c r="F4891" s="78"/>
      <c r="G4891" s="78"/>
      <c r="H4891" s="78"/>
      <c r="I4891" s="78"/>
    </row>
    <row r="4892" spans="1:9" x14ac:dyDescent="0.2">
      <c r="A4892" s="77">
        <v>37024</v>
      </c>
      <c r="B4892" s="61">
        <v>3347</v>
      </c>
      <c r="C4892" s="78">
        <f t="shared" si="207"/>
        <v>2001.05</v>
      </c>
      <c r="D4892" s="78">
        <f t="shared" si="208"/>
        <v>6.6386776859504133</v>
      </c>
      <c r="E4892" s="78"/>
      <c r="F4892" s="78"/>
      <c r="G4892" s="78"/>
      <c r="H4892" s="78"/>
      <c r="I4892" s="78"/>
    </row>
    <row r="4893" spans="1:9" x14ac:dyDescent="0.2">
      <c r="A4893" s="77">
        <v>37025</v>
      </c>
      <c r="B4893" s="61">
        <v>2938</v>
      </c>
      <c r="C4893" s="78">
        <f t="shared" si="207"/>
        <v>2001.05</v>
      </c>
      <c r="D4893" s="78">
        <f t="shared" si="208"/>
        <v>5.8274380165289257</v>
      </c>
      <c r="E4893" s="78"/>
      <c r="F4893" s="78"/>
      <c r="G4893" s="78"/>
      <c r="H4893" s="78"/>
      <c r="I4893" s="78"/>
    </row>
    <row r="4894" spans="1:9" x14ac:dyDescent="0.2">
      <c r="A4894" s="77">
        <v>37026</v>
      </c>
      <c r="B4894" s="61">
        <v>4737</v>
      </c>
      <c r="C4894" s="78">
        <f t="shared" si="207"/>
        <v>2001.05</v>
      </c>
      <c r="D4894" s="78">
        <f t="shared" si="208"/>
        <v>9.3957024793388424</v>
      </c>
      <c r="E4894" s="78"/>
      <c r="F4894" s="78"/>
      <c r="G4894" s="78"/>
      <c r="H4894" s="78"/>
      <c r="I4894" s="78"/>
    </row>
    <row r="4895" spans="1:9" x14ac:dyDescent="0.2">
      <c r="A4895" s="77">
        <v>37027</v>
      </c>
      <c r="B4895" s="61">
        <v>3991</v>
      </c>
      <c r="C4895" s="78">
        <f t="shared" si="207"/>
        <v>2001.05</v>
      </c>
      <c r="D4895" s="78">
        <f t="shared" si="208"/>
        <v>7.916033057851239</v>
      </c>
      <c r="E4895" s="78"/>
      <c r="F4895" s="78"/>
      <c r="G4895" s="78"/>
      <c r="H4895" s="78"/>
      <c r="I4895" s="78"/>
    </row>
    <row r="4896" spans="1:9" x14ac:dyDescent="0.2">
      <c r="A4896" s="77">
        <v>37028</v>
      </c>
      <c r="B4896" s="61">
        <v>2996</v>
      </c>
      <c r="C4896" s="78">
        <f t="shared" si="207"/>
        <v>2001.05</v>
      </c>
      <c r="D4896" s="78">
        <f t="shared" si="208"/>
        <v>5.9424793388429755</v>
      </c>
      <c r="E4896" s="78"/>
      <c r="F4896" s="78"/>
      <c r="G4896" s="78"/>
      <c r="H4896" s="78"/>
      <c r="I4896" s="78"/>
    </row>
    <row r="4897" spans="1:9" x14ac:dyDescent="0.2">
      <c r="A4897" s="77">
        <v>37029</v>
      </c>
      <c r="B4897" s="61">
        <v>3239</v>
      </c>
      <c r="C4897" s="78">
        <f t="shared" si="207"/>
        <v>2001.05</v>
      </c>
      <c r="D4897" s="78">
        <f t="shared" si="208"/>
        <v>6.4244628099173555</v>
      </c>
      <c r="E4897" s="78"/>
      <c r="F4897" s="78"/>
      <c r="G4897" s="78"/>
      <c r="H4897" s="78"/>
      <c r="I4897" s="78"/>
    </row>
    <row r="4898" spans="1:9" x14ac:dyDescent="0.2">
      <c r="A4898" s="77">
        <v>37030</v>
      </c>
      <c r="B4898" s="61">
        <v>2879</v>
      </c>
      <c r="C4898" s="78">
        <f t="shared" si="207"/>
        <v>2001.05</v>
      </c>
      <c r="D4898" s="78">
        <f t="shared" si="208"/>
        <v>5.7104132231404954</v>
      </c>
      <c r="E4898" s="78"/>
      <c r="F4898" s="78"/>
      <c r="G4898" s="78"/>
      <c r="H4898" s="78"/>
      <c r="I4898" s="78"/>
    </row>
    <row r="4899" spans="1:9" x14ac:dyDescent="0.2">
      <c r="A4899" s="77">
        <v>37031</v>
      </c>
      <c r="B4899" s="61">
        <v>3081</v>
      </c>
      <c r="C4899" s="78">
        <f t="shared" si="207"/>
        <v>2001.05</v>
      </c>
      <c r="D4899" s="78">
        <f t="shared" si="208"/>
        <v>6.1110743801652889</v>
      </c>
      <c r="E4899" s="78"/>
      <c r="F4899" s="78"/>
      <c r="G4899" s="78"/>
      <c r="H4899" s="78"/>
      <c r="I4899" s="78"/>
    </row>
    <row r="4900" spans="1:9" x14ac:dyDescent="0.2">
      <c r="A4900" s="77">
        <v>37032</v>
      </c>
      <c r="B4900" s="61">
        <v>3392</v>
      </c>
      <c r="C4900" s="78">
        <f t="shared" si="207"/>
        <v>2001.05</v>
      </c>
      <c r="D4900" s="78">
        <f t="shared" si="208"/>
        <v>6.7279338842975207</v>
      </c>
      <c r="E4900" s="78"/>
      <c r="F4900" s="78"/>
      <c r="G4900" s="78"/>
      <c r="H4900" s="78"/>
      <c r="I4900" s="78"/>
    </row>
    <row r="4901" spans="1:9" x14ac:dyDescent="0.2">
      <c r="A4901" s="77">
        <v>37033</v>
      </c>
      <c r="B4901" s="61">
        <v>2958</v>
      </c>
      <c r="C4901" s="78">
        <f t="shared" si="207"/>
        <v>2001.05</v>
      </c>
      <c r="D4901" s="78">
        <f t="shared" si="208"/>
        <v>5.8671074380165296</v>
      </c>
      <c r="E4901" s="78"/>
      <c r="F4901" s="78"/>
      <c r="G4901" s="78"/>
      <c r="H4901" s="78"/>
      <c r="I4901" s="78"/>
    </row>
    <row r="4902" spans="1:9" x14ac:dyDescent="0.2">
      <c r="A4902" s="77">
        <v>37034</v>
      </c>
      <c r="B4902" s="61">
        <v>2895</v>
      </c>
      <c r="C4902" s="78">
        <f t="shared" si="207"/>
        <v>2001.05</v>
      </c>
      <c r="D4902" s="78">
        <f t="shared" si="208"/>
        <v>5.7421487603305783</v>
      </c>
      <c r="E4902" s="78"/>
      <c r="F4902" s="78"/>
      <c r="G4902" s="78"/>
      <c r="H4902" s="78"/>
      <c r="I4902" s="78"/>
    </row>
    <row r="4903" spans="1:9" x14ac:dyDescent="0.2">
      <c r="A4903" s="77">
        <v>37035</v>
      </c>
      <c r="B4903" s="61">
        <v>2643</v>
      </c>
      <c r="C4903" s="78">
        <f t="shared" si="207"/>
        <v>2001.05</v>
      </c>
      <c r="D4903" s="78">
        <f t="shared" si="208"/>
        <v>5.2423140495867768</v>
      </c>
      <c r="E4903" s="78"/>
      <c r="F4903" s="78"/>
      <c r="G4903" s="78"/>
      <c r="H4903" s="78"/>
      <c r="I4903" s="78"/>
    </row>
    <row r="4904" spans="1:9" x14ac:dyDescent="0.2">
      <c r="A4904" s="77">
        <v>37036</v>
      </c>
      <c r="B4904" s="61">
        <v>2054</v>
      </c>
      <c r="C4904" s="78">
        <f t="shared" si="207"/>
        <v>2001.05</v>
      </c>
      <c r="D4904" s="78">
        <f t="shared" si="208"/>
        <v>4.0740495867768596</v>
      </c>
      <c r="E4904" s="78"/>
      <c r="F4904" s="78"/>
      <c r="G4904" s="78"/>
      <c r="H4904" s="78"/>
      <c r="I4904" s="78"/>
    </row>
    <row r="4905" spans="1:9" x14ac:dyDescent="0.2">
      <c r="A4905" s="77">
        <v>37037</v>
      </c>
      <c r="B4905" s="61">
        <v>2034</v>
      </c>
      <c r="C4905" s="78">
        <f t="shared" si="207"/>
        <v>2001.05</v>
      </c>
      <c r="D4905" s="78">
        <f t="shared" si="208"/>
        <v>4.0343801652892566</v>
      </c>
      <c r="E4905" s="78"/>
      <c r="F4905" s="78"/>
      <c r="G4905" s="78"/>
      <c r="H4905" s="78"/>
      <c r="I4905" s="78"/>
    </row>
    <row r="4906" spans="1:9" x14ac:dyDescent="0.2">
      <c r="A4906" s="77">
        <v>37038</v>
      </c>
      <c r="B4906" s="61">
        <v>1216</v>
      </c>
      <c r="C4906" s="78">
        <f t="shared" si="207"/>
        <v>2001.05</v>
      </c>
      <c r="D4906" s="78">
        <f t="shared" si="208"/>
        <v>2.4119008264462809</v>
      </c>
      <c r="E4906" s="78"/>
      <c r="F4906" s="78"/>
      <c r="G4906" s="78"/>
      <c r="H4906" s="78"/>
      <c r="I4906" s="78"/>
    </row>
    <row r="4907" spans="1:9" x14ac:dyDescent="0.2">
      <c r="A4907" s="77">
        <v>37039</v>
      </c>
      <c r="B4907" s="61">
        <v>1199</v>
      </c>
      <c r="C4907" s="78">
        <f t="shared" si="207"/>
        <v>2001.05</v>
      </c>
      <c r="D4907" s="78">
        <f t="shared" si="208"/>
        <v>2.378181818181818</v>
      </c>
      <c r="E4907" s="78"/>
      <c r="F4907" s="78"/>
      <c r="G4907" s="78"/>
      <c r="H4907" s="78"/>
      <c r="I4907" s="78"/>
    </row>
    <row r="4908" spans="1:9" x14ac:dyDescent="0.2">
      <c r="A4908" s="77">
        <v>37040</v>
      </c>
      <c r="B4908" s="61">
        <v>1402</v>
      </c>
      <c r="C4908" s="78">
        <f t="shared" si="207"/>
        <v>2001.05</v>
      </c>
      <c r="D4908" s="78">
        <f t="shared" si="208"/>
        <v>2.7808264462809915</v>
      </c>
      <c r="E4908" s="78"/>
      <c r="F4908" s="78"/>
      <c r="G4908" s="78"/>
      <c r="H4908" s="78"/>
      <c r="I4908" s="78"/>
    </row>
    <row r="4909" spans="1:9" x14ac:dyDescent="0.2">
      <c r="A4909" s="77">
        <v>37041</v>
      </c>
      <c r="B4909" s="61">
        <v>1154</v>
      </c>
      <c r="C4909" s="78">
        <f t="shared" si="207"/>
        <v>2001.05</v>
      </c>
      <c r="D4909" s="78">
        <f t="shared" si="208"/>
        <v>2.2889256198347105</v>
      </c>
      <c r="E4909" s="78"/>
      <c r="F4909" s="78"/>
      <c r="G4909" s="78"/>
      <c r="H4909" s="78"/>
      <c r="I4909" s="78"/>
    </row>
    <row r="4910" spans="1:9" x14ac:dyDescent="0.2">
      <c r="A4910" s="77">
        <v>37042</v>
      </c>
      <c r="B4910" s="61">
        <v>1589</v>
      </c>
      <c r="C4910" s="78">
        <f t="shared" si="207"/>
        <v>2001.05</v>
      </c>
      <c r="D4910" s="78">
        <f t="shared" si="208"/>
        <v>3.1517355371900826</v>
      </c>
      <c r="E4910" s="78"/>
      <c r="F4910" s="78"/>
      <c r="G4910" s="78"/>
      <c r="H4910" s="78"/>
      <c r="I4910" s="78"/>
    </row>
    <row r="4911" spans="1:9" x14ac:dyDescent="0.2">
      <c r="A4911" s="77">
        <v>37043</v>
      </c>
      <c r="B4911" s="61">
        <v>817</v>
      </c>
      <c r="C4911" s="78">
        <f t="shared" si="207"/>
        <v>2001.06</v>
      </c>
      <c r="D4911" s="78">
        <f t="shared" si="208"/>
        <v>1.620495867768595</v>
      </c>
      <c r="E4911" s="78"/>
      <c r="F4911" s="78"/>
      <c r="G4911" s="78"/>
      <c r="H4911" s="78"/>
      <c r="I4911" s="78"/>
    </row>
    <row r="4912" spans="1:9" x14ac:dyDescent="0.2">
      <c r="A4912" s="77">
        <v>37044</v>
      </c>
      <c r="B4912" s="61">
        <v>508</v>
      </c>
      <c r="C4912" s="78">
        <f t="shared" si="207"/>
        <v>2001.06</v>
      </c>
      <c r="D4912" s="78">
        <f t="shared" si="208"/>
        <v>1.0076033057851239</v>
      </c>
      <c r="E4912" s="78"/>
      <c r="F4912" s="78"/>
      <c r="G4912" s="78"/>
      <c r="H4912" s="78"/>
      <c r="I4912" s="78"/>
    </row>
    <row r="4913" spans="1:9" x14ac:dyDescent="0.2">
      <c r="A4913" s="77">
        <v>37045</v>
      </c>
      <c r="B4913" s="61">
        <v>927</v>
      </c>
      <c r="C4913" s="78">
        <f t="shared" si="207"/>
        <v>2001.06</v>
      </c>
      <c r="D4913" s="78">
        <f t="shared" si="208"/>
        <v>1.8386776859504133</v>
      </c>
      <c r="E4913" s="78"/>
      <c r="F4913" s="78"/>
      <c r="G4913" s="78"/>
      <c r="H4913" s="78"/>
      <c r="I4913" s="78"/>
    </row>
    <row r="4914" spans="1:9" x14ac:dyDescent="0.2">
      <c r="A4914" s="77">
        <v>37046</v>
      </c>
      <c r="B4914" s="61">
        <v>647</v>
      </c>
      <c r="C4914" s="78">
        <f t="shared" si="207"/>
        <v>2001.06</v>
      </c>
      <c r="D4914" s="78">
        <f t="shared" si="208"/>
        <v>1.2833057851239669</v>
      </c>
      <c r="E4914" s="78"/>
      <c r="F4914" s="78"/>
      <c r="G4914" s="78"/>
      <c r="H4914" s="78"/>
      <c r="I4914" s="78"/>
    </row>
    <row r="4915" spans="1:9" x14ac:dyDescent="0.2">
      <c r="A4915" s="77">
        <v>37047</v>
      </c>
      <c r="B4915" s="61">
        <v>782</v>
      </c>
      <c r="C4915" s="78">
        <f t="shared" si="207"/>
        <v>2001.06</v>
      </c>
      <c r="D4915" s="78">
        <f t="shared" si="208"/>
        <v>1.5510743801652893</v>
      </c>
      <c r="E4915" s="78"/>
      <c r="F4915" s="78"/>
      <c r="G4915" s="78"/>
      <c r="H4915" s="78"/>
      <c r="I4915" s="78"/>
    </row>
    <row r="4916" spans="1:9" x14ac:dyDescent="0.2">
      <c r="A4916" s="77">
        <v>37048</v>
      </c>
      <c r="B4916" s="61">
        <v>1002</v>
      </c>
      <c r="C4916" s="78">
        <f t="shared" si="207"/>
        <v>2001.06</v>
      </c>
      <c r="D4916" s="78">
        <f t="shared" si="208"/>
        <v>1.9874380165289256</v>
      </c>
      <c r="E4916" s="78"/>
      <c r="F4916" s="78"/>
      <c r="G4916" s="78"/>
      <c r="H4916" s="78"/>
      <c r="I4916" s="78"/>
    </row>
    <row r="4917" spans="1:9" x14ac:dyDescent="0.2">
      <c r="A4917" s="77">
        <v>37049</v>
      </c>
      <c r="B4917" s="61">
        <v>1177</v>
      </c>
      <c r="C4917" s="78">
        <f t="shared" si="207"/>
        <v>2001.06</v>
      </c>
      <c r="D4917" s="78">
        <f t="shared" si="208"/>
        <v>2.3345454545454545</v>
      </c>
      <c r="E4917" s="78"/>
      <c r="F4917" s="78"/>
      <c r="G4917" s="78"/>
      <c r="H4917" s="78"/>
      <c r="I4917" s="78"/>
    </row>
    <row r="4918" spans="1:9" x14ac:dyDescent="0.2">
      <c r="A4918" s="77">
        <v>37050</v>
      </c>
      <c r="B4918" s="61">
        <v>751</v>
      </c>
      <c r="C4918" s="78">
        <f t="shared" si="207"/>
        <v>2001.06</v>
      </c>
      <c r="D4918" s="78">
        <f t="shared" si="208"/>
        <v>1.4895867768595041</v>
      </c>
      <c r="E4918" s="78"/>
      <c r="F4918" s="78"/>
      <c r="G4918" s="78"/>
      <c r="H4918" s="78"/>
      <c r="I4918" s="78"/>
    </row>
    <row r="4919" spans="1:9" x14ac:dyDescent="0.2">
      <c r="A4919" s="77">
        <v>37051</v>
      </c>
      <c r="B4919" s="61">
        <v>722</v>
      </c>
      <c r="C4919" s="78">
        <f t="shared" si="207"/>
        <v>2001.06</v>
      </c>
      <c r="D4919" s="78">
        <f t="shared" si="208"/>
        <v>1.4320661157024792</v>
      </c>
      <c r="E4919" s="78"/>
      <c r="F4919" s="78"/>
      <c r="G4919" s="78"/>
      <c r="H4919" s="78"/>
      <c r="I4919" s="78"/>
    </row>
    <row r="4920" spans="1:9" x14ac:dyDescent="0.2">
      <c r="A4920" s="77">
        <v>37052</v>
      </c>
      <c r="B4920" s="61">
        <v>590</v>
      </c>
      <c r="C4920" s="78">
        <f t="shared" si="207"/>
        <v>2001.06</v>
      </c>
      <c r="D4920" s="78">
        <f t="shared" si="208"/>
        <v>1.1702479338842975</v>
      </c>
      <c r="E4920" s="78"/>
      <c r="F4920" s="78"/>
      <c r="G4920" s="78"/>
      <c r="H4920" s="78"/>
      <c r="I4920" s="78"/>
    </row>
    <row r="4921" spans="1:9" x14ac:dyDescent="0.2">
      <c r="A4921" s="77">
        <v>37053</v>
      </c>
      <c r="B4921" s="61">
        <v>533</v>
      </c>
      <c r="C4921" s="78">
        <f t="shared" si="207"/>
        <v>2001.06</v>
      </c>
      <c r="D4921" s="78">
        <f t="shared" si="208"/>
        <v>1.0571900826446281</v>
      </c>
      <c r="E4921" s="78"/>
      <c r="F4921" s="78"/>
      <c r="G4921" s="78"/>
      <c r="H4921" s="78"/>
      <c r="I4921" s="78"/>
    </row>
    <row r="4922" spans="1:9" x14ac:dyDescent="0.2">
      <c r="A4922" s="77">
        <v>37054</v>
      </c>
      <c r="B4922" s="61">
        <v>837</v>
      </c>
      <c r="C4922" s="78">
        <f t="shared" si="207"/>
        <v>2001.06</v>
      </c>
      <c r="D4922" s="78">
        <f t="shared" si="208"/>
        <v>1.6601652892561982</v>
      </c>
      <c r="E4922" s="78"/>
      <c r="F4922" s="78"/>
      <c r="G4922" s="78"/>
      <c r="H4922" s="78"/>
      <c r="I4922" s="78"/>
    </row>
    <row r="4923" spans="1:9" x14ac:dyDescent="0.2">
      <c r="A4923" s="77">
        <v>37055</v>
      </c>
      <c r="B4923" s="61">
        <v>607</v>
      </c>
      <c r="C4923" s="78">
        <f t="shared" si="207"/>
        <v>2001.06</v>
      </c>
      <c r="D4923" s="78">
        <f t="shared" si="208"/>
        <v>1.2039669421487604</v>
      </c>
      <c r="E4923" s="78"/>
      <c r="F4923" s="78"/>
      <c r="G4923" s="78"/>
      <c r="H4923" s="78"/>
      <c r="I4923" s="78"/>
    </row>
    <row r="4924" spans="1:9" x14ac:dyDescent="0.2">
      <c r="A4924" s="77">
        <v>37056</v>
      </c>
      <c r="B4924" s="61">
        <v>920</v>
      </c>
      <c r="C4924" s="78">
        <f t="shared" si="207"/>
        <v>2001.06</v>
      </c>
      <c r="D4924" s="78">
        <f t="shared" si="208"/>
        <v>1.824793388429752</v>
      </c>
      <c r="E4924" s="78"/>
      <c r="F4924" s="78"/>
      <c r="G4924" s="78"/>
      <c r="H4924" s="78"/>
      <c r="I4924" s="78"/>
    </row>
    <row r="4925" spans="1:9" x14ac:dyDescent="0.2">
      <c r="A4925" s="77">
        <v>37057</v>
      </c>
      <c r="B4925" s="61">
        <v>637</v>
      </c>
      <c r="C4925" s="78">
        <f t="shared" si="207"/>
        <v>2001.06</v>
      </c>
      <c r="D4925" s="78">
        <f t="shared" si="208"/>
        <v>1.2634710743801651</v>
      </c>
      <c r="E4925" s="78"/>
      <c r="F4925" s="78"/>
      <c r="G4925" s="78"/>
      <c r="H4925" s="78"/>
      <c r="I4925" s="78"/>
    </row>
    <row r="4926" spans="1:9" x14ac:dyDescent="0.2">
      <c r="A4926" s="77">
        <v>37058</v>
      </c>
      <c r="B4926" s="61">
        <v>525</v>
      </c>
      <c r="C4926" s="78">
        <f t="shared" si="207"/>
        <v>2001.06</v>
      </c>
      <c r="D4926" s="78">
        <f t="shared" si="208"/>
        <v>1.0413223140495869</v>
      </c>
      <c r="E4926" s="78"/>
      <c r="F4926" s="78"/>
      <c r="G4926" s="78"/>
      <c r="H4926" s="78"/>
      <c r="I4926" s="78"/>
    </row>
    <row r="4927" spans="1:9" x14ac:dyDescent="0.2">
      <c r="A4927" s="77">
        <v>37059</v>
      </c>
      <c r="B4927" s="61">
        <v>670</v>
      </c>
      <c r="C4927" s="78">
        <f t="shared" si="207"/>
        <v>2001.06</v>
      </c>
      <c r="D4927" s="78">
        <f t="shared" si="208"/>
        <v>1.3289256198347106</v>
      </c>
      <c r="E4927" s="78"/>
      <c r="F4927" s="78"/>
      <c r="G4927" s="78"/>
      <c r="H4927" s="78"/>
      <c r="I4927" s="78"/>
    </row>
    <row r="4928" spans="1:9" x14ac:dyDescent="0.2">
      <c r="A4928" s="77">
        <v>37060</v>
      </c>
      <c r="B4928" s="61">
        <v>801</v>
      </c>
      <c r="C4928" s="78">
        <f t="shared" si="207"/>
        <v>2001.06</v>
      </c>
      <c r="D4928" s="78">
        <f t="shared" si="208"/>
        <v>1.5887603305785123</v>
      </c>
      <c r="E4928" s="78"/>
      <c r="F4928" s="78"/>
      <c r="G4928" s="78"/>
      <c r="H4928" s="78"/>
      <c r="I4928" s="78"/>
    </row>
    <row r="4929" spans="1:9" x14ac:dyDescent="0.2">
      <c r="A4929" s="77">
        <v>37061</v>
      </c>
      <c r="B4929" s="61">
        <v>750</v>
      </c>
      <c r="C4929" s="78">
        <f t="shared" si="207"/>
        <v>2001.06</v>
      </c>
      <c r="D4929" s="78">
        <f t="shared" si="208"/>
        <v>1.4876033057851239</v>
      </c>
      <c r="E4929" s="78"/>
      <c r="F4929" s="78"/>
      <c r="G4929" s="78"/>
      <c r="H4929" s="78"/>
      <c r="I4929" s="78"/>
    </row>
    <row r="4930" spans="1:9" x14ac:dyDescent="0.2">
      <c r="A4930" s="77">
        <v>37062</v>
      </c>
      <c r="B4930" s="61">
        <v>531</v>
      </c>
      <c r="C4930" s="78">
        <f t="shared" si="207"/>
        <v>2001.06</v>
      </c>
      <c r="D4930" s="78">
        <f t="shared" si="208"/>
        <v>1.0532231404958676</v>
      </c>
      <c r="E4930" s="78"/>
      <c r="F4930" s="78"/>
      <c r="G4930" s="78"/>
      <c r="H4930" s="78"/>
      <c r="I4930" s="78"/>
    </row>
    <row r="4931" spans="1:9" x14ac:dyDescent="0.2">
      <c r="A4931" s="77">
        <v>37063</v>
      </c>
      <c r="B4931" s="61">
        <v>754</v>
      </c>
      <c r="C4931" s="78">
        <f t="shared" si="207"/>
        <v>2001.06</v>
      </c>
      <c r="D4931" s="78">
        <f t="shared" si="208"/>
        <v>1.4955371900826446</v>
      </c>
      <c r="E4931" s="78"/>
      <c r="F4931" s="78"/>
      <c r="G4931" s="78"/>
      <c r="H4931" s="78"/>
      <c r="I4931" s="78"/>
    </row>
    <row r="4932" spans="1:9" x14ac:dyDescent="0.2">
      <c r="A4932" s="77">
        <v>37064</v>
      </c>
      <c r="B4932" s="61">
        <v>670</v>
      </c>
      <c r="C4932" s="78">
        <f t="shared" si="207"/>
        <v>2001.06</v>
      </c>
      <c r="D4932" s="78">
        <f t="shared" si="208"/>
        <v>1.3289256198347106</v>
      </c>
      <c r="E4932" s="78"/>
      <c r="F4932" s="78"/>
      <c r="G4932" s="78"/>
      <c r="H4932" s="78"/>
      <c r="I4932" s="78"/>
    </row>
    <row r="4933" spans="1:9" x14ac:dyDescent="0.2">
      <c r="A4933" s="77">
        <v>37065</v>
      </c>
      <c r="B4933" s="61">
        <v>268</v>
      </c>
      <c r="C4933" s="78">
        <f t="shared" si="207"/>
        <v>2001.06</v>
      </c>
      <c r="D4933" s="78">
        <f t="shared" si="208"/>
        <v>0.5315702479338843</v>
      </c>
      <c r="E4933" s="78"/>
      <c r="F4933" s="78"/>
      <c r="G4933" s="78"/>
      <c r="H4933" s="78"/>
      <c r="I4933" s="78"/>
    </row>
    <row r="4934" spans="1:9" x14ac:dyDescent="0.2">
      <c r="A4934" s="77">
        <v>37066</v>
      </c>
      <c r="B4934" s="61">
        <v>185</v>
      </c>
      <c r="C4934" s="78">
        <f t="shared" si="207"/>
        <v>2001.06</v>
      </c>
      <c r="D4934" s="78">
        <f t="shared" si="208"/>
        <v>0.36694214876033054</v>
      </c>
      <c r="E4934" s="78"/>
      <c r="F4934" s="78"/>
      <c r="G4934" s="78"/>
      <c r="H4934" s="78"/>
      <c r="I4934" s="78"/>
    </row>
    <row r="4935" spans="1:9" x14ac:dyDescent="0.2">
      <c r="A4935" s="77">
        <v>37067</v>
      </c>
      <c r="B4935" s="61">
        <v>204</v>
      </c>
      <c r="C4935" s="78">
        <f t="shared" si="207"/>
        <v>2001.06</v>
      </c>
      <c r="D4935" s="78">
        <f t="shared" si="208"/>
        <v>0.40462809917355375</v>
      </c>
      <c r="E4935" s="78"/>
      <c r="F4935" s="78"/>
      <c r="G4935" s="78"/>
      <c r="H4935" s="78"/>
      <c r="I4935" s="78"/>
    </row>
    <row r="4936" spans="1:9" x14ac:dyDescent="0.2">
      <c r="A4936" s="77">
        <v>37068</v>
      </c>
      <c r="B4936" s="61">
        <v>843</v>
      </c>
      <c r="C4936" s="78">
        <f t="shared" si="207"/>
        <v>2001.06</v>
      </c>
      <c r="D4936" s="78">
        <f t="shared" si="208"/>
        <v>1.6720661157024792</v>
      </c>
      <c r="E4936" s="78"/>
      <c r="F4936" s="78"/>
      <c r="G4936" s="78"/>
      <c r="H4936" s="78"/>
      <c r="I4936" s="78"/>
    </row>
    <row r="4937" spans="1:9" x14ac:dyDescent="0.2">
      <c r="A4937" s="77">
        <v>37069</v>
      </c>
      <c r="B4937" s="61">
        <v>2799</v>
      </c>
      <c r="C4937" s="78">
        <f t="shared" si="207"/>
        <v>2001.06</v>
      </c>
      <c r="D4937" s="78">
        <f t="shared" si="208"/>
        <v>5.5517355371900834</v>
      </c>
      <c r="E4937" s="78"/>
      <c r="F4937" s="78"/>
      <c r="G4937" s="78"/>
      <c r="H4937" s="78"/>
      <c r="I4937" s="78"/>
    </row>
    <row r="4938" spans="1:9" x14ac:dyDescent="0.2">
      <c r="A4938" s="77">
        <v>37070</v>
      </c>
      <c r="B4938" s="61">
        <v>1792</v>
      </c>
      <c r="C4938" s="78">
        <f t="shared" si="207"/>
        <v>2001.06</v>
      </c>
      <c r="D4938" s="78">
        <f t="shared" si="208"/>
        <v>3.5543801652892562</v>
      </c>
      <c r="E4938" s="78"/>
      <c r="F4938" s="78"/>
      <c r="G4938" s="78"/>
      <c r="H4938" s="78"/>
      <c r="I4938" s="78"/>
    </row>
    <row r="4939" spans="1:9" x14ac:dyDescent="0.2">
      <c r="A4939" s="77">
        <v>37071</v>
      </c>
      <c r="B4939" s="61">
        <v>945</v>
      </c>
      <c r="C4939" s="78">
        <f t="shared" ref="C4939:C5002" si="209">YEAR(A4939) + MONTH(A4939) / 100</f>
        <v>2001.06</v>
      </c>
      <c r="D4939" s="78">
        <f t="shared" si="208"/>
        <v>1.8743801652892562</v>
      </c>
      <c r="E4939" s="78"/>
      <c r="F4939" s="78"/>
      <c r="G4939" s="78"/>
      <c r="H4939" s="78"/>
      <c r="I4939" s="78"/>
    </row>
    <row r="4940" spans="1:9" x14ac:dyDescent="0.2">
      <c r="A4940" s="77">
        <v>37072</v>
      </c>
      <c r="B4940" s="61">
        <v>1004</v>
      </c>
      <c r="C4940" s="78">
        <f t="shared" si="209"/>
        <v>2001.06</v>
      </c>
      <c r="D4940" s="78">
        <f t="shared" ref="D4940:D5003" si="210">B4940 * 60 * 60 * 24 / 43560 / 1000</f>
        <v>1.9914049586776859</v>
      </c>
      <c r="E4940" s="78"/>
      <c r="F4940" s="78"/>
      <c r="G4940" s="78"/>
      <c r="H4940" s="78"/>
      <c r="I4940" s="78"/>
    </row>
    <row r="4941" spans="1:9" x14ac:dyDescent="0.2">
      <c r="A4941" s="77">
        <v>37073</v>
      </c>
      <c r="B4941" s="61">
        <v>946</v>
      </c>
      <c r="C4941" s="78">
        <f t="shared" si="209"/>
        <v>2001.07</v>
      </c>
      <c r="D4941" s="78">
        <f t="shared" si="210"/>
        <v>1.8763636363636362</v>
      </c>
      <c r="E4941" s="78"/>
      <c r="F4941" s="78"/>
      <c r="G4941" s="78"/>
      <c r="H4941" s="78"/>
      <c r="I4941" s="78"/>
    </row>
    <row r="4942" spans="1:9" x14ac:dyDescent="0.2">
      <c r="A4942" s="77">
        <v>37074</v>
      </c>
      <c r="B4942" s="61">
        <v>781</v>
      </c>
      <c r="C4942" s="78">
        <f t="shared" si="209"/>
        <v>2001.07</v>
      </c>
      <c r="D4942" s="78">
        <f t="shared" si="210"/>
        <v>1.5490909090909091</v>
      </c>
      <c r="E4942" s="78"/>
      <c r="F4942" s="78"/>
      <c r="G4942" s="78"/>
      <c r="H4942" s="78"/>
      <c r="I4942" s="78"/>
    </row>
    <row r="4943" spans="1:9" x14ac:dyDescent="0.2">
      <c r="A4943" s="77">
        <v>37075</v>
      </c>
      <c r="B4943" s="61">
        <v>865</v>
      </c>
      <c r="C4943" s="78">
        <f t="shared" si="209"/>
        <v>2001.07</v>
      </c>
      <c r="D4943" s="78">
        <f t="shared" si="210"/>
        <v>1.7157024793388429</v>
      </c>
      <c r="E4943" s="78"/>
      <c r="F4943" s="78"/>
      <c r="G4943" s="78"/>
      <c r="H4943" s="78"/>
      <c r="I4943" s="78"/>
    </row>
    <row r="4944" spans="1:9" x14ac:dyDescent="0.2">
      <c r="A4944" s="77">
        <v>37076</v>
      </c>
      <c r="B4944" s="61">
        <v>862</v>
      </c>
      <c r="C4944" s="78">
        <f t="shared" si="209"/>
        <v>2001.07</v>
      </c>
      <c r="D4944" s="78">
        <f t="shared" si="210"/>
        <v>1.7097520661157026</v>
      </c>
      <c r="E4944" s="78"/>
      <c r="F4944" s="78"/>
      <c r="G4944" s="78"/>
      <c r="H4944" s="78"/>
      <c r="I4944" s="78"/>
    </row>
    <row r="4945" spans="1:9" x14ac:dyDescent="0.2">
      <c r="A4945" s="77">
        <v>37077</v>
      </c>
      <c r="B4945" s="61">
        <v>663</v>
      </c>
      <c r="C4945" s="78">
        <f t="shared" si="209"/>
        <v>2001.07</v>
      </c>
      <c r="D4945" s="78">
        <f t="shared" si="210"/>
        <v>1.3150413223140498</v>
      </c>
      <c r="E4945" s="78"/>
      <c r="F4945" s="78"/>
      <c r="G4945" s="78"/>
      <c r="H4945" s="78"/>
      <c r="I4945" s="78"/>
    </row>
    <row r="4946" spans="1:9" x14ac:dyDescent="0.2">
      <c r="A4946" s="77">
        <v>37078</v>
      </c>
      <c r="B4946" s="61">
        <v>398</v>
      </c>
      <c r="C4946" s="78">
        <f t="shared" si="209"/>
        <v>2001.07</v>
      </c>
      <c r="D4946" s="78">
        <f t="shared" si="210"/>
        <v>0.78942148760330577</v>
      </c>
      <c r="E4946" s="78"/>
      <c r="F4946" s="78"/>
      <c r="G4946" s="78"/>
      <c r="H4946" s="78"/>
      <c r="I4946" s="78"/>
    </row>
    <row r="4947" spans="1:9" x14ac:dyDescent="0.2">
      <c r="A4947" s="77">
        <v>37079</v>
      </c>
      <c r="B4947" s="61">
        <v>400</v>
      </c>
      <c r="C4947" s="78">
        <f t="shared" si="209"/>
        <v>2001.07</v>
      </c>
      <c r="D4947" s="78">
        <f t="shared" si="210"/>
        <v>0.79338842975206614</v>
      </c>
      <c r="E4947" s="78"/>
      <c r="F4947" s="78"/>
      <c r="G4947" s="78"/>
      <c r="H4947" s="78"/>
      <c r="I4947" s="78"/>
    </row>
    <row r="4948" spans="1:9" x14ac:dyDescent="0.2">
      <c r="A4948" s="77">
        <v>37080</v>
      </c>
      <c r="B4948" s="61">
        <v>612</v>
      </c>
      <c r="C4948" s="78">
        <f t="shared" si="209"/>
        <v>2001.07</v>
      </c>
      <c r="D4948" s="78">
        <f t="shared" si="210"/>
        <v>1.2138842975206612</v>
      </c>
      <c r="E4948" s="78"/>
      <c r="F4948" s="78"/>
      <c r="G4948" s="78"/>
      <c r="H4948" s="78"/>
      <c r="I4948" s="78"/>
    </row>
    <row r="4949" spans="1:9" x14ac:dyDescent="0.2">
      <c r="A4949" s="77">
        <v>37081</v>
      </c>
      <c r="B4949" s="61">
        <v>689</v>
      </c>
      <c r="C4949" s="78">
        <f t="shared" si="209"/>
        <v>2001.07</v>
      </c>
      <c r="D4949" s="78">
        <f t="shared" si="210"/>
        <v>1.366611570247934</v>
      </c>
      <c r="E4949" s="78"/>
      <c r="F4949" s="78"/>
      <c r="G4949" s="78"/>
      <c r="H4949" s="78"/>
      <c r="I4949" s="78"/>
    </row>
    <row r="4950" spans="1:9" x14ac:dyDescent="0.2">
      <c r="A4950" s="77">
        <v>37082</v>
      </c>
      <c r="B4950" s="61">
        <v>386</v>
      </c>
      <c r="C4950" s="78">
        <f t="shared" si="209"/>
        <v>2001.07</v>
      </c>
      <c r="D4950" s="78">
        <f t="shared" si="210"/>
        <v>0.7656198347107438</v>
      </c>
      <c r="E4950" s="78"/>
      <c r="F4950" s="78"/>
      <c r="G4950" s="78"/>
      <c r="H4950" s="78"/>
      <c r="I4950" s="78"/>
    </row>
    <row r="4951" spans="1:9" x14ac:dyDescent="0.2">
      <c r="A4951" s="77">
        <v>37083</v>
      </c>
      <c r="B4951" s="61">
        <v>197</v>
      </c>
      <c r="C4951" s="78">
        <f t="shared" si="209"/>
        <v>2001.07</v>
      </c>
      <c r="D4951" s="78">
        <f t="shared" si="210"/>
        <v>0.39074380165289258</v>
      </c>
      <c r="E4951" s="78"/>
      <c r="F4951" s="78"/>
      <c r="G4951" s="78"/>
      <c r="H4951" s="78"/>
      <c r="I4951" s="78"/>
    </row>
    <row r="4952" spans="1:9" x14ac:dyDescent="0.2">
      <c r="A4952" s="77">
        <v>37084</v>
      </c>
      <c r="B4952" s="61">
        <v>583</v>
      </c>
      <c r="C4952" s="78">
        <f t="shared" si="209"/>
        <v>2001.07</v>
      </c>
      <c r="D4952" s="78">
        <f t="shared" si="210"/>
        <v>1.1563636363636363</v>
      </c>
      <c r="E4952" s="78"/>
      <c r="F4952" s="78"/>
      <c r="G4952" s="78"/>
      <c r="H4952" s="78"/>
      <c r="I4952" s="78"/>
    </row>
    <row r="4953" spans="1:9" x14ac:dyDescent="0.2">
      <c r="A4953" s="77">
        <v>37085</v>
      </c>
      <c r="B4953" s="61">
        <v>469</v>
      </c>
      <c r="C4953" s="78">
        <f t="shared" si="209"/>
        <v>2001.07</v>
      </c>
      <c r="D4953" s="78">
        <f t="shared" si="210"/>
        <v>0.9302479338842975</v>
      </c>
      <c r="E4953" s="78"/>
      <c r="F4953" s="78"/>
      <c r="G4953" s="78"/>
      <c r="H4953" s="78"/>
      <c r="I4953" s="78"/>
    </row>
    <row r="4954" spans="1:9" x14ac:dyDescent="0.2">
      <c r="A4954" s="77">
        <v>37086</v>
      </c>
      <c r="B4954" s="61">
        <v>214</v>
      </c>
      <c r="C4954" s="78">
        <f t="shared" si="209"/>
        <v>2001.07</v>
      </c>
      <c r="D4954" s="78">
        <f t="shared" si="210"/>
        <v>0.42446280991735535</v>
      </c>
      <c r="E4954" s="78"/>
      <c r="F4954" s="78"/>
      <c r="G4954" s="78"/>
      <c r="H4954" s="78"/>
      <c r="I4954" s="78"/>
    </row>
    <row r="4955" spans="1:9" x14ac:dyDescent="0.2">
      <c r="A4955" s="77">
        <v>37087</v>
      </c>
      <c r="B4955" s="61">
        <v>464</v>
      </c>
      <c r="C4955" s="78">
        <f t="shared" si="209"/>
        <v>2001.07</v>
      </c>
      <c r="D4955" s="78">
        <f t="shared" si="210"/>
        <v>0.92033057851239664</v>
      </c>
      <c r="E4955" s="78"/>
      <c r="F4955" s="78"/>
      <c r="G4955" s="78"/>
      <c r="H4955" s="78"/>
      <c r="I4955" s="78"/>
    </row>
    <row r="4956" spans="1:9" x14ac:dyDescent="0.2">
      <c r="A4956" s="77">
        <v>37088</v>
      </c>
      <c r="B4956" s="61">
        <v>323</v>
      </c>
      <c r="C4956" s="78">
        <f t="shared" si="209"/>
        <v>2001.07</v>
      </c>
      <c r="D4956" s="78">
        <f t="shared" si="210"/>
        <v>0.64066115702479343</v>
      </c>
      <c r="E4956" s="78"/>
      <c r="F4956" s="78"/>
      <c r="G4956" s="78"/>
      <c r="H4956" s="78"/>
      <c r="I4956" s="78"/>
    </row>
    <row r="4957" spans="1:9" x14ac:dyDescent="0.2">
      <c r="A4957" s="77">
        <v>37089</v>
      </c>
      <c r="B4957" s="61">
        <v>160</v>
      </c>
      <c r="C4957" s="78">
        <f t="shared" si="209"/>
        <v>2001.07</v>
      </c>
      <c r="D4957" s="78">
        <f t="shared" si="210"/>
        <v>0.31735537190082647</v>
      </c>
      <c r="E4957" s="78"/>
      <c r="F4957" s="78"/>
      <c r="G4957" s="78"/>
      <c r="H4957" s="78"/>
      <c r="I4957" s="78"/>
    </row>
    <row r="4958" spans="1:9" x14ac:dyDescent="0.2">
      <c r="A4958" s="77">
        <v>37090</v>
      </c>
      <c r="B4958" s="61">
        <v>290</v>
      </c>
      <c r="C4958" s="78">
        <f t="shared" si="209"/>
        <v>2001.07</v>
      </c>
      <c r="D4958" s="78">
        <f t="shared" si="210"/>
        <v>0.57520661157024788</v>
      </c>
      <c r="E4958" s="78"/>
      <c r="F4958" s="78"/>
      <c r="G4958" s="78"/>
      <c r="H4958" s="78"/>
      <c r="I4958" s="78"/>
    </row>
    <row r="4959" spans="1:9" x14ac:dyDescent="0.2">
      <c r="A4959" s="77">
        <v>37091</v>
      </c>
      <c r="B4959" s="61">
        <v>655</v>
      </c>
      <c r="C4959" s="78">
        <f t="shared" si="209"/>
        <v>2001.07</v>
      </c>
      <c r="D4959" s="78">
        <f t="shared" si="210"/>
        <v>1.2991735537190081</v>
      </c>
      <c r="E4959" s="78"/>
      <c r="F4959" s="78"/>
      <c r="G4959" s="78"/>
      <c r="H4959" s="78"/>
      <c r="I4959" s="78"/>
    </row>
    <row r="4960" spans="1:9" x14ac:dyDescent="0.2">
      <c r="A4960" s="77">
        <v>37092</v>
      </c>
      <c r="B4960" s="61">
        <v>376</v>
      </c>
      <c r="C4960" s="78">
        <f t="shared" si="209"/>
        <v>2001.07</v>
      </c>
      <c r="D4960" s="78">
        <f t="shared" si="210"/>
        <v>0.74578512396694219</v>
      </c>
      <c r="E4960" s="78"/>
      <c r="F4960" s="78"/>
      <c r="G4960" s="78"/>
      <c r="H4960" s="78"/>
      <c r="I4960" s="78"/>
    </row>
    <row r="4961" spans="1:9" x14ac:dyDescent="0.2">
      <c r="A4961" s="77">
        <v>37093</v>
      </c>
      <c r="B4961" s="61">
        <v>544</v>
      </c>
      <c r="C4961" s="78">
        <f t="shared" si="209"/>
        <v>2001.07</v>
      </c>
      <c r="D4961" s="78">
        <f t="shared" si="210"/>
        <v>1.0790082644628098</v>
      </c>
      <c r="E4961" s="78"/>
      <c r="F4961" s="78"/>
      <c r="G4961" s="78"/>
      <c r="H4961" s="78"/>
      <c r="I4961" s="78"/>
    </row>
    <row r="4962" spans="1:9" x14ac:dyDescent="0.2">
      <c r="A4962" s="77">
        <v>37094</v>
      </c>
      <c r="B4962" s="61">
        <v>391</v>
      </c>
      <c r="C4962" s="78">
        <f t="shared" si="209"/>
        <v>2001.07</v>
      </c>
      <c r="D4962" s="78">
        <f t="shared" si="210"/>
        <v>0.77553719008264466</v>
      </c>
      <c r="E4962" s="78"/>
      <c r="F4962" s="78"/>
      <c r="G4962" s="78"/>
      <c r="H4962" s="78"/>
      <c r="I4962" s="78"/>
    </row>
    <row r="4963" spans="1:9" x14ac:dyDescent="0.2">
      <c r="A4963" s="77">
        <v>37095</v>
      </c>
      <c r="B4963" s="61">
        <v>665</v>
      </c>
      <c r="C4963" s="78">
        <f t="shared" si="209"/>
        <v>2001.07</v>
      </c>
      <c r="D4963" s="78">
        <f t="shared" si="210"/>
        <v>1.3190082644628098</v>
      </c>
      <c r="E4963" s="78"/>
      <c r="F4963" s="78"/>
      <c r="G4963" s="78"/>
      <c r="H4963" s="78"/>
      <c r="I4963" s="78"/>
    </row>
    <row r="4964" spans="1:9" x14ac:dyDescent="0.2">
      <c r="A4964" s="77">
        <v>37096</v>
      </c>
      <c r="B4964" s="61">
        <v>443</v>
      </c>
      <c r="C4964" s="78">
        <f t="shared" si="209"/>
        <v>2001.07</v>
      </c>
      <c r="D4964" s="78">
        <f t="shared" si="210"/>
        <v>0.87867768595041318</v>
      </c>
      <c r="E4964" s="78"/>
      <c r="F4964" s="78"/>
      <c r="G4964" s="78"/>
      <c r="H4964" s="78"/>
      <c r="I4964" s="78"/>
    </row>
    <row r="4965" spans="1:9" x14ac:dyDescent="0.2">
      <c r="A4965" s="77">
        <v>37097</v>
      </c>
      <c r="B4965" s="61">
        <v>525</v>
      </c>
      <c r="C4965" s="78">
        <f t="shared" si="209"/>
        <v>2001.07</v>
      </c>
      <c r="D4965" s="78">
        <f t="shared" si="210"/>
        <v>1.0413223140495869</v>
      </c>
      <c r="E4965" s="78"/>
      <c r="F4965" s="78"/>
      <c r="G4965" s="78"/>
      <c r="H4965" s="78"/>
      <c r="I4965" s="78"/>
    </row>
    <row r="4966" spans="1:9" x14ac:dyDescent="0.2">
      <c r="A4966" s="77">
        <v>37098</v>
      </c>
      <c r="B4966" s="61">
        <v>556</v>
      </c>
      <c r="C4966" s="78">
        <f t="shared" si="209"/>
        <v>2001.07</v>
      </c>
      <c r="D4966" s="78">
        <f t="shared" si="210"/>
        <v>1.1028099173553718</v>
      </c>
      <c r="E4966" s="78"/>
      <c r="F4966" s="78"/>
      <c r="G4966" s="78"/>
      <c r="H4966" s="78"/>
      <c r="I4966" s="78"/>
    </row>
    <row r="4967" spans="1:9" x14ac:dyDescent="0.2">
      <c r="A4967" s="77">
        <v>37099</v>
      </c>
      <c r="B4967" s="61">
        <v>138</v>
      </c>
      <c r="C4967" s="78">
        <f t="shared" si="209"/>
        <v>2001.07</v>
      </c>
      <c r="D4967" s="78">
        <f t="shared" si="210"/>
        <v>0.27371900826446277</v>
      </c>
      <c r="E4967" s="78"/>
      <c r="F4967" s="78"/>
      <c r="G4967" s="78"/>
      <c r="H4967" s="78"/>
      <c r="I4967" s="78"/>
    </row>
    <row r="4968" spans="1:9" x14ac:dyDescent="0.2">
      <c r="A4968" s="77">
        <v>37100</v>
      </c>
      <c r="B4968" s="61">
        <v>158</v>
      </c>
      <c r="C4968" s="78">
        <f t="shared" si="209"/>
        <v>2001.07</v>
      </c>
      <c r="D4968" s="78">
        <f t="shared" si="210"/>
        <v>0.3133884297520661</v>
      </c>
      <c r="E4968" s="78"/>
      <c r="F4968" s="78"/>
      <c r="G4968" s="78"/>
      <c r="H4968" s="78"/>
      <c r="I4968" s="78"/>
    </row>
    <row r="4969" spans="1:9" x14ac:dyDescent="0.2">
      <c r="A4969" s="77">
        <v>37101</v>
      </c>
      <c r="B4969" s="61">
        <v>158</v>
      </c>
      <c r="C4969" s="78">
        <f t="shared" si="209"/>
        <v>2001.07</v>
      </c>
      <c r="D4969" s="78">
        <f t="shared" si="210"/>
        <v>0.3133884297520661</v>
      </c>
      <c r="E4969" s="78"/>
      <c r="F4969" s="78"/>
      <c r="G4969" s="78"/>
      <c r="H4969" s="78"/>
      <c r="I4969" s="78"/>
    </row>
    <row r="4970" spans="1:9" x14ac:dyDescent="0.2">
      <c r="A4970" s="77">
        <v>37102</v>
      </c>
      <c r="B4970" s="61">
        <v>237</v>
      </c>
      <c r="C4970" s="78">
        <f t="shared" si="209"/>
        <v>2001.07</v>
      </c>
      <c r="D4970" s="78">
        <f t="shared" si="210"/>
        <v>0.47008264462809918</v>
      </c>
      <c r="E4970" s="78"/>
      <c r="F4970" s="78"/>
      <c r="G4970" s="78"/>
      <c r="H4970" s="78"/>
      <c r="I4970" s="78"/>
    </row>
    <row r="4971" spans="1:9" x14ac:dyDescent="0.2">
      <c r="A4971" s="77">
        <v>37103</v>
      </c>
      <c r="B4971" s="61">
        <v>422</v>
      </c>
      <c r="C4971" s="78">
        <f t="shared" si="209"/>
        <v>2001.07</v>
      </c>
      <c r="D4971" s="78">
        <f t="shared" si="210"/>
        <v>0.83702479338842972</v>
      </c>
      <c r="E4971" s="78"/>
      <c r="F4971" s="78"/>
      <c r="G4971" s="78"/>
      <c r="H4971" s="78"/>
      <c r="I4971" s="78"/>
    </row>
    <row r="4972" spans="1:9" x14ac:dyDescent="0.2">
      <c r="A4972" s="77">
        <v>37104</v>
      </c>
      <c r="B4972" s="61">
        <v>451</v>
      </c>
      <c r="C4972" s="78">
        <f t="shared" si="209"/>
        <v>2001.08</v>
      </c>
      <c r="D4972" s="78">
        <f t="shared" si="210"/>
        <v>0.89454545454545453</v>
      </c>
      <c r="E4972" s="78"/>
      <c r="F4972" s="78"/>
      <c r="G4972" s="78"/>
      <c r="H4972" s="78"/>
      <c r="I4972" s="78"/>
    </row>
    <row r="4973" spans="1:9" x14ac:dyDescent="0.2">
      <c r="A4973" s="77">
        <v>37105</v>
      </c>
      <c r="B4973" s="61">
        <v>324</v>
      </c>
      <c r="C4973" s="78">
        <f t="shared" si="209"/>
        <v>2001.08</v>
      </c>
      <c r="D4973" s="78">
        <f t="shared" si="210"/>
        <v>0.64264462809917355</v>
      </c>
      <c r="E4973" s="78"/>
      <c r="F4973" s="78"/>
      <c r="G4973" s="78"/>
      <c r="H4973" s="78"/>
      <c r="I4973" s="78"/>
    </row>
    <row r="4974" spans="1:9" x14ac:dyDescent="0.2">
      <c r="A4974" s="77">
        <v>37106</v>
      </c>
      <c r="B4974" s="61">
        <v>325</v>
      </c>
      <c r="C4974" s="78">
        <f t="shared" si="209"/>
        <v>2001.08</v>
      </c>
      <c r="D4974" s="78">
        <f t="shared" si="210"/>
        <v>0.64462809917355368</v>
      </c>
      <c r="E4974" s="78"/>
      <c r="F4974" s="78"/>
      <c r="G4974" s="78"/>
      <c r="H4974" s="78"/>
      <c r="I4974" s="78"/>
    </row>
    <row r="4975" spans="1:9" x14ac:dyDescent="0.2">
      <c r="A4975" s="77">
        <v>37107</v>
      </c>
      <c r="B4975" s="61">
        <v>218</v>
      </c>
      <c r="C4975" s="78">
        <f t="shared" si="209"/>
        <v>2001.08</v>
      </c>
      <c r="D4975" s="78">
        <f t="shared" si="210"/>
        <v>0.43239669421487603</v>
      </c>
      <c r="E4975" s="78"/>
      <c r="F4975" s="78"/>
      <c r="G4975" s="78"/>
      <c r="H4975" s="78"/>
      <c r="I4975" s="78"/>
    </row>
    <row r="4976" spans="1:9" x14ac:dyDescent="0.2">
      <c r="A4976" s="77">
        <v>37108</v>
      </c>
      <c r="B4976" s="61">
        <v>340</v>
      </c>
      <c r="C4976" s="78">
        <f t="shared" si="209"/>
        <v>2001.08</v>
      </c>
      <c r="D4976" s="78">
        <f t="shared" si="210"/>
        <v>0.67438016528925615</v>
      </c>
      <c r="E4976" s="78"/>
      <c r="F4976" s="78"/>
      <c r="G4976" s="78"/>
      <c r="H4976" s="78"/>
      <c r="I4976" s="78"/>
    </row>
    <row r="4977" spans="1:9" x14ac:dyDescent="0.2">
      <c r="A4977" s="77">
        <v>37109</v>
      </c>
      <c r="B4977" s="61">
        <v>513</v>
      </c>
      <c r="C4977" s="78">
        <f t="shared" si="209"/>
        <v>2001.08</v>
      </c>
      <c r="D4977" s="78">
        <f t="shared" si="210"/>
        <v>1.0175206611570249</v>
      </c>
      <c r="E4977" s="78"/>
      <c r="F4977" s="78"/>
      <c r="G4977" s="78"/>
      <c r="H4977" s="78"/>
      <c r="I4977" s="78"/>
    </row>
    <row r="4978" spans="1:9" x14ac:dyDescent="0.2">
      <c r="A4978" s="77">
        <v>37110</v>
      </c>
      <c r="B4978" s="61">
        <v>302</v>
      </c>
      <c r="C4978" s="78">
        <f t="shared" si="209"/>
        <v>2001.08</v>
      </c>
      <c r="D4978" s="78">
        <f t="shared" si="210"/>
        <v>0.59900826446280997</v>
      </c>
      <c r="E4978" s="78"/>
      <c r="F4978" s="78"/>
      <c r="G4978" s="78"/>
      <c r="H4978" s="78"/>
      <c r="I4978" s="78"/>
    </row>
    <row r="4979" spans="1:9" x14ac:dyDescent="0.2">
      <c r="A4979" s="77">
        <v>37111</v>
      </c>
      <c r="B4979" s="61">
        <v>606</v>
      </c>
      <c r="C4979" s="78">
        <f t="shared" si="209"/>
        <v>2001.08</v>
      </c>
      <c r="D4979" s="78">
        <f t="shared" si="210"/>
        <v>1.20198347107438</v>
      </c>
      <c r="E4979" s="78"/>
      <c r="F4979" s="78"/>
      <c r="G4979" s="78"/>
      <c r="H4979" s="78"/>
      <c r="I4979" s="78"/>
    </row>
    <row r="4980" spans="1:9" x14ac:dyDescent="0.2">
      <c r="A4980" s="77">
        <v>37112</v>
      </c>
      <c r="B4980" s="61">
        <v>458</v>
      </c>
      <c r="C4980" s="78">
        <f t="shared" si="209"/>
        <v>2001.08</v>
      </c>
      <c r="D4980" s="78">
        <f t="shared" si="210"/>
        <v>0.90842975206611576</v>
      </c>
      <c r="E4980" s="78"/>
      <c r="F4980" s="78"/>
      <c r="G4980" s="78"/>
      <c r="H4980" s="78"/>
      <c r="I4980" s="78"/>
    </row>
    <row r="4981" spans="1:9" x14ac:dyDescent="0.2">
      <c r="A4981" s="77">
        <v>37113</v>
      </c>
      <c r="B4981" s="61">
        <v>212</v>
      </c>
      <c r="C4981" s="78">
        <f t="shared" si="209"/>
        <v>2001.08</v>
      </c>
      <c r="D4981" s="78">
        <f t="shared" si="210"/>
        <v>0.42049586776859504</v>
      </c>
      <c r="E4981" s="78"/>
      <c r="F4981" s="78"/>
      <c r="G4981" s="78"/>
      <c r="H4981" s="78"/>
      <c r="I4981" s="78"/>
    </row>
    <row r="4982" spans="1:9" x14ac:dyDescent="0.2">
      <c r="A4982" s="77">
        <v>37114</v>
      </c>
      <c r="B4982" s="61">
        <v>59</v>
      </c>
      <c r="C4982" s="78">
        <f t="shared" si="209"/>
        <v>2001.08</v>
      </c>
      <c r="D4982" s="78">
        <f t="shared" si="210"/>
        <v>0.11702479338842976</v>
      </c>
      <c r="E4982" s="78"/>
      <c r="F4982" s="78"/>
      <c r="G4982" s="78"/>
      <c r="H4982" s="78"/>
      <c r="I4982" s="78"/>
    </row>
    <row r="4983" spans="1:9" x14ac:dyDescent="0.2">
      <c r="A4983" s="77">
        <v>37115</v>
      </c>
      <c r="B4983" s="61">
        <v>48</v>
      </c>
      <c r="C4983" s="78">
        <f t="shared" si="209"/>
        <v>2001.08</v>
      </c>
      <c r="D4983" s="78">
        <f t="shared" si="210"/>
        <v>9.5206611570247929E-2</v>
      </c>
      <c r="E4983" s="78"/>
      <c r="F4983" s="78"/>
      <c r="G4983" s="78"/>
      <c r="H4983" s="78"/>
      <c r="I4983" s="78"/>
    </row>
    <row r="4984" spans="1:9" x14ac:dyDescent="0.2">
      <c r="A4984" s="77">
        <v>37116</v>
      </c>
      <c r="B4984" s="61">
        <v>130</v>
      </c>
      <c r="C4984" s="78">
        <f t="shared" si="209"/>
        <v>2001.08</v>
      </c>
      <c r="D4984" s="78">
        <f t="shared" si="210"/>
        <v>0.25785123966942147</v>
      </c>
      <c r="E4984" s="78"/>
      <c r="F4984" s="78"/>
      <c r="G4984" s="78"/>
      <c r="H4984" s="78"/>
      <c r="I4984" s="78"/>
    </row>
    <row r="4985" spans="1:9" x14ac:dyDescent="0.2">
      <c r="A4985" s="77">
        <v>37117</v>
      </c>
      <c r="B4985" s="61">
        <v>48</v>
      </c>
      <c r="C4985" s="78">
        <f t="shared" si="209"/>
        <v>2001.08</v>
      </c>
      <c r="D4985" s="78">
        <f t="shared" si="210"/>
        <v>9.5206611570247929E-2</v>
      </c>
      <c r="E4985" s="78"/>
      <c r="F4985" s="78"/>
      <c r="G4985" s="78"/>
      <c r="H4985" s="78"/>
      <c r="I4985" s="78"/>
    </row>
    <row r="4986" spans="1:9" x14ac:dyDescent="0.2">
      <c r="A4986" s="77">
        <v>37118</v>
      </c>
      <c r="B4986" s="61">
        <v>248</v>
      </c>
      <c r="C4986" s="78">
        <f t="shared" si="209"/>
        <v>2001.08</v>
      </c>
      <c r="D4986" s="78">
        <f t="shared" si="210"/>
        <v>0.49190082644628097</v>
      </c>
      <c r="E4986" s="78"/>
      <c r="F4986" s="78"/>
      <c r="G4986" s="78"/>
      <c r="H4986" s="78"/>
      <c r="I4986" s="78"/>
    </row>
    <row r="4987" spans="1:9" x14ac:dyDescent="0.2">
      <c r="A4987" s="77">
        <v>37119</v>
      </c>
      <c r="B4987" s="61">
        <v>359</v>
      </c>
      <c r="C4987" s="78">
        <f t="shared" si="209"/>
        <v>2001.08</v>
      </c>
      <c r="D4987" s="78">
        <f t="shared" si="210"/>
        <v>0.71206611570247935</v>
      </c>
      <c r="E4987" s="78"/>
      <c r="F4987" s="78"/>
      <c r="G4987" s="78"/>
      <c r="H4987" s="78"/>
      <c r="I4987" s="78"/>
    </row>
    <row r="4988" spans="1:9" x14ac:dyDescent="0.2">
      <c r="A4988" s="77">
        <v>37120</v>
      </c>
      <c r="B4988" s="61">
        <v>359</v>
      </c>
      <c r="C4988" s="78">
        <f t="shared" si="209"/>
        <v>2001.08</v>
      </c>
      <c r="D4988" s="78">
        <f t="shared" si="210"/>
        <v>0.71206611570247935</v>
      </c>
      <c r="E4988" s="78"/>
      <c r="F4988" s="78"/>
      <c r="G4988" s="78"/>
      <c r="H4988" s="78"/>
      <c r="I4988" s="78"/>
    </row>
    <row r="4989" spans="1:9" x14ac:dyDescent="0.2">
      <c r="A4989" s="77">
        <v>37121</v>
      </c>
      <c r="B4989" s="61">
        <v>114</v>
      </c>
      <c r="C4989" s="78">
        <f t="shared" si="209"/>
        <v>2001.08</v>
      </c>
      <c r="D4989" s="78">
        <f t="shared" si="210"/>
        <v>0.22611570247933885</v>
      </c>
      <c r="E4989" s="78"/>
      <c r="F4989" s="78"/>
      <c r="G4989" s="78"/>
      <c r="H4989" s="78"/>
      <c r="I4989" s="78"/>
    </row>
    <row r="4990" spans="1:9" x14ac:dyDescent="0.2">
      <c r="A4990" s="77">
        <v>37122</v>
      </c>
      <c r="B4990" s="61">
        <v>140</v>
      </c>
      <c r="C4990" s="78">
        <f t="shared" si="209"/>
        <v>2001.08</v>
      </c>
      <c r="D4990" s="78">
        <f t="shared" si="210"/>
        <v>0.27768595041322319</v>
      </c>
      <c r="E4990" s="78"/>
      <c r="F4990" s="78"/>
      <c r="G4990" s="78"/>
      <c r="H4990" s="78"/>
      <c r="I4990" s="78"/>
    </row>
    <row r="4991" spans="1:9" x14ac:dyDescent="0.2">
      <c r="A4991" s="77">
        <v>37123</v>
      </c>
      <c r="B4991" s="61">
        <v>231</v>
      </c>
      <c r="C4991" s="78">
        <f t="shared" si="209"/>
        <v>2001.08</v>
      </c>
      <c r="D4991" s="78">
        <f t="shared" si="210"/>
        <v>0.45818181818181819</v>
      </c>
      <c r="E4991" s="78"/>
      <c r="F4991" s="78"/>
      <c r="G4991" s="78"/>
      <c r="H4991" s="78"/>
      <c r="I4991" s="78"/>
    </row>
    <row r="4992" spans="1:9" x14ac:dyDescent="0.2">
      <c r="A4992" s="77">
        <v>37124</v>
      </c>
      <c r="B4992" s="61">
        <v>190</v>
      </c>
      <c r="C4992" s="78">
        <f t="shared" si="209"/>
        <v>2001.08</v>
      </c>
      <c r="D4992" s="78">
        <f t="shared" si="210"/>
        <v>0.3768595041322314</v>
      </c>
      <c r="E4992" s="78"/>
      <c r="F4992" s="78"/>
      <c r="G4992" s="78"/>
      <c r="H4992" s="78"/>
      <c r="I4992" s="78"/>
    </row>
    <row r="4993" spans="1:9" x14ac:dyDescent="0.2">
      <c r="A4993" s="77">
        <v>37125</v>
      </c>
      <c r="B4993" s="61">
        <v>69</v>
      </c>
      <c r="C4993" s="78">
        <f t="shared" si="209"/>
        <v>2001.08</v>
      </c>
      <c r="D4993" s="78">
        <f t="shared" si="210"/>
        <v>0.13685950413223139</v>
      </c>
      <c r="E4993" s="78"/>
      <c r="F4993" s="78"/>
      <c r="G4993" s="78"/>
      <c r="H4993" s="78"/>
      <c r="I4993" s="78"/>
    </row>
    <row r="4994" spans="1:9" x14ac:dyDescent="0.2">
      <c r="A4994" s="77">
        <v>37126</v>
      </c>
      <c r="B4994" s="61">
        <v>248</v>
      </c>
      <c r="C4994" s="78">
        <f t="shared" si="209"/>
        <v>2001.08</v>
      </c>
      <c r="D4994" s="78">
        <f t="shared" si="210"/>
        <v>0.49190082644628097</v>
      </c>
      <c r="E4994" s="78"/>
      <c r="F4994" s="78"/>
      <c r="G4994" s="78"/>
      <c r="H4994" s="78"/>
      <c r="I4994" s="78"/>
    </row>
    <row r="4995" spans="1:9" x14ac:dyDescent="0.2">
      <c r="A4995" s="77">
        <v>37127</v>
      </c>
      <c r="B4995" s="61">
        <v>248</v>
      </c>
      <c r="C4995" s="78">
        <f t="shared" si="209"/>
        <v>2001.08</v>
      </c>
      <c r="D4995" s="78">
        <f t="shared" si="210"/>
        <v>0.49190082644628097</v>
      </c>
      <c r="E4995" s="78"/>
      <c r="F4995" s="78"/>
      <c r="G4995" s="78"/>
      <c r="H4995" s="78"/>
      <c r="I4995" s="78"/>
    </row>
    <row r="4996" spans="1:9" x14ac:dyDescent="0.2">
      <c r="A4996" s="77">
        <v>37128</v>
      </c>
      <c r="B4996" s="61">
        <v>484</v>
      </c>
      <c r="C4996" s="78">
        <f t="shared" si="209"/>
        <v>2001.08</v>
      </c>
      <c r="D4996" s="78">
        <f t="shared" si="210"/>
        <v>0.96</v>
      </c>
      <c r="E4996" s="78"/>
      <c r="F4996" s="78"/>
      <c r="G4996" s="78"/>
      <c r="H4996" s="78"/>
      <c r="I4996" s="78"/>
    </row>
    <row r="4997" spans="1:9" x14ac:dyDescent="0.2">
      <c r="A4997" s="77">
        <v>37129</v>
      </c>
      <c r="B4997" s="61">
        <v>532</v>
      </c>
      <c r="C4997" s="78">
        <f t="shared" si="209"/>
        <v>2001.08</v>
      </c>
      <c r="D4997" s="78">
        <f t="shared" si="210"/>
        <v>1.0552066115702481</v>
      </c>
      <c r="E4997" s="78"/>
      <c r="F4997" s="78"/>
      <c r="G4997" s="78"/>
      <c r="H4997" s="78"/>
      <c r="I4997" s="78"/>
    </row>
    <row r="4998" spans="1:9" x14ac:dyDescent="0.2">
      <c r="A4998" s="77">
        <v>37130</v>
      </c>
      <c r="B4998" s="61">
        <v>265</v>
      </c>
      <c r="C4998" s="78">
        <f t="shared" si="209"/>
        <v>2001.08</v>
      </c>
      <c r="D4998" s="78">
        <f t="shared" si="210"/>
        <v>0.52561983471074381</v>
      </c>
      <c r="E4998" s="78"/>
      <c r="F4998" s="78"/>
      <c r="G4998" s="78"/>
      <c r="H4998" s="78"/>
      <c r="I4998" s="78"/>
    </row>
    <row r="4999" spans="1:9" x14ac:dyDescent="0.2">
      <c r="A4999" s="77">
        <v>37131</v>
      </c>
      <c r="B4999" s="61">
        <v>265</v>
      </c>
      <c r="C4999" s="78">
        <f t="shared" si="209"/>
        <v>2001.08</v>
      </c>
      <c r="D4999" s="78">
        <f t="shared" si="210"/>
        <v>0.52561983471074381</v>
      </c>
      <c r="E4999" s="78"/>
      <c r="F4999" s="78"/>
      <c r="G4999" s="78"/>
      <c r="H4999" s="78"/>
      <c r="I4999" s="78"/>
    </row>
    <row r="5000" spans="1:9" x14ac:dyDescent="0.2">
      <c r="A5000" s="77">
        <v>37132</v>
      </c>
      <c r="B5000" s="61">
        <v>190</v>
      </c>
      <c r="C5000" s="78">
        <f t="shared" si="209"/>
        <v>2001.08</v>
      </c>
      <c r="D5000" s="78">
        <f t="shared" si="210"/>
        <v>0.3768595041322314</v>
      </c>
      <c r="E5000" s="78"/>
      <c r="F5000" s="78"/>
      <c r="G5000" s="78"/>
      <c r="H5000" s="78"/>
      <c r="I5000" s="78"/>
    </row>
    <row r="5001" spans="1:9" x14ac:dyDescent="0.2">
      <c r="A5001" s="77">
        <v>37133</v>
      </c>
      <c r="B5001" s="61">
        <v>202</v>
      </c>
      <c r="C5001" s="78">
        <f t="shared" si="209"/>
        <v>2001.08</v>
      </c>
      <c r="D5001" s="78">
        <f t="shared" si="210"/>
        <v>0.40066115702479338</v>
      </c>
      <c r="E5001" s="78"/>
      <c r="F5001" s="78"/>
      <c r="G5001" s="78"/>
      <c r="H5001" s="78"/>
      <c r="I5001" s="78"/>
    </row>
    <row r="5002" spans="1:9" x14ac:dyDescent="0.2">
      <c r="A5002" s="77">
        <v>37134</v>
      </c>
      <c r="B5002" s="61">
        <v>285</v>
      </c>
      <c r="C5002" s="78">
        <f t="shared" si="209"/>
        <v>2001.08</v>
      </c>
      <c r="D5002" s="78">
        <f t="shared" si="210"/>
        <v>0.56528925619834702</v>
      </c>
      <c r="E5002" s="78"/>
      <c r="F5002" s="78"/>
      <c r="G5002" s="78"/>
      <c r="H5002" s="78"/>
      <c r="I5002" s="78"/>
    </row>
    <row r="5003" spans="1:9" x14ac:dyDescent="0.2">
      <c r="A5003" s="77">
        <v>37135</v>
      </c>
      <c r="B5003" s="61">
        <v>246</v>
      </c>
      <c r="C5003" s="78">
        <f t="shared" ref="C5003:C5066" si="211">YEAR(A5003) + MONTH(A5003) / 100</f>
        <v>2001.09</v>
      </c>
      <c r="D5003" s="78">
        <f t="shared" si="210"/>
        <v>0.48793388429752066</v>
      </c>
      <c r="E5003" s="78"/>
      <c r="F5003" s="78"/>
      <c r="G5003" s="78"/>
      <c r="H5003" s="78"/>
      <c r="I5003" s="78"/>
    </row>
    <row r="5004" spans="1:9" x14ac:dyDescent="0.2">
      <c r="A5004" s="77">
        <v>37136</v>
      </c>
      <c r="B5004" s="61">
        <v>178</v>
      </c>
      <c r="C5004" s="78">
        <f t="shared" si="211"/>
        <v>2001.09</v>
      </c>
      <c r="D5004" s="78">
        <f t="shared" ref="D5004:D5067" si="212">B5004 * 60 * 60 * 24 / 43560 / 1000</f>
        <v>0.35305785123966943</v>
      </c>
      <c r="E5004" s="78"/>
      <c r="F5004" s="78"/>
      <c r="G5004" s="78"/>
      <c r="H5004" s="78"/>
      <c r="I5004" s="78"/>
    </row>
    <row r="5005" spans="1:9" x14ac:dyDescent="0.2">
      <c r="A5005" s="77">
        <v>37137</v>
      </c>
      <c r="B5005" s="61">
        <v>179</v>
      </c>
      <c r="C5005" s="78">
        <f t="shared" si="211"/>
        <v>2001.09</v>
      </c>
      <c r="D5005" s="78">
        <f t="shared" si="212"/>
        <v>0.35504132231404956</v>
      </c>
      <c r="E5005" s="78"/>
      <c r="F5005" s="78"/>
      <c r="G5005" s="78"/>
      <c r="H5005" s="78"/>
      <c r="I5005" s="78"/>
    </row>
    <row r="5006" spans="1:9" x14ac:dyDescent="0.2">
      <c r="A5006" s="77">
        <v>37138</v>
      </c>
      <c r="B5006" s="61">
        <v>93</v>
      </c>
      <c r="C5006" s="78">
        <f t="shared" si="211"/>
        <v>2001.09</v>
      </c>
      <c r="D5006" s="78">
        <f t="shared" si="212"/>
        <v>0.18446280991735536</v>
      </c>
      <c r="E5006" s="78"/>
      <c r="F5006" s="78"/>
      <c r="G5006" s="78"/>
      <c r="H5006" s="78"/>
      <c r="I5006" s="78"/>
    </row>
    <row r="5007" spans="1:9" x14ac:dyDescent="0.2">
      <c r="A5007" s="77">
        <v>37139</v>
      </c>
      <c r="B5007" s="61">
        <v>47</v>
      </c>
      <c r="C5007" s="78">
        <f t="shared" si="211"/>
        <v>2001.09</v>
      </c>
      <c r="D5007" s="78">
        <f t="shared" si="212"/>
        <v>9.3223140495867773E-2</v>
      </c>
      <c r="E5007" s="78"/>
      <c r="F5007" s="78"/>
      <c r="G5007" s="78"/>
      <c r="H5007" s="78"/>
      <c r="I5007" s="78"/>
    </row>
    <row r="5008" spans="1:9" x14ac:dyDescent="0.2">
      <c r="A5008" s="77">
        <v>37140</v>
      </c>
      <c r="B5008" s="61">
        <v>15</v>
      </c>
      <c r="C5008" s="78">
        <f t="shared" si="211"/>
        <v>2001.09</v>
      </c>
      <c r="D5008" s="78">
        <f t="shared" si="212"/>
        <v>2.9752066115702479E-2</v>
      </c>
      <c r="E5008" s="78"/>
      <c r="F5008" s="78"/>
      <c r="G5008" s="78"/>
      <c r="H5008" s="78"/>
      <c r="I5008" s="78"/>
    </row>
    <row r="5009" spans="1:9" x14ac:dyDescent="0.2">
      <c r="A5009" s="77">
        <v>37141</v>
      </c>
      <c r="B5009" s="61">
        <v>476</v>
      </c>
      <c r="C5009" s="78">
        <f t="shared" si="211"/>
        <v>2001.09</v>
      </c>
      <c r="D5009" s="78">
        <f t="shared" si="212"/>
        <v>0.94413223140495872</v>
      </c>
      <c r="E5009" s="78"/>
      <c r="F5009" s="78"/>
      <c r="G5009" s="78"/>
      <c r="H5009" s="78"/>
      <c r="I5009" s="78"/>
    </row>
    <row r="5010" spans="1:9" x14ac:dyDescent="0.2">
      <c r="A5010" s="77">
        <v>37142</v>
      </c>
      <c r="B5010" s="61">
        <v>510</v>
      </c>
      <c r="C5010" s="78">
        <f t="shared" si="211"/>
        <v>2001.09</v>
      </c>
      <c r="D5010" s="78">
        <f t="shared" si="212"/>
        <v>1.0115702479338842</v>
      </c>
      <c r="E5010" s="78"/>
      <c r="F5010" s="78"/>
      <c r="G5010" s="78"/>
      <c r="H5010" s="78"/>
      <c r="I5010" s="78"/>
    </row>
    <row r="5011" spans="1:9" x14ac:dyDescent="0.2">
      <c r="A5011" s="77">
        <v>37143</v>
      </c>
      <c r="B5011" s="61">
        <v>35</v>
      </c>
      <c r="C5011" s="78">
        <f t="shared" si="211"/>
        <v>2001.09</v>
      </c>
      <c r="D5011" s="78">
        <f t="shared" si="212"/>
        <v>6.9421487603305798E-2</v>
      </c>
      <c r="E5011" s="78"/>
      <c r="F5011" s="78"/>
      <c r="G5011" s="78"/>
      <c r="H5011" s="78"/>
      <c r="I5011" s="78"/>
    </row>
    <row r="5012" spans="1:9" x14ac:dyDescent="0.2">
      <c r="A5012" s="77">
        <v>37144</v>
      </c>
      <c r="B5012" s="61">
        <v>42</v>
      </c>
      <c r="C5012" s="78">
        <f t="shared" si="211"/>
        <v>2001.09</v>
      </c>
      <c r="D5012" s="78">
        <f t="shared" si="212"/>
        <v>8.3305785123966941E-2</v>
      </c>
      <c r="E5012" s="78"/>
      <c r="F5012" s="78"/>
      <c r="G5012" s="78"/>
      <c r="H5012" s="78"/>
      <c r="I5012" s="78"/>
    </row>
    <row r="5013" spans="1:9" x14ac:dyDescent="0.2">
      <c r="A5013" s="77">
        <v>37145</v>
      </c>
      <c r="B5013" s="61">
        <v>30</v>
      </c>
      <c r="C5013" s="78">
        <f t="shared" si="211"/>
        <v>2001.09</v>
      </c>
      <c r="D5013" s="78">
        <f t="shared" si="212"/>
        <v>5.9504132231404959E-2</v>
      </c>
      <c r="E5013" s="78"/>
      <c r="F5013" s="78"/>
      <c r="G5013" s="78"/>
      <c r="H5013" s="78"/>
      <c r="I5013" s="78"/>
    </row>
    <row r="5014" spans="1:9" x14ac:dyDescent="0.2">
      <c r="A5014" s="77">
        <v>37146</v>
      </c>
      <c r="B5014" s="61">
        <v>70</v>
      </c>
      <c r="C5014" s="78">
        <f t="shared" si="211"/>
        <v>2001.09</v>
      </c>
      <c r="D5014" s="78">
        <f t="shared" si="212"/>
        <v>0.1388429752066116</v>
      </c>
      <c r="E5014" s="78"/>
      <c r="F5014" s="78"/>
      <c r="G5014" s="78"/>
      <c r="H5014" s="78"/>
      <c r="I5014" s="78"/>
    </row>
    <row r="5015" spans="1:9" x14ac:dyDescent="0.2">
      <c r="A5015" s="77">
        <v>37147</v>
      </c>
      <c r="B5015" s="61">
        <v>126</v>
      </c>
      <c r="C5015" s="78">
        <f t="shared" si="211"/>
        <v>2001.09</v>
      </c>
      <c r="D5015" s="78">
        <f t="shared" si="212"/>
        <v>0.24991735537190085</v>
      </c>
      <c r="E5015" s="78"/>
      <c r="F5015" s="78"/>
      <c r="G5015" s="78"/>
      <c r="H5015" s="78"/>
      <c r="I5015" s="78"/>
    </row>
    <row r="5016" spans="1:9" x14ac:dyDescent="0.2">
      <c r="A5016" s="77">
        <v>37148</v>
      </c>
      <c r="B5016" s="61">
        <v>237</v>
      </c>
      <c r="C5016" s="78">
        <f t="shared" si="211"/>
        <v>2001.09</v>
      </c>
      <c r="D5016" s="78">
        <f t="shared" si="212"/>
        <v>0.47008264462809918</v>
      </c>
      <c r="E5016" s="78"/>
      <c r="F5016" s="78"/>
      <c r="G5016" s="78"/>
      <c r="H5016" s="78"/>
      <c r="I5016" s="78"/>
    </row>
    <row r="5017" spans="1:9" x14ac:dyDescent="0.2">
      <c r="A5017" s="77">
        <v>37149</v>
      </c>
      <c r="B5017" s="61">
        <v>79</v>
      </c>
      <c r="C5017" s="78">
        <f t="shared" si="211"/>
        <v>2001.09</v>
      </c>
      <c r="D5017" s="78">
        <f t="shared" si="212"/>
        <v>0.15669421487603305</v>
      </c>
      <c r="E5017" s="78"/>
      <c r="F5017" s="78"/>
      <c r="G5017" s="78"/>
      <c r="H5017" s="78"/>
      <c r="I5017" s="78"/>
    </row>
    <row r="5018" spans="1:9" x14ac:dyDescent="0.2">
      <c r="A5018" s="77">
        <v>37150</v>
      </c>
      <c r="B5018" s="61">
        <v>139</v>
      </c>
      <c r="C5018" s="78">
        <f t="shared" si="211"/>
        <v>2001.09</v>
      </c>
      <c r="D5018" s="78">
        <f t="shared" si="212"/>
        <v>0.27570247933884295</v>
      </c>
      <c r="E5018" s="78"/>
      <c r="F5018" s="78"/>
      <c r="G5018" s="78"/>
      <c r="H5018" s="78"/>
      <c r="I5018" s="78"/>
    </row>
    <row r="5019" spans="1:9" x14ac:dyDescent="0.2">
      <c r="A5019" s="77">
        <v>37151</v>
      </c>
      <c r="B5019" s="61">
        <v>278</v>
      </c>
      <c r="C5019" s="78">
        <f t="shared" si="211"/>
        <v>2001.09</v>
      </c>
      <c r="D5019" s="78">
        <f t="shared" si="212"/>
        <v>0.55140495867768591</v>
      </c>
      <c r="E5019" s="78"/>
      <c r="F5019" s="78"/>
      <c r="G5019" s="78"/>
      <c r="H5019" s="78"/>
      <c r="I5019" s="78"/>
    </row>
    <row r="5020" spans="1:9" x14ac:dyDescent="0.2">
      <c r="A5020" s="77">
        <v>37152</v>
      </c>
      <c r="B5020" s="61">
        <v>279</v>
      </c>
      <c r="C5020" s="78">
        <f t="shared" si="211"/>
        <v>2001.09</v>
      </c>
      <c r="D5020" s="78">
        <f t="shared" si="212"/>
        <v>0.55338842975206615</v>
      </c>
      <c r="E5020" s="78"/>
      <c r="F5020" s="78"/>
      <c r="G5020" s="78"/>
      <c r="H5020" s="78"/>
      <c r="I5020" s="78"/>
    </row>
    <row r="5021" spans="1:9" x14ac:dyDescent="0.2">
      <c r="A5021" s="77">
        <v>37153</v>
      </c>
      <c r="B5021" s="61">
        <v>284</v>
      </c>
      <c r="C5021" s="78">
        <f t="shared" si="211"/>
        <v>2001.09</v>
      </c>
      <c r="D5021" s="78">
        <f t="shared" si="212"/>
        <v>0.56330578512396701</v>
      </c>
      <c r="E5021" s="78"/>
      <c r="F5021" s="78"/>
      <c r="G5021" s="78"/>
      <c r="H5021" s="78"/>
      <c r="I5021" s="78"/>
    </row>
    <row r="5022" spans="1:9" x14ac:dyDescent="0.2">
      <c r="A5022" s="77">
        <v>37154</v>
      </c>
      <c r="B5022" s="61">
        <v>274</v>
      </c>
      <c r="C5022" s="78">
        <f t="shared" si="211"/>
        <v>2001.09</v>
      </c>
      <c r="D5022" s="78">
        <f t="shared" si="212"/>
        <v>0.54347107438016529</v>
      </c>
      <c r="E5022" s="78"/>
      <c r="F5022" s="78"/>
      <c r="G5022" s="78"/>
      <c r="H5022" s="78"/>
      <c r="I5022" s="78"/>
    </row>
    <row r="5023" spans="1:9" x14ac:dyDescent="0.2">
      <c r="A5023" s="77">
        <v>37155</v>
      </c>
      <c r="B5023" s="61">
        <v>274</v>
      </c>
      <c r="C5023" s="78">
        <f t="shared" si="211"/>
        <v>2001.09</v>
      </c>
      <c r="D5023" s="78">
        <f t="shared" si="212"/>
        <v>0.54347107438016529</v>
      </c>
      <c r="E5023" s="78"/>
      <c r="F5023" s="78"/>
      <c r="G5023" s="78"/>
      <c r="H5023" s="78"/>
      <c r="I5023" s="78"/>
    </row>
    <row r="5024" spans="1:9" x14ac:dyDescent="0.2">
      <c r="A5024" s="77">
        <v>37156</v>
      </c>
      <c r="B5024" s="61">
        <v>235</v>
      </c>
      <c r="C5024" s="78">
        <f t="shared" si="211"/>
        <v>2001.09</v>
      </c>
      <c r="D5024" s="78">
        <f t="shared" si="212"/>
        <v>0.46611570247933881</v>
      </c>
      <c r="E5024" s="78"/>
      <c r="F5024" s="78"/>
      <c r="G5024" s="78"/>
      <c r="H5024" s="78"/>
      <c r="I5024" s="78"/>
    </row>
    <row r="5025" spans="1:9" x14ac:dyDescent="0.2">
      <c r="A5025" s="77">
        <v>37157</v>
      </c>
      <c r="B5025" s="61">
        <v>235</v>
      </c>
      <c r="C5025" s="78">
        <f t="shared" si="211"/>
        <v>2001.09</v>
      </c>
      <c r="D5025" s="78">
        <f t="shared" si="212"/>
        <v>0.46611570247933881</v>
      </c>
      <c r="E5025" s="78"/>
      <c r="F5025" s="78"/>
      <c r="G5025" s="78"/>
      <c r="H5025" s="78"/>
      <c r="I5025" s="78"/>
    </row>
    <row r="5026" spans="1:9" x14ac:dyDescent="0.2">
      <c r="A5026" s="77">
        <v>37158</v>
      </c>
      <c r="B5026" s="61">
        <v>236</v>
      </c>
      <c r="C5026" s="78">
        <f t="shared" si="211"/>
        <v>2001.09</v>
      </c>
      <c r="D5026" s="78">
        <f t="shared" si="212"/>
        <v>0.46809917355371905</v>
      </c>
      <c r="E5026" s="78"/>
      <c r="F5026" s="78"/>
      <c r="G5026" s="78"/>
      <c r="H5026" s="78"/>
      <c r="I5026" s="78"/>
    </row>
    <row r="5027" spans="1:9" x14ac:dyDescent="0.2">
      <c r="A5027" s="77">
        <v>37159</v>
      </c>
      <c r="B5027" s="61">
        <v>252</v>
      </c>
      <c r="C5027" s="78">
        <f t="shared" si="211"/>
        <v>2001.09</v>
      </c>
      <c r="D5027" s="78">
        <f t="shared" si="212"/>
        <v>0.4998347107438017</v>
      </c>
      <c r="E5027" s="78"/>
      <c r="F5027" s="78"/>
      <c r="G5027" s="78"/>
      <c r="H5027" s="78"/>
      <c r="I5027" s="78"/>
    </row>
    <row r="5028" spans="1:9" x14ac:dyDescent="0.2">
      <c r="A5028" s="77">
        <v>37160</v>
      </c>
      <c r="B5028" s="61">
        <v>252</v>
      </c>
      <c r="C5028" s="78">
        <f t="shared" si="211"/>
        <v>2001.09</v>
      </c>
      <c r="D5028" s="78">
        <f t="shared" si="212"/>
        <v>0.4998347107438017</v>
      </c>
      <c r="E5028" s="78"/>
      <c r="F5028" s="78"/>
      <c r="G5028" s="78"/>
      <c r="H5028" s="78"/>
      <c r="I5028" s="78"/>
    </row>
    <row r="5029" spans="1:9" x14ac:dyDescent="0.2">
      <c r="A5029" s="77">
        <v>37161</v>
      </c>
      <c r="B5029" s="61">
        <v>94</v>
      </c>
      <c r="C5029" s="78">
        <f t="shared" si="211"/>
        <v>2001.09</v>
      </c>
      <c r="D5029" s="78">
        <f t="shared" si="212"/>
        <v>0.18644628099173555</v>
      </c>
      <c r="E5029" s="78"/>
      <c r="F5029" s="78"/>
      <c r="G5029" s="78"/>
      <c r="H5029" s="78"/>
      <c r="I5029" s="78"/>
    </row>
    <row r="5030" spans="1:9" x14ac:dyDescent="0.2">
      <c r="A5030" s="77">
        <v>37162</v>
      </c>
      <c r="B5030" s="61">
        <v>293</v>
      </c>
      <c r="C5030" s="78">
        <f t="shared" si="211"/>
        <v>2001.09</v>
      </c>
      <c r="D5030" s="78">
        <f t="shared" si="212"/>
        <v>0.58115702479338849</v>
      </c>
      <c r="E5030" s="78"/>
      <c r="F5030" s="78"/>
      <c r="G5030" s="78"/>
      <c r="H5030" s="78"/>
      <c r="I5030" s="78"/>
    </row>
    <row r="5031" spans="1:9" x14ac:dyDescent="0.2">
      <c r="A5031" s="77">
        <v>37163</v>
      </c>
      <c r="B5031" s="61">
        <v>370</v>
      </c>
      <c r="C5031" s="78">
        <f t="shared" si="211"/>
        <v>2001.09</v>
      </c>
      <c r="D5031" s="78">
        <f t="shared" si="212"/>
        <v>0.73388429752066109</v>
      </c>
      <c r="E5031" s="78"/>
      <c r="F5031" s="78"/>
      <c r="G5031" s="78"/>
      <c r="H5031" s="78"/>
      <c r="I5031" s="78"/>
    </row>
    <row r="5032" spans="1:9" x14ac:dyDescent="0.2">
      <c r="A5032" s="77">
        <v>37164</v>
      </c>
      <c r="B5032" s="61">
        <v>370</v>
      </c>
      <c r="C5032" s="78">
        <f t="shared" si="211"/>
        <v>2001.09</v>
      </c>
      <c r="D5032" s="78">
        <f t="shared" si="212"/>
        <v>0.73388429752066109</v>
      </c>
      <c r="E5032" s="78"/>
      <c r="F5032" s="78"/>
      <c r="G5032" s="78"/>
      <c r="H5032" s="78"/>
      <c r="I5032" s="78"/>
    </row>
    <row r="5033" spans="1:9" x14ac:dyDescent="0.2">
      <c r="A5033" s="77">
        <v>37165</v>
      </c>
      <c r="B5033" s="61">
        <v>370</v>
      </c>
      <c r="C5033" s="78">
        <f t="shared" si="211"/>
        <v>2001.1</v>
      </c>
      <c r="D5033" s="78">
        <f t="shared" si="212"/>
        <v>0.73388429752066109</v>
      </c>
      <c r="E5033" s="78"/>
      <c r="F5033" s="78"/>
      <c r="G5033" s="78"/>
      <c r="H5033" s="78"/>
      <c r="I5033" s="78"/>
    </row>
    <row r="5034" spans="1:9" x14ac:dyDescent="0.2">
      <c r="A5034" s="77">
        <v>37166</v>
      </c>
      <c r="B5034" s="61">
        <v>303</v>
      </c>
      <c r="C5034" s="78">
        <f t="shared" si="211"/>
        <v>2001.1</v>
      </c>
      <c r="D5034" s="78">
        <f t="shared" si="212"/>
        <v>0.60099173553718999</v>
      </c>
      <c r="E5034" s="78"/>
      <c r="F5034" s="78"/>
      <c r="G5034" s="78"/>
      <c r="H5034" s="78"/>
      <c r="I5034" s="78"/>
    </row>
    <row r="5035" spans="1:9" x14ac:dyDescent="0.2">
      <c r="A5035" s="77">
        <v>37167</v>
      </c>
      <c r="B5035" s="61">
        <v>839</v>
      </c>
      <c r="C5035" s="78">
        <f t="shared" si="211"/>
        <v>2001.1</v>
      </c>
      <c r="D5035" s="78">
        <f t="shared" si="212"/>
        <v>1.6641322314049587</v>
      </c>
      <c r="E5035" s="78"/>
      <c r="F5035" s="78"/>
      <c r="G5035" s="78"/>
      <c r="H5035" s="78"/>
      <c r="I5035" s="78"/>
    </row>
    <row r="5036" spans="1:9" x14ac:dyDescent="0.2">
      <c r="A5036" s="77">
        <v>37168</v>
      </c>
      <c r="B5036" s="61">
        <v>160</v>
      </c>
      <c r="C5036" s="78">
        <f t="shared" si="211"/>
        <v>2001.1</v>
      </c>
      <c r="D5036" s="78">
        <f t="shared" si="212"/>
        <v>0.31735537190082647</v>
      </c>
      <c r="E5036" s="78"/>
      <c r="F5036" s="78"/>
      <c r="G5036" s="78"/>
      <c r="H5036" s="78"/>
      <c r="I5036" s="78"/>
    </row>
    <row r="5037" spans="1:9" x14ac:dyDescent="0.2">
      <c r="A5037" s="77">
        <v>37169</v>
      </c>
      <c r="B5037" s="61">
        <v>110</v>
      </c>
      <c r="C5037" s="78">
        <f t="shared" si="211"/>
        <v>2001.1</v>
      </c>
      <c r="D5037" s="78">
        <f t="shared" si="212"/>
        <v>0.2181818181818182</v>
      </c>
      <c r="E5037" s="78"/>
      <c r="F5037" s="78"/>
      <c r="G5037" s="78"/>
      <c r="H5037" s="78"/>
      <c r="I5037" s="78"/>
    </row>
    <row r="5038" spans="1:9" x14ac:dyDescent="0.2">
      <c r="A5038" s="77">
        <v>37170</v>
      </c>
      <c r="B5038" s="61">
        <v>151</v>
      </c>
      <c r="C5038" s="78">
        <f t="shared" si="211"/>
        <v>2001.1</v>
      </c>
      <c r="D5038" s="78">
        <f t="shared" si="212"/>
        <v>0.29950413223140498</v>
      </c>
      <c r="E5038" s="78"/>
      <c r="F5038" s="78"/>
      <c r="G5038" s="78"/>
      <c r="H5038" s="78"/>
      <c r="I5038" s="78"/>
    </row>
    <row r="5039" spans="1:9" x14ac:dyDescent="0.2">
      <c r="A5039" s="77">
        <v>37171</v>
      </c>
      <c r="B5039" s="61">
        <v>151</v>
      </c>
      <c r="C5039" s="78">
        <f t="shared" si="211"/>
        <v>2001.1</v>
      </c>
      <c r="D5039" s="78">
        <f t="shared" si="212"/>
        <v>0.29950413223140498</v>
      </c>
      <c r="E5039" s="78"/>
      <c r="F5039" s="78"/>
      <c r="G5039" s="78"/>
      <c r="H5039" s="78"/>
      <c r="I5039" s="78"/>
    </row>
    <row r="5040" spans="1:9" x14ac:dyDescent="0.2">
      <c r="A5040" s="77">
        <v>37172</v>
      </c>
      <c r="B5040" s="61">
        <v>152</v>
      </c>
      <c r="C5040" s="78">
        <f t="shared" si="211"/>
        <v>2001.1</v>
      </c>
      <c r="D5040" s="78">
        <f t="shared" si="212"/>
        <v>0.30148760330578511</v>
      </c>
      <c r="E5040" s="78"/>
      <c r="F5040" s="78"/>
      <c r="G5040" s="78"/>
      <c r="H5040" s="78"/>
      <c r="I5040" s="78"/>
    </row>
    <row r="5041" spans="1:9" x14ac:dyDescent="0.2">
      <c r="A5041" s="77">
        <v>37173</v>
      </c>
      <c r="B5041" s="61">
        <v>152</v>
      </c>
      <c r="C5041" s="78">
        <f t="shared" si="211"/>
        <v>2001.1</v>
      </c>
      <c r="D5041" s="78">
        <f t="shared" si="212"/>
        <v>0.30148760330578511</v>
      </c>
      <c r="E5041" s="78"/>
      <c r="F5041" s="78"/>
      <c r="G5041" s="78"/>
      <c r="H5041" s="78"/>
      <c r="I5041" s="78"/>
    </row>
    <row r="5042" spans="1:9" x14ac:dyDescent="0.2">
      <c r="A5042" s="77">
        <v>37174</v>
      </c>
      <c r="B5042" s="61">
        <v>327</v>
      </c>
      <c r="C5042" s="78">
        <f t="shared" si="211"/>
        <v>2001.1</v>
      </c>
      <c r="D5042" s="78">
        <f t="shared" si="212"/>
        <v>0.64859504132231405</v>
      </c>
      <c r="E5042" s="78"/>
      <c r="F5042" s="78"/>
      <c r="G5042" s="78"/>
      <c r="H5042" s="78"/>
      <c r="I5042" s="78"/>
    </row>
    <row r="5043" spans="1:9" x14ac:dyDescent="0.2">
      <c r="A5043" s="77">
        <v>37175</v>
      </c>
      <c r="B5043" s="61">
        <v>335</v>
      </c>
      <c r="C5043" s="78">
        <f t="shared" si="211"/>
        <v>2001.1</v>
      </c>
      <c r="D5043" s="78">
        <f t="shared" si="212"/>
        <v>0.66446280991735529</v>
      </c>
      <c r="E5043" s="78"/>
      <c r="F5043" s="78"/>
      <c r="G5043" s="78"/>
      <c r="H5043" s="78"/>
      <c r="I5043" s="78"/>
    </row>
    <row r="5044" spans="1:9" x14ac:dyDescent="0.2">
      <c r="A5044" s="77">
        <v>37176</v>
      </c>
      <c r="B5044" s="61">
        <v>214</v>
      </c>
      <c r="C5044" s="78">
        <f t="shared" si="211"/>
        <v>2001.1</v>
      </c>
      <c r="D5044" s="78">
        <f t="shared" si="212"/>
        <v>0.42446280991735535</v>
      </c>
      <c r="E5044" s="78"/>
      <c r="F5044" s="78"/>
      <c r="G5044" s="78"/>
      <c r="H5044" s="78"/>
      <c r="I5044" s="78"/>
    </row>
    <row r="5045" spans="1:9" x14ac:dyDescent="0.2">
      <c r="A5045" s="77">
        <v>37177</v>
      </c>
      <c r="B5045" s="61">
        <v>231</v>
      </c>
      <c r="C5045" s="78">
        <f t="shared" si="211"/>
        <v>2001.1</v>
      </c>
      <c r="D5045" s="78">
        <f t="shared" si="212"/>
        <v>0.45818181818181819</v>
      </c>
      <c r="E5045" s="78"/>
      <c r="F5045" s="78"/>
      <c r="G5045" s="78"/>
      <c r="H5045" s="78"/>
      <c r="I5045" s="78"/>
    </row>
    <row r="5046" spans="1:9" x14ac:dyDescent="0.2">
      <c r="A5046" s="77">
        <v>37178</v>
      </c>
      <c r="B5046" s="61">
        <v>218</v>
      </c>
      <c r="C5046" s="78">
        <f t="shared" si="211"/>
        <v>2001.1</v>
      </c>
      <c r="D5046" s="78">
        <f t="shared" si="212"/>
        <v>0.43239669421487603</v>
      </c>
      <c r="E5046" s="78"/>
      <c r="F5046" s="78"/>
      <c r="G5046" s="78"/>
      <c r="H5046" s="78"/>
      <c r="I5046" s="78"/>
    </row>
    <row r="5047" spans="1:9" x14ac:dyDescent="0.2">
      <c r="A5047" s="77">
        <v>37179</v>
      </c>
      <c r="B5047" s="61">
        <v>218</v>
      </c>
      <c r="C5047" s="78">
        <f t="shared" si="211"/>
        <v>2001.1</v>
      </c>
      <c r="D5047" s="78">
        <f t="shared" si="212"/>
        <v>0.43239669421487603</v>
      </c>
      <c r="E5047" s="78"/>
      <c r="F5047" s="78"/>
      <c r="G5047" s="78"/>
      <c r="H5047" s="78"/>
      <c r="I5047" s="78"/>
    </row>
    <row r="5048" spans="1:9" x14ac:dyDescent="0.2">
      <c r="A5048" s="77">
        <v>37180</v>
      </c>
      <c r="B5048" s="61">
        <v>218</v>
      </c>
      <c r="C5048" s="78">
        <f t="shared" si="211"/>
        <v>2001.1</v>
      </c>
      <c r="D5048" s="78">
        <f t="shared" si="212"/>
        <v>0.43239669421487603</v>
      </c>
      <c r="E5048" s="78"/>
      <c r="F5048" s="78"/>
      <c r="G5048" s="78"/>
      <c r="H5048" s="78"/>
      <c r="I5048" s="78"/>
    </row>
    <row r="5049" spans="1:9" x14ac:dyDescent="0.2">
      <c r="A5049" s="77">
        <v>37181</v>
      </c>
      <c r="B5049" s="61">
        <v>218</v>
      </c>
      <c r="C5049" s="78">
        <f t="shared" si="211"/>
        <v>2001.1</v>
      </c>
      <c r="D5049" s="78">
        <f t="shared" si="212"/>
        <v>0.43239669421487603</v>
      </c>
      <c r="E5049" s="78"/>
      <c r="F5049" s="78"/>
      <c r="G5049" s="78"/>
      <c r="H5049" s="78"/>
      <c r="I5049" s="78"/>
    </row>
    <row r="5050" spans="1:9" x14ac:dyDescent="0.2">
      <c r="A5050" s="77">
        <v>37182</v>
      </c>
      <c r="B5050" s="61">
        <v>522</v>
      </c>
      <c r="C5050" s="78">
        <f t="shared" si="211"/>
        <v>2001.1</v>
      </c>
      <c r="D5050" s="78">
        <f t="shared" si="212"/>
        <v>1.0353719008264464</v>
      </c>
      <c r="E5050" s="78"/>
      <c r="F5050" s="78"/>
      <c r="G5050" s="78"/>
      <c r="H5050" s="78"/>
      <c r="I5050" s="78"/>
    </row>
    <row r="5051" spans="1:9" x14ac:dyDescent="0.2">
      <c r="A5051" s="77">
        <v>37183</v>
      </c>
      <c r="B5051" s="61">
        <v>522</v>
      </c>
      <c r="C5051" s="78">
        <f t="shared" si="211"/>
        <v>2001.1</v>
      </c>
      <c r="D5051" s="78">
        <f t="shared" si="212"/>
        <v>1.0353719008264464</v>
      </c>
      <c r="E5051" s="78"/>
      <c r="F5051" s="78"/>
      <c r="G5051" s="78"/>
      <c r="H5051" s="78"/>
      <c r="I5051" s="78"/>
    </row>
    <row r="5052" spans="1:9" x14ac:dyDescent="0.2">
      <c r="A5052" s="77">
        <v>37184</v>
      </c>
      <c r="B5052" s="61">
        <v>259</v>
      </c>
      <c r="C5052" s="78">
        <f t="shared" si="211"/>
        <v>2001.1</v>
      </c>
      <c r="D5052" s="78">
        <f t="shared" si="212"/>
        <v>0.51371900826446282</v>
      </c>
      <c r="E5052" s="78"/>
      <c r="F5052" s="78"/>
      <c r="G5052" s="78"/>
      <c r="H5052" s="78"/>
      <c r="I5052" s="78"/>
    </row>
    <row r="5053" spans="1:9" x14ac:dyDescent="0.2">
      <c r="A5053" s="77">
        <v>37185</v>
      </c>
      <c r="B5053" s="61">
        <v>253</v>
      </c>
      <c r="C5053" s="78">
        <f t="shared" si="211"/>
        <v>2001.1</v>
      </c>
      <c r="D5053" s="78">
        <f t="shared" si="212"/>
        <v>0.50181818181818183</v>
      </c>
      <c r="E5053" s="78"/>
      <c r="F5053" s="78"/>
      <c r="G5053" s="78"/>
      <c r="H5053" s="78"/>
      <c r="I5053" s="78"/>
    </row>
    <row r="5054" spans="1:9" x14ac:dyDescent="0.2">
      <c r="A5054" s="77">
        <v>37186</v>
      </c>
      <c r="B5054" s="61">
        <v>370</v>
      </c>
      <c r="C5054" s="78">
        <f t="shared" si="211"/>
        <v>2001.1</v>
      </c>
      <c r="D5054" s="78">
        <f t="shared" si="212"/>
        <v>0.73388429752066109</v>
      </c>
      <c r="E5054" s="78"/>
      <c r="F5054" s="78"/>
      <c r="G5054" s="78"/>
      <c r="H5054" s="78"/>
      <c r="I5054" s="78"/>
    </row>
    <row r="5055" spans="1:9" x14ac:dyDescent="0.2">
      <c r="A5055" s="77">
        <v>37187</v>
      </c>
      <c r="B5055" s="61">
        <v>556</v>
      </c>
      <c r="C5055" s="78">
        <f t="shared" si="211"/>
        <v>2001.1</v>
      </c>
      <c r="D5055" s="78">
        <f t="shared" si="212"/>
        <v>1.1028099173553718</v>
      </c>
      <c r="E5055" s="78"/>
      <c r="F5055" s="78"/>
      <c r="G5055" s="78"/>
      <c r="H5055" s="78"/>
      <c r="I5055" s="78"/>
    </row>
    <row r="5056" spans="1:9" x14ac:dyDescent="0.2">
      <c r="A5056" s="77">
        <v>37188</v>
      </c>
      <c r="B5056" s="61">
        <v>398</v>
      </c>
      <c r="C5056" s="78">
        <f t="shared" si="211"/>
        <v>2001.1</v>
      </c>
      <c r="D5056" s="78">
        <f t="shared" si="212"/>
        <v>0.78942148760330577</v>
      </c>
      <c r="E5056" s="78"/>
      <c r="F5056" s="78"/>
      <c r="G5056" s="78"/>
      <c r="H5056" s="78"/>
      <c r="I5056" s="78"/>
    </row>
    <row r="5057" spans="1:9" x14ac:dyDescent="0.2">
      <c r="A5057" s="77">
        <v>37189</v>
      </c>
      <c r="B5057" s="61">
        <v>399</v>
      </c>
      <c r="C5057" s="78">
        <f t="shared" si="211"/>
        <v>2001.1</v>
      </c>
      <c r="D5057" s="78">
        <f t="shared" si="212"/>
        <v>0.7914049586776859</v>
      </c>
      <c r="E5057" s="78"/>
      <c r="F5057" s="78"/>
      <c r="G5057" s="78"/>
      <c r="H5057" s="78"/>
      <c r="I5057" s="78"/>
    </row>
    <row r="5058" spans="1:9" x14ac:dyDescent="0.2">
      <c r="A5058" s="77">
        <v>37190</v>
      </c>
      <c r="B5058" s="61">
        <v>313</v>
      </c>
      <c r="C5058" s="78">
        <f t="shared" si="211"/>
        <v>2001.1</v>
      </c>
      <c r="D5058" s="78">
        <f t="shared" si="212"/>
        <v>0.62082644628099171</v>
      </c>
      <c r="E5058" s="78"/>
      <c r="F5058" s="78"/>
      <c r="G5058" s="78"/>
      <c r="H5058" s="78"/>
      <c r="I5058" s="78"/>
    </row>
    <row r="5059" spans="1:9" x14ac:dyDescent="0.2">
      <c r="A5059" s="77">
        <v>37191</v>
      </c>
      <c r="B5059" s="61">
        <v>197</v>
      </c>
      <c r="C5059" s="78">
        <f t="shared" si="211"/>
        <v>2001.1</v>
      </c>
      <c r="D5059" s="78">
        <f t="shared" si="212"/>
        <v>0.39074380165289258</v>
      </c>
      <c r="E5059" s="78"/>
      <c r="F5059" s="78"/>
      <c r="G5059" s="78"/>
      <c r="H5059" s="78"/>
      <c r="I5059" s="78"/>
    </row>
    <row r="5060" spans="1:9" x14ac:dyDescent="0.2">
      <c r="A5060" s="77">
        <v>37192</v>
      </c>
      <c r="B5060" s="61">
        <v>108</v>
      </c>
      <c r="C5060" s="78">
        <f t="shared" si="211"/>
        <v>2001.1</v>
      </c>
      <c r="D5060" s="78">
        <f t="shared" si="212"/>
        <v>0.21421487603305786</v>
      </c>
      <c r="E5060" s="78"/>
      <c r="F5060" s="78"/>
      <c r="G5060" s="78"/>
      <c r="H5060" s="78"/>
      <c r="I5060" s="78"/>
    </row>
    <row r="5061" spans="1:9" x14ac:dyDescent="0.2">
      <c r="A5061" s="77">
        <v>37193</v>
      </c>
      <c r="B5061" s="61">
        <v>285</v>
      </c>
      <c r="C5061" s="78">
        <f t="shared" si="211"/>
        <v>2001.1</v>
      </c>
      <c r="D5061" s="78">
        <f t="shared" si="212"/>
        <v>0.56528925619834702</v>
      </c>
      <c r="E5061" s="78"/>
      <c r="F5061" s="78"/>
      <c r="G5061" s="78"/>
      <c r="H5061" s="78"/>
      <c r="I5061" s="78"/>
    </row>
    <row r="5062" spans="1:9" x14ac:dyDescent="0.2">
      <c r="A5062" s="77">
        <v>37194</v>
      </c>
      <c r="B5062" s="61">
        <v>285</v>
      </c>
      <c r="C5062" s="78">
        <f t="shared" si="211"/>
        <v>2001.1</v>
      </c>
      <c r="D5062" s="78">
        <f t="shared" si="212"/>
        <v>0.56528925619834702</v>
      </c>
      <c r="E5062" s="78"/>
      <c r="F5062" s="78"/>
      <c r="G5062" s="78"/>
      <c r="H5062" s="78"/>
      <c r="I5062" s="78"/>
    </row>
    <row r="5063" spans="1:9" x14ac:dyDescent="0.2">
      <c r="A5063" s="77">
        <v>37195</v>
      </c>
      <c r="B5063" s="61">
        <v>732</v>
      </c>
      <c r="C5063" s="78">
        <f t="shared" si="211"/>
        <v>2001.1</v>
      </c>
      <c r="D5063" s="78">
        <f t="shared" si="212"/>
        <v>1.4519008264462809</v>
      </c>
      <c r="E5063" s="78"/>
      <c r="F5063" s="78"/>
      <c r="G5063" s="78"/>
      <c r="H5063" s="78"/>
      <c r="I5063" s="78"/>
    </row>
    <row r="5064" spans="1:9" x14ac:dyDescent="0.2">
      <c r="A5064" s="77">
        <v>37196</v>
      </c>
      <c r="B5064" s="61">
        <v>425</v>
      </c>
      <c r="C5064" s="78">
        <f t="shared" si="211"/>
        <v>2001.11</v>
      </c>
      <c r="D5064" s="78">
        <f t="shared" si="212"/>
        <v>0.84297520661157022</v>
      </c>
      <c r="E5064" s="78"/>
      <c r="F5064" s="78"/>
      <c r="G5064" s="78"/>
      <c r="H5064" s="78"/>
      <c r="I5064" s="78"/>
    </row>
    <row r="5065" spans="1:9" x14ac:dyDescent="0.2">
      <c r="A5065" s="77">
        <v>37197</v>
      </c>
      <c r="B5065" s="61">
        <v>436</v>
      </c>
      <c r="C5065" s="78">
        <f t="shared" si="211"/>
        <v>2001.11</v>
      </c>
      <c r="D5065" s="78">
        <f t="shared" si="212"/>
        <v>0.86479338842975206</v>
      </c>
      <c r="E5065" s="78"/>
      <c r="F5065" s="78"/>
      <c r="G5065" s="78"/>
      <c r="H5065" s="78"/>
      <c r="I5065" s="78"/>
    </row>
    <row r="5066" spans="1:9" x14ac:dyDescent="0.2">
      <c r="A5066" s="77">
        <v>37198</v>
      </c>
      <c r="B5066" s="61">
        <v>471</v>
      </c>
      <c r="C5066" s="78">
        <f t="shared" si="211"/>
        <v>2001.11</v>
      </c>
      <c r="D5066" s="78">
        <f t="shared" si="212"/>
        <v>0.93421487603305786</v>
      </c>
      <c r="E5066" s="78"/>
      <c r="F5066" s="78"/>
      <c r="G5066" s="78"/>
      <c r="H5066" s="78"/>
      <c r="I5066" s="78"/>
    </row>
    <row r="5067" spans="1:9" x14ac:dyDescent="0.2">
      <c r="A5067" s="77">
        <v>37199</v>
      </c>
      <c r="B5067" s="61">
        <v>375</v>
      </c>
      <c r="C5067" s="78">
        <f t="shared" ref="C5067:C5130" si="213">YEAR(A5067) + MONTH(A5067) / 100</f>
        <v>2001.11</v>
      </c>
      <c r="D5067" s="78">
        <f t="shared" si="212"/>
        <v>0.74380165289256195</v>
      </c>
      <c r="E5067" s="78"/>
      <c r="F5067" s="78"/>
      <c r="G5067" s="78"/>
      <c r="H5067" s="78"/>
      <c r="I5067" s="78"/>
    </row>
    <row r="5068" spans="1:9" x14ac:dyDescent="0.2">
      <c r="A5068" s="77">
        <v>37200</v>
      </c>
      <c r="B5068" s="61">
        <v>344</v>
      </c>
      <c r="C5068" s="78">
        <f t="shared" si="213"/>
        <v>2001.11</v>
      </c>
      <c r="D5068" s="78">
        <f t="shared" ref="D5068:D5131" si="214">B5068 * 60 * 60 * 24 / 43560 / 1000</f>
        <v>0.68231404958677688</v>
      </c>
      <c r="E5068" s="78"/>
      <c r="F5068" s="78"/>
      <c r="G5068" s="78"/>
      <c r="H5068" s="78"/>
      <c r="I5068" s="78"/>
    </row>
    <row r="5069" spans="1:9" x14ac:dyDescent="0.2">
      <c r="A5069" s="77">
        <v>37201</v>
      </c>
      <c r="B5069" s="61">
        <v>69</v>
      </c>
      <c r="C5069" s="78">
        <f t="shared" si="213"/>
        <v>2001.11</v>
      </c>
      <c r="D5069" s="78">
        <f t="shared" si="214"/>
        <v>0.13685950413223139</v>
      </c>
      <c r="E5069" s="78"/>
      <c r="F5069" s="78"/>
      <c r="G5069" s="78"/>
      <c r="H5069" s="78"/>
      <c r="I5069" s="78"/>
    </row>
    <row r="5070" spans="1:9" x14ac:dyDescent="0.2">
      <c r="A5070" s="77">
        <v>37202</v>
      </c>
      <c r="B5070" s="61">
        <v>24</v>
      </c>
      <c r="C5070" s="78">
        <f t="shared" si="213"/>
        <v>2001.11</v>
      </c>
      <c r="D5070" s="78">
        <f t="shared" si="214"/>
        <v>4.7603305785123964E-2</v>
      </c>
      <c r="E5070" s="78"/>
      <c r="F5070" s="78"/>
      <c r="G5070" s="78"/>
      <c r="H5070" s="78"/>
      <c r="I5070" s="78"/>
    </row>
    <row r="5071" spans="1:9" x14ac:dyDescent="0.2">
      <c r="A5071" s="77">
        <v>37203</v>
      </c>
      <c r="B5071" s="61">
        <v>157</v>
      </c>
      <c r="C5071" s="78">
        <f t="shared" si="213"/>
        <v>2001.11</v>
      </c>
      <c r="D5071" s="78">
        <f t="shared" si="214"/>
        <v>0.31140495867768597</v>
      </c>
      <c r="E5071" s="78"/>
      <c r="F5071" s="78"/>
      <c r="G5071" s="78"/>
      <c r="H5071" s="78"/>
      <c r="I5071" s="78"/>
    </row>
    <row r="5072" spans="1:9" x14ac:dyDescent="0.2">
      <c r="A5072" s="77">
        <v>37204</v>
      </c>
      <c r="B5072" s="61">
        <v>280</v>
      </c>
      <c r="C5072" s="78">
        <f t="shared" si="213"/>
        <v>2001.11</v>
      </c>
      <c r="D5072" s="78">
        <f t="shared" si="214"/>
        <v>0.55537190082644639</v>
      </c>
      <c r="E5072" s="78"/>
      <c r="F5072" s="78"/>
      <c r="G5072" s="78"/>
      <c r="H5072" s="78"/>
      <c r="I5072" s="78"/>
    </row>
    <row r="5073" spans="1:9" x14ac:dyDescent="0.2">
      <c r="A5073" s="77">
        <v>37205</v>
      </c>
      <c r="B5073" s="61">
        <v>282</v>
      </c>
      <c r="C5073" s="78">
        <f t="shared" si="213"/>
        <v>2001.11</v>
      </c>
      <c r="D5073" s="78">
        <f t="shared" si="214"/>
        <v>0.55933884297520664</v>
      </c>
      <c r="E5073" s="78"/>
      <c r="F5073" s="78"/>
      <c r="G5073" s="78"/>
      <c r="H5073" s="78"/>
      <c r="I5073" s="78"/>
    </row>
    <row r="5074" spans="1:9" x14ac:dyDescent="0.2">
      <c r="A5074" s="77">
        <v>37206</v>
      </c>
      <c r="B5074" s="61">
        <v>316</v>
      </c>
      <c r="C5074" s="78">
        <f t="shared" si="213"/>
        <v>2001.11</v>
      </c>
      <c r="D5074" s="78">
        <f t="shared" si="214"/>
        <v>0.6267768595041322</v>
      </c>
      <c r="E5074" s="78"/>
      <c r="F5074" s="78"/>
      <c r="G5074" s="78"/>
      <c r="H5074" s="78"/>
      <c r="I5074" s="78"/>
    </row>
    <row r="5075" spans="1:9" x14ac:dyDescent="0.2">
      <c r="A5075" s="77">
        <v>37207</v>
      </c>
      <c r="B5075" s="61">
        <v>477</v>
      </c>
      <c r="C5075" s="78">
        <f t="shared" si="213"/>
        <v>2001.11</v>
      </c>
      <c r="D5075" s="78">
        <f t="shared" si="214"/>
        <v>0.94611570247933885</v>
      </c>
      <c r="E5075" s="78"/>
      <c r="F5075" s="78"/>
      <c r="G5075" s="78"/>
      <c r="H5075" s="78"/>
      <c r="I5075" s="78"/>
    </row>
    <row r="5076" spans="1:9" x14ac:dyDescent="0.2">
      <c r="A5076" s="77">
        <v>37208</v>
      </c>
      <c r="B5076" s="61">
        <v>1411</v>
      </c>
      <c r="C5076" s="78">
        <f t="shared" si="213"/>
        <v>2001.11</v>
      </c>
      <c r="D5076" s="78">
        <f t="shared" si="214"/>
        <v>2.7986776859504134</v>
      </c>
      <c r="E5076" s="78"/>
      <c r="F5076" s="78"/>
      <c r="G5076" s="78"/>
      <c r="H5076" s="78"/>
      <c r="I5076" s="78"/>
    </row>
    <row r="5077" spans="1:9" x14ac:dyDescent="0.2">
      <c r="A5077" s="77">
        <v>37209</v>
      </c>
      <c r="B5077" s="61">
        <v>2079</v>
      </c>
      <c r="C5077" s="78">
        <f t="shared" si="213"/>
        <v>2001.11</v>
      </c>
      <c r="D5077" s="78">
        <f t="shared" si="214"/>
        <v>4.123636363636364</v>
      </c>
      <c r="E5077" s="78"/>
      <c r="F5077" s="78"/>
      <c r="G5077" s="78"/>
      <c r="H5077" s="78"/>
      <c r="I5077" s="78"/>
    </row>
    <row r="5078" spans="1:9" x14ac:dyDescent="0.2">
      <c r="A5078" s="77">
        <v>37210</v>
      </c>
      <c r="B5078" s="61">
        <v>1283</v>
      </c>
      <c r="C5078" s="78">
        <f t="shared" si="213"/>
        <v>2001.11</v>
      </c>
      <c r="D5078" s="78">
        <f t="shared" si="214"/>
        <v>2.5447933884297522</v>
      </c>
      <c r="E5078" s="78"/>
      <c r="F5078" s="78"/>
      <c r="G5078" s="78"/>
      <c r="H5078" s="78"/>
      <c r="I5078" s="78"/>
    </row>
    <row r="5079" spans="1:9" x14ac:dyDescent="0.2">
      <c r="A5079" s="77">
        <v>37211</v>
      </c>
      <c r="B5079" s="61">
        <v>1383</v>
      </c>
      <c r="C5079" s="78">
        <f t="shared" si="213"/>
        <v>2001.11</v>
      </c>
      <c r="D5079" s="78">
        <f t="shared" si="214"/>
        <v>2.7431404958677685</v>
      </c>
      <c r="E5079" s="78"/>
      <c r="F5079" s="78"/>
      <c r="G5079" s="78"/>
      <c r="H5079" s="78"/>
      <c r="I5079" s="78"/>
    </row>
    <row r="5080" spans="1:9" x14ac:dyDescent="0.2">
      <c r="A5080" s="77">
        <v>37212</v>
      </c>
      <c r="B5080" s="61">
        <v>2169</v>
      </c>
      <c r="C5080" s="78">
        <f t="shared" si="213"/>
        <v>2001.11</v>
      </c>
      <c r="D5080" s="78">
        <f t="shared" si="214"/>
        <v>4.3021487603305788</v>
      </c>
      <c r="E5080" s="78"/>
      <c r="F5080" s="78"/>
      <c r="G5080" s="78"/>
      <c r="H5080" s="78"/>
      <c r="I5080" s="78"/>
    </row>
    <row r="5081" spans="1:9" x14ac:dyDescent="0.2">
      <c r="A5081" s="77">
        <v>37213</v>
      </c>
      <c r="B5081" s="61">
        <v>1748</v>
      </c>
      <c r="C5081" s="78">
        <f t="shared" si="213"/>
        <v>2001.11</v>
      </c>
      <c r="D5081" s="78">
        <f t="shared" si="214"/>
        <v>3.4671074380165288</v>
      </c>
      <c r="E5081" s="78"/>
      <c r="F5081" s="78"/>
      <c r="G5081" s="78"/>
      <c r="H5081" s="78"/>
      <c r="I5081" s="78"/>
    </row>
    <row r="5082" spans="1:9" x14ac:dyDescent="0.2">
      <c r="A5082" s="77">
        <v>37214</v>
      </c>
      <c r="B5082" s="61">
        <v>1242</v>
      </c>
      <c r="C5082" s="78">
        <f t="shared" si="213"/>
        <v>2001.11</v>
      </c>
      <c r="D5082" s="78">
        <f t="shared" si="214"/>
        <v>2.4634710743801653</v>
      </c>
      <c r="E5082" s="78"/>
      <c r="F5082" s="78"/>
      <c r="G5082" s="78"/>
      <c r="H5082" s="78"/>
      <c r="I5082" s="78"/>
    </row>
    <row r="5083" spans="1:9" x14ac:dyDescent="0.2">
      <c r="A5083" s="77">
        <v>37215</v>
      </c>
      <c r="B5083" s="61">
        <v>1306</v>
      </c>
      <c r="C5083" s="78">
        <f t="shared" si="213"/>
        <v>2001.11</v>
      </c>
      <c r="D5083" s="78">
        <f t="shared" si="214"/>
        <v>2.5904132231404962</v>
      </c>
      <c r="E5083" s="78"/>
      <c r="F5083" s="78"/>
      <c r="G5083" s="78"/>
      <c r="H5083" s="78"/>
      <c r="I5083" s="78"/>
    </row>
    <row r="5084" spans="1:9" x14ac:dyDescent="0.2">
      <c r="A5084" s="77">
        <v>37216</v>
      </c>
      <c r="B5084" s="61">
        <v>1743</v>
      </c>
      <c r="C5084" s="78">
        <f t="shared" si="213"/>
        <v>2001.11</v>
      </c>
      <c r="D5084" s="78">
        <f t="shared" si="214"/>
        <v>3.4571900826446282</v>
      </c>
      <c r="E5084" s="78"/>
      <c r="F5084" s="78"/>
      <c r="G5084" s="78"/>
      <c r="H5084" s="78"/>
      <c r="I5084" s="78"/>
    </row>
    <row r="5085" spans="1:9" x14ac:dyDescent="0.2">
      <c r="A5085" s="77">
        <v>37217</v>
      </c>
      <c r="B5085" s="61">
        <v>3872</v>
      </c>
      <c r="C5085" s="78">
        <f t="shared" si="213"/>
        <v>2001.11</v>
      </c>
      <c r="D5085" s="78">
        <f t="shared" si="214"/>
        <v>7.68</v>
      </c>
      <c r="E5085" s="78"/>
      <c r="F5085" s="78"/>
      <c r="G5085" s="78"/>
      <c r="H5085" s="78"/>
      <c r="I5085" s="78"/>
    </row>
    <row r="5086" spans="1:9" x14ac:dyDescent="0.2">
      <c r="A5086" s="77">
        <v>37218</v>
      </c>
      <c r="B5086" s="61">
        <v>2482</v>
      </c>
      <c r="C5086" s="78">
        <f t="shared" si="213"/>
        <v>2001.11</v>
      </c>
      <c r="D5086" s="78">
        <f t="shared" si="214"/>
        <v>4.9229752066115706</v>
      </c>
      <c r="E5086" s="78"/>
      <c r="F5086" s="78"/>
      <c r="G5086" s="78"/>
      <c r="H5086" s="78"/>
      <c r="I5086" s="78"/>
    </row>
    <row r="5087" spans="1:9" x14ac:dyDescent="0.2">
      <c r="A5087" s="77">
        <v>37219</v>
      </c>
      <c r="B5087" s="61">
        <v>2399</v>
      </c>
      <c r="C5087" s="78">
        <f t="shared" si="213"/>
        <v>2001.11</v>
      </c>
      <c r="D5087" s="78">
        <f t="shared" si="214"/>
        <v>4.7583471074380164</v>
      </c>
      <c r="E5087" s="78"/>
      <c r="F5087" s="78"/>
      <c r="G5087" s="78"/>
      <c r="H5087" s="78"/>
      <c r="I5087" s="78"/>
    </row>
    <row r="5088" spans="1:9" x14ac:dyDescent="0.2">
      <c r="A5088" s="77">
        <v>37220</v>
      </c>
      <c r="B5088" s="61">
        <v>1547</v>
      </c>
      <c r="C5088" s="78">
        <f t="shared" si="213"/>
        <v>2001.11</v>
      </c>
      <c r="D5088" s="78">
        <f t="shared" si="214"/>
        <v>3.0684297520661157</v>
      </c>
      <c r="E5088" s="78"/>
      <c r="F5088" s="78"/>
      <c r="G5088" s="78"/>
      <c r="H5088" s="78"/>
      <c r="I5088" s="78"/>
    </row>
    <row r="5089" spans="1:9" x14ac:dyDescent="0.2">
      <c r="A5089" s="77">
        <v>37221</v>
      </c>
      <c r="B5089" s="61">
        <v>1436</v>
      </c>
      <c r="C5089" s="78">
        <f t="shared" si="213"/>
        <v>2001.11</v>
      </c>
      <c r="D5089" s="78">
        <f t="shared" si="214"/>
        <v>2.8482644628099174</v>
      </c>
      <c r="E5089" s="78"/>
      <c r="F5089" s="78"/>
      <c r="G5089" s="78"/>
      <c r="H5089" s="78"/>
      <c r="I5089" s="78"/>
    </row>
    <row r="5090" spans="1:9" x14ac:dyDescent="0.2">
      <c r="A5090" s="77">
        <v>37222</v>
      </c>
      <c r="B5090" s="61">
        <v>915</v>
      </c>
      <c r="C5090" s="78">
        <f t="shared" si="213"/>
        <v>2001.11</v>
      </c>
      <c r="D5090" s="78">
        <f t="shared" si="214"/>
        <v>1.8148760330578511</v>
      </c>
      <c r="E5090" s="78"/>
      <c r="F5090" s="78"/>
      <c r="G5090" s="78"/>
      <c r="H5090" s="78"/>
      <c r="I5090" s="78"/>
    </row>
    <row r="5091" spans="1:9" x14ac:dyDescent="0.2">
      <c r="A5091" s="77">
        <v>37223</v>
      </c>
      <c r="B5091" s="61">
        <v>1374</v>
      </c>
      <c r="C5091" s="78">
        <f t="shared" si="213"/>
        <v>2001.11</v>
      </c>
      <c r="D5091" s="78">
        <f t="shared" si="214"/>
        <v>2.7252892561983471</v>
      </c>
      <c r="E5091" s="78"/>
      <c r="F5091" s="78"/>
      <c r="G5091" s="78"/>
      <c r="H5091" s="78"/>
      <c r="I5091" s="78"/>
    </row>
    <row r="5092" spans="1:9" x14ac:dyDescent="0.2">
      <c r="A5092" s="77">
        <v>37224</v>
      </c>
      <c r="B5092" s="61">
        <v>1259</v>
      </c>
      <c r="C5092" s="78">
        <f t="shared" si="213"/>
        <v>2001.11</v>
      </c>
      <c r="D5092" s="78">
        <f t="shared" si="214"/>
        <v>2.4971900826446283</v>
      </c>
      <c r="E5092" s="78"/>
      <c r="F5092" s="78"/>
      <c r="G5092" s="78"/>
      <c r="H5092" s="78"/>
      <c r="I5092" s="78"/>
    </row>
    <row r="5093" spans="1:9" x14ac:dyDescent="0.2">
      <c r="A5093" s="77">
        <v>37225</v>
      </c>
      <c r="B5093" s="61">
        <v>1208</v>
      </c>
      <c r="C5093" s="78">
        <f t="shared" si="213"/>
        <v>2001.11</v>
      </c>
      <c r="D5093" s="78">
        <f t="shared" si="214"/>
        <v>2.3960330578512399</v>
      </c>
      <c r="E5093" s="78"/>
      <c r="F5093" s="78"/>
      <c r="G5093" s="78"/>
      <c r="H5093" s="78"/>
      <c r="I5093" s="78"/>
    </row>
    <row r="5094" spans="1:9" x14ac:dyDescent="0.2">
      <c r="A5094" s="77">
        <v>37226</v>
      </c>
      <c r="B5094" s="61">
        <v>1656</v>
      </c>
      <c r="C5094" s="78">
        <f t="shared" si="213"/>
        <v>2001.12</v>
      </c>
      <c r="D5094" s="78">
        <f t="shared" si="214"/>
        <v>3.2846280991735539</v>
      </c>
      <c r="E5094" s="78"/>
      <c r="F5094" s="78"/>
      <c r="G5094" s="78"/>
      <c r="H5094" s="78"/>
      <c r="I5094" s="78"/>
    </row>
    <row r="5095" spans="1:9" x14ac:dyDescent="0.2">
      <c r="A5095" s="77">
        <v>37227</v>
      </c>
      <c r="B5095" s="61">
        <v>2081</v>
      </c>
      <c r="C5095" s="78">
        <f t="shared" si="213"/>
        <v>2001.12</v>
      </c>
      <c r="D5095" s="78">
        <f t="shared" si="214"/>
        <v>4.127603305785124</v>
      </c>
      <c r="E5095" s="78"/>
      <c r="F5095" s="78"/>
      <c r="G5095" s="78"/>
      <c r="H5095" s="78"/>
      <c r="I5095" s="78"/>
    </row>
    <row r="5096" spans="1:9" x14ac:dyDescent="0.2">
      <c r="A5096" s="77">
        <v>37228</v>
      </c>
      <c r="B5096" s="61">
        <v>2285</v>
      </c>
      <c r="C5096" s="78">
        <f t="shared" si="213"/>
        <v>2001.12</v>
      </c>
      <c r="D5096" s="78">
        <f t="shared" si="214"/>
        <v>4.5322314049586776</v>
      </c>
      <c r="E5096" s="78"/>
      <c r="F5096" s="78"/>
      <c r="G5096" s="78"/>
      <c r="H5096" s="78"/>
      <c r="I5096" s="78"/>
    </row>
    <row r="5097" spans="1:9" x14ac:dyDescent="0.2">
      <c r="A5097" s="77">
        <v>37229</v>
      </c>
      <c r="B5097" s="61">
        <v>1744</v>
      </c>
      <c r="C5097" s="78">
        <f t="shared" si="213"/>
        <v>2001.12</v>
      </c>
      <c r="D5097" s="78">
        <f t="shared" si="214"/>
        <v>3.4591735537190083</v>
      </c>
      <c r="E5097" s="78"/>
      <c r="F5097" s="78"/>
      <c r="G5097" s="78"/>
      <c r="H5097" s="78"/>
      <c r="I5097" s="78"/>
    </row>
    <row r="5098" spans="1:9" x14ac:dyDescent="0.2">
      <c r="A5098" s="77">
        <v>37230</v>
      </c>
      <c r="B5098" s="61">
        <v>1883</v>
      </c>
      <c r="C5098" s="78">
        <f t="shared" si="213"/>
        <v>2001.12</v>
      </c>
      <c r="D5098" s="78">
        <f t="shared" si="214"/>
        <v>3.734876033057851</v>
      </c>
      <c r="E5098" s="78"/>
      <c r="F5098" s="78"/>
      <c r="G5098" s="78"/>
      <c r="H5098" s="78"/>
      <c r="I5098" s="78"/>
    </row>
    <row r="5099" spans="1:9" x14ac:dyDescent="0.2">
      <c r="A5099" s="77">
        <v>37231</v>
      </c>
      <c r="B5099" s="61">
        <v>1750</v>
      </c>
      <c r="C5099" s="78">
        <f t="shared" si="213"/>
        <v>2001.12</v>
      </c>
      <c r="D5099" s="78">
        <f t="shared" si="214"/>
        <v>3.4710743801652892</v>
      </c>
      <c r="E5099" s="78"/>
      <c r="F5099" s="78"/>
      <c r="G5099" s="78"/>
      <c r="H5099" s="78"/>
      <c r="I5099" s="78"/>
    </row>
    <row r="5100" spans="1:9" x14ac:dyDescent="0.2">
      <c r="A5100" s="77">
        <v>37232</v>
      </c>
      <c r="B5100" s="61">
        <v>1140</v>
      </c>
      <c r="C5100" s="78">
        <f t="shared" si="213"/>
        <v>2001.12</v>
      </c>
      <c r="D5100" s="78">
        <f t="shared" si="214"/>
        <v>2.2611570247933881</v>
      </c>
      <c r="E5100" s="78"/>
      <c r="F5100" s="78"/>
      <c r="G5100" s="78"/>
      <c r="H5100" s="78"/>
      <c r="I5100" s="78"/>
    </row>
    <row r="5101" spans="1:9" x14ac:dyDescent="0.2">
      <c r="A5101" s="77">
        <v>37233</v>
      </c>
      <c r="B5101" s="61">
        <v>1365</v>
      </c>
      <c r="C5101" s="78">
        <f t="shared" si="213"/>
        <v>2001.12</v>
      </c>
      <c r="D5101" s="78">
        <f t="shared" si="214"/>
        <v>2.707438016528926</v>
      </c>
      <c r="E5101" s="78"/>
      <c r="F5101" s="78"/>
      <c r="G5101" s="78"/>
      <c r="H5101" s="78"/>
      <c r="I5101" s="78"/>
    </row>
    <row r="5102" spans="1:9" x14ac:dyDescent="0.2">
      <c r="A5102" s="77">
        <v>37234</v>
      </c>
      <c r="B5102" s="61">
        <v>1123</v>
      </c>
      <c r="C5102" s="78">
        <f t="shared" si="213"/>
        <v>2001.12</v>
      </c>
      <c r="D5102" s="78">
        <f t="shared" si="214"/>
        <v>2.2274380165289256</v>
      </c>
      <c r="E5102" s="78"/>
      <c r="F5102" s="78"/>
      <c r="G5102" s="78"/>
      <c r="H5102" s="78"/>
      <c r="I5102" s="78"/>
    </row>
    <row r="5103" spans="1:9" x14ac:dyDescent="0.2">
      <c r="A5103" s="77">
        <v>37235</v>
      </c>
      <c r="B5103" s="61">
        <v>910</v>
      </c>
      <c r="C5103" s="78">
        <f t="shared" si="213"/>
        <v>2001.12</v>
      </c>
      <c r="D5103" s="78">
        <f t="shared" si="214"/>
        <v>1.8049586776859503</v>
      </c>
      <c r="E5103" s="78"/>
      <c r="F5103" s="78"/>
      <c r="G5103" s="78"/>
      <c r="H5103" s="78"/>
      <c r="I5103" s="78"/>
    </row>
    <row r="5104" spans="1:9" x14ac:dyDescent="0.2">
      <c r="A5104" s="77">
        <v>37236</v>
      </c>
      <c r="B5104" s="61">
        <v>850</v>
      </c>
      <c r="C5104" s="78">
        <f t="shared" si="213"/>
        <v>2001.12</v>
      </c>
      <c r="D5104" s="78">
        <f t="shared" si="214"/>
        <v>1.6859504132231404</v>
      </c>
      <c r="E5104" s="78"/>
      <c r="F5104" s="78"/>
      <c r="G5104" s="78"/>
      <c r="H5104" s="78"/>
      <c r="I5104" s="78"/>
    </row>
    <row r="5105" spans="1:9" x14ac:dyDescent="0.2">
      <c r="A5105" s="77">
        <v>37237</v>
      </c>
      <c r="B5105" s="61">
        <v>848</v>
      </c>
      <c r="C5105" s="78">
        <f t="shared" si="213"/>
        <v>2001.12</v>
      </c>
      <c r="D5105" s="78">
        <f t="shared" si="214"/>
        <v>1.6819834710743802</v>
      </c>
      <c r="E5105" s="78"/>
      <c r="F5105" s="78"/>
      <c r="G5105" s="78"/>
      <c r="H5105" s="78"/>
      <c r="I5105" s="78"/>
    </row>
    <row r="5106" spans="1:9" x14ac:dyDescent="0.2">
      <c r="A5106" s="77">
        <v>37238</v>
      </c>
      <c r="B5106" s="61">
        <v>1004</v>
      </c>
      <c r="C5106" s="78">
        <f t="shared" si="213"/>
        <v>2001.12</v>
      </c>
      <c r="D5106" s="78">
        <f t="shared" si="214"/>
        <v>1.9914049586776859</v>
      </c>
      <c r="E5106" s="78"/>
      <c r="F5106" s="78"/>
      <c r="G5106" s="78"/>
      <c r="H5106" s="78"/>
      <c r="I5106" s="78"/>
    </row>
    <row r="5107" spans="1:9" x14ac:dyDescent="0.2">
      <c r="A5107" s="77">
        <v>37239</v>
      </c>
      <c r="B5107" s="61">
        <v>1482</v>
      </c>
      <c r="C5107" s="78">
        <f t="shared" si="213"/>
        <v>2001.12</v>
      </c>
      <c r="D5107" s="78">
        <f t="shared" si="214"/>
        <v>2.9395041322314048</v>
      </c>
      <c r="E5107" s="78"/>
      <c r="F5107" s="78"/>
      <c r="G5107" s="78"/>
      <c r="H5107" s="78"/>
      <c r="I5107" s="78"/>
    </row>
    <row r="5108" spans="1:9" x14ac:dyDescent="0.2">
      <c r="A5108" s="77">
        <v>37240</v>
      </c>
      <c r="B5108" s="61">
        <v>1011</v>
      </c>
      <c r="C5108" s="78">
        <f t="shared" si="213"/>
        <v>2001.12</v>
      </c>
      <c r="D5108" s="78">
        <f t="shared" si="214"/>
        <v>2.0052892561983473</v>
      </c>
      <c r="E5108" s="78"/>
      <c r="F5108" s="78"/>
      <c r="G5108" s="78"/>
      <c r="H5108" s="78"/>
      <c r="I5108" s="78"/>
    </row>
    <row r="5109" spans="1:9" x14ac:dyDescent="0.2">
      <c r="A5109" s="77">
        <v>37241</v>
      </c>
      <c r="B5109" s="61">
        <v>1056</v>
      </c>
      <c r="C5109" s="78">
        <f t="shared" si="213"/>
        <v>2001.12</v>
      </c>
      <c r="D5109" s="78">
        <f t="shared" si="214"/>
        <v>2.0945454545454547</v>
      </c>
      <c r="E5109" s="78"/>
      <c r="F5109" s="78"/>
      <c r="G5109" s="78"/>
      <c r="H5109" s="78"/>
      <c r="I5109" s="78"/>
    </row>
    <row r="5110" spans="1:9" x14ac:dyDescent="0.2">
      <c r="A5110" s="77">
        <v>37242</v>
      </c>
      <c r="B5110" s="61">
        <v>1321</v>
      </c>
      <c r="C5110" s="78">
        <f t="shared" si="213"/>
        <v>2001.12</v>
      </c>
      <c r="D5110" s="78">
        <f t="shared" si="214"/>
        <v>2.6201652892561982</v>
      </c>
      <c r="E5110" s="78"/>
      <c r="F5110" s="78"/>
      <c r="G5110" s="78"/>
      <c r="H5110" s="78"/>
      <c r="I5110" s="78"/>
    </row>
    <row r="5111" spans="1:9" x14ac:dyDescent="0.2">
      <c r="A5111" s="77">
        <v>37243</v>
      </c>
      <c r="B5111" s="61">
        <v>1309</v>
      </c>
      <c r="C5111" s="78">
        <f t="shared" si="213"/>
        <v>2001.12</v>
      </c>
      <c r="D5111" s="78">
        <f t="shared" si="214"/>
        <v>2.5963636363636367</v>
      </c>
      <c r="E5111" s="78"/>
      <c r="F5111" s="78"/>
      <c r="G5111" s="78"/>
      <c r="H5111" s="78"/>
      <c r="I5111" s="78"/>
    </row>
    <row r="5112" spans="1:9" x14ac:dyDescent="0.2">
      <c r="A5112" s="77">
        <v>37244</v>
      </c>
      <c r="B5112" s="61">
        <v>1780</v>
      </c>
      <c r="C5112" s="78">
        <f t="shared" si="213"/>
        <v>2001.12</v>
      </c>
      <c r="D5112" s="78">
        <f t="shared" si="214"/>
        <v>3.5305785123966942</v>
      </c>
      <c r="E5112" s="78"/>
      <c r="F5112" s="78"/>
      <c r="G5112" s="78"/>
      <c r="H5112" s="78"/>
      <c r="I5112" s="78"/>
    </row>
    <row r="5113" spans="1:9" x14ac:dyDescent="0.2">
      <c r="A5113" s="77">
        <v>37245</v>
      </c>
      <c r="B5113" s="61">
        <v>2074</v>
      </c>
      <c r="C5113" s="78">
        <f t="shared" si="213"/>
        <v>2001.12</v>
      </c>
      <c r="D5113" s="78">
        <f t="shared" si="214"/>
        <v>4.1137190082644626</v>
      </c>
      <c r="E5113" s="78"/>
      <c r="F5113" s="78"/>
      <c r="G5113" s="78"/>
      <c r="H5113" s="78"/>
      <c r="I5113" s="78"/>
    </row>
    <row r="5114" spans="1:9" x14ac:dyDescent="0.2">
      <c r="A5114" s="77">
        <v>37246</v>
      </c>
      <c r="B5114" s="61">
        <v>2042</v>
      </c>
      <c r="C5114" s="78">
        <f t="shared" si="213"/>
        <v>2001.12</v>
      </c>
      <c r="D5114" s="78">
        <f t="shared" si="214"/>
        <v>4.0502479338842976</v>
      </c>
      <c r="E5114" s="78"/>
      <c r="F5114" s="78"/>
      <c r="G5114" s="78"/>
      <c r="H5114" s="78"/>
      <c r="I5114" s="78"/>
    </row>
    <row r="5115" spans="1:9" x14ac:dyDescent="0.2">
      <c r="A5115" s="77">
        <v>37247</v>
      </c>
      <c r="B5115" s="61">
        <v>1909</v>
      </c>
      <c r="C5115" s="78">
        <f t="shared" si="213"/>
        <v>2001.12</v>
      </c>
      <c r="D5115" s="78">
        <f t="shared" si="214"/>
        <v>3.7864462809917354</v>
      </c>
      <c r="E5115" s="78"/>
      <c r="F5115" s="78"/>
      <c r="G5115" s="78"/>
      <c r="H5115" s="78"/>
      <c r="I5115" s="78"/>
    </row>
    <row r="5116" spans="1:9" x14ac:dyDescent="0.2">
      <c r="A5116" s="77">
        <v>37248</v>
      </c>
      <c r="B5116" s="61">
        <v>1765</v>
      </c>
      <c r="C5116" s="78">
        <f t="shared" si="213"/>
        <v>2001.12</v>
      </c>
      <c r="D5116" s="78">
        <f t="shared" si="214"/>
        <v>3.5008264462809917</v>
      </c>
      <c r="E5116" s="78"/>
      <c r="F5116" s="78"/>
      <c r="G5116" s="78"/>
      <c r="H5116" s="78"/>
      <c r="I5116" s="78"/>
    </row>
    <row r="5117" spans="1:9" x14ac:dyDescent="0.2">
      <c r="A5117" s="77">
        <v>37249</v>
      </c>
      <c r="B5117" s="61">
        <v>1752</v>
      </c>
      <c r="C5117" s="78">
        <f t="shared" si="213"/>
        <v>2001.12</v>
      </c>
      <c r="D5117" s="78">
        <f t="shared" si="214"/>
        <v>3.4750413223140493</v>
      </c>
      <c r="E5117" s="78"/>
      <c r="F5117" s="78"/>
      <c r="G5117" s="78"/>
      <c r="H5117" s="78"/>
      <c r="I5117" s="78"/>
    </row>
    <row r="5118" spans="1:9" x14ac:dyDescent="0.2">
      <c r="A5118" s="77">
        <v>37250</v>
      </c>
      <c r="B5118" s="61">
        <v>1367</v>
      </c>
      <c r="C5118" s="78">
        <f t="shared" si="213"/>
        <v>2001.12</v>
      </c>
      <c r="D5118" s="78">
        <f t="shared" si="214"/>
        <v>2.7114049586776861</v>
      </c>
      <c r="E5118" s="78"/>
      <c r="F5118" s="78"/>
      <c r="G5118" s="78"/>
      <c r="H5118" s="78"/>
      <c r="I5118" s="78"/>
    </row>
    <row r="5119" spans="1:9" x14ac:dyDescent="0.2">
      <c r="A5119" s="77">
        <v>37251</v>
      </c>
      <c r="B5119" s="61">
        <v>1200</v>
      </c>
      <c r="C5119" s="78">
        <f t="shared" si="213"/>
        <v>2001.12</v>
      </c>
      <c r="D5119" s="78">
        <f t="shared" si="214"/>
        <v>2.3801652892561984</v>
      </c>
      <c r="E5119" s="78"/>
      <c r="F5119" s="78"/>
      <c r="G5119" s="78"/>
      <c r="H5119" s="78"/>
      <c r="I5119" s="78"/>
    </row>
    <row r="5120" spans="1:9" x14ac:dyDescent="0.2">
      <c r="A5120" s="77">
        <v>37252</v>
      </c>
      <c r="B5120" s="61">
        <v>1331</v>
      </c>
      <c r="C5120" s="78">
        <f t="shared" si="213"/>
        <v>2001.12</v>
      </c>
      <c r="D5120" s="78">
        <f t="shared" si="214"/>
        <v>2.64</v>
      </c>
      <c r="E5120" s="78"/>
      <c r="F5120" s="78"/>
      <c r="G5120" s="78"/>
      <c r="H5120" s="78"/>
      <c r="I5120" s="78"/>
    </row>
    <row r="5121" spans="1:9" x14ac:dyDescent="0.2">
      <c r="A5121" s="77">
        <v>37253</v>
      </c>
      <c r="B5121" s="61">
        <v>2034</v>
      </c>
      <c r="C5121" s="78">
        <f t="shared" si="213"/>
        <v>2001.12</v>
      </c>
      <c r="D5121" s="78">
        <f t="shared" si="214"/>
        <v>4.0343801652892566</v>
      </c>
      <c r="E5121" s="78"/>
      <c r="F5121" s="78"/>
      <c r="G5121" s="78"/>
      <c r="H5121" s="78"/>
      <c r="I5121" s="78"/>
    </row>
    <row r="5122" spans="1:9" x14ac:dyDescent="0.2">
      <c r="A5122" s="77">
        <v>37254</v>
      </c>
      <c r="B5122" s="61">
        <v>2810</v>
      </c>
      <c r="C5122" s="78">
        <f t="shared" si="213"/>
        <v>2001.12</v>
      </c>
      <c r="D5122" s="78">
        <f t="shared" si="214"/>
        <v>5.573553719008264</v>
      </c>
      <c r="E5122" s="78"/>
      <c r="F5122" s="78"/>
      <c r="G5122" s="78"/>
      <c r="H5122" s="78"/>
      <c r="I5122" s="78"/>
    </row>
    <row r="5123" spans="1:9" x14ac:dyDescent="0.2">
      <c r="A5123" s="77">
        <v>37255</v>
      </c>
      <c r="B5123" s="61">
        <v>3207</v>
      </c>
      <c r="C5123" s="78">
        <f t="shared" si="213"/>
        <v>2001.12</v>
      </c>
      <c r="D5123" s="78">
        <f t="shared" si="214"/>
        <v>6.3609917355371897</v>
      </c>
      <c r="E5123" s="78"/>
      <c r="F5123" s="78"/>
      <c r="G5123" s="78"/>
      <c r="H5123" s="78"/>
      <c r="I5123" s="78"/>
    </row>
    <row r="5124" spans="1:9" x14ac:dyDescent="0.2">
      <c r="A5124" s="77">
        <v>37256</v>
      </c>
      <c r="B5124" s="61">
        <v>5623</v>
      </c>
      <c r="C5124" s="78">
        <f t="shared" si="213"/>
        <v>2001.12</v>
      </c>
      <c r="D5124" s="78">
        <f t="shared" si="214"/>
        <v>11.153057851239669</v>
      </c>
      <c r="E5124" s="78"/>
      <c r="F5124" s="78"/>
      <c r="G5124" s="78"/>
      <c r="H5124" s="78"/>
      <c r="I5124" s="78"/>
    </row>
    <row r="5125" spans="1:9" x14ac:dyDescent="0.2">
      <c r="A5125" s="77">
        <v>37257</v>
      </c>
      <c r="B5125" s="61">
        <v>6023</v>
      </c>
      <c r="C5125" s="78">
        <f t="shared" si="213"/>
        <v>2002.01</v>
      </c>
      <c r="D5125" s="78">
        <f t="shared" si="214"/>
        <v>11.946446280991735</v>
      </c>
      <c r="E5125" s="78"/>
      <c r="F5125" s="78"/>
      <c r="G5125" s="78"/>
      <c r="H5125" s="78"/>
      <c r="I5125" s="78"/>
    </row>
    <row r="5126" spans="1:9" x14ac:dyDescent="0.2">
      <c r="A5126" s="77">
        <v>37258</v>
      </c>
      <c r="B5126" s="61">
        <v>25194</v>
      </c>
      <c r="C5126" s="78">
        <f t="shared" si="213"/>
        <v>2002.01</v>
      </c>
      <c r="D5126" s="78">
        <f t="shared" si="214"/>
        <v>49.97157024793389</v>
      </c>
      <c r="E5126" s="78"/>
      <c r="F5126" s="78"/>
      <c r="G5126" s="78"/>
      <c r="H5126" s="78"/>
      <c r="I5126" s="78"/>
    </row>
    <row r="5127" spans="1:9" x14ac:dyDescent="0.2">
      <c r="A5127" s="77">
        <v>37259</v>
      </c>
      <c r="B5127" s="61">
        <v>11116</v>
      </c>
      <c r="C5127" s="78">
        <f t="shared" si="213"/>
        <v>2002.01</v>
      </c>
      <c r="D5127" s="78">
        <f t="shared" si="214"/>
        <v>22.048264462809918</v>
      </c>
      <c r="E5127" s="78"/>
      <c r="F5127" s="78"/>
      <c r="G5127" s="78"/>
      <c r="H5127" s="78"/>
      <c r="I5127" s="78"/>
    </row>
    <row r="5128" spans="1:9" x14ac:dyDescent="0.2">
      <c r="A5128" s="77">
        <v>37260</v>
      </c>
      <c r="B5128" s="61">
        <v>5737</v>
      </c>
      <c r="C5128" s="78">
        <f t="shared" si="213"/>
        <v>2002.01</v>
      </c>
      <c r="D5128" s="78">
        <f t="shared" si="214"/>
        <v>11.379173553719008</v>
      </c>
      <c r="E5128" s="78"/>
      <c r="F5128" s="78"/>
      <c r="G5128" s="78"/>
      <c r="H5128" s="78"/>
      <c r="I5128" s="78"/>
    </row>
    <row r="5129" spans="1:9" x14ac:dyDescent="0.2">
      <c r="A5129" s="77">
        <v>37261</v>
      </c>
      <c r="B5129" s="61">
        <v>4919</v>
      </c>
      <c r="C5129" s="78">
        <f t="shared" si="213"/>
        <v>2002.01</v>
      </c>
      <c r="D5129" s="78">
        <f t="shared" si="214"/>
        <v>9.7566942148760329</v>
      </c>
      <c r="E5129" s="78"/>
      <c r="F5129" s="78"/>
      <c r="G5129" s="78"/>
      <c r="H5129" s="78"/>
      <c r="I5129" s="78"/>
    </row>
    <row r="5130" spans="1:9" x14ac:dyDescent="0.2">
      <c r="A5130" s="77">
        <v>37262</v>
      </c>
      <c r="B5130" s="61">
        <v>7826</v>
      </c>
      <c r="C5130" s="78">
        <f t="shared" si="213"/>
        <v>2002.01</v>
      </c>
      <c r="D5130" s="78">
        <f t="shared" si="214"/>
        <v>15.522644628099172</v>
      </c>
      <c r="E5130" s="78"/>
      <c r="F5130" s="78"/>
      <c r="G5130" s="78"/>
      <c r="H5130" s="78"/>
      <c r="I5130" s="78"/>
    </row>
    <row r="5131" spans="1:9" x14ac:dyDescent="0.2">
      <c r="A5131" s="77">
        <v>37263</v>
      </c>
      <c r="B5131" s="61">
        <v>7925</v>
      </c>
      <c r="C5131" s="78">
        <f t="shared" ref="C5131:C5194" si="215">YEAR(A5131) + MONTH(A5131) / 100</f>
        <v>2002.01</v>
      </c>
      <c r="D5131" s="78">
        <f t="shared" si="214"/>
        <v>15.71900826446281</v>
      </c>
      <c r="E5131" s="78"/>
      <c r="F5131" s="78"/>
      <c r="G5131" s="78"/>
      <c r="H5131" s="78"/>
      <c r="I5131" s="78"/>
    </row>
    <row r="5132" spans="1:9" x14ac:dyDescent="0.2">
      <c r="A5132" s="77">
        <v>37264</v>
      </c>
      <c r="B5132" s="61">
        <v>7614</v>
      </c>
      <c r="C5132" s="78">
        <f t="shared" si="215"/>
        <v>2002.01</v>
      </c>
      <c r="D5132" s="78">
        <f t="shared" ref="D5132:D5195" si="216">B5132 * 60 * 60 * 24 / 43560 / 1000</f>
        <v>15.102148760330577</v>
      </c>
      <c r="E5132" s="78"/>
      <c r="F5132" s="78"/>
      <c r="G5132" s="78"/>
      <c r="H5132" s="78"/>
      <c r="I5132" s="78"/>
    </row>
    <row r="5133" spans="1:9" x14ac:dyDescent="0.2">
      <c r="A5133" s="77">
        <v>37265</v>
      </c>
      <c r="B5133" s="61">
        <v>6177</v>
      </c>
      <c r="C5133" s="78">
        <f t="shared" si="215"/>
        <v>2002.01</v>
      </c>
      <c r="D5133" s="78">
        <f t="shared" si="216"/>
        <v>12.251900826446281</v>
      </c>
      <c r="E5133" s="78"/>
      <c r="F5133" s="78"/>
      <c r="G5133" s="78"/>
      <c r="H5133" s="78"/>
      <c r="I5133" s="78"/>
    </row>
    <row r="5134" spans="1:9" x14ac:dyDescent="0.2">
      <c r="A5134" s="77">
        <v>37266</v>
      </c>
      <c r="B5134" s="61">
        <v>4855</v>
      </c>
      <c r="C5134" s="78">
        <f t="shared" si="215"/>
        <v>2002.01</v>
      </c>
      <c r="D5134" s="78">
        <f t="shared" si="216"/>
        <v>9.629752066115703</v>
      </c>
      <c r="E5134" s="78"/>
      <c r="F5134" s="78"/>
      <c r="G5134" s="78"/>
      <c r="H5134" s="78"/>
      <c r="I5134" s="78"/>
    </row>
    <row r="5135" spans="1:9" x14ac:dyDescent="0.2">
      <c r="A5135" s="77">
        <v>37267</v>
      </c>
      <c r="B5135" s="61">
        <v>3477</v>
      </c>
      <c r="C5135" s="78">
        <f t="shared" si="215"/>
        <v>2002.01</v>
      </c>
      <c r="D5135" s="78">
        <f t="shared" si="216"/>
        <v>6.896528925619835</v>
      </c>
      <c r="E5135" s="78"/>
      <c r="F5135" s="78"/>
      <c r="G5135" s="78"/>
      <c r="H5135" s="78"/>
      <c r="I5135" s="78"/>
    </row>
    <row r="5136" spans="1:9" x14ac:dyDescent="0.2">
      <c r="A5136" s="77">
        <v>37268</v>
      </c>
      <c r="B5136" s="61">
        <v>3307</v>
      </c>
      <c r="C5136" s="78">
        <f t="shared" si="215"/>
        <v>2002.01</v>
      </c>
      <c r="D5136" s="78">
        <f t="shared" si="216"/>
        <v>6.5593388429752064</v>
      </c>
      <c r="E5136" s="78"/>
      <c r="F5136" s="78"/>
      <c r="G5136" s="78"/>
      <c r="H5136" s="78"/>
      <c r="I5136" s="78"/>
    </row>
    <row r="5137" spans="1:9" x14ac:dyDescent="0.2">
      <c r="A5137" s="77">
        <v>37269</v>
      </c>
      <c r="B5137" s="61">
        <v>2934</v>
      </c>
      <c r="C5137" s="78">
        <f t="shared" si="215"/>
        <v>2002.01</v>
      </c>
      <c r="D5137" s="78">
        <f t="shared" si="216"/>
        <v>5.8195041322314047</v>
      </c>
      <c r="E5137" s="78"/>
      <c r="F5137" s="78"/>
      <c r="G5137" s="78"/>
      <c r="H5137" s="78"/>
      <c r="I5137" s="78"/>
    </row>
    <row r="5138" spans="1:9" x14ac:dyDescent="0.2">
      <c r="A5138" s="77">
        <v>37270</v>
      </c>
      <c r="B5138" s="61">
        <v>2621</v>
      </c>
      <c r="C5138" s="78">
        <f t="shared" si="215"/>
        <v>2002.01</v>
      </c>
      <c r="D5138" s="78">
        <f t="shared" si="216"/>
        <v>5.1986776859504138</v>
      </c>
      <c r="E5138" s="78"/>
      <c r="F5138" s="78"/>
      <c r="G5138" s="78"/>
      <c r="H5138" s="78"/>
      <c r="I5138" s="78"/>
    </row>
    <row r="5139" spans="1:9" x14ac:dyDescent="0.2">
      <c r="A5139" s="77">
        <v>37271</v>
      </c>
      <c r="B5139" s="61">
        <v>2360</v>
      </c>
      <c r="C5139" s="78">
        <f t="shared" si="215"/>
        <v>2002.01</v>
      </c>
      <c r="D5139" s="78">
        <f t="shared" si="216"/>
        <v>4.6809917355371899</v>
      </c>
      <c r="E5139" s="78"/>
      <c r="F5139" s="78"/>
      <c r="G5139" s="78"/>
      <c r="H5139" s="78"/>
      <c r="I5139" s="78"/>
    </row>
    <row r="5140" spans="1:9" x14ac:dyDescent="0.2">
      <c r="A5140" s="77">
        <v>37272</v>
      </c>
      <c r="B5140" s="61">
        <v>2151</v>
      </c>
      <c r="C5140" s="78">
        <f t="shared" si="215"/>
        <v>2002.01</v>
      </c>
      <c r="D5140" s="78">
        <f t="shared" si="216"/>
        <v>4.2664462809917358</v>
      </c>
      <c r="E5140" s="78"/>
      <c r="F5140" s="78"/>
      <c r="G5140" s="78"/>
      <c r="H5140" s="78"/>
      <c r="I5140" s="78"/>
    </row>
    <row r="5141" spans="1:9" x14ac:dyDescent="0.2">
      <c r="A5141" s="77">
        <v>37273</v>
      </c>
      <c r="B5141" s="61">
        <v>2051</v>
      </c>
      <c r="C5141" s="78">
        <f t="shared" si="215"/>
        <v>2002.01</v>
      </c>
      <c r="D5141" s="78">
        <f t="shared" si="216"/>
        <v>4.0680991735537191</v>
      </c>
      <c r="E5141" s="78"/>
      <c r="F5141" s="78"/>
      <c r="G5141" s="78"/>
      <c r="H5141" s="78"/>
      <c r="I5141" s="78"/>
    </row>
    <row r="5142" spans="1:9" x14ac:dyDescent="0.2">
      <c r="A5142" s="77">
        <v>37274</v>
      </c>
      <c r="B5142" s="61">
        <v>1664</v>
      </c>
      <c r="C5142" s="78">
        <f t="shared" si="215"/>
        <v>2002.01</v>
      </c>
      <c r="D5142" s="78">
        <f t="shared" si="216"/>
        <v>3.3004958677685949</v>
      </c>
      <c r="E5142" s="78"/>
      <c r="F5142" s="78"/>
      <c r="G5142" s="78"/>
      <c r="H5142" s="78"/>
      <c r="I5142" s="78"/>
    </row>
    <row r="5143" spans="1:9" x14ac:dyDescent="0.2">
      <c r="A5143" s="77">
        <v>37275</v>
      </c>
      <c r="B5143" s="61">
        <v>1584</v>
      </c>
      <c r="C5143" s="78">
        <f t="shared" si="215"/>
        <v>2002.01</v>
      </c>
      <c r="D5143" s="78">
        <f t="shared" si="216"/>
        <v>3.1418181818181821</v>
      </c>
      <c r="E5143" s="78"/>
      <c r="F5143" s="78"/>
      <c r="G5143" s="78"/>
      <c r="H5143" s="78"/>
      <c r="I5143" s="78"/>
    </row>
    <row r="5144" spans="1:9" x14ac:dyDescent="0.2">
      <c r="A5144" s="77">
        <v>37276</v>
      </c>
      <c r="B5144" s="61">
        <v>1592</v>
      </c>
      <c r="C5144" s="78">
        <f t="shared" si="215"/>
        <v>2002.01</v>
      </c>
      <c r="D5144" s="78">
        <f t="shared" si="216"/>
        <v>3.1576859504132231</v>
      </c>
      <c r="E5144" s="78"/>
      <c r="F5144" s="78"/>
      <c r="G5144" s="78"/>
      <c r="H5144" s="78"/>
      <c r="I5144" s="78"/>
    </row>
    <row r="5145" spans="1:9" x14ac:dyDescent="0.2">
      <c r="A5145" s="77">
        <v>37277</v>
      </c>
      <c r="B5145" s="61">
        <v>1784</v>
      </c>
      <c r="C5145" s="78">
        <f t="shared" si="215"/>
        <v>2002.01</v>
      </c>
      <c r="D5145" s="78">
        <f t="shared" si="216"/>
        <v>3.5385123966942147</v>
      </c>
      <c r="E5145" s="78"/>
      <c r="F5145" s="78"/>
      <c r="G5145" s="78"/>
      <c r="H5145" s="78"/>
      <c r="I5145" s="78"/>
    </row>
    <row r="5146" spans="1:9" x14ac:dyDescent="0.2">
      <c r="A5146" s="77">
        <v>37278</v>
      </c>
      <c r="B5146" s="61">
        <v>1402</v>
      </c>
      <c r="C5146" s="78">
        <f t="shared" si="215"/>
        <v>2002.01</v>
      </c>
      <c r="D5146" s="78">
        <f t="shared" si="216"/>
        <v>2.7808264462809915</v>
      </c>
      <c r="E5146" s="78"/>
      <c r="F5146" s="78"/>
      <c r="G5146" s="78"/>
      <c r="H5146" s="78"/>
      <c r="I5146" s="78"/>
    </row>
    <row r="5147" spans="1:9" x14ac:dyDescent="0.2">
      <c r="A5147" s="77">
        <v>37279</v>
      </c>
      <c r="B5147" s="61">
        <v>1302</v>
      </c>
      <c r="C5147" s="78">
        <f t="shared" si="215"/>
        <v>2002.01</v>
      </c>
      <c r="D5147" s="78">
        <f t="shared" si="216"/>
        <v>2.5824793388429752</v>
      </c>
      <c r="E5147" s="78"/>
      <c r="F5147" s="78"/>
      <c r="G5147" s="78"/>
      <c r="H5147" s="78"/>
      <c r="I5147" s="78"/>
    </row>
    <row r="5148" spans="1:9" x14ac:dyDescent="0.2">
      <c r="A5148" s="77">
        <v>37280</v>
      </c>
      <c r="B5148" s="61">
        <v>1355</v>
      </c>
      <c r="C5148" s="78">
        <f t="shared" si="215"/>
        <v>2002.01</v>
      </c>
      <c r="D5148" s="78">
        <f t="shared" si="216"/>
        <v>2.6876033057851241</v>
      </c>
      <c r="E5148" s="78"/>
      <c r="F5148" s="78"/>
      <c r="G5148" s="78"/>
      <c r="H5148" s="78"/>
      <c r="I5148" s="78"/>
    </row>
    <row r="5149" spans="1:9" x14ac:dyDescent="0.2">
      <c r="A5149" s="77">
        <v>37281</v>
      </c>
      <c r="B5149" s="61">
        <v>1568</v>
      </c>
      <c r="C5149" s="78">
        <f t="shared" si="215"/>
        <v>2002.01</v>
      </c>
      <c r="D5149" s="78">
        <f t="shared" si="216"/>
        <v>3.1100826446280996</v>
      </c>
      <c r="E5149" s="78"/>
      <c r="F5149" s="78"/>
      <c r="G5149" s="78"/>
      <c r="H5149" s="78"/>
      <c r="I5149" s="78"/>
    </row>
    <row r="5150" spans="1:9" x14ac:dyDescent="0.2">
      <c r="A5150" s="77">
        <v>37282</v>
      </c>
      <c r="B5150" s="61">
        <v>1263</v>
      </c>
      <c r="C5150" s="78">
        <f t="shared" si="215"/>
        <v>2002.01</v>
      </c>
      <c r="D5150" s="78">
        <f t="shared" si="216"/>
        <v>2.5051239669421488</v>
      </c>
      <c r="E5150" s="78"/>
      <c r="F5150" s="78"/>
      <c r="G5150" s="78"/>
      <c r="H5150" s="78"/>
      <c r="I5150" s="78"/>
    </row>
    <row r="5151" spans="1:9" x14ac:dyDescent="0.2">
      <c r="A5151" s="77">
        <v>37283</v>
      </c>
      <c r="B5151" s="61">
        <v>1200</v>
      </c>
      <c r="C5151" s="78">
        <f t="shared" si="215"/>
        <v>2002.01</v>
      </c>
      <c r="D5151" s="78">
        <f t="shared" si="216"/>
        <v>2.3801652892561984</v>
      </c>
      <c r="E5151" s="78"/>
      <c r="F5151" s="78"/>
      <c r="G5151" s="78"/>
      <c r="H5151" s="78"/>
      <c r="I5151" s="78"/>
    </row>
    <row r="5152" spans="1:9" x14ac:dyDescent="0.2">
      <c r="A5152" s="77">
        <v>37284</v>
      </c>
      <c r="B5152" s="61">
        <v>984</v>
      </c>
      <c r="C5152" s="78">
        <f t="shared" si="215"/>
        <v>2002.01</v>
      </c>
      <c r="D5152" s="78">
        <f t="shared" si="216"/>
        <v>1.9517355371900826</v>
      </c>
      <c r="E5152" s="78"/>
      <c r="F5152" s="78"/>
      <c r="G5152" s="78"/>
      <c r="H5152" s="78"/>
      <c r="I5152" s="78"/>
    </row>
    <row r="5153" spans="1:9" x14ac:dyDescent="0.2">
      <c r="A5153" s="77">
        <v>37285</v>
      </c>
      <c r="B5153" s="61">
        <v>1016</v>
      </c>
      <c r="C5153" s="78">
        <f t="shared" si="215"/>
        <v>2002.01</v>
      </c>
      <c r="D5153" s="78">
        <f t="shared" si="216"/>
        <v>2.0152066115702478</v>
      </c>
      <c r="E5153" s="78"/>
      <c r="F5153" s="78"/>
      <c r="G5153" s="78"/>
      <c r="H5153" s="78"/>
      <c r="I5153" s="78"/>
    </row>
    <row r="5154" spans="1:9" x14ac:dyDescent="0.2">
      <c r="A5154" s="77">
        <v>37286</v>
      </c>
      <c r="B5154" s="61">
        <v>830</v>
      </c>
      <c r="C5154" s="78">
        <f t="shared" si="215"/>
        <v>2002.01</v>
      </c>
      <c r="D5154" s="78">
        <f t="shared" si="216"/>
        <v>1.646280991735537</v>
      </c>
      <c r="E5154" s="78"/>
      <c r="F5154" s="78"/>
      <c r="G5154" s="78"/>
      <c r="H5154" s="78"/>
      <c r="I5154" s="78"/>
    </row>
    <row r="5155" spans="1:9" x14ac:dyDescent="0.2">
      <c r="A5155" s="77">
        <v>37287</v>
      </c>
      <c r="B5155" s="61">
        <v>1102</v>
      </c>
      <c r="C5155" s="78">
        <f t="shared" si="215"/>
        <v>2002.01</v>
      </c>
      <c r="D5155" s="78">
        <f t="shared" si="216"/>
        <v>2.1857851239669421</v>
      </c>
      <c r="E5155" s="78"/>
      <c r="F5155" s="78"/>
      <c r="G5155" s="78"/>
      <c r="H5155" s="78"/>
      <c r="I5155" s="78"/>
    </row>
    <row r="5156" spans="1:9" x14ac:dyDescent="0.2">
      <c r="A5156" s="77">
        <v>37288</v>
      </c>
      <c r="B5156" s="61">
        <v>1070</v>
      </c>
      <c r="C5156" s="78">
        <f t="shared" si="215"/>
        <v>2002.02</v>
      </c>
      <c r="D5156" s="78">
        <f t="shared" si="216"/>
        <v>2.1223140495867772</v>
      </c>
      <c r="E5156" s="78"/>
      <c r="F5156" s="78"/>
      <c r="G5156" s="78"/>
      <c r="H5156" s="78"/>
      <c r="I5156" s="78"/>
    </row>
    <row r="5157" spans="1:9" x14ac:dyDescent="0.2">
      <c r="A5157" s="77">
        <v>37289</v>
      </c>
      <c r="B5157" s="61">
        <v>1039</v>
      </c>
      <c r="C5157" s="78">
        <f t="shared" si="215"/>
        <v>2002.02</v>
      </c>
      <c r="D5157" s="78">
        <f t="shared" si="216"/>
        <v>2.0608264462809918</v>
      </c>
      <c r="E5157" s="78"/>
      <c r="F5157" s="78"/>
      <c r="G5157" s="78"/>
      <c r="H5157" s="78"/>
      <c r="I5157" s="78"/>
    </row>
    <row r="5158" spans="1:9" x14ac:dyDescent="0.2">
      <c r="A5158" s="77">
        <v>37290</v>
      </c>
      <c r="B5158" s="61">
        <v>917</v>
      </c>
      <c r="C5158" s="78">
        <f t="shared" si="215"/>
        <v>2002.02</v>
      </c>
      <c r="D5158" s="78">
        <f t="shared" si="216"/>
        <v>1.8188429752066115</v>
      </c>
      <c r="E5158" s="78"/>
      <c r="F5158" s="78"/>
      <c r="G5158" s="78"/>
      <c r="H5158" s="78"/>
      <c r="I5158" s="78"/>
    </row>
    <row r="5159" spans="1:9" x14ac:dyDescent="0.2">
      <c r="A5159" s="77">
        <v>37291</v>
      </c>
      <c r="B5159" s="61">
        <v>861</v>
      </c>
      <c r="C5159" s="78">
        <f t="shared" si="215"/>
        <v>2002.02</v>
      </c>
      <c r="D5159" s="78">
        <f t="shared" si="216"/>
        <v>1.7077685950413222</v>
      </c>
      <c r="E5159" s="78"/>
      <c r="F5159" s="78"/>
      <c r="G5159" s="78"/>
      <c r="H5159" s="78"/>
      <c r="I5159" s="78"/>
    </row>
    <row r="5160" spans="1:9" x14ac:dyDescent="0.2">
      <c r="A5160" s="77">
        <v>37292</v>
      </c>
      <c r="B5160" s="61">
        <v>786</v>
      </c>
      <c r="C5160" s="78">
        <f t="shared" si="215"/>
        <v>2002.02</v>
      </c>
      <c r="D5160" s="78">
        <f t="shared" si="216"/>
        <v>1.5590082644628098</v>
      </c>
      <c r="E5160" s="78"/>
      <c r="F5160" s="78"/>
      <c r="G5160" s="78"/>
      <c r="H5160" s="78"/>
      <c r="I5160" s="78"/>
    </row>
    <row r="5161" spans="1:9" x14ac:dyDescent="0.2">
      <c r="A5161" s="77">
        <v>37293</v>
      </c>
      <c r="B5161" s="61">
        <v>1053</v>
      </c>
      <c r="C5161" s="78">
        <f t="shared" si="215"/>
        <v>2002.02</v>
      </c>
      <c r="D5161" s="78">
        <f t="shared" si="216"/>
        <v>2.0885950413223142</v>
      </c>
      <c r="E5161" s="78"/>
      <c r="F5161" s="78"/>
      <c r="G5161" s="78"/>
      <c r="H5161" s="78"/>
      <c r="I5161" s="78"/>
    </row>
    <row r="5162" spans="1:9" x14ac:dyDescent="0.2">
      <c r="A5162" s="77">
        <v>37294</v>
      </c>
      <c r="B5162" s="61">
        <v>2920</v>
      </c>
      <c r="C5162" s="78">
        <f t="shared" si="215"/>
        <v>2002.02</v>
      </c>
      <c r="D5162" s="78">
        <f t="shared" si="216"/>
        <v>5.7917355371900827</v>
      </c>
      <c r="E5162" s="78"/>
      <c r="F5162" s="78"/>
      <c r="G5162" s="78"/>
      <c r="H5162" s="78"/>
      <c r="I5162" s="78"/>
    </row>
    <row r="5163" spans="1:9" x14ac:dyDescent="0.2">
      <c r="A5163" s="77">
        <v>37295</v>
      </c>
      <c r="B5163" s="61">
        <v>2782</v>
      </c>
      <c r="C5163" s="78">
        <f t="shared" si="215"/>
        <v>2002.02</v>
      </c>
      <c r="D5163" s="78">
        <f t="shared" si="216"/>
        <v>5.51801652892562</v>
      </c>
      <c r="E5163" s="78"/>
      <c r="F5163" s="78"/>
      <c r="G5163" s="78"/>
      <c r="H5163" s="78"/>
      <c r="I5163" s="78"/>
    </row>
    <row r="5164" spans="1:9" x14ac:dyDescent="0.2">
      <c r="A5164" s="77">
        <v>37296</v>
      </c>
      <c r="B5164" s="61">
        <v>1870</v>
      </c>
      <c r="C5164" s="78">
        <f t="shared" si="215"/>
        <v>2002.02</v>
      </c>
      <c r="D5164" s="78">
        <f t="shared" si="216"/>
        <v>3.709090909090909</v>
      </c>
      <c r="E5164" s="78"/>
      <c r="F5164" s="78"/>
      <c r="G5164" s="78"/>
      <c r="H5164" s="78"/>
      <c r="I5164" s="78"/>
    </row>
    <row r="5165" spans="1:9" x14ac:dyDescent="0.2">
      <c r="A5165" s="77">
        <v>37297</v>
      </c>
      <c r="B5165" s="61">
        <v>1663</v>
      </c>
      <c r="C5165" s="78">
        <f t="shared" si="215"/>
        <v>2002.02</v>
      </c>
      <c r="D5165" s="78">
        <f t="shared" si="216"/>
        <v>3.2985123966942145</v>
      </c>
      <c r="E5165" s="78"/>
      <c r="F5165" s="78"/>
      <c r="G5165" s="78"/>
      <c r="H5165" s="78"/>
      <c r="I5165" s="78"/>
    </row>
    <row r="5166" spans="1:9" x14ac:dyDescent="0.2">
      <c r="A5166" s="77">
        <v>37298</v>
      </c>
      <c r="B5166" s="61">
        <v>1631</v>
      </c>
      <c r="C5166" s="78">
        <f t="shared" si="215"/>
        <v>2002.02</v>
      </c>
      <c r="D5166" s="78">
        <f t="shared" si="216"/>
        <v>3.2350413223140495</v>
      </c>
      <c r="E5166" s="78"/>
      <c r="F5166" s="78"/>
      <c r="G5166" s="78"/>
      <c r="H5166" s="78"/>
      <c r="I5166" s="78"/>
    </row>
    <row r="5167" spans="1:9" x14ac:dyDescent="0.2">
      <c r="A5167" s="77">
        <v>37299</v>
      </c>
      <c r="B5167" s="61">
        <v>1512</v>
      </c>
      <c r="C5167" s="78">
        <f t="shared" si="215"/>
        <v>2002.02</v>
      </c>
      <c r="D5167" s="78">
        <f t="shared" si="216"/>
        <v>2.9990082644628102</v>
      </c>
      <c r="E5167" s="78"/>
      <c r="F5167" s="78"/>
      <c r="G5167" s="78"/>
      <c r="H5167" s="78"/>
      <c r="I5167" s="78"/>
    </row>
    <row r="5168" spans="1:9" x14ac:dyDescent="0.2">
      <c r="A5168" s="77">
        <v>37300</v>
      </c>
      <c r="B5168" s="61">
        <v>1563</v>
      </c>
      <c r="C5168" s="78">
        <f t="shared" si="215"/>
        <v>2002.02</v>
      </c>
      <c r="D5168" s="78">
        <f t="shared" si="216"/>
        <v>3.1001652892561982</v>
      </c>
      <c r="E5168" s="78"/>
      <c r="F5168" s="78"/>
      <c r="G5168" s="78"/>
      <c r="H5168" s="78"/>
      <c r="I5168" s="78"/>
    </row>
    <row r="5169" spans="1:9" x14ac:dyDescent="0.2">
      <c r="A5169" s="77">
        <v>37301</v>
      </c>
      <c r="B5169" s="61">
        <v>1685</v>
      </c>
      <c r="C5169" s="78">
        <f t="shared" si="215"/>
        <v>2002.02</v>
      </c>
      <c r="D5169" s="78">
        <f t="shared" si="216"/>
        <v>3.3421487603305788</v>
      </c>
      <c r="E5169" s="78"/>
      <c r="F5169" s="78"/>
      <c r="G5169" s="78"/>
      <c r="H5169" s="78"/>
      <c r="I5169" s="78"/>
    </row>
    <row r="5170" spans="1:9" x14ac:dyDescent="0.2">
      <c r="A5170" s="77">
        <v>37302</v>
      </c>
      <c r="B5170" s="61">
        <v>1535</v>
      </c>
      <c r="C5170" s="78">
        <f t="shared" si="215"/>
        <v>2002.02</v>
      </c>
      <c r="D5170" s="78">
        <f t="shared" si="216"/>
        <v>3.0446280991735537</v>
      </c>
      <c r="E5170" s="78"/>
      <c r="F5170" s="78"/>
      <c r="G5170" s="78"/>
      <c r="H5170" s="78"/>
      <c r="I5170" s="78"/>
    </row>
    <row r="5171" spans="1:9" x14ac:dyDescent="0.2">
      <c r="A5171" s="77">
        <v>37303</v>
      </c>
      <c r="B5171" s="61">
        <v>1740</v>
      </c>
      <c r="C5171" s="78">
        <f t="shared" si="215"/>
        <v>2002.02</v>
      </c>
      <c r="D5171" s="78">
        <f t="shared" si="216"/>
        <v>3.4512396694214877</v>
      </c>
      <c r="E5171" s="78"/>
      <c r="F5171" s="78"/>
      <c r="G5171" s="78"/>
      <c r="H5171" s="78"/>
      <c r="I5171" s="78"/>
    </row>
    <row r="5172" spans="1:9" x14ac:dyDescent="0.2">
      <c r="A5172" s="77">
        <v>37304</v>
      </c>
      <c r="B5172" s="61">
        <v>1684</v>
      </c>
      <c r="C5172" s="78">
        <f t="shared" si="215"/>
        <v>2002.02</v>
      </c>
      <c r="D5172" s="78">
        <f t="shared" si="216"/>
        <v>3.3401652892561984</v>
      </c>
      <c r="E5172" s="78"/>
      <c r="F5172" s="78"/>
      <c r="G5172" s="78"/>
      <c r="H5172" s="78"/>
      <c r="I5172" s="78"/>
    </row>
    <row r="5173" spans="1:9" x14ac:dyDescent="0.2">
      <c r="A5173" s="77">
        <v>37305</v>
      </c>
      <c r="B5173" s="61">
        <v>1891</v>
      </c>
      <c r="C5173" s="78">
        <f t="shared" si="215"/>
        <v>2002.02</v>
      </c>
      <c r="D5173" s="78">
        <f t="shared" si="216"/>
        <v>3.7507438016528925</v>
      </c>
      <c r="E5173" s="78"/>
      <c r="F5173" s="78"/>
      <c r="G5173" s="78"/>
      <c r="H5173" s="78"/>
      <c r="I5173" s="78"/>
    </row>
    <row r="5174" spans="1:9" x14ac:dyDescent="0.2">
      <c r="A5174" s="77">
        <v>37306</v>
      </c>
      <c r="B5174" s="61">
        <v>3213</v>
      </c>
      <c r="C5174" s="78">
        <f t="shared" si="215"/>
        <v>2002.02</v>
      </c>
      <c r="D5174" s="78">
        <f t="shared" si="216"/>
        <v>6.3728925619834706</v>
      </c>
      <c r="E5174" s="78"/>
      <c r="F5174" s="78"/>
      <c r="G5174" s="78"/>
      <c r="H5174" s="78"/>
      <c r="I5174" s="78"/>
    </row>
    <row r="5175" spans="1:9" x14ac:dyDescent="0.2">
      <c r="A5175" s="77">
        <v>37307</v>
      </c>
      <c r="B5175" s="61">
        <v>4100</v>
      </c>
      <c r="C5175" s="78">
        <f t="shared" si="215"/>
        <v>2002.02</v>
      </c>
      <c r="D5175" s="78">
        <f t="shared" si="216"/>
        <v>8.1322314049586772</v>
      </c>
      <c r="E5175" s="78"/>
      <c r="F5175" s="78"/>
      <c r="G5175" s="78"/>
      <c r="H5175" s="78"/>
      <c r="I5175" s="78"/>
    </row>
    <row r="5176" spans="1:9" x14ac:dyDescent="0.2">
      <c r="A5176" s="77">
        <v>37308</v>
      </c>
      <c r="B5176" s="61">
        <v>3896</v>
      </c>
      <c r="C5176" s="78">
        <f t="shared" si="215"/>
        <v>2002.02</v>
      </c>
      <c r="D5176" s="78">
        <f t="shared" si="216"/>
        <v>7.7276033057851237</v>
      </c>
      <c r="E5176" s="78"/>
      <c r="F5176" s="78"/>
      <c r="G5176" s="78"/>
      <c r="H5176" s="78"/>
      <c r="I5176" s="78"/>
    </row>
    <row r="5177" spans="1:9" x14ac:dyDescent="0.2">
      <c r="A5177" s="77">
        <v>37309</v>
      </c>
      <c r="B5177" s="61">
        <v>3721</v>
      </c>
      <c r="C5177" s="78">
        <f t="shared" si="215"/>
        <v>2002.02</v>
      </c>
      <c r="D5177" s="78">
        <f t="shared" si="216"/>
        <v>7.3804958677685955</v>
      </c>
      <c r="E5177" s="78"/>
      <c r="F5177" s="78"/>
      <c r="G5177" s="78"/>
      <c r="H5177" s="78"/>
      <c r="I5177" s="78"/>
    </row>
    <row r="5178" spans="1:9" x14ac:dyDescent="0.2">
      <c r="A5178" s="77">
        <v>37310</v>
      </c>
      <c r="B5178" s="61">
        <v>4766</v>
      </c>
      <c r="C5178" s="78">
        <f t="shared" si="215"/>
        <v>2002.02</v>
      </c>
      <c r="D5178" s="78">
        <f t="shared" si="216"/>
        <v>9.4532231404958669</v>
      </c>
      <c r="E5178" s="78"/>
      <c r="F5178" s="78"/>
      <c r="G5178" s="78"/>
      <c r="H5178" s="78"/>
      <c r="I5178" s="78"/>
    </row>
    <row r="5179" spans="1:9" x14ac:dyDescent="0.2">
      <c r="A5179" s="77">
        <v>37311</v>
      </c>
      <c r="B5179" s="61">
        <v>3767</v>
      </c>
      <c r="C5179" s="78">
        <f t="shared" si="215"/>
        <v>2002.02</v>
      </c>
      <c r="D5179" s="78">
        <f t="shared" si="216"/>
        <v>7.4717355371900833</v>
      </c>
      <c r="E5179" s="78"/>
      <c r="F5179" s="78"/>
      <c r="G5179" s="78"/>
      <c r="H5179" s="78"/>
      <c r="I5179" s="78"/>
    </row>
    <row r="5180" spans="1:9" x14ac:dyDescent="0.2">
      <c r="A5180" s="77">
        <v>37312</v>
      </c>
      <c r="B5180" s="61">
        <v>3336</v>
      </c>
      <c r="C5180" s="78">
        <f t="shared" si="215"/>
        <v>2002.02</v>
      </c>
      <c r="D5180" s="78">
        <f t="shared" si="216"/>
        <v>6.6168595041322318</v>
      </c>
      <c r="E5180" s="78"/>
      <c r="F5180" s="78"/>
      <c r="G5180" s="78"/>
      <c r="H5180" s="78"/>
      <c r="I5180" s="78"/>
    </row>
    <row r="5181" spans="1:9" x14ac:dyDescent="0.2">
      <c r="A5181" s="77">
        <v>37313</v>
      </c>
      <c r="B5181" s="61">
        <v>3043</v>
      </c>
      <c r="C5181" s="78">
        <f t="shared" si="215"/>
        <v>2002.02</v>
      </c>
      <c r="D5181" s="78">
        <f t="shared" si="216"/>
        <v>6.035702479338843</v>
      </c>
      <c r="E5181" s="78"/>
      <c r="F5181" s="78"/>
      <c r="G5181" s="78"/>
      <c r="H5181" s="78"/>
      <c r="I5181" s="78"/>
    </row>
    <row r="5182" spans="1:9" x14ac:dyDescent="0.2">
      <c r="A5182" s="77">
        <v>37314</v>
      </c>
      <c r="B5182" s="61">
        <v>2994</v>
      </c>
      <c r="C5182" s="78">
        <f t="shared" si="215"/>
        <v>2002.02</v>
      </c>
      <c r="D5182" s="78">
        <f t="shared" si="216"/>
        <v>5.9385123966942146</v>
      </c>
      <c r="E5182" s="78"/>
      <c r="F5182" s="78"/>
      <c r="G5182" s="78"/>
      <c r="H5182" s="78"/>
      <c r="I5182" s="78"/>
    </row>
    <row r="5183" spans="1:9" x14ac:dyDescent="0.2">
      <c r="A5183" s="77">
        <v>37315</v>
      </c>
      <c r="B5183" s="61">
        <v>3025</v>
      </c>
      <c r="C5183" s="78">
        <f t="shared" si="215"/>
        <v>2002.02</v>
      </c>
      <c r="D5183" s="78">
        <f t="shared" si="216"/>
        <v>6</v>
      </c>
      <c r="E5183" s="78"/>
      <c r="F5183" s="78"/>
      <c r="G5183" s="78"/>
      <c r="H5183" s="78"/>
      <c r="I5183" s="78"/>
    </row>
    <row r="5184" spans="1:9" x14ac:dyDescent="0.2">
      <c r="A5184" s="77">
        <v>37316</v>
      </c>
      <c r="B5184" s="61">
        <v>2749</v>
      </c>
      <c r="C5184" s="78">
        <f t="shared" si="215"/>
        <v>2002.03</v>
      </c>
      <c r="D5184" s="78">
        <f t="shared" si="216"/>
        <v>5.4525619834710746</v>
      </c>
      <c r="E5184" s="78"/>
      <c r="F5184" s="78"/>
      <c r="G5184" s="78"/>
      <c r="H5184" s="78"/>
      <c r="I5184" s="78"/>
    </row>
    <row r="5185" spans="1:9" x14ac:dyDescent="0.2">
      <c r="A5185" s="77">
        <v>37317</v>
      </c>
      <c r="B5185" s="61">
        <v>2433</v>
      </c>
      <c r="C5185" s="78">
        <f t="shared" si="215"/>
        <v>2002.03</v>
      </c>
      <c r="D5185" s="78">
        <f t="shared" si="216"/>
        <v>4.8257851239669423</v>
      </c>
      <c r="E5185" s="78"/>
      <c r="F5185" s="78"/>
      <c r="G5185" s="78"/>
      <c r="H5185" s="78"/>
      <c r="I5185" s="78"/>
    </row>
    <row r="5186" spans="1:9" x14ac:dyDescent="0.2">
      <c r="A5186" s="77">
        <v>37318</v>
      </c>
      <c r="B5186" s="61">
        <v>2295</v>
      </c>
      <c r="C5186" s="78">
        <f t="shared" si="215"/>
        <v>2002.03</v>
      </c>
      <c r="D5186" s="78">
        <f t="shared" si="216"/>
        <v>4.5520661157024795</v>
      </c>
      <c r="E5186" s="78"/>
      <c r="F5186" s="78"/>
      <c r="G5186" s="78"/>
      <c r="H5186" s="78"/>
      <c r="I5186" s="78"/>
    </row>
    <row r="5187" spans="1:9" x14ac:dyDescent="0.2">
      <c r="A5187" s="77">
        <v>37319</v>
      </c>
      <c r="B5187" s="61">
        <v>2231</v>
      </c>
      <c r="C5187" s="78">
        <f t="shared" si="215"/>
        <v>2002.03</v>
      </c>
      <c r="D5187" s="78">
        <f t="shared" si="216"/>
        <v>4.4251239669421487</v>
      </c>
      <c r="E5187" s="78"/>
      <c r="F5187" s="78"/>
      <c r="G5187" s="78"/>
      <c r="H5187" s="78"/>
      <c r="I5187" s="78"/>
    </row>
    <row r="5188" spans="1:9" x14ac:dyDescent="0.2">
      <c r="A5188" s="77">
        <v>37320</v>
      </c>
      <c r="B5188" s="61">
        <v>2383</v>
      </c>
      <c r="C5188" s="78">
        <f t="shared" si="215"/>
        <v>2002.03</v>
      </c>
      <c r="D5188" s="78">
        <f t="shared" si="216"/>
        <v>4.7266115702479334</v>
      </c>
      <c r="E5188" s="78"/>
      <c r="F5188" s="78"/>
      <c r="G5188" s="78"/>
      <c r="H5188" s="78"/>
      <c r="I5188" s="78"/>
    </row>
    <row r="5189" spans="1:9" x14ac:dyDescent="0.2">
      <c r="A5189" s="77">
        <v>37321</v>
      </c>
      <c r="B5189" s="61">
        <v>2330</v>
      </c>
      <c r="C5189" s="78">
        <f t="shared" si="215"/>
        <v>2002.03</v>
      </c>
      <c r="D5189" s="78">
        <f t="shared" si="216"/>
        <v>4.621487603305785</v>
      </c>
      <c r="E5189" s="78"/>
      <c r="F5189" s="78"/>
      <c r="G5189" s="78"/>
      <c r="H5189" s="78"/>
      <c r="I5189" s="78"/>
    </row>
    <row r="5190" spans="1:9" x14ac:dyDescent="0.2">
      <c r="A5190" s="77">
        <v>37322</v>
      </c>
      <c r="B5190" s="61">
        <v>2242</v>
      </c>
      <c r="C5190" s="78">
        <f t="shared" si="215"/>
        <v>2002.03</v>
      </c>
      <c r="D5190" s="78">
        <f t="shared" si="216"/>
        <v>4.4469421487603302</v>
      </c>
      <c r="E5190" s="78"/>
      <c r="F5190" s="78"/>
      <c r="G5190" s="78"/>
      <c r="H5190" s="78"/>
      <c r="I5190" s="78"/>
    </row>
    <row r="5191" spans="1:9" x14ac:dyDescent="0.2">
      <c r="A5191" s="77">
        <v>37323</v>
      </c>
      <c r="B5191" s="61">
        <v>2213</v>
      </c>
      <c r="C5191" s="78">
        <f t="shared" si="215"/>
        <v>2002.03</v>
      </c>
      <c r="D5191" s="78">
        <f t="shared" si="216"/>
        <v>4.3894214876033057</v>
      </c>
      <c r="E5191" s="78"/>
      <c r="F5191" s="78"/>
      <c r="G5191" s="78"/>
      <c r="H5191" s="78"/>
      <c r="I5191" s="78"/>
    </row>
    <row r="5192" spans="1:9" x14ac:dyDescent="0.2">
      <c r="A5192" s="77">
        <v>37324</v>
      </c>
      <c r="B5192" s="61">
        <v>2128</v>
      </c>
      <c r="C5192" s="78">
        <f t="shared" si="215"/>
        <v>2002.03</v>
      </c>
      <c r="D5192" s="78">
        <f t="shared" si="216"/>
        <v>4.2208264462809924</v>
      </c>
      <c r="E5192" s="78"/>
      <c r="F5192" s="78"/>
      <c r="G5192" s="78"/>
      <c r="H5192" s="78"/>
      <c r="I5192" s="78"/>
    </row>
    <row r="5193" spans="1:9" x14ac:dyDescent="0.2">
      <c r="A5193" s="77">
        <v>37325</v>
      </c>
      <c r="B5193" s="61">
        <v>2155</v>
      </c>
      <c r="C5193" s="78">
        <f t="shared" si="215"/>
        <v>2002.03</v>
      </c>
      <c r="D5193" s="78">
        <f t="shared" si="216"/>
        <v>4.2743801652892559</v>
      </c>
      <c r="E5193" s="78"/>
      <c r="F5193" s="78"/>
      <c r="G5193" s="78"/>
      <c r="H5193" s="78"/>
      <c r="I5193" s="78"/>
    </row>
    <row r="5194" spans="1:9" x14ac:dyDescent="0.2">
      <c r="A5194" s="77">
        <v>37326</v>
      </c>
      <c r="B5194" s="61">
        <v>1895</v>
      </c>
      <c r="C5194" s="78">
        <f t="shared" si="215"/>
        <v>2002.03</v>
      </c>
      <c r="D5194" s="78">
        <f t="shared" si="216"/>
        <v>3.7586776859504134</v>
      </c>
      <c r="E5194" s="78"/>
      <c r="F5194" s="78"/>
      <c r="G5194" s="78"/>
      <c r="H5194" s="78"/>
      <c r="I5194" s="78"/>
    </row>
    <row r="5195" spans="1:9" x14ac:dyDescent="0.2">
      <c r="A5195" s="77">
        <v>37327</v>
      </c>
      <c r="B5195" s="61">
        <v>1852</v>
      </c>
      <c r="C5195" s="78">
        <f t="shared" ref="C5195:C5258" si="217">YEAR(A5195) + MONTH(A5195) / 100</f>
        <v>2002.03</v>
      </c>
      <c r="D5195" s="78">
        <f t="shared" si="216"/>
        <v>3.6733884297520665</v>
      </c>
      <c r="E5195" s="78"/>
      <c r="F5195" s="78"/>
      <c r="G5195" s="78"/>
      <c r="H5195" s="78"/>
      <c r="I5195" s="78"/>
    </row>
    <row r="5196" spans="1:9" x14ac:dyDescent="0.2">
      <c r="A5196" s="77">
        <v>37328</v>
      </c>
      <c r="B5196" s="61">
        <v>1937</v>
      </c>
      <c r="C5196" s="78">
        <f t="shared" si="217"/>
        <v>2002.03</v>
      </c>
      <c r="D5196" s="78">
        <f t="shared" ref="D5196:D5259" si="218">B5196 * 60 * 60 * 24 / 43560 / 1000</f>
        <v>3.8419834710743803</v>
      </c>
      <c r="E5196" s="78"/>
      <c r="F5196" s="78"/>
      <c r="G5196" s="78"/>
      <c r="H5196" s="78"/>
      <c r="I5196" s="78"/>
    </row>
    <row r="5197" spans="1:9" x14ac:dyDescent="0.2">
      <c r="A5197" s="77">
        <v>37329</v>
      </c>
      <c r="B5197" s="61">
        <v>1900</v>
      </c>
      <c r="C5197" s="78">
        <f t="shared" si="217"/>
        <v>2002.03</v>
      </c>
      <c r="D5197" s="78">
        <f t="shared" si="218"/>
        <v>3.7685950413223139</v>
      </c>
      <c r="E5197" s="78"/>
      <c r="F5197" s="78"/>
      <c r="G5197" s="78"/>
      <c r="H5197" s="78"/>
      <c r="I5197" s="78"/>
    </row>
    <row r="5198" spans="1:9" x14ac:dyDescent="0.2">
      <c r="A5198" s="77">
        <v>37330</v>
      </c>
      <c r="B5198" s="61">
        <v>1703</v>
      </c>
      <c r="C5198" s="78">
        <f t="shared" si="217"/>
        <v>2002.03</v>
      </c>
      <c r="D5198" s="78">
        <f t="shared" si="218"/>
        <v>3.3778512396694214</v>
      </c>
      <c r="E5198" s="78"/>
      <c r="F5198" s="78"/>
      <c r="G5198" s="78"/>
      <c r="H5198" s="78"/>
      <c r="I5198" s="78"/>
    </row>
    <row r="5199" spans="1:9" x14ac:dyDescent="0.2">
      <c r="A5199" s="77">
        <v>37331</v>
      </c>
      <c r="B5199" s="61">
        <v>1529</v>
      </c>
      <c r="C5199" s="78">
        <f t="shared" si="217"/>
        <v>2002.03</v>
      </c>
      <c r="D5199" s="78">
        <f t="shared" si="218"/>
        <v>3.0327272727272727</v>
      </c>
      <c r="E5199" s="78"/>
      <c r="F5199" s="78"/>
      <c r="G5199" s="78"/>
      <c r="H5199" s="78"/>
      <c r="I5199" s="78"/>
    </row>
    <row r="5200" spans="1:9" x14ac:dyDescent="0.2">
      <c r="A5200" s="77">
        <v>37332</v>
      </c>
      <c r="B5200" s="61">
        <v>1691</v>
      </c>
      <c r="C5200" s="78">
        <f t="shared" si="217"/>
        <v>2002.03</v>
      </c>
      <c r="D5200" s="78">
        <f t="shared" si="218"/>
        <v>3.3540495867768594</v>
      </c>
      <c r="E5200" s="78"/>
      <c r="F5200" s="78"/>
      <c r="G5200" s="78"/>
      <c r="H5200" s="78"/>
      <c r="I5200" s="78"/>
    </row>
    <row r="5201" spans="1:9" x14ac:dyDescent="0.2">
      <c r="A5201" s="77">
        <v>37333</v>
      </c>
      <c r="B5201" s="61">
        <v>1585</v>
      </c>
      <c r="C5201" s="78">
        <f t="shared" si="217"/>
        <v>2002.03</v>
      </c>
      <c r="D5201" s="78">
        <f t="shared" si="218"/>
        <v>3.1438016528925616</v>
      </c>
      <c r="E5201" s="78"/>
      <c r="F5201" s="78"/>
      <c r="G5201" s="78"/>
      <c r="H5201" s="78"/>
      <c r="I5201" s="78"/>
    </row>
    <row r="5202" spans="1:9" x14ac:dyDescent="0.2">
      <c r="A5202" s="77">
        <v>37334</v>
      </c>
      <c r="B5202" s="61">
        <v>1492</v>
      </c>
      <c r="C5202" s="78">
        <f t="shared" si="217"/>
        <v>2002.03</v>
      </c>
      <c r="D5202" s="78">
        <f t="shared" si="218"/>
        <v>2.9593388429752068</v>
      </c>
      <c r="E5202" s="78"/>
      <c r="F5202" s="78"/>
      <c r="G5202" s="78"/>
      <c r="H5202" s="78"/>
      <c r="I5202" s="78"/>
    </row>
    <row r="5203" spans="1:9" x14ac:dyDescent="0.2">
      <c r="A5203" s="77">
        <v>37335</v>
      </c>
      <c r="B5203" s="61">
        <v>1392</v>
      </c>
      <c r="C5203" s="78">
        <f t="shared" si="217"/>
        <v>2002.03</v>
      </c>
      <c r="D5203" s="78">
        <f t="shared" si="218"/>
        <v>2.76099173553719</v>
      </c>
      <c r="E5203" s="78"/>
      <c r="F5203" s="78"/>
      <c r="G5203" s="78"/>
      <c r="H5203" s="78"/>
      <c r="I5203" s="78"/>
    </row>
    <row r="5204" spans="1:9" x14ac:dyDescent="0.2">
      <c r="A5204" s="77">
        <v>37336</v>
      </c>
      <c r="B5204" s="61">
        <v>1510</v>
      </c>
      <c r="C5204" s="78">
        <f t="shared" si="217"/>
        <v>2002.03</v>
      </c>
      <c r="D5204" s="78">
        <f t="shared" si="218"/>
        <v>2.9950413223140493</v>
      </c>
      <c r="E5204" s="78"/>
      <c r="F5204" s="78"/>
      <c r="G5204" s="78"/>
      <c r="H5204" s="78"/>
      <c r="I5204" s="78"/>
    </row>
    <row r="5205" spans="1:9" x14ac:dyDescent="0.2">
      <c r="A5205" s="77">
        <v>37337</v>
      </c>
      <c r="B5205" s="61">
        <v>2027</v>
      </c>
      <c r="C5205" s="78">
        <f t="shared" si="217"/>
        <v>2002.03</v>
      </c>
      <c r="D5205" s="78">
        <f t="shared" si="218"/>
        <v>4.0204958677685951</v>
      </c>
      <c r="E5205" s="78"/>
      <c r="F5205" s="78"/>
      <c r="G5205" s="78"/>
      <c r="H5205" s="78"/>
      <c r="I5205" s="78"/>
    </row>
    <row r="5206" spans="1:9" x14ac:dyDescent="0.2">
      <c r="A5206" s="77">
        <v>37338</v>
      </c>
      <c r="B5206" s="61">
        <v>2273</v>
      </c>
      <c r="C5206" s="78">
        <f t="shared" si="217"/>
        <v>2002.03</v>
      </c>
      <c r="D5206" s="78">
        <f t="shared" si="218"/>
        <v>4.5084297520661156</v>
      </c>
      <c r="E5206" s="78"/>
      <c r="F5206" s="78"/>
      <c r="G5206" s="78"/>
      <c r="H5206" s="78"/>
      <c r="I5206" s="78"/>
    </row>
    <row r="5207" spans="1:9" x14ac:dyDescent="0.2">
      <c r="A5207" s="77">
        <v>37339</v>
      </c>
      <c r="B5207" s="61">
        <v>2004</v>
      </c>
      <c r="C5207" s="78">
        <f t="shared" si="217"/>
        <v>2002.03</v>
      </c>
      <c r="D5207" s="78">
        <f t="shared" si="218"/>
        <v>3.9748760330578512</v>
      </c>
      <c r="E5207" s="78"/>
      <c r="F5207" s="78"/>
      <c r="G5207" s="78"/>
      <c r="H5207" s="78"/>
      <c r="I5207" s="78"/>
    </row>
    <row r="5208" spans="1:9" x14ac:dyDescent="0.2">
      <c r="A5208" s="77">
        <v>37340</v>
      </c>
      <c r="B5208" s="61">
        <v>1925</v>
      </c>
      <c r="C5208" s="78">
        <f t="shared" si="217"/>
        <v>2002.03</v>
      </c>
      <c r="D5208" s="78">
        <f t="shared" si="218"/>
        <v>3.8181818181818179</v>
      </c>
      <c r="E5208" s="78"/>
      <c r="F5208" s="78"/>
      <c r="G5208" s="78"/>
      <c r="H5208" s="78"/>
      <c r="I5208" s="78"/>
    </row>
    <row r="5209" spans="1:9" x14ac:dyDescent="0.2">
      <c r="A5209" s="77">
        <v>37341</v>
      </c>
      <c r="B5209" s="61">
        <v>1787</v>
      </c>
      <c r="C5209" s="78">
        <f t="shared" si="217"/>
        <v>2002.03</v>
      </c>
      <c r="D5209" s="78">
        <f t="shared" si="218"/>
        <v>3.5444628099173556</v>
      </c>
      <c r="E5209" s="78"/>
      <c r="F5209" s="78"/>
      <c r="G5209" s="78"/>
      <c r="H5209" s="78"/>
      <c r="I5209" s="78"/>
    </row>
    <row r="5210" spans="1:9" x14ac:dyDescent="0.2">
      <c r="A5210" s="77">
        <v>37342</v>
      </c>
      <c r="B5210" s="61">
        <v>1880</v>
      </c>
      <c r="C5210" s="78">
        <f t="shared" si="217"/>
        <v>2002.03</v>
      </c>
      <c r="D5210" s="78">
        <f t="shared" si="218"/>
        <v>3.7289256198347105</v>
      </c>
      <c r="E5210" s="78"/>
      <c r="F5210" s="78"/>
      <c r="G5210" s="78"/>
      <c r="H5210" s="78"/>
      <c r="I5210" s="78"/>
    </row>
    <row r="5211" spans="1:9" x14ac:dyDescent="0.2">
      <c r="A5211" s="77">
        <v>37343</v>
      </c>
      <c r="B5211" s="61">
        <v>2173</v>
      </c>
      <c r="C5211" s="78">
        <f t="shared" si="217"/>
        <v>2002.03</v>
      </c>
      <c r="D5211" s="78">
        <f t="shared" si="218"/>
        <v>4.3100826446280989</v>
      </c>
      <c r="E5211" s="78"/>
      <c r="F5211" s="78"/>
      <c r="G5211" s="78"/>
      <c r="H5211" s="78"/>
      <c r="I5211" s="78"/>
    </row>
    <row r="5212" spans="1:9" x14ac:dyDescent="0.2">
      <c r="A5212" s="77">
        <v>37344</v>
      </c>
      <c r="B5212" s="61">
        <v>2628</v>
      </c>
      <c r="C5212" s="78">
        <f t="shared" si="217"/>
        <v>2002.03</v>
      </c>
      <c r="D5212" s="78">
        <f t="shared" si="218"/>
        <v>5.2125619834710744</v>
      </c>
      <c r="E5212" s="78"/>
      <c r="F5212" s="78"/>
      <c r="G5212" s="78"/>
      <c r="H5212" s="78"/>
      <c r="I5212" s="78"/>
    </row>
    <row r="5213" spans="1:9" x14ac:dyDescent="0.2">
      <c r="A5213" s="77">
        <v>37345</v>
      </c>
      <c r="B5213" s="61">
        <v>2995</v>
      </c>
      <c r="C5213" s="78">
        <f t="shared" si="217"/>
        <v>2002.03</v>
      </c>
      <c r="D5213" s="78">
        <f t="shared" si="218"/>
        <v>5.9404958677685951</v>
      </c>
      <c r="E5213" s="78"/>
      <c r="F5213" s="78"/>
      <c r="G5213" s="78"/>
      <c r="H5213" s="78"/>
      <c r="I5213" s="78"/>
    </row>
    <row r="5214" spans="1:9" x14ac:dyDescent="0.2">
      <c r="A5214" s="77">
        <v>37346</v>
      </c>
      <c r="B5214" s="61">
        <v>3259</v>
      </c>
      <c r="C5214" s="78">
        <f t="shared" si="217"/>
        <v>2002.03</v>
      </c>
      <c r="D5214" s="78">
        <f t="shared" si="218"/>
        <v>6.4641322314049585</v>
      </c>
      <c r="E5214" s="78"/>
      <c r="F5214" s="78"/>
      <c r="G5214" s="78"/>
      <c r="H5214" s="78"/>
      <c r="I5214" s="78"/>
    </row>
    <row r="5215" spans="1:9" x14ac:dyDescent="0.2">
      <c r="A5215" s="77">
        <v>37347</v>
      </c>
      <c r="B5215" s="61">
        <v>3841</v>
      </c>
      <c r="C5215" s="78">
        <f t="shared" si="217"/>
        <v>2002.04</v>
      </c>
      <c r="D5215" s="78">
        <f t="shared" si="218"/>
        <v>7.6185123966942143</v>
      </c>
      <c r="E5215" s="78"/>
      <c r="F5215" s="78"/>
      <c r="G5215" s="78"/>
      <c r="H5215" s="78"/>
      <c r="I5215" s="78"/>
    </row>
    <row r="5216" spans="1:9" x14ac:dyDescent="0.2">
      <c r="A5216" s="77">
        <v>37348</v>
      </c>
      <c r="B5216" s="61">
        <v>4493</v>
      </c>
      <c r="C5216" s="78">
        <f t="shared" si="217"/>
        <v>2002.04</v>
      </c>
      <c r="D5216" s="78">
        <f t="shared" si="218"/>
        <v>8.9117355371900828</v>
      </c>
      <c r="E5216" s="78"/>
      <c r="F5216" s="78"/>
      <c r="G5216" s="78"/>
      <c r="H5216" s="78"/>
      <c r="I5216" s="78"/>
    </row>
    <row r="5217" spans="1:9" x14ac:dyDescent="0.2">
      <c r="A5217" s="77">
        <v>37349</v>
      </c>
      <c r="B5217" s="61">
        <v>5233</v>
      </c>
      <c r="C5217" s="78">
        <f t="shared" si="217"/>
        <v>2002.04</v>
      </c>
      <c r="D5217" s="78">
        <f t="shared" si="218"/>
        <v>10.379504132231405</v>
      </c>
      <c r="E5217" s="78"/>
      <c r="F5217" s="78"/>
      <c r="G5217" s="78"/>
      <c r="H5217" s="78"/>
      <c r="I5217" s="78"/>
    </row>
    <row r="5218" spans="1:9" x14ac:dyDescent="0.2">
      <c r="A5218" s="77">
        <v>37350</v>
      </c>
      <c r="B5218" s="61">
        <v>6066</v>
      </c>
      <c r="C5218" s="78">
        <f t="shared" si="217"/>
        <v>2002.04</v>
      </c>
      <c r="D5218" s="78">
        <f t="shared" si="218"/>
        <v>12.031735537190084</v>
      </c>
      <c r="E5218" s="78"/>
      <c r="F5218" s="78"/>
      <c r="G5218" s="78"/>
      <c r="H5218" s="78"/>
      <c r="I5218" s="78"/>
    </row>
    <row r="5219" spans="1:9" x14ac:dyDescent="0.2">
      <c r="A5219" s="77">
        <v>37351</v>
      </c>
      <c r="B5219" s="61">
        <v>6422</v>
      </c>
      <c r="C5219" s="78">
        <f t="shared" si="217"/>
        <v>2002.04</v>
      </c>
      <c r="D5219" s="78">
        <f t="shared" si="218"/>
        <v>12.737851239669423</v>
      </c>
      <c r="E5219" s="78"/>
      <c r="F5219" s="78"/>
      <c r="G5219" s="78"/>
      <c r="H5219" s="78"/>
      <c r="I5219" s="78"/>
    </row>
    <row r="5220" spans="1:9" x14ac:dyDescent="0.2">
      <c r="A5220" s="77">
        <v>37352</v>
      </c>
      <c r="B5220" s="61">
        <v>5415</v>
      </c>
      <c r="C5220" s="78">
        <f t="shared" si="217"/>
        <v>2002.04</v>
      </c>
      <c r="D5220" s="78">
        <f t="shared" si="218"/>
        <v>10.740495867768596</v>
      </c>
      <c r="E5220" s="78"/>
      <c r="F5220" s="78"/>
      <c r="G5220" s="78"/>
      <c r="H5220" s="78"/>
      <c r="I5220" s="78"/>
    </row>
    <row r="5221" spans="1:9" x14ac:dyDescent="0.2">
      <c r="A5221" s="77">
        <v>37353</v>
      </c>
      <c r="B5221" s="61">
        <v>4825</v>
      </c>
      <c r="C5221" s="78">
        <f t="shared" si="217"/>
        <v>2002.04</v>
      </c>
      <c r="D5221" s="78">
        <f t="shared" si="218"/>
        <v>9.5702479338842963</v>
      </c>
      <c r="E5221" s="78"/>
      <c r="F5221" s="78"/>
      <c r="G5221" s="78"/>
      <c r="H5221" s="78"/>
      <c r="I5221" s="78"/>
    </row>
    <row r="5222" spans="1:9" x14ac:dyDescent="0.2">
      <c r="A5222" s="77">
        <v>37354</v>
      </c>
      <c r="B5222" s="61">
        <v>4754</v>
      </c>
      <c r="C5222" s="78">
        <f t="shared" si="217"/>
        <v>2002.04</v>
      </c>
      <c r="D5222" s="78">
        <f t="shared" si="218"/>
        <v>9.4294214876033049</v>
      </c>
      <c r="E5222" s="78"/>
      <c r="F5222" s="78"/>
      <c r="G5222" s="78"/>
      <c r="H5222" s="78"/>
      <c r="I5222" s="78"/>
    </row>
    <row r="5223" spans="1:9" x14ac:dyDescent="0.2">
      <c r="A5223" s="77">
        <v>37355</v>
      </c>
      <c r="B5223" s="61">
        <v>5459</v>
      </c>
      <c r="C5223" s="78">
        <f t="shared" si="217"/>
        <v>2002.04</v>
      </c>
      <c r="D5223" s="78">
        <f t="shared" si="218"/>
        <v>10.827768595041322</v>
      </c>
      <c r="E5223" s="78"/>
      <c r="F5223" s="78"/>
      <c r="G5223" s="78"/>
      <c r="H5223" s="78"/>
      <c r="I5223" s="78"/>
    </row>
    <row r="5224" spans="1:9" x14ac:dyDescent="0.2">
      <c r="A5224" s="77">
        <v>37356</v>
      </c>
      <c r="B5224" s="61">
        <v>5524</v>
      </c>
      <c r="C5224" s="78">
        <f t="shared" si="217"/>
        <v>2002.04</v>
      </c>
      <c r="D5224" s="78">
        <f t="shared" si="218"/>
        <v>10.956694214876034</v>
      </c>
      <c r="E5224" s="78"/>
      <c r="F5224" s="78"/>
      <c r="G5224" s="78"/>
      <c r="H5224" s="78"/>
      <c r="I5224" s="78"/>
    </row>
    <row r="5225" spans="1:9" x14ac:dyDescent="0.2">
      <c r="A5225" s="77">
        <v>37357</v>
      </c>
      <c r="B5225" s="61">
        <v>5023</v>
      </c>
      <c r="C5225" s="78">
        <f t="shared" si="217"/>
        <v>2002.04</v>
      </c>
      <c r="D5225" s="78">
        <f t="shared" si="218"/>
        <v>9.9629752066115707</v>
      </c>
      <c r="E5225" s="78"/>
      <c r="F5225" s="78"/>
      <c r="G5225" s="78"/>
      <c r="H5225" s="78"/>
      <c r="I5225" s="78"/>
    </row>
    <row r="5226" spans="1:9" x14ac:dyDescent="0.2">
      <c r="A5226" s="77">
        <v>37358</v>
      </c>
      <c r="B5226" s="61">
        <v>4980</v>
      </c>
      <c r="C5226" s="78">
        <f t="shared" si="217"/>
        <v>2002.04</v>
      </c>
      <c r="D5226" s="78">
        <f t="shared" si="218"/>
        <v>9.8776859504132233</v>
      </c>
      <c r="E5226" s="78"/>
      <c r="F5226" s="78"/>
      <c r="G5226" s="78"/>
      <c r="H5226" s="78"/>
      <c r="I5226" s="78"/>
    </row>
    <row r="5227" spans="1:9" x14ac:dyDescent="0.2">
      <c r="A5227" s="77">
        <v>37359</v>
      </c>
      <c r="B5227" s="61">
        <v>5797</v>
      </c>
      <c r="C5227" s="78">
        <f t="shared" si="217"/>
        <v>2002.04</v>
      </c>
      <c r="D5227" s="78">
        <f t="shared" si="218"/>
        <v>11.498181818181818</v>
      </c>
      <c r="E5227" s="78"/>
      <c r="F5227" s="78"/>
      <c r="G5227" s="78"/>
      <c r="H5227" s="78"/>
      <c r="I5227" s="78"/>
    </row>
    <row r="5228" spans="1:9" x14ac:dyDescent="0.2">
      <c r="A5228" s="77">
        <v>37360</v>
      </c>
      <c r="B5228" s="61">
        <v>7826</v>
      </c>
      <c r="C5228" s="78">
        <f t="shared" si="217"/>
        <v>2002.04</v>
      </c>
      <c r="D5228" s="78">
        <f t="shared" si="218"/>
        <v>15.522644628099172</v>
      </c>
      <c r="E5228" s="78"/>
      <c r="F5228" s="78"/>
      <c r="G5228" s="78"/>
      <c r="H5228" s="78"/>
      <c r="I5228" s="78"/>
    </row>
    <row r="5229" spans="1:9" x14ac:dyDescent="0.2">
      <c r="A5229" s="77">
        <v>37361</v>
      </c>
      <c r="B5229" s="61">
        <v>6906</v>
      </c>
      <c r="C5229" s="78">
        <f t="shared" si="217"/>
        <v>2002.04</v>
      </c>
      <c r="D5229" s="78">
        <f t="shared" si="218"/>
        <v>13.697851239669422</v>
      </c>
      <c r="E5229" s="78"/>
      <c r="F5229" s="78"/>
      <c r="G5229" s="78"/>
      <c r="H5229" s="78"/>
      <c r="I5229" s="78"/>
    </row>
    <row r="5230" spans="1:9" x14ac:dyDescent="0.2">
      <c r="A5230" s="77">
        <v>37362</v>
      </c>
      <c r="B5230" s="61">
        <v>4657</v>
      </c>
      <c r="C5230" s="78">
        <f t="shared" si="217"/>
        <v>2002.04</v>
      </c>
      <c r="D5230" s="78">
        <f t="shared" si="218"/>
        <v>9.2370247933884286</v>
      </c>
      <c r="E5230" s="78"/>
      <c r="F5230" s="78"/>
      <c r="G5230" s="78"/>
      <c r="H5230" s="78"/>
      <c r="I5230" s="78"/>
    </row>
    <row r="5231" spans="1:9" x14ac:dyDescent="0.2">
      <c r="A5231" s="77">
        <v>37363</v>
      </c>
      <c r="B5231" s="61">
        <v>3481</v>
      </c>
      <c r="C5231" s="78">
        <f t="shared" si="217"/>
        <v>2002.04</v>
      </c>
      <c r="D5231" s="78">
        <f t="shared" si="218"/>
        <v>6.9044628099173551</v>
      </c>
      <c r="E5231" s="78"/>
      <c r="F5231" s="78"/>
      <c r="G5231" s="78"/>
      <c r="H5231" s="78"/>
      <c r="I5231" s="78"/>
    </row>
    <row r="5232" spans="1:9" x14ac:dyDescent="0.2">
      <c r="A5232" s="77">
        <v>37364</v>
      </c>
      <c r="B5232" s="61">
        <v>3097</v>
      </c>
      <c r="C5232" s="78">
        <f t="shared" si="217"/>
        <v>2002.04</v>
      </c>
      <c r="D5232" s="78">
        <f t="shared" si="218"/>
        <v>6.1428099173553719</v>
      </c>
      <c r="E5232" s="78"/>
      <c r="F5232" s="78"/>
      <c r="G5232" s="78"/>
      <c r="H5232" s="78"/>
      <c r="I5232" s="78"/>
    </row>
    <row r="5233" spans="1:9" x14ac:dyDescent="0.2">
      <c r="A5233" s="77">
        <v>37365</v>
      </c>
      <c r="B5233" s="61">
        <v>2762</v>
      </c>
      <c r="C5233" s="78">
        <f t="shared" si="217"/>
        <v>2002.04</v>
      </c>
      <c r="D5233" s="78">
        <f t="shared" si="218"/>
        <v>5.478347107438017</v>
      </c>
      <c r="E5233" s="78"/>
      <c r="F5233" s="78"/>
      <c r="G5233" s="78"/>
      <c r="H5233" s="78"/>
      <c r="I5233" s="78"/>
    </row>
    <row r="5234" spans="1:9" x14ac:dyDescent="0.2">
      <c r="A5234" s="77">
        <v>37366</v>
      </c>
      <c r="B5234" s="61">
        <v>2724</v>
      </c>
      <c r="C5234" s="78">
        <f t="shared" si="217"/>
        <v>2002.04</v>
      </c>
      <c r="D5234" s="78">
        <f t="shared" si="218"/>
        <v>5.402975206611571</v>
      </c>
      <c r="E5234" s="78"/>
      <c r="F5234" s="78"/>
      <c r="G5234" s="78"/>
      <c r="H5234" s="78"/>
      <c r="I5234" s="78"/>
    </row>
    <row r="5235" spans="1:9" x14ac:dyDescent="0.2">
      <c r="A5235" s="77">
        <v>37367</v>
      </c>
      <c r="B5235" s="61">
        <v>2654</v>
      </c>
      <c r="C5235" s="78">
        <f t="shared" si="217"/>
        <v>2002.04</v>
      </c>
      <c r="D5235" s="78">
        <f t="shared" si="218"/>
        <v>5.2641322314049583</v>
      </c>
      <c r="E5235" s="78"/>
      <c r="F5235" s="78"/>
      <c r="G5235" s="78"/>
      <c r="H5235" s="78"/>
      <c r="I5235" s="78"/>
    </row>
    <row r="5236" spans="1:9" x14ac:dyDescent="0.2">
      <c r="A5236" s="77">
        <v>37368</v>
      </c>
      <c r="B5236" s="61">
        <v>2854</v>
      </c>
      <c r="C5236" s="78">
        <f t="shared" si="217"/>
        <v>2002.04</v>
      </c>
      <c r="D5236" s="78">
        <f t="shared" si="218"/>
        <v>5.6608264462809919</v>
      </c>
      <c r="E5236" s="78"/>
      <c r="F5236" s="78"/>
      <c r="G5236" s="78"/>
      <c r="H5236" s="78"/>
      <c r="I5236" s="78"/>
    </row>
    <row r="5237" spans="1:9" x14ac:dyDescent="0.2">
      <c r="A5237" s="77">
        <v>37369</v>
      </c>
      <c r="B5237" s="61">
        <v>3256</v>
      </c>
      <c r="C5237" s="78">
        <f t="shared" si="217"/>
        <v>2002.04</v>
      </c>
      <c r="D5237" s="78">
        <f t="shared" si="218"/>
        <v>6.458181818181818</v>
      </c>
      <c r="E5237" s="78"/>
      <c r="F5237" s="78"/>
      <c r="G5237" s="78"/>
      <c r="H5237" s="78"/>
      <c r="I5237" s="78"/>
    </row>
    <row r="5238" spans="1:9" x14ac:dyDescent="0.2">
      <c r="A5238" s="77">
        <v>37370</v>
      </c>
      <c r="B5238" s="61">
        <v>3463</v>
      </c>
      <c r="C5238" s="78">
        <f t="shared" si="217"/>
        <v>2002.04</v>
      </c>
      <c r="D5238" s="78">
        <f t="shared" si="218"/>
        <v>6.8687603305785121</v>
      </c>
      <c r="E5238" s="78"/>
      <c r="F5238" s="78"/>
      <c r="G5238" s="78"/>
      <c r="H5238" s="78"/>
      <c r="I5238" s="78"/>
    </row>
    <row r="5239" spans="1:9" x14ac:dyDescent="0.2">
      <c r="A5239" s="77">
        <v>37371</v>
      </c>
      <c r="B5239" s="61">
        <v>3775</v>
      </c>
      <c r="C5239" s="78">
        <f t="shared" si="217"/>
        <v>2002.04</v>
      </c>
      <c r="D5239" s="78">
        <f t="shared" si="218"/>
        <v>7.4876033057851235</v>
      </c>
      <c r="E5239" s="78"/>
      <c r="F5239" s="78"/>
      <c r="G5239" s="78"/>
      <c r="H5239" s="78"/>
      <c r="I5239" s="78"/>
    </row>
    <row r="5240" spans="1:9" x14ac:dyDescent="0.2">
      <c r="A5240" s="77">
        <v>37372</v>
      </c>
      <c r="B5240" s="61">
        <v>3721</v>
      </c>
      <c r="C5240" s="78">
        <f t="shared" si="217"/>
        <v>2002.04</v>
      </c>
      <c r="D5240" s="78">
        <f t="shared" si="218"/>
        <v>7.3804958677685955</v>
      </c>
      <c r="E5240" s="78"/>
      <c r="F5240" s="78"/>
      <c r="G5240" s="78"/>
      <c r="H5240" s="78"/>
      <c r="I5240" s="78"/>
    </row>
    <row r="5241" spans="1:9" x14ac:dyDescent="0.2">
      <c r="A5241" s="77">
        <v>37373</v>
      </c>
      <c r="B5241" s="61">
        <v>3277</v>
      </c>
      <c r="C5241" s="78">
        <f t="shared" si="217"/>
        <v>2002.04</v>
      </c>
      <c r="D5241" s="78">
        <f t="shared" si="218"/>
        <v>6.4998347107438015</v>
      </c>
      <c r="E5241" s="78"/>
      <c r="F5241" s="78"/>
      <c r="G5241" s="78"/>
      <c r="H5241" s="78"/>
      <c r="I5241" s="78"/>
    </row>
    <row r="5242" spans="1:9" x14ac:dyDescent="0.2">
      <c r="A5242" s="77">
        <v>37374</v>
      </c>
      <c r="B5242" s="61">
        <v>3000</v>
      </c>
      <c r="C5242" s="78">
        <f t="shared" si="217"/>
        <v>2002.04</v>
      </c>
      <c r="D5242" s="78">
        <f t="shared" si="218"/>
        <v>5.9504132231404956</v>
      </c>
      <c r="E5242" s="78"/>
      <c r="F5242" s="78"/>
      <c r="G5242" s="78"/>
      <c r="H5242" s="78"/>
      <c r="I5242" s="78"/>
    </row>
    <row r="5243" spans="1:9" x14ac:dyDescent="0.2">
      <c r="A5243" s="77">
        <v>37375</v>
      </c>
      <c r="B5243" s="61">
        <v>2784</v>
      </c>
      <c r="C5243" s="78">
        <f t="shared" si="217"/>
        <v>2002.04</v>
      </c>
      <c r="D5243" s="78">
        <f t="shared" si="218"/>
        <v>5.52198347107438</v>
      </c>
      <c r="E5243" s="78"/>
      <c r="F5243" s="78"/>
      <c r="G5243" s="78"/>
      <c r="H5243" s="78"/>
      <c r="I5243" s="78"/>
    </row>
    <row r="5244" spans="1:9" x14ac:dyDescent="0.2">
      <c r="A5244" s="77">
        <v>37376</v>
      </c>
      <c r="B5244" s="61">
        <v>2810</v>
      </c>
      <c r="C5244" s="78">
        <f t="shared" si="217"/>
        <v>2002.04</v>
      </c>
      <c r="D5244" s="78">
        <f t="shared" si="218"/>
        <v>5.573553719008264</v>
      </c>
      <c r="E5244" s="78"/>
      <c r="F5244" s="78"/>
      <c r="G5244" s="78"/>
      <c r="H5244" s="78"/>
      <c r="I5244" s="78"/>
    </row>
    <row r="5245" spans="1:9" x14ac:dyDescent="0.2">
      <c r="A5245" s="77">
        <v>37377</v>
      </c>
      <c r="B5245" s="61">
        <v>2588</v>
      </c>
      <c r="C5245" s="78">
        <f t="shared" si="217"/>
        <v>2002.05</v>
      </c>
      <c r="D5245" s="78">
        <f t="shared" si="218"/>
        <v>5.1332231404958675</v>
      </c>
      <c r="E5245" s="78"/>
      <c r="F5245" s="78"/>
      <c r="G5245" s="78"/>
      <c r="H5245" s="78"/>
      <c r="I5245" s="78"/>
    </row>
    <row r="5246" spans="1:9" x14ac:dyDescent="0.2">
      <c r="A5246" s="77">
        <v>37378</v>
      </c>
      <c r="B5246" s="61">
        <v>2777</v>
      </c>
      <c r="C5246" s="78">
        <f t="shared" si="217"/>
        <v>2002.05</v>
      </c>
      <c r="D5246" s="78">
        <f t="shared" si="218"/>
        <v>5.5080991735537195</v>
      </c>
      <c r="E5246" s="78"/>
      <c r="F5246" s="78"/>
      <c r="G5246" s="78"/>
      <c r="H5246" s="78"/>
      <c r="I5246" s="78"/>
    </row>
    <row r="5247" spans="1:9" x14ac:dyDescent="0.2">
      <c r="A5247" s="77">
        <v>37379</v>
      </c>
      <c r="B5247" s="61">
        <v>3087</v>
      </c>
      <c r="C5247" s="78">
        <f t="shared" si="217"/>
        <v>2002.05</v>
      </c>
      <c r="D5247" s="78">
        <f t="shared" si="218"/>
        <v>6.1229752066115708</v>
      </c>
      <c r="E5247" s="78"/>
      <c r="F5247" s="78"/>
      <c r="G5247" s="78"/>
      <c r="H5247" s="78"/>
      <c r="I5247" s="78"/>
    </row>
    <row r="5248" spans="1:9" x14ac:dyDescent="0.2">
      <c r="A5248" s="77">
        <v>37380</v>
      </c>
      <c r="B5248" s="61">
        <v>3212</v>
      </c>
      <c r="C5248" s="78">
        <f t="shared" si="217"/>
        <v>2002.05</v>
      </c>
      <c r="D5248" s="78">
        <f t="shared" si="218"/>
        <v>6.3709090909090911</v>
      </c>
      <c r="E5248" s="78"/>
      <c r="F5248" s="78"/>
      <c r="G5248" s="78"/>
      <c r="H5248" s="78"/>
      <c r="I5248" s="78"/>
    </row>
    <row r="5249" spans="1:9" x14ac:dyDescent="0.2">
      <c r="A5249" s="77">
        <v>37381</v>
      </c>
      <c r="B5249" s="61">
        <v>3276</v>
      </c>
      <c r="C5249" s="78">
        <f t="shared" si="217"/>
        <v>2002.05</v>
      </c>
      <c r="D5249" s="78">
        <f t="shared" si="218"/>
        <v>6.497851239669421</v>
      </c>
      <c r="E5249" s="78"/>
      <c r="F5249" s="78"/>
      <c r="G5249" s="78"/>
      <c r="H5249" s="78"/>
      <c r="I5249" s="78"/>
    </row>
    <row r="5250" spans="1:9" x14ac:dyDescent="0.2">
      <c r="A5250" s="77">
        <v>37382</v>
      </c>
      <c r="B5250" s="61">
        <v>3098</v>
      </c>
      <c r="C5250" s="78">
        <f t="shared" si="217"/>
        <v>2002.05</v>
      </c>
      <c r="D5250" s="78">
        <f t="shared" si="218"/>
        <v>6.1447933884297514</v>
      </c>
      <c r="E5250" s="78"/>
      <c r="F5250" s="78"/>
      <c r="G5250" s="78"/>
      <c r="H5250" s="78"/>
      <c r="I5250" s="78"/>
    </row>
    <row r="5251" spans="1:9" x14ac:dyDescent="0.2">
      <c r="A5251" s="77">
        <v>37383</v>
      </c>
      <c r="B5251" s="61">
        <v>3327</v>
      </c>
      <c r="C5251" s="78">
        <f t="shared" si="217"/>
        <v>2002.05</v>
      </c>
      <c r="D5251" s="78">
        <f t="shared" si="218"/>
        <v>6.5990082644628103</v>
      </c>
      <c r="E5251" s="78"/>
      <c r="F5251" s="78"/>
      <c r="G5251" s="78"/>
      <c r="H5251" s="78"/>
      <c r="I5251" s="78"/>
    </row>
    <row r="5252" spans="1:9" x14ac:dyDescent="0.2">
      <c r="A5252" s="77">
        <v>37384</v>
      </c>
      <c r="B5252" s="61">
        <v>2664</v>
      </c>
      <c r="C5252" s="78">
        <f t="shared" si="217"/>
        <v>2002.05</v>
      </c>
      <c r="D5252" s="78">
        <f t="shared" si="218"/>
        <v>5.2839669421487603</v>
      </c>
      <c r="E5252" s="78"/>
      <c r="F5252" s="78"/>
      <c r="G5252" s="78"/>
      <c r="H5252" s="78"/>
      <c r="I5252" s="78"/>
    </row>
    <row r="5253" spans="1:9" x14ac:dyDescent="0.2">
      <c r="A5253" s="77">
        <v>37385</v>
      </c>
      <c r="B5253" s="61">
        <v>2523</v>
      </c>
      <c r="C5253" s="78">
        <f t="shared" si="217"/>
        <v>2002.05</v>
      </c>
      <c r="D5253" s="78">
        <f t="shared" si="218"/>
        <v>5.0042975206611571</v>
      </c>
      <c r="E5253" s="78"/>
      <c r="F5253" s="78"/>
      <c r="G5253" s="78"/>
      <c r="H5253" s="78"/>
      <c r="I5253" s="78"/>
    </row>
    <row r="5254" spans="1:9" x14ac:dyDescent="0.2">
      <c r="A5254" s="77">
        <v>37386</v>
      </c>
      <c r="B5254" s="61">
        <v>2299</v>
      </c>
      <c r="C5254" s="78">
        <f t="shared" si="217"/>
        <v>2002.05</v>
      </c>
      <c r="D5254" s="78">
        <f t="shared" si="218"/>
        <v>4.5599999999999996</v>
      </c>
      <c r="E5254" s="78"/>
      <c r="F5254" s="78"/>
      <c r="G5254" s="78"/>
      <c r="H5254" s="78"/>
      <c r="I5254" s="78"/>
    </row>
    <row r="5255" spans="1:9" x14ac:dyDescent="0.2">
      <c r="A5255" s="77">
        <v>37387</v>
      </c>
      <c r="B5255" s="61">
        <v>2294</v>
      </c>
      <c r="C5255" s="78">
        <f t="shared" si="217"/>
        <v>2002.05</v>
      </c>
      <c r="D5255" s="78">
        <f t="shared" si="218"/>
        <v>4.5500826446280991</v>
      </c>
      <c r="E5255" s="78"/>
      <c r="F5255" s="78"/>
      <c r="G5255" s="78"/>
      <c r="H5255" s="78"/>
      <c r="I5255" s="78"/>
    </row>
    <row r="5256" spans="1:9" x14ac:dyDescent="0.2">
      <c r="A5256" s="77">
        <v>37388</v>
      </c>
      <c r="B5256" s="61">
        <v>2422</v>
      </c>
      <c r="C5256" s="78">
        <f t="shared" si="217"/>
        <v>2002.05</v>
      </c>
      <c r="D5256" s="78">
        <f t="shared" si="218"/>
        <v>4.8039669421487607</v>
      </c>
      <c r="E5256" s="78"/>
      <c r="F5256" s="78"/>
      <c r="G5256" s="78"/>
      <c r="H5256" s="78"/>
      <c r="I5256" s="78"/>
    </row>
    <row r="5257" spans="1:9" x14ac:dyDescent="0.2">
      <c r="A5257" s="77">
        <v>37389</v>
      </c>
      <c r="B5257" s="61">
        <v>2791</v>
      </c>
      <c r="C5257" s="78">
        <f t="shared" si="217"/>
        <v>2002.05</v>
      </c>
      <c r="D5257" s="78">
        <f t="shared" si="218"/>
        <v>5.5358677685950415</v>
      </c>
      <c r="E5257" s="78"/>
      <c r="F5257" s="78"/>
      <c r="G5257" s="78"/>
      <c r="H5257" s="78"/>
      <c r="I5257" s="78"/>
    </row>
    <row r="5258" spans="1:9" x14ac:dyDescent="0.2">
      <c r="A5258" s="77">
        <v>37390</v>
      </c>
      <c r="B5258" s="61">
        <v>2968</v>
      </c>
      <c r="C5258" s="78">
        <f t="shared" si="217"/>
        <v>2002.05</v>
      </c>
      <c r="D5258" s="78">
        <f t="shared" si="218"/>
        <v>5.8869421487603306</v>
      </c>
      <c r="E5258" s="78"/>
      <c r="F5258" s="78"/>
      <c r="G5258" s="78"/>
      <c r="H5258" s="78"/>
      <c r="I5258" s="78"/>
    </row>
    <row r="5259" spans="1:9" x14ac:dyDescent="0.2">
      <c r="A5259" s="77">
        <v>37391</v>
      </c>
      <c r="B5259" s="61">
        <v>2830</v>
      </c>
      <c r="C5259" s="78">
        <f t="shared" ref="C5259:C5322" si="219">YEAR(A5259) + MONTH(A5259) / 100</f>
        <v>2002.05</v>
      </c>
      <c r="D5259" s="78">
        <f t="shared" si="218"/>
        <v>5.6132231404958679</v>
      </c>
      <c r="E5259" s="78"/>
      <c r="F5259" s="78"/>
      <c r="G5259" s="78"/>
      <c r="H5259" s="78"/>
      <c r="I5259" s="78"/>
    </row>
    <row r="5260" spans="1:9" x14ac:dyDescent="0.2">
      <c r="A5260" s="77">
        <v>37392</v>
      </c>
      <c r="B5260" s="61">
        <v>2778</v>
      </c>
      <c r="C5260" s="78">
        <f t="shared" si="219"/>
        <v>2002.05</v>
      </c>
      <c r="D5260" s="78">
        <f t="shared" ref="D5260:D5323" si="220">B5260 * 60 * 60 * 24 / 43560 / 1000</f>
        <v>5.510082644628099</v>
      </c>
      <c r="E5260" s="78"/>
      <c r="F5260" s="78"/>
      <c r="G5260" s="78"/>
      <c r="H5260" s="78"/>
      <c r="I5260" s="78"/>
    </row>
    <row r="5261" spans="1:9" x14ac:dyDescent="0.2">
      <c r="A5261" s="77">
        <v>37393</v>
      </c>
      <c r="B5261" s="61">
        <v>3063</v>
      </c>
      <c r="C5261" s="78">
        <f t="shared" si="219"/>
        <v>2002.05</v>
      </c>
      <c r="D5261" s="78">
        <f t="shared" si="220"/>
        <v>6.075371900826446</v>
      </c>
      <c r="E5261" s="78"/>
      <c r="F5261" s="78"/>
      <c r="G5261" s="78"/>
      <c r="H5261" s="78"/>
      <c r="I5261" s="78"/>
    </row>
    <row r="5262" spans="1:9" x14ac:dyDescent="0.2">
      <c r="A5262" s="77">
        <v>37394</v>
      </c>
      <c r="B5262" s="61">
        <v>3075</v>
      </c>
      <c r="C5262" s="78">
        <f t="shared" si="219"/>
        <v>2002.05</v>
      </c>
      <c r="D5262" s="78">
        <f t="shared" si="220"/>
        <v>6.0991735537190079</v>
      </c>
      <c r="E5262" s="78"/>
      <c r="F5262" s="78"/>
      <c r="G5262" s="78"/>
      <c r="H5262" s="78"/>
      <c r="I5262" s="78"/>
    </row>
    <row r="5263" spans="1:9" x14ac:dyDescent="0.2">
      <c r="A5263" s="77">
        <v>37395</v>
      </c>
      <c r="B5263" s="61">
        <v>3039</v>
      </c>
      <c r="C5263" s="78">
        <f t="shared" si="219"/>
        <v>2002.05</v>
      </c>
      <c r="D5263" s="78">
        <f t="shared" si="220"/>
        <v>6.027768595041322</v>
      </c>
      <c r="E5263" s="78"/>
      <c r="F5263" s="78"/>
      <c r="G5263" s="78"/>
      <c r="H5263" s="78"/>
      <c r="I5263" s="78"/>
    </row>
    <row r="5264" spans="1:9" x14ac:dyDescent="0.2">
      <c r="A5264" s="77">
        <v>37396</v>
      </c>
      <c r="B5264" s="61">
        <v>3043</v>
      </c>
      <c r="C5264" s="78">
        <f t="shared" si="219"/>
        <v>2002.05</v>
      </c>
      <c r="D5264" s="78">
        <f t="shared" si="220"/>
        <v>6.035702479338843</v>
      </c>
      <c r="E5264" s="78"/>
      <c r="F5264" s="78"/>
      <c r="G5264" s="78"/>
      <c r="H5264" s="78"/>
      <c r="I5264" s="78"/>
    </row>
    <row r="5265" spans="1:9" x14ac:dyDescent="0.2">
      <c r="A5265" s="77">
        <v>37397</v>
      </c>
      <c r="B5265" s="61">
        <v>2185</v>
      </c>
      <c r="C5265" s="78">
        <f t="shared" si="219"/>
        <v>2002.05</v>
      </c>
      <c r="D5265" s="78">
        <f t="shared" si="220"/>
        <v>4.3338842975206608</v>
      </c>
      <c r="E5265" s="78"/>
      <c r="F5265" s="78"/>
      <c r="G5265" s="78"/>
      <c r="H5265" s="78"/>
      <c r="I5265" s="78"/>
    </row>
    <row r="5266" spans="1:9" x14ac:dyDescent="0.2">
      <c r="A5266" s="77">
        <v>37398</v>
      </c>
      <c r="B5266" s="61">
        <v>2187</v>
      </c>
      <c r="C5266" s="78">
        <f t="shared" si="219"/>
        <v>2002.05</v>
      </c>
      <c r="D5266" s="78">
        <f t="shared" si="220"/>
        <v>4.3378512396694218</v>
      </c>
      <c r="E5266" s="78"/>
      <c r="F5266" s="78"/>
      <c r="G5266" s="78"/>
      <c r="H5266" s="78"/>
      <c r="I5266" s="78"/>
    </row>
    <row r="5267" spans="1:9" x14ac:dyDescent="0.2">
      <c r="A5267" s="77">
        <v>37399</v>
      </c>
      <c r="B5267" s="61">
        <v>2169</v>
      </c>
      <c r="C5267" s="78">
        <f t="shared" si="219"/>
        <v>2002.05</v>
      </c>
      <c r="D5267" s="78">
        <f t="shared" si="220"/>
        <v>4.3021487603305788</v>
      </c>
      <c r="E5267" s="78"/>
      <c r="F5267" s="78"/>
      <c r="G5267" s="78"/>
      <c r="H5267" s="78"/>
      <c r="I5267" s="78"/>
    </row>
    <row r="5268" spans="1:9" x14ac:dyDescent="0.2">
      <c r="A5268" s="77">
        <v>37400</v>
      </c>
      <c r="B5268" s="61">
        <v>2240</v>
      </c>
      <c r="C5268" s="78">
        <f t="shared" si="219"/>
        <v>2002.05</v>
      </c>
      <c r="D5268" s="78">
        <f t="shared" si="220"/>
        <v>4.4429752066115711</v>
      </c>
      <c r="E5268" s="78"/>
      <c r="F5268" s="78"/>
      <c r="G5268" s="78"/>
      <c r="H5268" s="78"/>
      <c r="I5268" s="78"/>
    </row>
    <row r="5269" spans="1:9" x14ac:dyDescent="0.2">
      <c r="A5269" s="77">
        <v>37401</v>
      </c>
      <c r="B5269" s="61">
        <v>2526</v>
      </c>
      <c r="C5269" s="78">
        <f t="shared" si="219"/>
        <v>2002.05</v>
      </c>
      <c r="D5269" s="78">
        <f t="shared" si="220"/>
        <v>5.0102479338842976</v>
      </c>
      <c r="E5269" s="78"/>
      <c r="F5269" s="78"/>
      <c r="G5269" s="78"/>
      <c r="H5269" s="78"/>
      <c r="I5269" s="78"/>
    </row>
    <row r="5270" spans="1:9" x14ac:dyDescent="0.2">
      <c r="A5270" s="77">
        <v>37402</v>
      </c>
      <c r="B5270" s="61">
        <v>2752</v>
      </c>
      <c r="C5270" s="78">
        <f t="shared" si="219"/>
        <v>2002.05</v>
      </c>
      <c r="D5270" s="78">
        <f t="shared" si="220"/>
        <v>5.4585123966942151</v>
      </c>
      <c r="E5270" s="78"/>
      <c r="F5270" s="78"/>
      <c r="G5270" s="78"/>
      <c r="H5270" s="78"/>
      <c r="I5270" s="78"/>
    </row>
    <row r="5271" spans="1:9" x14ac:dyDescent="0.2">
      <c r="A5271" s="77">
        <v>37403</v>
      </c>
      <c r="B5271" s="61">
        <v>2819</v>
      </c>
      <c r="C5271" s="78">
        <f t="shared" si="219"/>
        <v>2002.05</v>
      </c>
      <c r="D5271" s="78">
        <f t="shared" si="220"/>
        <v>5.5914049586776855</v>
      </c>
      <c r="E5271" s="78"/>
      <c r="F5271" s="78"/>
      <c r="G5271" s="78"/>
      <c r="H5271" s="78"/>
      <c r="I5271" s="78"/>
    </row>
    <row r="5272" spans="1:9" x14ac:dyDescent="0.2">
      <c r="A5272" s="77">
        <v>37404</v>
      </c>
      <c r="B5272" s="61">
        <v>3181</v>
      </c>
      <c r="C5272" s="78">
        <f t="shared" si="219"/>
        <v>2002.05</v>
      </c>
      <c r="D5272" s="78">
        <f t="shared" si="220"/>
        <v>6.3094214876033057</v>
      </c>
      <c r="E5272" s="78"/>
      <c r="F5272" s="78"/>
      <c r="G5272" s="78"/>
      <c r="H5272" s="78"/>
      <c r="I5272" s="78"/>
    </row>
    <row r="5273" spans="1:9" x14ac:dyDescent="0.2">
      <c r="A5273" s="77">
        <v>37405</v>
      </c>
      <c r="B5273" s="61">
        <v>3565</v>
      </c>
      <c r="C5273" s="78">
        <f t="shared" si="219"/>
        <v>2002.05</v>
      </c>
      <c r="D5273" s="78">
        <f t="shared" si="220"/>
        <v>7.0710743801652889</v>
      </c>
      <c r="E5273" s="78"/>
      <c r="F5273" s="78"/>
      <c r="G5273" s="78"/>
      <c r="H5273" s="78"/>
      <c r="I5273" s="78"/>
    </row>
    <row r="5274" spans="1:9" x14ac:dyDescent="0.2">
      <c r="A5274" s="77">
        <v>37406</v>
      </c>
      <c r="B5274" s="61">
        <v>3513</v>
      </c>
      <c r="C5274" s="78">
        <f t="shared" si="219"/>
        <v>2002.05</v>
      </c>
      <c r="D5274" s="78">
        <f t="shared" si="220"/>
        <v>6.96793388429752</v>
      </c>
      <c r="E5274" s="78"/>
      <c r="F5274" s="78"/>
      <c r="G5274" s="78"/>
      <c r="H5274" s="78"/>
      <c r="I5274" s="78"/>
    </row>
    <row r="5275" spans="1:9" x14ac:dyDescent="0.2">
      <c r="A5275" s="77">
        <v>37407</v>
      </c>
      <c r="B5275" s="61">
        <v>3220</v>
      </c>
      <c r="C5275" s="78">
        <f t="shared" si="219"/>
        <v>2002.05</v>
      </c>
      <c r="D5275" s="78">
        <f t="shared" si="220"/>
        <v>6.3867768595041321</v>
      </c>
      <c r="E5275" s="78"/>
      <c r="F5275" s="78"/>
      <c r="G5275" s="78"/>
      <c r="H5275" s="78"/>
      <c r="I5275" s="78"/>
    </row>
    <row r="5276" spans="1:9" x14ac:dyDescent="0.2">
      <c r="A5276" s="77">
        <v>37408</v>
      </c>
      <c r="B5276" s="61">
        <v>3085</v>
      </c>
      <c r="C5276" s="78">
        <f t="shared" si="219"/>
        <v>2002.06</v>
      </c>
      <c r="D5276" s="78">
        <f t="shared" si="220"/>
        <v>6.1190082644628099</v>
      </c>
      <c r="E5276" s="78"/>
      <c r="F5276" s="78"/>
      <c r="G5276" s="78"/>
      <c r="H5276" s="78"/>
      <c r="I5276" s="78"/>
    </row>
    <row r="5277" spans="1:9" x14ac:dyDescent="0.2">
      <c r="A5277" s="77">
        <v>37409</v>
      </c>
      <c r="B5277" s="61">
        <v>2750</v>
      </c>
      <c r="C5277" s="78">
        <f t="shared" si="219"/>
        <v>2002.06</v>
      </c>
      <c r="D5277" s="78">
        <f t="shared" si="220"/>
        <v>5.454545454545455</v>
      </c>
      <c r="E5277" s="78"/>
      <c r="F5277" s="78"/>
      <c r="G5277" s="78"/>
      <c r="H5277" s="78"/>
      <c r="I5277" s="78"/>
    </row>
    <row r="5278" spans="1:9" x14ac:dyDescent="0.2">
      <c r="A5278" s="77">
        <v>37410</v>
      </c>
      <c r="B5278" s="61">
        <v>2155</v>
      </c>
      <c r="C5278" s="78">
        <f t="shared" si="219"/>
        <v>2002.06</v>
      </c>
      <c r="D5278" s="78">
        <f t="shared" si="220"/>
        <v>4.2743801652892559</v>
      </c>
      <c r="E5278" s="78"/>
      <c r="F5278" s="78"/>
      <c r="G5278" s="78"/>
      <c r="H5278" s="78"/>
      <c r="I5278" s="78"/>
    </row>
    <row r="5279" spans="1:9" x14ac:dyDescent="0.2">
      <c r="A5279" s="77">
        <v>37411</v>
      </c>
      <c r="B5279" s="61">
        <v>2449</v>
      </c>
      <c r="C5279" s="78">
        <f t="shared" si="219"/>
        <v>2002.06</v>
      </c>
      <c r="D5279" s="78">
        <f t="shared" si="220"/>
        <v>4.8575206611570243</v>
      </c>
      <c r="E5279" s="78"/>
      <c r="F5279" s="78"/>
      <c r="G5279" s="78"/>
      <c r="H5279" s="78"/>
      <c r="I5279" s="78"/>
    </row>
    <row r="5280" spans="1:9" x14ac:dyDescent="0.2">
      <c r="A5280" s="77">
        <v>37412</v>
      </c>
      <c r="B5280" s="61">
        <v>2429</v>
      </c>
      <c r="C5280" s="78">
        <f t="shared" si="219"/>
        <v>2002.06</v>
      </c>
      <c r="D5280" s="78">
        <f t="shared" si="220"/>
        <v>4.8178512396694213</v>
      </c>
      <c r="E5280" s="78"/>
      <c r="F5280" s="78"/>
      <c r="G5280" s="78"/>
      <c r="H5280" s="78"/>
      <c r="I5280" s="78"/>
    </row>
    <row r="5281" spans="1:9" x14ac:dyDescent="0.2">
      <c r="A5281" s="77">
        <v>37413</v>
      </c>
      <c r="B5281" s="61">
        <v>2193</v>
      </c>
      <c r="C5281" s="78">
        <f t="shared" si="219"/>
        <v>2002.06</v>
      </c>
      <c r="D5281" s="78">
        <f t="shared" si="220"/>
        <v>4.3497520661157019</v>
      </c>
      <c r="E5281" s="78"/>
      <c r="F5281" s="78"/>
      <c r="G5281" s="78"/>
      <c r="H5281" s="78"/>
      <c r="I5281" s="78"/>
    </row>
    <row r="5282" spans="1:9" x14ac:dyDescent="0.2">
      <c r="A5282" s="77">
        <v>37414</v>
      </c>
      <c r="B5282" s="61">
        <v>1896</v>
      </c>
      <c r="C5282" s="78">
        <f t="shared" si="219"/>
        <v>2002.06</v>
      </c>
      <c r="D5282" s="78">
        <f t="shared" si="220"/>
        <v>3.7606611570247934</v>
      </c>
      <c r="E5282" s="78"/>
      <c r="F5282" s="78"/>
      <c r="G5282" s="78"/>
      <c r="H5282" s="78"/>
      <c r="I5282" s="78"/>
    </row>
    <row r="5283" spans="1:9" x14ac:dyDescent="0.2">
      <c r="A5283" s="77">
        <v>37415</v>
      </c>
      <c r="B5283" s="61">
        <v>1181</v>
      </c>
      <c r="C5283" s="78">
        <f t="shared" si="219"/>
        <v>2002.06</v>
      </c>
      <c r="D5283" s="78">
        <f t="shared" si="220"/>
        <v>2.3424793388429754</v>
      </c>
      <c r="E5283" s="78"/>
      <c r="F5283" s="78"/>
      <c r="G5283" s="78"/>
      <c r="H5283" s="78"/>
      <c r="I5283" s="78"/>
    </row>
    <row r="5284" spans="1:9" x14ac:dyDescent="0.2">
      <c r="A5284" s="77">
        <v>37416</v>
      </c>
      <c r="B5284" s="61">
        <v>1253</v>
      </c>
      <c r="C5284" s="78">
        <f t="shared" si="219"/>
        <v>2002.06</v>
      </c>
      <c r="D5284" s="78">
        <f t="shared" si="220"/>
        <v>2.4852892561983473</v>
      </c>
      <c r="E5284" s="78"/>
      <c r="F5284" s="78"/>
      <c r="G5284" s="78"/>
      <c r="H5284" s="78"/>
      <c r="I5284" s="78"/>
    </row>
    <row r="5285" spans="1:9" x14ac:dyDescent="0.2">
      <c r="A5285" s="77">
        <v>37417</v>
      </c>
      <c r="B5285" s="61">
        <v>1461</v>
      </c>
      <c r="C5285" s="78">
        <f t="shared" si="219"/>
        <v>2002.06</v>
      </c>
      <c r="D5285" s="78">
        <f t="shared" si="220"/>
        <v>2.8978512396694214</v>
      </c>
      <c r="E5285" s="78"/>
      <c r="F5285" s="78"/>
      <c r="G5285" s="78"/>
      <c r="H5285" s="78"/>
      <c r="I5285" s="78"/>
    </row>
    <row r="5286" spans="1:9" x14ac:dyDescent="0.2">
      <c r="A5286" s="77">
        <v>37418</v>
      </c>
      <c r="B5286" s="61">
        <v>1414</v>
      </c>
      <c r="C5286" s="78">
        <f t="shared" si="219"/>
        <v>2002.06</v>
      </c>
      <c r="D5286" s="78">
        <f t="shared" si="220"/>
        <v>2.8046280991735539</v>
      </c>
      <c r="E5286" s="78"/>
      <c r="F5286" s="78"/>
      <c r="G5286" s="78"/>
      <c r="H5286" s="78"/>
      <c r="I5286" s="78"/>
    </row>
    <row r="5287" spans="1:9" x14ac:dyDescent="0.2">
      <c r="A5287" s="77">
        <v>37419</v>
      </c>
      <c r="B5287" s="61">
        <v>1508</v>
      </c>
      <c r="C5287" s="78">
        <f t="shared" si="219"/>
        <v>2002.06</v>
      </c>
      <c r="D5287" s="78">
        <f t="shared" si="220"/>
        <v>2.9910743801652893</v>
      </c>
      <c r="E5287" s="78"/>
      <c r="F5287" s="78"/>
      <c r="G5287" s="78"/>
      <c r="H5287" s="78"/>
      <c r="I5287" s="78"/>
    </row>
    <row r="5288" spans="1:9" x14ac:dyDescent="0.2">
      <c r="A5288" s="77">
        <v>37420</v>
      </c>
      <c r="B5288" s="61">
        <v>1488</v>
      </c>
      <c r="C5288" s="78">
        <f t="shared" si="219"/>
        <v>2002.06</v>
      </c>
      <c r="D5288" s="78">
        <f t="shared" si="220"/>
        <v>2.9514049586776858</v>
      </c>
      <c r="E5288" s="78"/>
      <c r="F5288" s="78"/>
      <c r="G5288" s="78"/>
      <c r="H5288" s="78"/>
      <c r="I5288" s="78"/>
    </row>
    <row r="5289" spans="1:9" x14ac:dyDescent="0.2">
      <c r="A5289" s="77">
        <v>37421</v>
      </c>
      <c r="B5289" s="61">
        <v>1392</v>
      </c>
      <c r="C5289" s="78">
        <f t="shared" si="219"/>
        <v>2002.06</v>
      </c>
      <c r="D5289" s="78">
        <f t="shared" si="220"/>
        <v>2.76099173553719</v>
      </c>
      <c r="E5289" s="78"/>
      <c r="F5289" s="78"/>
      <c r="G5289" s="78"/>
      <c r="H5289" s="78"/>
      <c r="I5289" s="78"/>
    </row>
    <row r="5290" spans="1:9" x14ac:dyDescent="0.2">
      <c r="A5290" s="77">
        <v>37422</v>
      </c>
      <c r="B5290" s="61">
        <v>1373</v>
      </c>
      <c r="C5290" s="78">
        <f t="shared" si="219"/>
        <v>2002.06</v>
      </c>
      <c r="D5290" s="78">
        <f t="shared" si="220"/>
        <v>2.723305785123967</v>
      </c>
      <c r="E5290" s="78"/>
      <c r="F5290" s="78"/>
      <c r="G5290" s="78"/>
      <c r="H5290" s="78"/>
      <c r="I5290" s="78"/>
    </row>
    <row r="5291" spans="1:9" x14ac:dyDescent="0.2">
      <c r="A5291" s="77">
        <v>37423</v>
      </c>
      <c r="B5291" s="61">
        <v>1125</v>
      </c>
      <c r="C5291" s="78">
        <f t="shared" si="219"/>
        <v>2002.06</v>
      </c>
      <c r="D5291" s="78">
        <f t="shared" si="220"/>
        <v>2.2314049586776861</v>
      </c>
      <c r="E5291" s="78"/>
      <c r="F5291" s="78"/>
      <c r="G5291" s="78"/>
      <c r="H5291" s="78"/>
      <c r="I5291" s="78"/>
    </row>
    <row r="5292" spans="1:9" x14ac:dyDescent="0.2">
      <c r="A5292" s="77">
        <v>37424</v>
      </c>
      <c r="B5292" s="61">
        <v>913</v>
      </c>
      <c r="C5292" s="78">
        <f t="shared" si="219"/>
        <v>2002.06</v>
      </c>
      <c r="D5292" s="78">
        <f t="shared" si="220"/>
        <v>1.810909090909091</v>
      </c>
      <c r="E5292" s="78"/>
      <c r="F5292" s="78"/>
      <c r="G5292" s="78"/>
      <c r="H5292" s="78"/>
      <c r="I5292" s="78"/>
    </row>
    <row r="5293" spans="1:9" x14ac:dyDescent="0.2">
      <c r="A5293" s="77">
        <v>37425</v>
      </c>
      <c r="B5293" s="61">
        <v>1145</v>
      </c>
      <c r="C5293" s="78">
        <f t="shared" si="219"/>
        <v>2002.06</v>
      </c>
      <c r="D5293" s="78">
        <f t="shared" si="220"/>
        <v>2.2710743801652895</v>
      </c>
      <c r="E5293" s="78"/>
      <c r="F5293" s="78"/>
      <c r="G5293" s="78"/>
      <c r="H5293" s="78"/>
      <c r="I5293" s="78"/>
    </row>
    <row r="5294" spans="1:9" x14ac:dyDescent="0.2">
      <c r="A5294" s="77">
        <v>37426</v>
      </c>
      <c r="B5294" s="61">
        <v>998</v>
      </c>
      <c r="C5294" s="78">
        <f t="shared" si="219"/>
        <v>2002.06</v>
      </c>
      <c r="D5294" s="78">
        <f t="shared" si="220"/>
        <v>1.9795041322314051</v>
      </c>
      <c r="E5294" s="78"/>
      <c r="F5294" s="78"/>
      <c r="G5294" s="78"/>
      <c r="H5294" s="78"/>
      <c r="I5294" s="78"/>
    </row>
    <row r="5295" spans="1:9" x14ac:dyDescent="0.2">
      <c r="A5295" s="77">
        <v>37427</v>
      </c>
      <c r="B5295" s="61">
        <v>912</v>
      </c>
      <c r="C5295" s="78">
        <f t="shared" si="219"/>
        <v>2002.06</v>
      </c>
      <c r="D5295" s="78">
        <f t="shared" si="220"/>
        <v>1.8089256198347108</v>
      </c>
      <c r="E5295" s="78"/>
      <c r="F5295" s="78"/>
      <c r="G5295" s="78"/>
      <c r="H5295" s="78"/>
      <c r="I5295" s="78"/>
    </row>
    <row r="5296" spans="1:9" x14ac:dyDescent="0.2">
      <c r="A5296" s="77">
        <v>37428</v>
      </c>
      <c r="B5296" s="61">
        <v>1040</v>
      </c>
      <c r="C5296" s="78">
        <f t="shared" si="219"/>
        <v>2002.06</v>
      </c>
      <c r="D5296" s="78">
        <f t="shared" si="220"/>
        <v>2.0628099173553718</v>
      </c>
      <c r="E5296" s="78"/>
      <c r="F5296" s="78"/>
      <c r="G5296" s="78"/>
      <c r="H5296" s="78"/>
      <c r="I5296" s="78"/>
    </row>
    <row r="5297" spans="1:9" x14ac:dyDescent="0.2">
      <c r="A5297" s="77">
        <v>37429</v>
      </c>
      <c r="B5297" s="61">
        <v>890</v>
      </c>
      <c r="C5297" s="78">
        <f t="shared" si="219"/>
        <v>2002.06</v>
      </c>
      <c r="D5297" s="78">
        <f t="shared" si="220"/>
        <v>1.7652892561983471</v>
      </c>
      <c r="E5297" s="78"/>
      <c r="F5297" s="78"/>
      <c r="G5297" s="78"/>
      <c r="H5297" s="78"/>
      <c r="I5297" s="78"/>
    </row>
    <row r="5298" spans="1:9" x14ac:dyDescent="0.2">
      <c r="A5298" s="77">
        <v>37430</v>
      </c>
      <c r="B5298" s="61">
        <v>922</v>
      </c>
      <c r="C5298" s="78">
        <f t="shared" si="219"/>
        <v>2002.06</v>
      </c>
      <c r="D5298" s="78">
        <f t="shared" si="220"/>
        <v>1.8287603305785123</v>
      </c>
      <c r="E5298" s="78"/>
      <c r="F5298" s="78"/>
      <c r="G5298" s="78"/>
      <c r="H5298" s="78"/>
      <c r="I5298" s="78"/>
    </row>
    <row r="5299" spans="1:9" x14ac:dyDescent="0.2">
      <c r="A5299" s="77">
        <v>37431</v>
      </c>
      <c r="B5299" s="61">
        <v>975</v>
      </c>
      <c r="C5299" s="78">
        <f t="shared" si="219"/>
        <v>2002.06</v>
      </c>
      <c r="D5299" s="78">
        <f t="shared" si="220"/>
        <v>1.9338842975206612</v>
      </c>
      <c r="E5299" s="78"/>
      <c r="F5299" s="78"/>
      <c r="G5299" s="78"/>
      <c r="H5299" s="78"/>
      <c r="I5299" s="78"/>
    </row>
    <row r="5300" spans="1:9" x14ac:dyDescent="0.2">
      <c r="A5300" s="77">
        <v>37432</v>
      </c>
      <c r="B5300" s="61">
        <v>1136</v>
      </c>
      <c r="C5300" s="78">
        <f t="shared" si="219"/>
        <v>2002.06</v>
      </c>
      <c r="D5300" s="78">
        <f t="shared" si="220"/>
        <v>2.253223140495868</v>
      </c>
      <c r="E5300" s="78"/>
      <c r="F5300" s="78"/>
      <c r="G5300" s="78"/>
      <c r="H5300" s="78"/>
      <c r="I5300" s="78"/>
    </row>
    <row r="5301" spans="1:9" x14ac:dyDescent="0.2">
      <c r="A5301" s="77">
        <v>37433</v>
      </c>
      <c r="B5301" s="61">
        <v>909</v>
      </c>
      <c r="C5301" s="78">
        <f t="shared" si="219"/>
        <v>2002.06</v>
      </c>
      <c r="D5301" s="78">
        <f t="shared" si="220"/>
        <v>1.8029752066115703</v>
      </c>
      <c r="E5301" s="78"/>
      <c r="F5301" s="78"/>
      <c r="G5301" s="78"/>
      <c r="H5301" s="78"/>
      <c r="I5301" s="78"/>
    </row>
    <row r="5302" spans="1:9" x14ac:dyDescent="0.2">
      <c r="A5302" s="77">
        <v>37434</v>
      </c>
      <c r="B5302" s="61">
        <v>596</v>
      </c>
      <c r="C5302" s="78">
        <f t="shared" si="219"/>
        <v>2002.06</v>
      </c>
      <c r="D5302" s="78">
        <f t="shared" si="220"/>
        <v>1.1821487603305787</v>
      </c>
      <c r="E5302" s="78"/>
      <c r="F5302" s="78"/>
      <c r="G5302" s="78"/>
      <c r="H5302" s="78"/>
      <c r="I5302" s="78"/>
    </row>
    <row r="5303" spans="1:9" x14ac:dyDescent="0.2">
      <c r="A5303" s="77">
        <v>37435</v>
      </c>
      <c r="B5303" s="61">
        <v>340</v>
      </c>
      <c r="C5303" s="78">
        <f t="shared" si="219"/>
        <v>2002.06</v>
      </c>
      <c r="D5303" s="78">
        <f t="shared" si="220"/>
        <v>0.67438016528925615</v>
      </c>
      <c r="E5303" s="78"/>
      <c r="F5303" s="78"/>
      <c r="G5303" s="78"/>
      <c r="H5303" s="78"/>
      <c r="I5303" s="78"/>
    </row>
    <row r="5304" spans="1:9" x14ac:dyDescent="0.2">
      <c r="A5304" s="77">
        <v>37436</v>
      </c>
      <c r="B5304" s="61">
        <v>568</v>
      </c>
      <c r="C5304" s="78">
        <f t="shared" si="219"/>
        <v>2002.06</v>
      </c>
      <c r="D5304" s="78">
        <f t="shared" si="220"/>
        <v>1.126611570247934</v>
      </c>
      <c r="E5304" s="78"/>
      <c r="F5304" s="78"/>
      <c r="G5304" s="78"/>
      <c r="H5304" s="78"/>
      <c r="I5304" s="78"/>
    </row>
    <row r="5305" spans="1:9" x14ac:dyDescent="0.2">
      <c r="A5305" s="77">
        <v>37437</v>
      </c>
      <c r="B5305" s="61">
        <v>699</v>
      </c>
      <c r="C5305" s="78">
        <f t="shared" si="219"/>
        <v>2002.06</v>
      </c>
      <c r="D5305" s="78">
        <f t="shared" si="220"/>
        <v>1.3864462809917357</v>
      </c>
      <c r="E5305" s="78"/>
      <c r="F5305" s="78"/>
      <c r="G5305" s="78"/>
      <c r="H5305" s="78"/>
      <c r="I5305" s="78"/>
    </row>
    <row r="5306" spans="1:9" x14ac:dyDescent="0.2">
      <c r="A5306" s="77">
        <v>37438</v>
      </c>
      <c r="B5306" s="61">
        <v>730</v>
      </c>
      <c r="C5306" s="78">
        <f t="shared" si="219"/>
        <v>2002.07</v>
      </c>
      <c r="D5306" s="78">
        <f t="shared" si="220"/>
        <v>1.4479338842975207</v>
      </c>
      <c r="E5306" s="78"/>
      <c r="F5306" s="78"/>
      <c r="G5306" s="78"/>
      <c r="H5306" s="78"/>
      <c r="I5306" s="78"/>
    </row>
    <row r="5307" spans="1:9" x14ac:dyDescent="0.2">
      <c r="A5307" s="77">
        <v>37439</v>
      </c>
      <c r="B5307" s="61">
        <v>592</v>
      </c>
      <c r="C5307" s="78">
        <f t="shared" si="219"/>
        <v>2002.07</v>
      </c>
      <c r="D5307" s="78">
        <f t="shared" si="220"/>
        <v>1.174214876033058</v>
      </c>
      <c r="E5307" s="78"/>
      <c r="F5307" s="78"/>
      <c r="G5307" s="78"/>
      <c r="H5307" s="78"/>
      <c r="I5307" s="78"/>
    </row>
    <row r="5308" spans="1:9" x14ac:dyDescent="0.2">
      <c r="A5308" s="77">
        <v>37440</v>
      </c>
      <c r="B5308" s="61">
        <v>271</v>
      </c>
      <c r="C5308" s="78">
        <f t="shared" si="219"/>
        <v>2002.07</v>
      </c>
      <c r="D5308" s="78">
        <f t="shared" si="220"/>
        <v>0.53752066115702479</v>
      </c>
      <c r="E5308" s="78"/>
      <c r="F5308" s="78"/>
      <c r="G5308" s="78"/>
      <c r="H5308" s="78"/>
      <c r="I5308" s="78"/>
    </row>
    <row r="5309" spans="1:9" x14ac:dyDescent="0.2">
      <c r="A5309" s="77">
        <v>37441</v>
      </c>
      <c r="B5309" s="61">
        <v>319</v>
      </c>
      <c r="C5309" s="78">
        <f t="shared" si="219"/>
        <v>2002.07</v>
      </c>
      <c r="D5309" s="78">
        <f t="shared" si="220"/>
        <v>0.63272727272727269</v>
      </c>
      <c r="E5309" s="78"/>
      <c r="F5309" s="78"/>
      <c r="G5309" s="78"/>
      <c r="H5309" s="78"/>
      <c r="I5309" s="78"/>
    </row>
    <row r="5310" spans="1:9" x14ac:dyDescent="0.2">
      <c r="A5310" s="77">
        <v>37442</v>
      </c>
      <c r="B5310" s="61">
        <v>397</v>
      </c>
      <c r="C5310" s="78">
        <f t="shared" si="219"/>
        <v>2002.07</v>
      </c>
      <c r="D5310" s="78">
        <f t="shared" si="220"/>
        <v>0.78743801652892553</v>
      </c>
      <c r="E5310" s="78"/>
      <c r="F5310" s="78"/>
      <c r="G5310" s="78"/>
      <c r="H5310" s="78"/>
      <c r="I5310" s="78"/>
    </row>
    <row r="5311" spans="1:9" x14ac:dyDescent="0.2">
      <c r="A5311" s="77">
        <v>37443</v>
      </c>
      <c r="B5311" s="61">
        <v>498</v>
      </c>
      <c r="C5311" s="78">
        <f t="shared" si="219"/>
        <v>2002.07</v>
      </c>
      <c r="D5311" s="78">
        <f t="shared" si="220"/>
        <v>0.98776859504132231</v>
      </c>
      <c r="E5311" s="78"/>
      <c r="F5311" s="78"/>
      <c r="G5311" s="78"/>
      <c r="H5311" s="78"/>
      <c r="I5311" s="78"/>
    </row>
    <row r="5312" spans="1:9" x14ac:dyDescent="0.2">
      <c r="A5312" s="77">
        <v>37444</v>
      </c>
      <c r="B5312" s="61">
        <v>288</v>
      </c>
      <c r="C5312" s="78">
        <f t="shared" si="219"/>
        <v>2002.07</v>
      </c>
      <c r="D5312" s="78">
        <f t="shared" si="220"/>
        <v>0.57123966942148763</v>
      </c>
      <c r="E5312" s="78"/>
      <c r="F5312" s="78"/>
      <c r="G5312" s="78"/>
      <c r="H5312" s="78"/>
      <c r="I5312" s="78"/>
    </row>
    <row r="5313" spans="1:9" x14ac:dyDescent="0.2">
      <c r="A5313" s="77">
        <v>37445</v>
      </c>
      <c r="B5313" s="61">
        <v>522</v>
      </c>
      <c r="C5313" s="78">
        <f t="shared" si="219"/>
        <v>2002.07</v>
      </c>
      <c r="D5313" s="78">
        <f t="shared" si="220"/>
        <v>1.0353719008264464</v>
      </c>
      <c r="E5313" s="78"/>
      <c r="F5313" s="78"/>
      <c r="G5313" s="78"/>
      <c r="H5313" s="78"/>
      <c r="I5313" s="78"/>
    </row>
    <row r="5314" spans="1:9" x14ac:dyDescent="0.2">
      <c r="A5314" s="77">
        <v>37446</v>
      </c>
      <c r="B5314" s="61">
        <v>651</v>
      </c>
      <c r="C5314" s="78">
        <f t="shared" si="219"/>
        <v>2002.07</v>
      </c>
      <c r="D5314" s="78">
        <f t="shared" si="220"/>
        <v>1.2912396694214876</v>
      </c>
      <c r="E5314" s="78"/>
      <c r="F5314" s="78"/>
      <c r="G5314" s="78"/>
      <c r="H5314" s="78"/>
      <c r="I5314" s="78"/>
    </row>
    <row r="5315" spans="1:9" x14ac:dyDescent="0.2">
      <c r="A5315" s="77">
        <v>37447</v>
      </c>
      <c r="B5315" s="61">
        <v>723</v>
      </c>
      <c r="C5315" s="78">
        <f t="shared" si="219"/>
        <v>2002.07</v>
      </c>
      <c r="D5315" s="78">
        <f t="shared" si="220"/>
        <v>1.4340495867768595</v>
      </c>
      <c r="E5315" s="78"/>
      <c r="F5315" s="78"/>
      <c r="G5315" s="78"/>
      <c r="H5315" s="78"/>
      <c r="I5315" s="78"/>
    </row>
    <row r="5316" spans="1:9" x14ac:dyDescent="0.2">
      <c r="A5316" s="77">
        <v>37448</v>
      </c>
      <c r="B5316" s="61">
        <v>822</v>
      </c>
      <c r="C5316" s="78">
        <f t="shared" si="219"/>
        <v>2002.07</v>
      </c>
      <c r="D5316" s="78">
        <f t="shared" si="220"/>
        <v>1.6304132231404957</v>
      </c>
      <c r="E5316" s="78"/>
      <c r="F5316" s="78"/>
      <c r="G5316" s="78"/>
      <c r="H5316" s="78"/>
      <c r="I5316" s="78"/>
    </row>
    <row r="5317" spans="1:9" x14ac:dyDescent="0.2">
      <c r="A5317" s="77">
        <v>37449</v>
      </c>
      <c r="B5317" s="61">
        <v>460</v>
      </c>
      <c r="C5317" s="78">
        <f t="shared" si="219"/>
        <v>2002.07</v>
      </c>
      <c r="D5317" s="78">
        <f t="shared" si="220"/>
        <v>0.91239669421487601</v>
      </c>
      <c r="E5317" s="78"/>
      <c r="F5317" s="78"/>
      <c r="G5317" s="78"/>
      <c r="H5317" s="78"/>
      <c r="I5317" s="78"/>
    </row>
    <row r="5318" spans="1:9" x14ac:dyDescent="0.2">
      <c r="A5318" s="77">
        <v>37450</v>
      </c>
      <c r="B5318" s="61">
        <v>180</v>
      </c>
      <c r="C5318" s="78">
        <f t="shared" si="219"/>
        <v>2002.07</v>
      </c>
      <c r="D5318" s="78">
        <f t="shared" si="220"/>
        <v>0.3570247933884298</v>
      </c>
      <c r="E5318" s="78"/>
      <c r="F5318" s="78"/>
      <c r="G5318" s="78"/>
      <c r="H5318" s="78"/>
      <c r="I5318" s="78"/>
    </row>
    <row r="5319" spans="1:9" x14ac:dyDescent="0.2">
      <c r="A5319" s="77">
        <v>37451</v>
      </c>
      <c r="B5319" s="61">
        <v>392</v>
      </c>
      <c r="C5319" s="78">
        <f t="shared" si="219"/>
        <v>2002.07</v>
      </c>
      <c r="D5319" s="78">
        <f t="shared" si="220"/>
        <v>0.77752066115702489</v>
      </c>
      <c r="E5319" s="78"/>
      <c r="F5319" s="78"/>
      <c r="G5319" s="78"/>
      <c r="H5319" s="78"/>
      <c r="I5319" s="78"/>
    </row>
    <row r="5320" spans="1:9" x14ac:dyDescent="0.2">
      <c r="A5320" s="77">
        <v>37452</v>
      </c>
      <c r="B5320" s="61">
        <v>185</v>
      </c>
      <c r="C5320" s="78">
        <f t="shared" si="219"/>
        <v>2002.07</v>
      </c>
      <c r="D5320" s="78">
        <f t="shared" si="220"/>
        <v>0.36694214876033054</v>
      </c>
      <c r="E5320" s="78"/>
      <c r="F5320" s="78"/>
      <c r="G5320" s="78"/>
      <c r="H5320" s="78"/>
      <c r="I5320" s="78"/>
    </row>
    <row r="5321" spans="1:9" x14ac:dyDescent="0.2">
      <c r="A5321" s="77">
        <v>37453</v>
      </c>
      <c r="B5321" s="61">
        <v>67</v>
      </c>
      <c r="C5321" s="78">
        <f t="shared" si="219"/>
        <v>2002.07</v>
      </c>
      <c r="D5321" s="78">
        <f t="shared" si="220"/>
        <v>0.13289256198347107</v>
      </c>
      <c r="E5321" s="78"/>
      <c r="F5321" s="78"/>
      <c r="G5321" s="78"/>
      <c r="H5321" s="78"/>
      <c r="I5321" s="78"/>
    </row>
    <row r="5322" spans="1:9" x14ac:dyDescent="0.2">
      <c r="A5322" s="77">
        <v>37454</v>
      </c>
      <c r="B5322" s="61">
        <v>127</v>
      </c>
      <c r="C5322" s="78">
        <f t="shared" si="219"/>
        <v>2002.07</v>
      </c>
      <c r="D5322" s="78">
        <f t="shared" si="220"/>
        <v>0.25190082644628098</v>
      </c>
      <c r="E5322" s="78"/>
      <c r="F5322" s="78"/>
      <c r="G5322" s="78"/>
      <c r="H5322" s="78"/>
      <c r="I5322" s="78"/>
    </row>
    <row r="5323" spans="1:9" x14ac:dyDescent="0.2">
      <c r="A5323" s="77">
        <v>37455</v>
      </c>
      <c r="B5323" s="61">
        <v>299</v>
      </c>
      <c r="C5323" s="78">
        <f t="shared" ref="C5323:C5386" si="221">YEAR(A5323) + MONTH(A5323) / 100</f>
        <v>2002.07</v>
      </c>
      <c r="D5323" s="78">
        <f t="shared" si="220"/>
        <v>0.59305785123966936</v>
      </c>
      <c r="E5323" s="78"/>
      <c r="F5323" s="78"/>
      <c r="G5323" s="78"/>
      <c r="H5323" s="78"/>
      <c r="I5323" s="78"/>
    </row>
    <row r="5324" spans="1:9" x14ac:dyDescent="0.2">
      <c r="A5324" s="77">
        <v>37456</v>
      </c>
      <c r="B5324" s="61">
        <v>215</v>
      </c>
      <c r="C5324" s="78">
        <f t="shared" si="221"/>
        <v>2002.07</v>
      </c>
      <c r="D5324" s="78">
        <f t="shared" ref="D5324:D5387" si="222">B5324 * 60 * 60 * 24 / 43560 / 1000</f>
        <v>0.42644628099173554</v>
      </c>
      <c r="E5324" s="78"/>
      <c r="F5324" s="78"/>
      <c r="G5324" s="78"/>
      <c r="H5324" s="78"/>
      <c r="I5324" s="78"/>
    </row>
    <row r="5325" spans="1:9" x14ac:dyDescent="0.2">
      <c r="A5325" s="77">
        <v>37457</v>
      </c>
      <c r="B5325" s="61">
        <v>364</v>
      </c>
      <c r="C5325" s="78">
        <f t="shared" si="221"/>
        <v>2002.07</v>
      </c>
      <c r="D5325" s="78">
        <f t="shared" si="222"/>
        <v>0.72198347107438021</v>
      </c>
      <c r="E5325" s="78"/>
      <c r="F5325" s="78"/>
      <c r="G5325" s="78"/>
      <c r="H5325" s="78"/>
      <c r="I5325" s="78"/>
    </row>
    <row r="5326" spans="1:9" x14ac:dyDescent="0.2">
      <c r="A5326" s="77">
        <v>37458</v>
      </c>
      <c r="B5326" s="61">
        <v>366</v>
      </c>
      <c r="C5326" s="78">
        <f t="shared" si="221"/>
        <v>2002.07</v>
      </c>
      <c r="D5326" s="78">
        <f t="shared" si="222"/>
        <v>0.72595041322314047</v>
      </c>
      <c r="E5326" s="78"/>
      <c r="F5326" s="78"/>
      <c r="G5326" s="78"/>
      <c r="H5326" s="78"/>
      <c r="I5326" s="78"/>
    </row>
    <row r="5327" spans="1:9" x14ac:dyDescent="0.2">
      <c r="A5327" s="77">
        <v>37459</v>
      </c>
      <c r="B5327" s="61">
        <v>309</v>
      </c>
      <c r="C5327" s="78">
        <f t="shared" si="221"/>
        <v>2002.07</v>
      </c>
      <c r="D5327" s="78">
        <f t="shared" si="222"/>
        <v>0.61289256198347108</v>
      </c>
      <c r="E5327" s="78"/>
      <c r="F5327" s="78"/>
      <c r="G5327" s="78"/>
      <c r="H5327" s="78"/>
      <c r="I5327" s="78"/>
    </row>
    <row r="5328" spans="1:9" x14ac:dyDescent="0.2">
      <c r="A5328" s="77">
        <v>37460</v>
      </c>
      <c r="B5328" s="61">
        <v>23</v>
      </c>
      <c r="C5328" s="78">
        <f t="shared" si="221"/>
        <v>2002.07</v>
      </c>
      <c r="D5328" s="78">
        <f t="shared" si="222"/>
        <v>4.5619834710743802E-2</v>
      </c>
      <c r="E5328" s="78"/>
      <c r="F5328" s="78"/>
      <c r="G5328" s="78"/>
      <c r="H5328" s="78"/>
      <c r="I5328" s="78"/>
    </row>
    <row r="5329" spans="1:9" x14ac:dyDescent="0.2">
      <c r="A5329" s="77">
        <v>37461</v>
      </c>
      <c r="B5329" s="61">
        <v>204</v>
      </c>
      <c r="C5329" s="78">
        <f t="shared" si="221"/>
        <v>2002.07</v>
      </c>
      <c r="D5329" s="78">
        <f t="shared" si="222"/>
        <v>0.40462809917355375</v>
      </c>
      <c r="E5329" s="78"/>
      <c r="F5329" s="78"/>
      <c r="G5329" s="78"/>
      <c r="H5329" s="78"/>
      <c r="I5329" s="78"/>
    </row>
    <row r="5330" spans="1:9" x14ac:dyDescent="0.2">
      <c r="A5330" s="77">
        <v>37462</v>
      </c>
      <c r="B5330" s="61">
        <v>228</v>
      </c>
      <c r="C5330" s="78">
        <f t="shared" si="221"/>
        <v>2002.07</v>
      </c>
      <c r="D5330" s="78">
        <f t="shared" si="222"/>
        <v>0.4522314049586777</v>
      </c>
      <c r="E5330" s="78"/>
      <c r="F5330" s="78"/>
      <c r="G5330" s="78"/>
      <c r="H5330" s="78"/>
      <c r="I5330" s="78"/>
    </row>
    <row r="5331" spans="1:9" x14ac:dyDescent="0.2">
      <c r="A5331" s="77">
        <v>37463</v>
      </c>
      <c r="B5331" s="61">
        <v>234</v>
      </c>
      <c r="C5331" s="78">
        <f t="shared" si="221"/>
        <v>2002.07</v>
      </c>
      <c r="D5331" s="78">
        <f t="shared" si="222"/>
        <v>0.46413223140495868</v>
      </c>
      <c r="E5331" s="78"/>
      <c r="F5331" s="78"/>
      <c r="G5331" s="78"/>
      <c r="H5331" s="78"/>
      <c r="I5331" s="78"/>
    </row>
    <row r="5332" spans="1:9" x14ac:dyDescent="0.2">
      <c r="A5332" s="77">
        <v>37464</v>
      </c>
      <c r="B5332" s="61">
        <v>262</v>
      </c>
      <c r="C5332" s="78">
        <f t="shared" si="221"/>
        <v>2002.07</v>
      </c>
      <c r="D5332" s="78">
        <f t="shared" si="222"/>
        <v>0.51966942148760331</v>
      </c>
      <c r="E5332" s="78"/>
      <c r="F5332" s="78"/>
      <c r="G5332" s="78"/>
      <c r="H5332" s="78"/>
      <c r="I5332" s="78"/>
    </row>
    <row r="5333" spans="1:9" x14ac:dyDescent="0.2">
      <c r="A5333" s="77">
        <v>37465</v>
      </c>
      <c r="B5333" s="61">
        <v>330</v>
      </c>
      <c r="C5333" s="78">
        <f t="shared" si="221"/>
        <v>2002.07</v>
      </c>
      <c r="D5333" s="78">
        <f t="shared" si="222"/>
        <v>0.65454545454545454</v>
      </c>
      <c r="E5333" s="78"/>
      <c r="F5333" s="78"/>
      <c r="G5333" s="78"/>
      <c r="H5333" s="78"/>
      <c r="I5333" s="78"/>
    </row>
    <row r="5334" spans="1:9" x14ac:dyDescent="0.2">
      <c r="A5334" s="77">
        <v>37466</v>
      </c>
      <c r="B5334" s="61">
        <v>381</v>
      </c>
      <c r="C5334" s="78">
        <f t="shared" si="221"/>
        <v>2002.07</v>
      </c>
      <c r="D5334" s="78">
        <f t="shared" si="222"/>
        <v>0.75570247933884294</v>
      </c>
      <c r="E5334" s="78"/>
      <c r="F5334" s="78"/>
      <c r="G5334" s="78"/>
      <c r="H5334" s="78"/>
      <c r="I5334" s="78"/>
    </row>
    <row r="5335" spans="1:9" x14ac:dyDescent="0.2">
      <c r="A5335" s="77">
        <v>37467</v>
      </c>
      <c r="B5335" s="61">
        <v>224</v>
      </c>
      <c r="C5335" s="78">
        <f t="shared" si="221"/>
        <v>2002.07</v>
      </c>
      <c r="D5335" s="78">
        <f t="shared" si="222"/>
        <v>0.44429752066115702</v>
      </c>
      <c r="E5335" s="78"/>
      <c r="F5335" s="78"/>
      <c r="G5335" s="78"/>
      <c r="H5335" s="78"/>
      <c r="I5335" s="78"/>
    </row>
    <row r="5336" spans="1:9" x14ac:dyDescent="0.2">
      <c r="A5336" s="77">
        <v>37468</v>
      </c>
      <c r="B5336" s="61">
        <v>134</v>
      </c>
      <c r="C5336" s="78">
        <f t="shared" si="221"/>
        <v>2002.07</v>
      </c>
      <c r="D5336" s="78">
        <f t="shared" si="222"/>
        <v>0.26578512396694215</v>
      </c>
      <c r="E5336" s="78"/>
      <c r="F5336" s="78"/>
      <c r="G5336" s="78"/>
      <c r="H5336" s="78"/>
      <c r="I5336" s="78"/>
    </row>
    <row r="5337" spans="1:9" x14ac:dyDescent="0.2">
      <c r="A5337" s="77">
        <v>37469</v>
      </c>
      <c r="B5337" s="61">
        <v>62</v>
      </c>
      <c r="C5337" s="78">
        <f t="shared" si="221"/>
        <v>2002.08</v>
      </c>
      <c r="D5337" s="78">
        <f t="shared" si="222"/>
        <v>0.12297520661157024</v>
      </c>
      <c r="E5337" s="78"/>
      <c r="F5337" s="78"/>
      <c r="G5337" s="78"/>
      <c r="H5337" s="78"/>
      <c r="I5337" s="78"/>
    </row>
    <row r="5338" spans="1:9" x14ac:dyDescent="0.2">
      <c r="A5338" s="77">
        <v>37470</v>
      </c>
      <c r="B5338" s="61">
        <v>40</v>
      </c>
      <c r="C5338" s="78">
        <f t="shared" si="221"/>
        <v>2002.08</v>
      </c>
      <c r="D5338" s="78">
        <f t="shared" si="222"/>
        <v>7.9338842975206617E-2</v>
      </c>
      <c r="E5338" s="78"/>
      <c r="F5338" s="78"/>
      <c r="G5338" s="78"/>
      <c r="H5338" s="78"/>
      <c r="I5338" s="78"/>
    </row>
    <row r="5339" spans="1:9" x14ac:dyDescent="0.2">
      <c r="A5339" s="77">
        <v>37471</v>
      </c>
      <c r="B5339" s="61">
        <v>7</v>
      </c>
      <c r="C5339" s="78">
        <f t="shared" si="221"/>
        <v>2002.08</v>
      </c>
      <c r="D5339" s="78">
        <f t="shared" si="222"/>
        <v>1.3884297520661157E-2</v>
      </c>
      <c r="E5339" s="78"/>
      <c r="F5339" s="78"/>
      <c r="G5339" s="78"/>
      <c r="H5339" s="78"/>
      <c r="I5339" s="78"/>
    </row>
    <row r="5340" spans="1:9" x14ac:dyDescent="0.2">
      <c r="A5340" s="77">
        <v>37472</v>
      </c>
      <c r="B5340" s="61">
        <v>13</v>
      </c>
      <c r="C5340" s="78">
        <f t="shared" si="221"/>
        <v>2002.08</v>
      </c>
      <c r="D5340" s="78">
        <f t="shared" si="222"/>
        <v>2.5785123966942148E-2</v>
      </c>
      <c r="E5340" s="78"/>
      <c r="F5340" s="78"/>
      <c r="G5340" s="78"/>
      <c r="H5340" s="78"/>
      <c r="I5340" s="78"/>
    </row>
    <row r="5341" spans="1:9" x14ac:dyDescent="0.2">
      <c r="A5341" s="77">
        <v>37473</v>
      </c>
      <c r="B5341" s="61">
        <v>2</v>
      </c>
      <c r="C5341" s="78">
        <f t="shared" si="221"/>
        <v>2002.08</v>
      </c>
      <c r="D5341" s="78">
        <f t="shared" si="222"/>
        <v>3.9669421487603307E-3</v>
      </c>
      <c r="E5341" s="78"/>
      <c r="F5341" s="78"/>
      <c r="G5341" s="78"/>
      <c r="H5341" s="78"/>
      <c r="I5341" s="78"/>
    </row>
    <row r="5342" spans="1:9" x14ac:dyDescent="0.2">
      <c r="A5342" s="77">
        <v>37474</v>
      </c>
      <c r="B5342" s="61">
        <v>26</v>
      </c>
      <c r="C5342" s="78">
        <f t="shared" si="221"/>
        <v>2002.08</v>
      </c>
      <c r="D5342" s="78">
        <f t="shared" si="222"/>
        <v>5.1570247933884296E-2</v>
      </c>
      <c r="E5342" s="78"/>
      <c r="F5342" s="78"/>
      <c r="G5342" s="78"/>
      <c r="H5342" s="78"/>
      <c r="I5342" s="78"/>
    </row>
    <row r="5343" spans="1:9" x14ac:dyDescent="0.2">
      <c r="A5343" s="77">
        <v>37475</v>
      </c>
      <c r="B5343" s="61">
        <v>193</v>
      </c>
      <c r="C5343" s="78">
        <f t="shared" si="221"/>
        <v>2002.08</v>
      </c>
      <c r="D5343" s="78">
        <f t="shared" si="222"/>
        <v>0.3828099173553719</v>
      </c>
      <c r="E5343" s="78"/>
      <c r="F5343" s="78"/>
      <c r="G5343" s="78"/>
      <c r="H5343" s="78"/>
      <c r="I5343" s="78"/>
    </row>
    <row r="5344" spans="1:9" x14ac:dyDescent="0.2">
      <c r="A5344" s="77">
        <v>37476</v>
      </c>
      <c r="B5344" s="61">
        <v>272</v>
      </c>
      <c r="C5344" s="78">
        <f t="shared" si="221"/>
        <v>2002.08</v>
      </c>
      <c r="D5344" s="78">
        <f t="shared" si="222"/>
        <v>0.53950413223140492</v>
      </c>
      <c r="E5344" s="78"/>
      <c r="F5344" s="78"/>
      <c r="G5344" s="78"/>
      <c r="H5344" s="78"/>
      <c r="I5344" s="78"/>
    </row>
    <row r="5345" spans="1:9" x14ac:dyDescent="0.2">
      <c r="A5345" s="77">
        <v>37477</v>
      </c>
      <c r="B5345" s="61">
        <v>376</v>
      </c>
      <c r="C5345" s="78">
        <f t="shared" si="221"/>
        <v>2002.08</v>
      </c>
      <c r="D5345" s="78">
        <f t="shared" si="222"/>
        <v>0.74578512396694219</v>
      </c>
      <c r="E5345" s="78"/>
      <c r="F5345" s="78"/>
      <c r="G5345" s="78"/>
      <c r="H5345" s="78"/>
      <c r="I5345" s="78"/>
    </row>
    <row r="5346" spans="1:9" x14ac:dyDescent="0.2">
      <c r="A5346" s="77">
        <v>37478</v>
      </c>
      <c r="B5346" s="61">
        <v>453</v>
      </c>
      <c r="C5346" s="78">
        <f t="shared" si="221"/>
        <v>2002.08</v>
      </c>
      <c r="D5346" s="78">
        <f t="shared" si="222"/>
        <v>0.8985123966942149</v>
      </c>
      <c r="E5346" s="78"/>
      <c r="F5346" s="78"/>
      <c r="G5346" s="78"/>
      <c r="H5346" s="78"/>
      <c r="I5346" s="78"/>
    </row>
    <row r="5347" spans="1:9" x14ac:dyDescent="0.2">
      <c r="A5347" s="77">
        <v>37479</v>
      </c>
      <c r="B5347" s="61">
        <v>387</v>
      </c>
      <c r="C5347" s="78">
        <f t="shared" si="221"/>
        <v>2002.08</v>
      </c>
      <c r="D5347" s="78">
        <f t="shared" si="222"/>
        <v>0.76760330578512403</v>
      </c>
      <c r="E5347" s="78"/>
      <c r="F5347" s="78"/>
      <c r="G5347" s="78"/>
      <c r="H5347" s="78"/>
      <c r="I5347" s="78"/>
    </row>
    <row r="5348" spans="1:9" x14ac:dyDescent="0.2">
      <c r="A5348" s="77">
        <v>37480</v>
      </c>
      <c r="B5348" s="61">
        <v>159</v>
      </c>
      <c r="C5348" s="78">
        <f t="shared" si="221"/>
        <v>2002.08</v>
      </c>
      <c r="D5348" s="78">
        <f t="shared" si="222"/>
        <v>0.31537190082644628</v>
      </c>
      <c r="E5348" s="78"/>
      <c r="F5348" s="78"/>
      <c r="G5348" s="78"/>
      <c r="H5348" s="78"/>
      <c r="I5348" s="78"/>
    </row>
    <row r="5349" spans="1:9" x14ac:dyDescent="0.2">
      <c r="A5349" s="77">
        <v>37481</v>
      </c>
      <c r="B5349" s="61">
        <v>101</v>
      </c>
      <c r="C5349" s="78">
        <f t="shared" si="221"/>
        <v>2002.08</v>
      </c>
      <c r="D5349" s="78">
        <f t="shared" si="222"/>
        <v>0.20033057851239669</v>
      </c>
      <c r="E5349" s="78"/>
      <c r="F5349" s="78"/>
      <c r="G5349" s="78"/>
      <c r="H5349" s="78"/>
      <c r="I5349" s="78"/>
    </row>
    <row r="5350" spans="1:9" x14ac:dyDescent="0.2">
      <c r="A5350" s="77">
        <v>37482</v>
      </c>
      <c r="B5350" s="61">
        <v>19</v>
      </c>
      <c r="C5350" s="78">
        <f t="shared" si="221"/>
        <v>2002.08</v>
      </c>
      <c r="D5350" s="78">
        <f t="shared" si="222"/>
        <v>3.7685950413223139E-2</v>
      </c>
      <c r="E5350" s="78"/>
      <c r="F5350" s="78"/>
      <c r="G5350" s="78"/>
      <c r="H5350" s="78"/>
      <c r="I5350" s="78"/>
    </row>
    <row r="5351" spans="1:9" x14ac:dyDescent="0.2">
      <c r="A5351" s="77">
        <v>37483</v>
      </c>
      <c r="B5351" s="61">
        <v>63</v>
      </c>
      <c r="C5351" s="78">
        <f t="shared" si="221"/>
        <v>2002.08</v>
      </c>
      <c r="D5351" s="78">
        <f t="shared" si="222"/>
        <v>0.12495867768595043</v>
      </c>
      <c r="E5351" s="78"/>
      <c r="F5351" s="78"/>
      <c r="G5351" s="78"/>
      <c r="H5351" s="78"/>
      <c r="I5351" s="78"/>
    </row>
    <row r="5352" spans="1:9" x14ac:dyDescent="0.2">
      <c r="A5352" s="77">
        <v>37484</v>
      </c>
      <c r="B5352" s="61">
        <v>36</v>
      </c>
      <c r="C5352" s="78">
        <f t="shared" si="221"/>
        <v>2002.08</v>
      </c>
      <c r="D5352" s="78">
        <f t="shared" si="222"/>
        <v>7.1404958677685954E-2</v>
      </c>
      <c r="E5352" s="78"/>
      <c r="F5352" s="78"/>
      <c r="G5352" s="78"/>
      <c r="H5352" s="78"/>
      <c r="I5352" s="78"/>
    </row>
    <row r="5353" spans="1:9" x14ac:dyDescent="0.2">
      <c r="A5353" s="77">
        <v>37485</v>
      </c>
      <c r="B5353" s="61">
        <v>30</v>
      </c>
      <c r="C5353" s="78">
        <f t="shared" si="221"/>
        <v>2002.08</v>
      </c>
      <c r="D5353" s="78">
        <f t="shared" si="222"/>
        <v>5.9504132231404959E-2</v>
      </c>
      <c r="E5353" s="78"/>
      <c r="F5353" s="78"/>
      <c r="G5353" s="78"/>
      <c r="H5353" s="78"/>
      <c r="I5353" s="78"/>
    </row>
    <row r="5354" spans="1:9" x14ac:dyDescent="0.2">
      <c r="A5354" s="77">
        <v>37486</v>
      </c>
      <c r="B5354" s="61">
        <v>75</v>
      </c>
      <c r="C5354" s="78">
        <f t="shared" si="221"/>
        <v>2002.08</v>
      </c>
      <c r="D5354" s="78">
        <f t="shared" si="222"/>
        <v>0.1487603305785124</v>
      </c>
      <c r="E5354" s="78"/>
      <c r="F5354" s="78"/>
      <c r="G5354" s="78"/>
      <c r="H5354" s="78"/>
      <c r="I5354" s="78"/>
    </row>
    <row r="5355" spans="1:9" x14ac:dyDescent="0.2">
      <c r="A5355" s="77">
        <v>37487</v>
      </c>
      <c r="B5355" s="61">
        <v>32</v>
      </c>
      <c r="C5355" s="78">
        <f t="shared" si="221"/>
        <v>2002.08</v>
      </c>
      <c r="D5355" s="78">
        <f t="shared" si="222"/>
        <v>6.347107438016529E-2</v>
      </c>
      <c r="E5355" s="78"/>
      <c r="F5355" s="78"/>
      <c r="G5355" s="78"/>
      <c r="H5355" s="78"/>
      <c r="I5355" s="78"/>
    </row>
    <row r="5356" spans="1:9" x14ac:dyDescent="0.2">
      <c r="A5356" s="77">
        <v>37488</v>
      </c>
      <c r="B5356" s="61">
        <v>127</v>
      </c>
      <c r="C5356" s="78">
        <f t="shared" si="221"/>
        <v>2002.08</v>
      </c>
      <c r="D5356" s="78">
        <f t="shared" si="222"/>
        <v>0.25190082644628098</v>
      </c>
      <c r="E5356" s="78"/>
      <c r="F5356" s="78"/>
      <c r="G5356" s="78"/>
      <c r="H5356" s="78"/>
      <c r="I5356" s="78"/>
    </row>
    <row r="5357" spans="1:9" x14ac:dyDescent="0.2">
      <c r="A5357" s="77">
        <v>37489</v>
      </c>
      <c r="B5357" s="61">
        <v>131</v>
      </c>
      <c r="C5357" s="78">
        <f t="shared" si="221"/>
        <v>2002.08</v>
      </c>
      <c r="D5357" s="78">
        <f t="shared" si="222"/>
        <v>0.25983471074380166</v>
      </c>
      <c r="E5357" s="78"/>
      <c r="F5357" s="78"/>
      <c r="G5357" s="78"/>
      <c r="H5357" s="78"/>
      <c r="I5357" s="78"/>
    </row>
    <row r="5358" spans="1:9" x14ac:dyDescent="0.2">
      <c r="A5358" s="77">
        <v>37490</v>
      </c>
      <c r="B5358" s="61">
        <v>44</v>
      </c>
      <c r="C5358" s="78">
        <f t="shared" si="221"/>
        <v>2002.08</v>
      </c>
      <c r="D5358" s="78">
        <f t="shared" si="222"/>
        <v>8.7272727272727266E-2</v>
      </c>
      <c r="E5358" s="78"/>
      <c r="F5358" s="78"/>
      <c r="G5358" s="78"/>
      <c r="H5358" s="78"/>
      <c r="I5358" s="78"/>
    </row>
    <row r="5359" spans="1:9" x14ac:dyDescent="0.2">
      <c r="A5359" s="77">
        <v>37491</v>
      </c>
      <c r="B5359" s="61">
        <v>114</v>
      </c>
      <c r="C5359" s="78">
        <f t="shared" si="221"/>
        <v>2002.08</v>
      </c>
      <c r="D5359" s="78">
        <f t="shared" si="222"/>
        <v>0.22611570247933885</v>
      </c>
      <c r="E5359" s="78"/>
      <c r="F5359" s="78"/>
      <c r="G5359" s="78"/>
      <c r="H5359" s="78"/>
      <c r="I5359" s="78"/>
    </row>
    <row r="5360" spans="1:9" x14ac:dyDescent="0.2">
      <c r="A5360" s="77">
        <v>37492</v>
      </c>
      <c r="B5360" s="61">
        <v>128</v>
      </c>
      <c r="C5360" s="78">
        <f t="shared" si="221"/>
        <v>2002.08</v>
      </c>
      <c r="D5360" s="78">
        <f t="shared" si="222"/>
        <v>0.25388429752066116</v>
      </c>
      <c r="E5360" s="78"/>
      <c r="F5360" s="78"/>
      <c r="G5360" s="78"/>
      <c r="H5360" s="78"/>
      <c r="I5360" s="78"/>
    </row>
    <row r="5361" spans="1:9" x14ac:dyDescent="0.2">
      <c r="A5361" s="77">
        <v>37493</v>
      </c>
      <c r="B5361" s="61">
        <v>23</v>
      </c>
      <c r="C5361" s="78">
        <f t="shared" si="221"/>
        <v>2002.08</v>
      </c>
      <c r="D5361" s="78">
        <f t="shared" si="222"/>
        <v>4.5619834710743802E-2</v>
      </c>
      <c r="E5361" s="78"/>
      <c r="F5361" s="78"/>
      <c r="G5361" s="78"/>
      <c r="H5361" s="78"/>
      <c r="I5361" s="78"/>
    </row>
    <row r="5362" spans="1:9" x14ac:dyDescent="0.2">
      <c r="A5362" s="77">
        <v>37494</v>
      </c>
      <c r="B5362" s="61">
        <v>86</v>
      </c>
      <c r="C5362" s="78">
        <f t="shared" si="221"/>
        <v>2002.08</v>
      </c>
      <c r="D5362" s="78">
        <f t="shared" si="222"/>
        <v>0.17057851239669422</v>
      </c>
      <c r="E5362" s="78"/>
      <c r="F5362" s="78"/>
      <c r="G5362" s="78"/>
      <c r="H5362" s="78"/>
      <c r="I5362" s="78"/>
    </row>
    <row r="5363" spans="1:9" x14ac:dyDescent="0.2">
      <c r="A5363" s="77">
        <v>37495</v>
      </c>
      <c r="B5363" s="61">
        <v>58</v>
      </c>
      <c r="C5363" s="78">
        <f t="shared" si="221"/>
        <v>2002.08</v>
      </c>
      <c r="D5363" s="78">
        <f t="shared" si="222"/>
        <v>0.11504132231404958</v>
      </c>
      <c r="E5363" s="78"/>
      <c r="F5363" s="78"/>
      <c r="G5363" s="78"/>
      <c r="H5363" s="78"/>
      <c r="I5363" s="78"/>
    </row>
    <row r="5364" spans="1:9" x14ac:dyDescent="0.2">
      <c r="A5364" s="77">
        <v>37496</v>
      </c>
      <c r="B5364" s="61">
        <v>221</v>
      </c>
      <c r="C5364" s="78">
        <f t="shared" si="221"/>
        <v>2002.08</v>
      </c>
      <c r="D5364" s="78">
        <f t="shared" si="222"/>
        <v>0.43834710743801653</v>
      </c>
      <c r="E5364" s="78"/>
      <c r="F5364" s="78"/>
      <c r="G5364" s="78"/>
      <c r="H5364" s="78"/>
      <c r="I5364" s="78"/>
    </row>
    <row r="5365" spans="1:9" x14ac:dyDescent="0.2">
      <c r="A5365" s="77">
        <v>37497</v>
      </c>
      <c r="B5365" s="61">
        <v>207</v>
      </c>
      <c r="C5365" s="78">
        <f t="shared" si="221"/>
        <v>2002.08</v>
      </c>
      <c r="D5365" s="78">
        <f t="shared" si="222"/>
        <v>0.41057851239669424</v>
      </c>
      <c r="E5365" s="78"/>
      <c r="F5365" s="78"/>
      <c r="G5365" s="78"/>
      <c r="H5365" s="78"/>
      <c r="I5365" s="78"/>
    </row>
    <row r="5366" spans="1:9" x14ac:dyDescent="0.2">
      <c r="A5366" s="77">
        <v>37498</v>
      </c>
      <c r="B5366" s="61">
        <v>67</v>
      </c>
      <c r="C5366" s="78">
        <f t="shared" si="221"/>
        <v>2002.08</v>
      </c>
      <c r="D5366" s="78">
        <f t="shared" si="222"/>
        <v>0.13289256198347107</v>
      </c>
      <c r="E5366" s="78"/>
      <c r="F5366" s="78"/>
      <c r="G5366" s="78"/>
      <c r="H5366" s="78"/>
      <c r="I5366" s="78"/>
    </row>
    <row r="5367" spans="1:9" x14ac:dyDescent="0.2">
      <c r="A5367" s="77">
        <v>37499</v>
      </c>
      <c r="B5367" s="61">
        <v>221</v>
      </c>
      <c r="C5367" s="78">
        <f t="shared" si="221"/>
        <v>2002.08</v>
      </c>
      <c r="D5367" s="78">
        <f t="shared" si="222"/>
        <v>0.43834710743801653</v>
      </c>
      <c r="E5367" s="78"/>
      <c r="F5367" s="78"/>
      <c r="G5367" s="78"/>
      <c r="H5367" s="78"/>
      <c r="I5367" s="78"/>
    </row>
    <row r="5368" spans="1:9" x14ac:dyDescent="0.2">
      <c r="A5368" s="77">
        <v>37500</v>
      </c>
      <c r="B5368" s="61">
        <v>131</v>
      </c>
      <c r="C5368" s="78">
        <f t="shared" si="221"/>
        <v>2002.09</v>
      </c>
      <c r="D5368" s="78">
        <f t="shared" si="222"/>
        <v>0.25983471074380166</v>
      </c>
      <c r="E5368" s="78"/>
      <c r="F5368" s="78"/>
      <c r="G5368" s="78"/>
      <c r="H5368" s="78"/>
      <c r="I5368" s="78"/>
    </row>
    <row r="5369" spans="1:9" x14ac:dyDescent="0.2">
      <c r="A5369" s="77">
        <v>37501</v>
      </c>
      <c r="B5369" s="61">
        <v>96</v>
      </c>
      <c r="C5369" s="78">
        <f t="shared" si="221"/>
        <v>2002.09</v>
      </c>
      <c r="D5369" s="78">
        <f t="shared" si="222"/>
        <v>0.19041322314049586</v>
      </c>
      <c r="E5369" s="78"/>
      <c r="F5369" s="78"/>
      <c r="G5369" s="78"/>
      <c r="H5369" s="78"/>
      <c r="I5369" s="78"/>
    </row>
    <row r="5370" spans="1:9" x14ac:dyDescent="0.2">
      <c r="A5370" s="77">
        <v>37502</v>
      </c>
      <c r="B5370" s="61">
        <v>4</v>
      </c>
      <c r="C5370" s="78">
        <f t="shared" si="221"/>
        <v>2002.09</v>
      </c>
      <c r="D5370" s="78">
        <f t="shared" si="222"/>
        <v>7.9338842975206613E-3</v>
      </c>
      <c r="E5370" s="78"/>
      <c r="F5370" s="78"/>
      <c r="G5370" s="78"/>
      <c r="H5370" s="78"/>
      <c r="I5370" s="78"/>
    </row>
    <row r="5371" spans="1:9" x14ac:dyDescent="0.2">
      <c r="A5371" s="77">
        <v>37503</v>
      </c>
      <c r="B5371" s="61">
        <v>45</v>
      </c>
      <c r="C5371" s="78">
        <f t="shared" si="221"/>
        <v>2002.09</v>
      </c>
      <c r="D5371" s="78">
        <f t="shared" si="222"/>
        <v>8.9256198347107449E-2</v>
      </c>
      <c r="E5371" s="78"/>
      <c r="F5371" s="78"/>
      <c r="G5371" s="78"/>
      <c r="H5371" s="78"/>
      <c r="I5371" s="78"/>
    </row>
    <row r="5372" spans="1:9" x14ac:dyDescent="0.2">
      <c r="A5372" s="77">
        <v>37504</v>
      </c>
      <c r="B5372" s="61">
        <v>45</v>
      </c>
      <c r="C5372" s="78">
        <f t="shared" si="221"/>
        <v>2002.09</v>
      </c>
      <c r="D5372" s="78">
        <f t="shared" si="222"/>
        <v>8.9256198347107449E-2</v>
      </c>
      <c r="E5372" s="78"/>
      <c r="F5372" s="78"/>
      <c r="G5372" s="78"/>
      <c r="H5372" s="78"/>
      <c r="I5372" s="78"/>
    </row>
    <row r="5373" spans="1:9" x14ac:dyDescent="0.2">
      <c r="A5373" s="77">
        <v>37505</v>
      </c>
      <c r="B5373" s="61">
        <v>45</v>
      </c>
      <c r="C5373" s="78">
        <f t="shared" si="221"/>
        <v>2002.09</v>
      </c>
      <c r="D5373" s="78">
        <f t="shared" si="222"/>
        <v>8.9256198347107449E-2</v>
      </c>
      <c r="E5373" s="78"/>
      <c r="F5373" s="78"/>
      <c r="G5373" s="78"/>
      <c r="H5373" s="78"/>
      <c r="I5373" s="78"/>
    </row>
    <row r="5374" spans="1:9" x14ac:dyDescent="0.2">
      <c r="A5374" s="77">
        <v>37506</v>
      </c>
      <c r="B5374" s="61">
        <v>45</v>
      </c>
      <c r="C5374" s="78">
        <f t="shared" si="221"/>
        <v>2002.09</v>
      </c>
      <c r="D5374" s="78">
        <f t="shared" si="222"/>
        <v>8.9256198347107449E-2</v>
      </c>
      <c r="E5374" s="78"/>
      <c r="F5374" s="78"/>
      <c r="G5374" s="78"/>
      <c r="H5374" s="78"/>
      <c r="I5374" s="78"/>
    </row>
    <row r="5375" spans="1:9" x14ac:dyDescent="0.2">
      <c r="A5375" s="77">
        <v>37507</v>
      </c>
      <c r="B5375" s="61">
        <v>45</v>
      </c>
      <c r="C5375" s="78">
        <f t="shared" si="221"/>
        <v>2002.09</v>
      </c>
      <c r="D5375" s="78">
        <f t="shared" si="222"/>
        <v>8.9256198347107449E-2</v>
      </c>
      <c r="E5375" s="78"/>
      <c r="F5375" s="78"/>
      <c r="G5375" s="78"/>
      <c r="H5375" s="78"/>
      <c r="I5375" s="78"/>
    </row>
    <row r="5376" spans="1:9" x14ac:dyDescent="0.2">
      <c r="A5376" s="77">
        <v>37508</v>
      </c>
      <c r="B5376" s="61">
        <v>259</v>
      </c>
      <c r="C5376" s="78">
        <f t="shared" si="221"/>
        <v>2002.09</v>
      </c>
      <c r="D5376" s="78">
        <f t="shared" si="222"/>
        <v>0.51371900826446282</v>
      </c>
      <c r="E5376" s="78"/>
      <c r="F5376" s="78"/>
      <c r="G5376" s="78"/>
      <c r="H5376" s="78"/>
      <c r="I5376" s="78"/>
    </row>
    <row r="5377" spans="1:9" x14ac:dyDescent="0.2">
      <c r="A5377" s="77">
        <v>37509</v>
      </c>
      <c r="B5377" s="61">
        <v>148</v>
      </c>
      <c r="C5377" s="78">
        <f t="shared" si="221"/>
        <v>2002.09</v>
      </c>
      <c r="D5377" s="78">
        <f t="shared" si="222"/>
        <v>0.29355371900826449</v>
      </c>
      <c r="E5377" s="78"/>
      <c r="F5377" s="78"/>
      <c r="G5377" s="78"/>
      <c r="H5377" s="78"/>
      <c r="I5377" s="78"/>
    </row>
    <row r="5378" spans="1:9" x14ac:dyDescent="0.2">
      <c r="A5378" s="77">
        <v>37510</v>
      </c>
      <c r="B5378" s="61">
        <v>117</v>
      </c>
      <c r="C5378" s="78">
        <f t="shared" si="221"/>
        <v>2002.09</v>
      </c>
      <c r="D5378" s="78">
        <f t="shared" si="222"/>
        <v>0.23206611570247934</v>
      </c>
      <c r="E5378" s="78"/>
      <c r="F5378" s="78"/>
      <c r="G5378" s="78"/>
      <c r="H5378" s="78"/>
      <c r="I5378" s="78"/>
    </row>
    <row r="5379" spans="1:9" x14ac:dyDescent="0.2">
      <c r="A5379" s="77">
        <v>37511</v>
      </c>
      <c r="B5379" s="61">
        <v>134</v>
      </c>
      <c r="C5379" s="78">
        <f t="shared" si="221"/>
        <v>2002.09</v>
      </c>
      <c r="D5379" s="78">
        <f t="shared" si="222"/>
        <v>0.26578512396694215</v>
      </c>
      <c r="E5379" s="78"/>
      <c r="F5379" s="78"/>
      <c r="G5379" s="78"/>
      <c r="H5379" s="78"/>
      <c r="I5379" s="78"/>
    </row>
    <row r="5380" spans="1:9" x14ac:dyDescent="0.2">
      <c r="A5380" s="77">
        <v>37512</v>
      </c>
      <c r="B5380" s="61">
        <v>134</v>
      </c>
      <c r="C5380" s="78">
        <f t="shared" si="221"/>
        <v>2002.09</v>
      </c>
      <c r="D5380" s="78">
        <f t="shared" si="222"/>
        <v>0.26578512396694215</v>
      </c>
      <c r="E5380" s="78"/>
      <c r="F5380" s="78"/>
      <c r="G5380" s="78"/>
      <c r="H5380" s="78"/>
      <c r="I5380" s="78"/>
    </row>
    <row r="5381" spans="1:9" x14ac:dyDescent="0.2">
      <c r="A5381" s="77">
        <v>37513</v>
      </c>
      <c r="B5381" s="61">
        <v>134</v>
      </c>
      <c r="C5381" s="78">
        <f t="shared" si="221"/>
        <v>2002.09</v>
      </c>
      <c r="D5381" s="78">
        <f t="shared" si="222"/>
        <v>0.26578512396694215</v>
      </c>
      <c r="E5381" s="78"/>
      <c r="F5381" s="78"/>
      <c r="G5381" s="78"/>
      <c r="H5381" s="78"/>
      <c r="I5381" s="78"/>
    </row>
    <row r="5382" spans="1:9" x14ac:dyDescent="0.2">
      <c r="A5382" s="77">
        <v>37514</v>
      </c>
      <c r="B5382" s="61">
        <v>130</v>
      </c>
      <c r="C5382" s="78">
        <f t="shared" si="221"/>
        <v>2002.09</v>
      </c>
      <c r="D5382" s="78">
        <f t="shared" si="222"/>
        <v>0.25785123966942147</v>
      </c>
      <c r="E5382" s="78"/>
      <c r="F5382" s="78"/>
      <c r="G5382" s="78"/>
      <c r="H5382" s="78"/>
      <c r="I5382" s="78"/>
    </row>
    <row r="5383" spans="1:9" x14ac:dyDescent="0.2">
      <c r="A5383" s="77">
        <v>37515</v>
      </c>
      <c r="B5383" s="61">
        <v>130</v>
      </c>
      <c r="C5383" s="78">
        <f t="shared" si="221"/>
        <v>2002.09</v>
      </c>
      <c r="D5383" s="78">
        <f t="shared" si="222"/>
        <v>0.25785123966942147</v>
      </c>
      <c r="E5383" s="78"/>
      <c r="F5383" s="78"/>
      <c r="G5383" s="78"/>
      <c r="H5383" s="78"/>
      <c r="I5383" s="78"/>
    </row>
    <row r="5384" spans="1:9" x14ac:dyDescent="0.2">
      <c r="A5384" s="77">
        <v>37516</v>
      </c>
      <c r="B5384" s="61">
        <v>130</v>
      </c>
      <c r="C5384" s="78">
        <f t="shared" si="221"/>
        <v>2002.09</v>
      </c>
      <c r="D5384" s="78">
        <f t="shared" si="222"/>
        <v>0.25785123966942147</v>
      </c>
      <c r="E5384" s="78"/>
      <c r="F5384" s="78"/>
      <c r="G5384" s="78"/>
      <c r="H5384" s="78"/>
      <c r="I5384" s="78"/>
    </row>
    <row r="5385" spans="1:9" x14ac:dyDescent="0.2">
      <c r="A5385" s="77">
        <v>37517</v>
      </c>
      <c r="B5385" s="61">
        <v>130</v>
      </c>
      <c r="C5385" s="78">
        <f t="shared" si="221"/>
        <v>2002.09</v>
      </c>
      <c r="D5385" s="78">
        <f t="shared" si="222"/>
        <v>0.25785123966942147</v>
      </c>
      <c r="E5385" s="78"/>
      <c r="F5385" s="78"/>
      <c r="G5385" s="78"/>
      <c r="H5385" s="78"/>
      <c r="I5385" s="78"/>
    </row>
    <row r="5386" spans="1:9" x14ac:dyDescent="0.2">
      <c r="A5386" s="77">
        <v>37518</v>
      </c>
      <c r="B5386" s="61">
        <v>130</v>
      </c>
      <c r="C5386" s="78">
        <f t="shared" si="221"/>
        <v>2002.09</v>
      </c>
      <c r="D5386" s="78">
        <f t="shared" si="222"/>
        <v>0.25785123966942147</v>
      </c>
      <c r="E5386" s="78"/>
      <c r="F5386" s="78"/>
      <c r="G5386" s="78"/>
      <c r="H5386" s="78"/>
      <c r="I5386" s="78"/>
    </row>
    <row r="5387" spans="1:9" x14ac:dyDescent="0.2">
      <c r="A5387" s="77">
        <v>37519</v>
      </c>
      <c r="B5387" s="61">
        <v>163</v>
      </c>
      <c r="C5387" s="78">
        <f t="shared" ref="C5387:C5450" si="223">YEAR(A5387) + MONTH(A5387) / 100</f>
        <v>2002.09</v>
      </c>
      <c r="D5387" s="78">
        <f t="shared" si="222"/>
        <v>0.3233057851239669</v>
      </c>
      <c r="E5387" s="78"/>
      <c r="F5387" s="78"/>
      <c r="G5387" s="78"/>
      <c r="H5387" s="78"/>
      <c r="I5387" s="78"/>
    </row>
    <row r="5388" spans="1:9" x14ac:dyDescent="0.2">
      <c r="A5388" s="77">
        <v>37520</v>
      </c>
      <c r="B5388" s="61">
        <v>164</v>
      </c>
      <c r="C5388" s="78">
        <f t="shared" si="223"/>
        <v>2002.09</v>
      </c>
      <c r="D5388" s="78">
        <f t="shared" ref="D5388:D5451" si="224">B5388 * 60 * 60 * 24 / 43560 / 1000</f>
        <v>0.32528925619834714</v>
      </c>
      <c r="E5388" s="78"/>
      <c r="F5388" s="78"/>
      <c r="G5388" s="78"/>
      <c r="H5388" s="78"/>
      <c r="I5388" s="78"/>
    </row>
    <row r="5389" spans="1:9" x14ac:dyDescent="0.2">
      <c r="A5389" s="77">
        <v>37521</v>
      </c>
      <c r="B5389" s="61">
        <v>109</v>
      </c>
      <c r="C5389" s="78">
        <f t="shared" si="223"/>
        <v>2002.09</v>
      </c>
      <c r="D5389" s="78">
        <f t="shared" si="224"/>
        <v>0.21619834710743802</v>
      </c>
      <c r="E5389" s="78"/>
      <c r="F5389" s="78"/>
      <c r="G5389" s="78"/>
      <c r="H5389" s="78"/>
      <c r="I5389" s="78"/>
    </row>
    <row r="5390" spans="1:9" x14ac:dyDescent="0.2">
      <c r="A5390" s="77">
        <v>37522</v>
      </c>
      <c r="B5390" s="61">
        <v>99</v>
      </c>
      <c r="C5390" s="78">
        <f t="shared" si="223"/>
        <v>2002.09</v>
      </c>
      <c r="D5390" s="78">
        <f t="shared" si="224"/>
        <v>0.19636363636363638</v>
      </c>
      <c r="E5390" s="78"/>
      <c r="F5390" s="78"/>
      <c r="G5390" s="78"/>
      <c r="H5390" s="78"/>
      <c r="I5390" s="78"/>
    </row>
    <row r="5391" spans="1:9" x14ac:dyDescent="0.2">
      <c r="A5391" s="77">
        <v>37523</v>
      </c>
      <c r="B5391" s="61">
        <v>99</v>
      </c>
      <c r="C5391" s="78">
        <f t="shared" si="223"/>
        <v>2002.09</v>
      </c>
      <c r="D5391" s="78">
        <f t="shared" si="224"/>
        <v>0.19636363636363638</v>
      </c>
      <c r="E5391" s="78"/>
      <c r="F5391" s="78"/>
      <c r="G5391" s="78"/>
      <c r="H5391" s="78"/>
      <c r="I5391" s="78"/>
    </row>
    <row r="5392" spans="1:9" x14ac:dyDescent="0.2">
      <c r="A5392" s="77">
        <v>37524</v>
      </c>
      <c r="B5392" s="61">
        <v>100</v>
      </c>
      <c r="C5392" s="78">
        <f t="shared" si="223"/>
        <v>2002.09</v>
      </c>
      <c r="D5392" s="78">
        <f t="shared" si="224"/>
        <v>0.19834710743801653</v>
      </c>
      <c r="E5392" s="78"/>
      <c r="F5392" s="78"/>
      <c r="G5392" s="78"/>
      <c r="H5392" s="78"/>
      <c r="I5392" s="78"/>
    </row>
    <row r="5393" spans="1:9" x14ac:dyDescent="0.2">
      <c r="A5393" s="77">
        <v>37525</v>
      </c>
      <c r="B5393" s="61">
        <v>41</v>
      </c>
      <c r="C5393" s="78">
        <f t="shared" si="223"/>
        <v>2002.09</v>
      </c>
      <c r="D5393" s="78">
        <f t="shared" si="224"/>
        <v>8.1322314049586786E-2</v>
      </c>
      <c r="E5393" s="78"/>
      <c r="F5393" s="78"/>
      <c r="G5393" s="78"/>
      <c r="H5393" s="78"/>
      <c r="I5393" s="78"/>
    </row>
    <row r="5394" spans="1:9" x14ac:dyDescent="0.2">
      <c r="A5394" s="77">
        <v>37526</v>
      </c>
      <c r="B5394" s="61">
        <v>39</v>
      </c>
      <c r="C5394" s="78">
        <f t="shared" si="223"/>
        <v>2002.09</v>
      </c>
      <c r="D5394" s="78">
        <f t="shared" si="224"/>
        <v>7.7355371900826447E-2</v>
      </c>
      <c r="E5394" s="78"/>
      <c r="F5394" s="78"/>
      <c r="G5394" s="78"/>
      <c r="H5394" s="78"/>
      <c r="I5394" s="78"/>
    </row>
    <row r="5395" spans="1:9" x14ac:dyDescent="0.2">
      <c r="A5395" s="77">
        <v>37527</v>
      </c>
      <c r="B5395" s="61">
        <v>39</v>
      </c>
      <c r="C5395" s="78">
        <f t="shared" si="223"/>
        <v>2002.09</v>
      </c>
      <c r="D5395" s="78">
        <f t="shared" si="224"/>
        <v>7.7355371900826447E-2</v>
      </c>
      <c r="E5395" s="78"/>
      <c r="F5395" s="78"/>
      <c r="G5395" s="78"/>
      <c r="H5395" s="78"/>
      <c r="I5395" s="78"/>
    </row>
    <row r="5396" spans="1:9" x14ac:dyDescent="0.2">
      <c r="A5396" s="77">
        <v>37528</v>
      </c>
      <c r="B5396" s="61">
        <v>24</v>
      </c>
      <c r="C5396" s="78">
        <f t="shared" si="223"/>
        <v>2002.09</v>
      </c>
      <c r="D5396" s="78">
        <f t="shared" si="224"/>
        <v>4.7603305785123964E-2</v>
      </c>
      <c r="E5396" s="78"/>
      <c r="F5396" s="78"/>
      <c r="G5396" s="78"/>
      <c r="H5396" s="78"/>
      <c r="I5396" s="78"/>
    </row>
    <row r="5397" spans="1:9" x14ac:dyDescent="0.2">
      <c r="A5397" s="77">
        <v>37529</v>
      </c>
      <c r="B5397" s="61">
        <v>35</v>
      </c>
      <c r="C5397" s="78">
        <f t="shared" si="223"/>
        <v>2002.09</v>
      </c>
      <c r="D5397" s="78">
        <f t="shared" si="224"/>
        <v>6.9421487603305798E-2</v>
      </c>
      <c r="E5397" s="78"/>
      <c r="F5397" s="78"/>
      <c r="G5397" s="78"/>
      <c r="H5397" s="78"/>
      <c r="I5397" s="78"/>
    </row>
    <row r="5398" spans="1:9" x14ac:dyDescent="0.2">
      <c r="A5398" s="77">
        <v>37530</v>
      </c>
      <c r="B5398" s="61">
        <v>1</v>
      </c>
      <c r="C5398" s="78">
        <f t="shared" si="223"/>
        <v>2002.1</v>
      </c>
      <c r="D5398" s="78">
        <f t="shared" si="224"/>
        <v>1.9834710743801653E-3</v>
      </c>
      <c r="E5398" s="78"/>
      <c r="F5398" s="78"/>
      <c r="G5398" s="78"/>
      <c r="H5398" s="78"/>
      <c r="I5398" s="78"/>
    </row>
    <row r="5399" spans="1:9" x14ac:dyDescent="0.2">
      <c r="A5399" s="77">
        <v>37531</v>
      </c>
      <c r="B5399" s="61">
        <v>0</v>
      </c>
      <c r="C5399" s="78">
        <f t="shared" si="223"/>
        <v>2002.1</v>
      </c>
      <c r="D5399" s="78">
        <f t="shared" si="224"/>
        <v>0</v>
      </c>
      <c r="E5399" s="78"/>
      <c r="F5399" s="78"/>
      <c r="G5399" s="78"/>
      <c r="H5399" s="78"/>
      <c r="I5399" s="78"/>
    </row>
    <row r="5400" spans="1:9" x14ac:dyDescent="0.2">
      <c r="A5400" s="77">
        <v>37532</v>
      </c>
      <c r="B5400" s="61">
        <v>35</v>
      </c>
      <c r="C5400" s="78">
        <f t="shared" si="223"/>
        <v>2002.1</v>
      </c>
      <c r="D5400" s="78">
        <f t="shared" si="224"/>
        <v>6.9421487603305798E-2</v>
      </c>
      <c r="E5400" s="78"/>
      <c r="F5400" s="78"/>
      <c r="G5400" s="78"/>
      <c r="H5400" s="78"/>
      <c r="I5400" s="78"/>
    </row>
    <row r="5401" spans="1:9" x14ac:dyDescent="0.2">
      <c r="A5401" s="77">
        <v>37533</v>
      </c>
      <c r="B5401" s="61">
        <v>36</v>
      </c>
      <c r="C5401" s="78">
        <f t="shared" si="223"/>
        <v>2002.1</v>
      </c>
      <c r="D5401" s="78">
        <f t="shared" si="224"/>
        <v>7.1404958677685954E-2</v>
      </c>
      <c r="E5401" s="78"/>
      <c r="F5401" s="78"/>
      <c r="G5401" s="78"/>
      <c r="H5401" s="78"/>
      <c r="I5401" s="78"/>
    </row>
    <row r="5402" spans="1:9" x14ac:dyDescent="0.2">
      <c r="A5402" s="77">
        <v>37534</v>
      </c>
      <c r="B5402" s="61">
        <v>119</v>
      </c>
      <c r="C5402" s="78">
        <f t="shared" si="223"/>
        <v>2002.1</v>
      </c>
      <c r="D5402" s="78">
        <f t="shared" si="224"/>
        <v>0.23603305785123968</v>
      </c>
      <c r="E5402" s="78"/>
      <c r="F5402" s="78"/>
      <c r="G5402" s="78"/>
      <c r="H5402" s="78"/>
      <c r="I5402" s="78"/>
    </row>
    <row r="5403" spans="1:9" x14ac:dyDescent="0.2">
      <c r="A5403" s="77">
        <v>37535</v>
      </c>
      <c r="B5403" s="61">
        <v>199</v>
      </c>
      <c r="C5403" s="78">
        <f t="shared" si="223"/>
        <v>2002.1</v>
      </c>
      <c r="D5403" s="78">
        <f t="shared" si="224"/>
        <v>0.39471074380165289</v>
      </c>
      <c r="E5403" s="78"/>
      <c r="F5403" s="78"/>
      <c r="G5403" s="78"/>
      <c r="H5403" s="78"/>
      <c r="I5403" s="78"/>
    </row>
    <row r="5404" spans="1:9" x14ac:dyDescent="0.2">
      <c r="A5404" s="77">
        <v>37536</v>
      </c>
      <c r="B5404" s="61">
        <v>239</v>
      </c>
      <c r="C5404" s="78">
        <f t="shared" si="223"/>
        <v>2002.1</v>
      </c>
      <c r="D5404" s="78">
        <f t="shared" si="224"/>
        <v>0.47404958677685949</v>
      </c>
      <c r="E5404" s="78"/>
      <c r="F5404" s="78"/>
      <c r="G5404" s="78"/>
      <c r="H5404" s="78"/>
      <c r="I5404" s="78"/>
    </row>
    <row r="5405" spans="1:9" x14ac:dyDescent="0.2">
      <c r="A5405" s="77">
        <v>37537</v>
      </c>
      <c r="B5405" s="61">
        <v>118</v>
      </c>
      <c r="C5405" s="78">
        <f t="shared" si="223"/>
        <v>2002.1</v>
      </c>
      <c r="D5405" s="78">
        <f t="shared" si="224"/>
        <v>0.23404958677685953</v>
      </c>
      <c r="E5405" s="78"/>
      <c r="F5405" s="78"/>
      <c r="G5405" s="78"/>
      <c r="H5405" s="78"/>
      <c r="I5405" s="78"/>
    </row>
    <row r="5406" spans="1:9" x14ac:dyDescent="0.2">
      <c r="A5406" s="77">
        <v>37538</v>
      </c>
      <c r="B5406" s="61">
        <v>119</v>
      </c>
      <c r="C5406" s="78">
        <f t="shared" si="223"/>
        <v>2002.1</v>
      </c>
      <c r="D5406" s="78">
        <f t="shared" si="224"/>
        <v>0.23603305785123968</v>
      </c>
      <c r="E5406" s="78"/>
      <c r="F5406" s="78"/>
      <c r="G5406" s="78"/>
      <c r="H5406" s="78"/>
      <c r="I5406" s="78"/>
    </row>
    <row r="5407" spans="1:9" x14ac:dyDescent="0.2">
      <c r="A5407" s="77">
        <v>37539</v>
      </c>
      <c r="B5407" s="61">
        <v>113</v>
      </c>
      <c r="C5407" s="78">
        <f t="shared" si="223"/>
        <v>2002.1</v>
      </c>
      <c r="D5407" s="78">
        <f t="shared" si="224"/>
        <v>0.22413223140495867</v>
      </c>
      <c r="E5407" s="78"/>
      <c r="F5407" s="78"/>
      <c r="G5407" s="78"/>
      <c r="H5407" s="78"/>
      <c r="I5407" s="78"/>
    </row>
    <row r="5408" spans="1:9" x14ac:dyDescent="0.2">
      <c r="A5408" s="77">
        <v>37540</v>
      </c>
      <c r="B5408" s="61">
        <v>113</v>
      </c>
      <c r="C5408" s="78">
        <f t="shared" si="223"/>
        <v>2002.1</v>
      </c>
      <c r="D5408" s="78">
        <f t="shared" si="224"/>
        <v>0.22413223140495867</v>
      </c>
      <c r="E5408" s="78"/>
      <c r="F5408" s="78"/>
      <c r="G5408" s="78"/>
      <c r="H5408" s="78"/>
      <c r="I5408" s="78"/>
    </row>
    <row r="5409" spans="1:9" x14ac:dyDescent="0.2">
      <c r="A5409" s="77">
        <v>37541</v>
      </c>
      <c r="B5409" s="61">
        <v>114</v>
      </c>
      <c r="C5409" s="78">
        <f t="shared" si="223"/>
        <v>2002.1</v>
      </c>
      <c r="D5409" s="78">
        <f t="shared" si="224"/>
        <v>0.22611570247933885</v>
      </c>
      <c r="E5409" s="78"/>
      <c r="F5409" s="78"/>
      <c r="G5409" s="78"/>
      <c r="H5409" s="78"/>
      <c r="I5409" s="78"/>
    </row>
    <row r="5410" spans="1:9" x14ac:dyDescent="0.2">
      <c r="A5410" s="77">
        <v>37542</v>
      </c>
      <c r="B5410" s="61">
        <v>94</v>
      </c>
      <c r="C5410" s="78">
        <f t="shared" si="223"/>
        <v>2002.1</v>
      </c>
      <c r="D5410" s="78">
        <f t="shared" si="224"/>
        <v>0.18644628099173555</v>
      </c>
      <c r="E5410" s="78"/>
      <c r="F5410" s="78"/>
      <c r="G5410" s="78"/>
      <c r="H5410" s="78"/>
      <c r="I5410" s="78"/>
    </row>
    <row r="5411" spans="1:9" x14ac:dyDescent="0.2">
      <c r="A5411" s="77">
        <v>37543</v>
      </c>
      <c r="B5411" s="61">
        <v>116</v>
      </c>
      <c r="C5411" s="78">
        <f t="shared" si="223"/>
        <v>2002.1</v>
      </c>
      <c r="D5411" s="78">
        <f t="shared" si="224"/>
        <v>0.23008264462809916</v>
      </c>
      <c r="E5411" s="78"/>
      <c r="F5411" s="78"/>
      <c r="G5411" s="78"/>
      <c r="H5411" s="78"/>
      <c r="I5411" s="78"/>
    </row>
    <row r="5412" spans="1:9" x14ac:dyDescent="0.2">
      <c r="A5412" s="77">
        <v>37544</v>
      </c>
      <c r="B5412" s="61">
        <v>106</v>
      </c>
      <c r="C5412" s="78">
        <f t="shared" si="223"/>
        <v>2002.1</v>
      </c>
      <c r="D5412" s="78">
        <f t="shared" si="224"/>
        <v>0.21024793388429752</v>
      </c>
      <c r="E5412" s="78"/>
      <c r="F5412" s="78"/>
      <c r="G5412" s="78"/>
      <c r="H5412" s="78"/>
      <c r="I5412" s="78"/>
    </row>
    <row r="5413" spans="1:9" x14ac:dyDescent="0.2">
      <c r="A5413" s="77">
        <v>37545</v>
      </c>
      <c r="B5413" s="61">
        <v>8</v>
      </c>
      <c r="C5413" s="78">
        <f t="shared" si="223"/>
        <v>2002.1</v>
      </c>
      <c r="D5413" s="78">
        <f t="shared" si="224"/>
        <v>1.5867768595041323E-2</v>
      </c>
      <c r="E5413" s="78"/>
      <c r="F5413" s="78"/>
      <c r="G5413" s="78"/>
      <c r="H5413" s="78"/>
      <c r="I5413" s="78"/>
    </row>
    <row r="5414" spans="1:9" x14ac:dyDescent="0.2">
      <c r="A5414" s="77">
        <v>37546</v>
      </c>
      <c r="B5414" s="61">
        <v>88</v>
      </c>
      <c r="C5414" s="78">
        <f t="shared" si="223"/>
        <v>2002.1</v>
      </c>
      <c r="D5414" s="78">
        <f t="shared" si="224"/>
        <v>0.17454545454545453</v>
      </c>
      <c r="E5414" s="78"/>
      <c r="F5414" s="78"/>
      <c r="G5414" s="78"/>
      <c r="H5414" s="78"/>
      <c r="I5414" s="78"/>
    </row>
    <row r="5415" spans="1:9" x14ac:dyDescent="0.2">
      <c r="A5415" s="77">
        <v>37547</v>
      </c>
      <c r="B5415" s="61">
        <v>170</v>
      </c>
      <c r="C5415" s="78">
        <f t="shared" si="223"/>
        <v>2002.1</v>
      </c>
      <c r="D5415" s="78">
        <f t="shared" si="224"/>
        <v>0.33719008264462808</v>
      </c>
      <c r="E5415" s="78"/>
      <c r="F5415" s="78"/>
      <c r="G5415" s="78"/>
      <c r="H5415" s="78"/>
      <c r="I5415" s="78"/>
    </row>
    <row r="5416" spans="1:9" x14ac:dyDescent="0.2">
      <c r="A5416" s="77">
        <v>37548</v>
      </c>
      <c r="B5416" s="61">
        <v>61</v>
      </c>
      <c r="C5416" s="78">
        <f t="shared" si="223"/>
        <v>2002.1</v>
      </c>
      <c r="D5416" s="78">
        <f t="shared" si="224"/>
        <v>0.12099173553719009</v>
      </c>
      <c r="E5416" s="78"/>
      <c r="F5416" s="78"/>
      <c r="G5416" s="78"/>
      <c r="H5416" s="78"/>
      <c r="I5416" s="78"/>
    </row>
    <row r="5417" spans="1:9" x14ac:dyDescent="0.2">
      <c r="A5417" s="77">
        <v>37549</v>
      </c>
      <c r="B5417" s="61">
        <v>-544</v>
      </c>
      <c r="C5417" s="78">
        <f t="shared" si="223"/>
        <v>2002.1</v>
      </c>
      <c r="D5417" s="78">
        <f t="shared" si="224"/>
        <v>-1.0790082644628098</v>
      </c>
      <c r="E5417" s="78"/>
      <c r="F5417" s="78"/>
      <c r="G5417" s="78"/>
      <c r="H5417" s="78"/>
      <c r="I5417" s="78"/>
    </row>
    <row r="5418" spans="1:9" x14ac:dyDescent="0.2">
      <c r="A5418" s="77">
        <v>37550</v>
      </c>
      <c r="B5418" s="61">
        <v>53</v>
      </c>
      <c r="C5418" s="78">
        <f t="shared" si="223"/>
        <v>2002.1</v>
      </c>
      <c r="D5418" s="78">
        <f t="shared" si="224"/>
        <v>0.10512396694214876</v>
      </c>
      <c r="E5418" s="78"/>
      <c r="F5418" s="78"/>
      <c r="G5418" s="78"/>
      <c r="H5418" s="78"/>
      <c r="I5418" s="78"/>
    </row>
    <row r="5419" spans="1:9" x14ac:dyDescent="0.2">
      <c r="A5419" s="77">
        <v>37551</v>
      </c>
      <c r="B5419" s="61">
        <v>112</v>
      </c>
      <c r="C5419" s="78">
        <f t="shared" si="223"/>
        <v>2002.1</v>
      </c>
      <c r="D5419" s="78">
        <f t="shared" si="224"/>
        <v>0.22214876033057851</v>
      </c>
      <c r="E5419" s="78"/>
      <c r="F5419" s="78"/>
      <c r="G5419" s="78"/>
      <c r="H5419" s="78"/>
      <c r="I5419" s="78"/>
    </row>
    <row r="5420" spans="1:9" x14ac:dyDescent="0.2">
      <c r="A5420" s="77">
        <v>37552</v>
      </c>
      <c r="B5420" s="61">
        <v>38</v>
      </c>
      <c r="C5420" s="78">
        <f t="shared" si="223"/>
        <v>2002.1</v>
      </c>
      <c r="D5420" s="78">
        <f t="shared" si="224"/>
        <v>7.5371900826446278E-2</v>
      </c>
      <c r="E5420" s="78"/>
      <c r="F5420" s="78"/>
      <c r="G5420" s="78"/>
      <c r="H5420" s="78"/>
      <c r="I5420" s="78"/>
    </row>
    <row r="5421" spans="1:9" x14ac:dyDescent="0.2">
      <c r="A5421" s="77">
        <v>37553</v>
      </c>
      <c r="B5421" s="61">
        <v>57</v>
      </c>
      <c r="C5421" s="78">
        <f t="shared" si="223"/>
        <v>2002.1</v>
      </c>
      <c r="D5421" s="78">
        <f t="shared" si="224"/>
        <v>0.11305785123966942</v>
      </c>
      <c r="E5421" s="78"/>
      <c r="F5421" s="78"/>
      <c r="G5421" s="78"/>
      <c r="H5421" s="78"/>
      <c r="I5421" s="78"/>
    </row>
    <row r="5422" spans="1:9" x14ac:dyDescent="0.2">
      <c r="A5422" s="77">
        <v>37554</v>
      </c>
      <c r="B5422" s="61">
        <v>45</v>
      </c>
      <c r="C5422" s="78">
        <f t="shared" si="223"/>
        <v>2002.1</v>
      </c>
      <c r="D5422" s="78">
        <f t="shared" si="224"/>
        <v>8.9256198347107449E-2</v>
      </c>
      <c r="E5422" s="78"/>
      <c r="F5422" s="78"/>
      <c r="G5422" s="78"/>
      <c r="H5422" s="78"/>
      <c r="I5422" s="78"/>
    </row>
    <row r="5423" spans="1:9" x14ac:dyDescent="0.2">
      <c r="A5423" s="77">
        <v>37555</v>
      </c>
      <c r="B5423" s="61">
        <v>46</v>
      </c>
      <c r="C5423" s="78">
        <f t="shared" si="223"/>
        <v>2002.1</v>
      </c>
      <c r="D5423" s="78">
        <f t="shared" si="224"/>
        <v>9.1239669421487604E-2</v>
      </c>
      <c r="E5423" s="78"/>
      <c r="F5423" s="78"/>
      <c r="G5423" s="78"/>
      <c r="H5423" s="78"/>
      <c r="I5423" s="78"/>
    </row>
    <row r="5424" spans="1:9" x14ac:dyDescent="0.2">
      <c r="A5424" s="77">
        <v>37556</v>
      </c>
      <c r="B5424" s="61">
        <v>14</v>
      </c>
      <c r="C5424" s="78">
        <f t="shared" si="223"/>
        <v>2002.1</v>
      </c>
      <c r="D5424" s="78">
        <f t="shared" si="224"/>
        <v>2.7768595041322314E-2</v>
      </c>
      <c r="E5424" s="78"/>
      <c r="F5424" s="78"/>
      <c r="G5424" s="78"/>
      <c r="H5424" s="78"/>
      <c r="I5424" s="78"/>
    </row>
    <row r="5425" spans="1:9" x14ac:dyDescent="0.2">
      <c r="A5425" s="77">
        <v>37557</v>
      </c>
      <c r="B5425" s="61">
        <v>72</v>
      </c>
      <c r="C5425" s="78">
        <f t="shared" si="223"/>
        <v>2002.1</v>
      </c>
      <c r="D5425" s="78">
        <f t="shared" si="224"/>
        <v>0.14280991735537191</v>
      </c>
      <c r="E5425" s="78"/>
      <c r="F5425" s="78"/>
      <c r="G5425" s="78"/>
      <c r="H5425" s="78"/>
      <c r="I5425" s="78"/>
    </row>
    <row r="5426" spans="1:9" x14ac:dyDescent="0.2">
      <c r="A5426" s="77">
        <v>37558</v>
      </c>
      <c r="B5426" s="61">
        <v>72</v>
      </c>
      <c r="C5426" s="78">
        <f t="shared" si="223"/>
        <v>2002.1</v>
      </c>
      <c r="D5426" s="78">
        <f t="shared" si="224"/>
        <v>0.14280991735537191</v>
      </c>
      <c r="E5426" s="78"/>
      <c r="F5426" s="78"/>
      <c r="G5426" s="78"/>
      <c r="H5426" s="78"/>
      <c r="I5426" s="78"/>
    </row>
    <row r="5427" spans="1:9" x14ac:dyDescent="0.2">
      <c r="A5427" s="77">
        <v>37559</v>
      </c>
      <c r="B5427" s="61">
        <v>29</v>
      </c>
      <c r="C5427" s="78">
        <f t="shared" si="223"/>
        <v>2002.1</v>
      </c>
      <c r="D5427" s="78">
        <f t="shared" si="224"/>
        <v>5.752066115702479E-2</v>
      </c>
      <c r="E5427" s="78"/>
      <c r="F5427" s="78"/>
      <c r="G5427" s="78"/>
      <c r="H5427" s="78"/>
      <c r="I5427" s="78"/>
    </row>
    <row r="5428" spans="1:9" x14ac:dyDescent="0.2">
      <c r="A5428" s="77">
        <v>37560</v>
      </c>
      <c r="B5428" s="61">
        <v>1</v>
      </c>
      <c r="C5428" s="78">
        <f t="shared" si="223"/>
        <v>2002.1</v>
      </c>
      <c r="D5428" s="78">
        <f t="shared" si="224"/>
        <v>1.9834710743801653E-3</v>
      </c>
      <c r="E5428" s="78"/>
      <c r="F5428" s="78"/>
      <c r="G5428" s="78"/>
      <c r="H5428" s="78"/>
      <c r="I5428" s="78"/>
    </row>
    <row r="5429" spans="1:9" x14ac:dyDescent="0.2">
      <c r="A5429" s="77">
        <v>37561</v>
      </c>
      <c r="B5429" s="61">
        <v>-111</v>
      </c>
      <c r="C5429" s="78">
        <f t="shared" si="223"/>
        <v>2002.11</v>
      </c>
      <c r="D5429" s="78">
        <f t="shared" si="224"/>
        <v>-0.22016528925619835</v>
      </c>
      <c r="E5429" s="78"/>
      <c r="F5429" s="78"/>
      <c r="G5429" s="78"/>
      <c r="H5429" s="78"/>
      <c r="I5429" s="78"/>
    </row>
    <row r="5430" spans="1:9" x14ac:dyDescent="0.2">
      <c r="A5430" s="77">
        <v>37562</v>
      </c>
      <c r="B5430" s="61">
        <v>50</v>
      </c>
      <c r="C5430" s="78">
        <f t="shared" si="223"/>
        <v>2002.11</v>
      </c>
      <c r="D5430" s="78">
        <f t="shared" si="224"/>
        <v>9.9173553719008267E-2</v>
      </c>
      <c r="E5430" s="78"/>
      <c r="F5430" s="78"/>
      <c r="G5430" s="78"/>
      <c r="H5430" s="78"/>
      <c r="I5430" s="78"/>
    </row>
    <row r="5431" spans="1:9" x14ac:dyDescent="0.2">
      <c r="A5431" s="77">
        <v>37563</v>
      </c>
      <c r="B5431" s="61">
        <v>25</v>
      </c>
      <c r="C5431" s="78">
        <f t="shared" si="223"/>
        <v>2002.11</v>
      </c>
      <c r="D5431" s="78">
        <f t="shared" si="224"/>
        <v>4.9586776859504134E-2</v>
      </c>
      <c r="E5431" s="78"/>
      <c r="F5431" s="78"/>
      <c r="G5431" s="78"/>
      <c r="H5431" s="78"/>
      <c r="I5431" s="78"/>
    </row>
    <row r="5432" spans="1:9" x14ac:dyDescent="0.2">
      <c r="A5432" s="77">
        <v>37564</v>
      </c>
      <c r="B5432" s="61">
        <v>39</v>
      </c>
      <c r="C5432" s="78">
        <f t="shared" si="223"/>
        <v>2002.11</v>
      </c>
      <c r="D5432" s="78">
        <f t="shared" si="224"/>
        <v>7.7355371900826447E-2</v>
      </c>
      <c r="E5432" s="78"/>
      <c r="F5432" s="78"/>
      <c r="G5432" s="78"/>
      <c r="H5432" s="78"/>
      <c r="I5432" s="78"/>
    </row>
    <row r="5433" spans="1:9" x14ac:dyDescent="0.2">
      <c r="A5433" s="77">
        <v>37565</v>
      </c>
      <c r="B5433" s="61">
        <v>55</v>
      </c>
      <c r="C5433" s="78">
        <f t="shared" si="223"/>
        <v>2002.11</v>
      </c>
      <c r="D5433" s="78">
        <f t="shared" si="224"/>
        <v>0.1090909090909091</v>
      </c>
      <c r="E5433" s="78"/>
      <c r="F5433" s="78"/>
      <c r="G5433" s="78"/>
      <c r="H5433" s="78"/>
      <c r="I5433" s="78"/>
    </row>
    <row r="5434" spans="1:9" x14ac:dyDescent="0.2">
      <c r="A5434" s="77">
        <v>37566</v>
      </c>
      <c r="B5434" s="61">
        <v>117</v>
      </c>
      <c r="C5434" s="78">
        <f t="shared" si="223"/>
        <v>2002.11</v>
      </c>
      <c r="D5434" s="78">
        <f t="shared" si="224"/>
        <v>0.23206611570247934</v>
      </c>
      <c r="E5434" s="78"/>
      <c r="F5434" s="78"/>
      <c r="G5434" s="78"/>
      <c r="H5434" s="78"/>
      <c r="I5434" s="78"/>
    </row>
    <row r="5435" spans="1:9" x14ac:dyDescent="0.2">
      <c r="A5435" s="77">
        <v>37567</v>
      </c>
      <c r="B5435" s="61">
        <v>983</v>
      </c>
      <c r="C5435" s="78">
        <f t="shared" si="223"/>
        <v>2002.11</v>
      </c>
      <c r="D5435" s="78">
        <f t="shared" si="224"/>
        <v>1.9497520661157026</v>
      </c>
      <c r="E5435" s="78"/>
      <c r="F5435" s="78"/>
      <c r="G5435" s="78"/>
      <c r="H5435" s="78"/>
      <c r="I5435" s="78"/>
    </row>
    <row r="5436" spans="1:9" x14ac:dyDescent="0.2">
      <c r="A5436" s="77">
        <v>37568</v>
      </c>
      <c r="B5436" s="61">
        <v>1504</v>
      </c>
      <c r="C5436" s="78">
        <f t="shared" si="223"/>
        <v>2002.11</v>
      </c>
      <c r="D5436" s="78">
        <f t="shared" si="224"/>
        <v>2.9831404958677687</v>
      </c>
      <c r="E5436" s="78"/>
      <c r="F5436" s="78"/>
      <c r="G5436" s="78"/>
      <c r="H5436" s="78"/>
      <c r="I5436" s="78"/>
    </row>
    <row r="5437" spans="1:9" x14ac:dyDescent="0.2">
      <c r="A5437" s="77">
        <v>37569</v>
      </c>
      <c r="B5437" s="61">
        <v>1079</v>
      </c>
      <c r="C5437" s="78">
        <f t="shared" si="223"/>
        <v>2002.11</v>
      </c>
      <c r="D5437" s="78">
        <f t="shared" si="224"/>
        <v>2.1401652892561982</v>
      </c>
      <c r="E5437" s="78"/>
      <c r="F5437" s="78"/>
      <c r="G5437" s="78"/>
      <c r="H5437" s="78"/>
      <c r="I5437" s="78"/>
    </row>
    <row r="5438" spans="1:9" x14ac:dyDescent="0.2">
      <c r="A5438" s="77">
        <v>37570</v>
      </c>
      <c r="B5438" s="61">
        <v>823</v>
      </c>
      <c r="C5438" s="78">
        <f t="shared" si="223"/>
        <v>2002.11</v>
      </c>
      <c r="D5438" s="78">
        <f t="shared" si="224"/>
        <v>1.6323966942148762</v>
      </c>
      <c r="E5438" s="78"/>
      <c r="F5438" s="78"/>
      <c r="G5438" s="78"/>
      <c r="H5438" s="78"/>
      <c r="I5438" s="78"/>
    </row>
    <row r="5439" spans="1:9" x14ac:dyDescent="0.2">
      <c r="A5439" s="77">
        <v>37571</v>
      </c>
      <c r="B5439" s="61">
        <v>652</v>
      </c>
      <c r="C5439" s="78">
        <f t="shared" si="223"/>
        <v>2002.11</v>
      </c>
      <c r="D5439" s="78">
        <f t="shared" si="224"/>
        <v>1.2932231404958676</v>
      </c>
      <c r="E5439" s="78"/>
      <c r="F5439" s="78"/>
      <c r="G5439" s="78"/>
      <c r="H5439" s="78"/>
      <c r="I5439" s="78"/>
    </row>
    <row r="5440" spans="1:9" x14ac:dyDescent="0.2">
      <c r="A5440" s="77">
        <v>37572</v>
      </c>
      <c r="B5440" s="61">
        <v>445</v>
      </c>
      <c r="C5440" s="78">
        <f t="shared" si="223"/>
        <v>2002.11</v>
      </c>
      <c r="D5440" s="78">
        <f t="shared" si="224"/>
        <v>0.88264462809917354</v>
      </c>
      <c r="E5440" s="78"/>
      <c r="F5440" s="78"/>
      <c r="G5440" s="78"/>
      <c r="H5440" s="78"/>
      <c r="I5440" s="78"/>
    </row>
    <row r="5441" spans="1:9" x14ac:dyDescent="0.2">
      <c r="A5441" s="77">
        <v>37573</v>
      </c>
      <c r="B5441" s="61">
        <v>445</v>
      </c>
      <c r="C5441" s="78">
        <f t="shared" si="223"/>
        <v>2002.11</v>
      </c>
      <c r="D5441" s="78">
        <f t="shared" si="224"/>
        <v>0.88264462809917354</v>
      </c>
      <c r="E5441" s="78"/>
      <c r="F5441" s="78"/>
      <c r="G5441" s="78"/>
      <c r="H5441" s="78"/>
      <c r="I5441" s="78"/>
    </row>
    <row r="5442" spans="1:9" x14ac:dyDescent="0.2">
      <c r="A5442" s="77">
        <v>37574</v>
      </c>
      <c r="B5442" s="61">
        <v>538</v>
      </c>
      <c r="C5442" s="78">
        <f t="shared" si="223"/>
        <v>2002.11</v>
      </c>
      <c r="D5442" s="78">
        <f t="shared" si="224"/>
        <v>1.0671074380165289</v>
      </c>
      <c r="E5442" s="78"/>
      <c r="F5442" s="78"/>
      <c r="G5442" s="78"/>
      <c r="H5442" s="78"/>
      <c r="I5442" s="78"/>
    </row>
    <row r="5443" spans="1:9" x14ac:dyDescent="0.2">
      <c r="A5443" s="77">
        <v>37575</v>
      </c>
      <c r="B5443" s="61">
        <v>326</v>
      </c>
      <c r="C5443" s="78">
        <f t="shared" si="223"/>
        <v>2002.11</v>
      </c>
      <c r="D5443" s="78">
        <f t="shared" si="224"/>
        <v>0.64661157024793381</v>
      </c>
      <c r="E5443" s="78"/>
      <c r="F5443" s="78"/>
      <c r="G5443" s="78"/>
      <c r="H5443" s="78"/>
      <c r="I5443" s="78"/>
    </row>
    <row r="5444" spans="1:9" x14ac:dyDescent="0.2">
      <c r="A5444" s="77">
        <v>37576</v>
      </c>
      <c r="B5444" s="61">
        <v>326</v>
      </c>
      <c r="C5444" s="78">
        <f t="shared" si="223"/>
        <v>2002.11</v>
      </c>
      <c r="D5444" s="78">
        <f t="shared" si="224"/>
        <v>0.64661157024793381</v>
      </c>
      <c r="E5444" s="78"/>
      <c r="F5444" s="78"/>
      <c r="G5444" s="78"/>
      <c r="H5444" s="78"/>
      <c r="I5444" s="78"/>
    </row>
    <row r="5445" spans="1:9" x14ac:dyDescent="0.2">
      <c r="A5445" s="77">
        <v>37577</v>
      </c>
      <c r="B5445" s="61">
        <v>397</v>
      </c>
      <c r="C5445" s="78">
        <f t="shared" si="223"/>
        <v>2002.11</v>
      </c>
      <c r="D5445" s="78">
        <f t="shared" si="224"/>
        <v>0.78743801652892553</v>
      </c>
      <c r="E5445" s="78"/>
      <c r="F5445" s="78"/>
      <c r="G5445" s="78"/>
      <c r="H5445" s="78"/>
      <c r="I5445" s="78"/>
    </row>
    <row r="5446" spans="1:9" x14ac:dyDescent="0.2">
      <c r="A5446" s="77">
        <v>37578</v>
      </c>
      <c r="B5446" s="61">
        <v>509</v>
      </c>
      <c r="C5446" s="78">
        <f t="shared" si="223"/>
        <v>2002.11</v>
      </c>
      <c r="D5446" s="78">
        <f t="shared" si="224"/>
        <v>1.0095867768595042</v>
      </c>
      <c r="E5446" s="78"/>
      <c r="F5446" s="78"/>
      <c r="G5446" s="78"/>
      <c r="H5446" s="78"/>
      <c r="I5446" s="78"/>
    </row>
    <row r="5447" spans="1:9" x14ac:dyDescent="0.2">
      <c r="A5447" s="77">
        <v>37579</v>
      </c>
      <c r="B5447" s="61">
        <v>281</v>
      </c>
      <c r="C5447" s="78">
        <f t="shared" si="223"/>
        <v>2002.11</v>
      </c>
      <c r="D5447" s="78">
        <f t="shared" si="224"/>
        <v>0.5573553719008264</v>
      </c>
      <c r="E5447" s="78"/>
      <c r="F5447" s="78"/>
      <c r="G5447" s="78"/>
      <c r="H5447" s="78"/>
      <c r="I5447" s="78"/>
    </row>
    <row r="5448" spans="1:9" x14ac:dyDescent="0.2">
      <c r="A5448" s="77">
        <v>37580</v>
      </c>
      <c r="B5448" s="61">
        <v>282</v>
      </c>
      <c r="C5448" s="78">
        <f t="shared" si="223"/>
        <v>2002.11</v>
      </c>
      <c r="D5448" s="78">
        <f t="shared" si="224"/>
        <v>0.55933884297520664</v>
      </c>
      <c r="E5448" s="78"/>
      <c r="F5448" s="78"/>
      <c r="G5448" s="78"/>
      <c r="H5448" s="78"/>
      <c r="I5448" s="78"/>
    </row>
    <row r="5449" spans="1:9" x14ac:dyDescent="0.2">
      <c r="A5449" s="77">
        <v>37581</v>
      </c>
      <c r="B5449" s="61">
        <v>218</v>
      </c>
      <c r="C5449" s="78">
        <f t="shared" si="223"/>
        <v>2002.11</v>
      </c>
      <c r="D5449" s="78">
        <f t="shared" si="224"/>
        <v>0.43239669421487603</v>
      </c>
      <c r="E5449" s="78"/>
      <c r="F5449" s="78"/>
      <c r="G5449" s="78"/>
      <c r="H5449" s="78"/>
      <c r="I5449" s="78"/>
    </row>
    <row r="5450" spans="1:9" x14ac:dyDescent="0.2">
      <c r="A5450" s="77">
        <v>37582</v>
      </c>
      <c r="B5450" s="61">
        <v>229</v>
      </c>
      <c r="C5450" s="78">
        <f t="shared" si="223"/>
        <v>2002.11</v>
      </c>
      <c r="D5450" s="78">
        <f t="shared" si="224"/>
        <v>0.45421487603305788</v>
      </c>
      <c r="E5450" s="78"/>
      <c r="F5450" s="78"/>
      <c r="G5450" s="78"/>
      <c r="H5450" s="78"/>
      <c r="I5450" s="78"/>
    </row>
    <row r="5451" spans="1:9" x14ac:dyDescent="0.2">
      <c r="A5451" s="77">
        <v>37583</v>
      </c>
      <c r="B5451" s="61">
        <v>247</v>
      </c>
      <c r="C5451" s="78">
        <f t="shared" ref="C5451:C5514" si="225">YEAR(A5451) + MONTH(A5451) / 100</f>
        <v>2002.11</v>
      </c>
      <c r="D5451" s="78">
        <f t="shared" si="224"/>
        <v>0.48991735537190084</v>
      </c>
      <c r="E5451" s="78"/>
      <c r="F5451" s="78"/>
      <c r="G5451" s="78"/>
      <c r="H5451" s="78"/>
      <c r="I5451" s="78"/>
    </row>
    <row r="5452" spans="1:9" x14ac:dyDescent="0.2">
      <c r="A5452" s="77">
        <v>37584</v>
      </c>
      <c r="B5452" s="61">
        <v>247</v>
      </c>
      <c r="C5452" s="78">
        <f t="shared" si="225"/>
        <v>2002.11</v>
      </c>
      <c r="D5452" s="78">
        <f t="shared" ref="D5452:D5515" si="226">B5452 * 60 * 60 * 24 / 43560 / 1000</f>
        <v>0.48991735537190084</v>
      </c>
      <c r="E5452" s="78"/>
      <c r="F5452" s="78"/>
      <c r="G5452" s="78"/>
      <c r="H5452" s="78"/>
      <c r="I5452" s="78"/>
    </row>
    <row r="5453" spans="1:9" x14ac:dyDescent="0.2">
      <c r="A5453" s="77">
        <v>37585</v>
      </c>
      <c r="B5453" s="61">
        <v>321</v>
      </c>
      <c r="C5453" s="78">
        <f t="shared" si="225"/>
        <v>2002.11</v>
      </c>
      <c r="D5453" s="78">
        <f t="shared" si="226"/>
        <v>0.63669421487603306</v>
      </c>
      <c r="E5453" s="78"/>
      <c r="F5453" s="78"/>
      <c r="G5453" s="78"/>
      <c r="H5453" s="78"/>
      <c r="I5453" s="78"/>
    </row>
    <row r="5454" spans="1:9" x14ac:dyDescent="0.2">
      <c r="A5454" s="77">
        <v>37586</v>
      </c>
      <c r="B5454" s="61">
        <v>209</v>
      </c>
      <c r="C5454" s="78">
        <f t="shared" si="225"/>
        <v>2002.11</v>
      </c>
      <c r="D5454" s="78">
        <f t="shared" si="226"/>
        <v>0.41454545454545455</v>
      </c>
      <c r="E5454" s="78"/>
      <c r="F5454" s="78"/>
      <c r="G5454" s="78"/>
      <c r="H5454" s="78"/>
      <c r="I5454" s="78"/>
    </row>
    <row r="5455" spans="1:9" x14ac:dyDescent="0.2">
      <c r="A5455" s="77">
        <v>37587</v>
      </c>
      <c r="B5455" s="61">
        <v>256</v>
      </c>
      <c r="C5455" s="78">
        <f t="shared" si="225"/>
        <v>2002.11</v>
      </c>
      <c r="D5455" s="78">
        <f t="shared" si="226"/>
        <v>0.50776859504132232</v>
      </c>
      <c r="E5455" s="78"/>
      <c r="F5455" s="78"/>
      <c r="G5455" s="78"/>
      <c r="H5455" s="78"/>
      <c r="I5455" s="78"/>
    </row>
    <row r="5456" spans="1:9" x14ac:dyDescent="0.2">
      <c r="A5456" s="77">
        <v>37588</v>
      </c>
      <c r="B5456" s="61">
        <v>256</v>
      </c>
      <c r="C5456" s="78">
        <f t="shared" si="225"/>
        <v>2002.11</v>
      </c>
      <c r="D5456" s="78">
        <f t="shared" si="226"/>
        <v>0.50776859504132232</v>
      </c>
      <c r="E5456" s="78"/>
      <c r="F5456" s="78"/>
      <c r="G5456" s="78"/>
      <c r="H5456" s="78"/>
      <c r="I5456" s="78"/>
    </row>
    <row r="5457" spans="1:9" x14ac:dyDescent="0.2">
      <c r="A5457" s="77">
        <v>37589</v>
      </c>
      <c r="B5457" s="61">
        <v>256</v>
      </c>
      <c r="C5457" s="78">
        <f t="shared" si="225"/>
        <v>2002.11</v>
      </c>
      <c r="D5457" s="78">
        <f t="shared" si="226"/>
        <v>0.50776859504132232</v>
      </c>
      <c r="E5457" s="78"/>
      <c r="F5457" s="78"/>
      <c r="G5457" s="78"/>
      <c r="H5457" s="78"/>
      <c r="I5457" s="78"/>
    </row>
    <row r="5458" spans="1:9" x14ac:dyDescent="0.2">
      <c r="A5458" s="77">
        <v>37590</v>
      </c>
      <c r="B5458" s="61">
        <v>193</v>
      </c>
      <c r="C5458" s="78">
        <f t="shared" si="225"/>
        <v>2002.11</v>
      </c>
      <c r="D5458" s="78">
        <f t="shared" si="226"/>
        <v>0.3828099173553719</v>
      </c>
      <c r="E5458" s="78"/>
      <c r="F5458" s="78"/>
      <c r="G5458" s="78"/>
      <c r="H5458" s="78"/>
      <c r="I5458" s="78"/>
    </row>
    <row r="5459" spans="1:9" x14ac:dyDescent="0.2">
      <c r="A5459" s="77">
        <v>37591</v>
      </c>
      <c r="B5459" s="61">
        <v>160</v>
      </c>
      <c r="C5459" s="78">
        <f t="shared" si="225"/>
        <v>2002.12</v>
      </c>
      <c r="D5459" s="78">
        <f t="shared" si="226"/>
        <v>0.31735537190082647</v>
      </c>
      <c r="E5459" s="78"/>
      <c r="F5459" s="78"/>
      <c r="G5459" s="78"/>
      <c r="H5459" s="78"/>
      <c r="I5459" s="78"/>
    </row>
    <row r="5460" spans="1:9" x14ac:dyDescent="0.2">
      <c r="A5460" s="77">
        <v>37592</v>
      </c>
      <c r="B5460" s="61">
        <v>274</v>
      </c>
      <c r="C5460" s="78">
        <f t="shared" si="225"/>
        <v>2002.12</v>
      </c>
      <c r="D5460" s="78">
        <f t="shared" si="226"/>
        <v>0.54347107438016529</v>
      </c>
      <c r="E5460" s="78"/>
      <c r="F5460" s="78"/>
      <c r="G5460" s="78"/>
      <c r="H5460" s="78"/>
      <c r="I5460" s="78"/>
    </row>
    <row r="5461" spans="1:9" x14ac:dyDescent="0.2">
      <c r="A5461" s="77">
        <v>37593</v>
      </c>
      <c r="B5461" s="61">
        <v>215</v>
      </c>
      <c r="C5461" s="78">
        <f t="shared" si="225"/>
        <v>2002.12</v>
      </c>
      <c r="D5461" s="78">
        <f t="shared" si="226"/>
        <v>0.42644628099173554</v>
      </c>
      <c r="E5461" s="78"/>
      <c r="F5461" s="78"/>
      <c r="G5461" s="78"/>
      <c r="H5461" s="78"/>
      <c r="I5461" s="78"/>
    </row>
    <row r="5462" spans="1:9" x14ac:dyDescent="0.2">
      <c r="A5462" s="77">
        <v>37594</v>
      </c>
      <c r="B5462" s="61">
        <v>236</v>
      </c>
      <c r="C5462" s="78">
        <f t="shared" si="225"/>
        <v>2002.12</v>
      </c>
      <c r="D5462" s="78">
        <f t="shared" si="226"/>
        <v>0.46809917355371905</v>
      </c>
      <c r="E5462" s="78"/>
      <c r="F5462" s="78"/>
      <c r="G5462" s="78"/>
      <c r="H5462" s="78"/>
      <c r="I5462" s="78"/>
    </row>
    <row r="5463" spans="1:9" x14ac:dyDescent="0.2">
      <c r="A5463" s="77">
        <v>37595</v>
      </c>
      <c r="B5463" s="61">
        <v>260</v>
      </c>
      <c r="C5463" s="78">
        <f t="shared" si="225"/>
        <v>2002.12</v>
      </c>
      <c r="D5463" s="78">
        <f t="shared" si="226"/>
        <v>0.51570247933884295</v>
      </c>
      <c r="E5463" s="78"/>
      <c r="F5463" s="78"/>
      <c r="G5463" s="78"/>
      <c r="H5463" s="78"/>
      <c r="I5463" s="78"/>
    </row>
    <row r="5464" spans="1:9" x14ac:dyDescent="0.2">
      <c r="A5464" s="77">
        <v>37596</v>
      </c>
      <c r="B5464" s="61">
        <v>260</v>
      </c>
      <c r="C5464" s="78">
        <f t="shared" si="225"/>
        <v>2002.12</v>
      </c>
      <c r="D5464" s="78">
        <f t="shared" si="226"/>
        <v>0.51570247933884295</v>
      </c>
      <c r="E5464" s="78"/>
      <c r="F5464" s="78"/>
      <c r="G5464" s="78"/>
      <c r="H5464" s="78"/>
      <c r="I5464" s="78"/>
    </row>
    <row r="5465" spans="1:9" x14ac:dyDescent="0.2">
      <c r="A5465" s="77">
        <v>37597</v>
      </c>
      <c r="B5465" s="61">
        <v>343</v>
      </c>
      <c r="C5465" s="78">
        <f t="shared" si="225"/>
        <v>2002.12</v>
      </c>
      <c r="D5465" s="78">
        <f t="shared" si="226"/>
        <v>0.68033057851239664</v>
      </c>
      <c r="E5465" s="78"/>
      <c r="F5465" s="78"/>
      <c r="G5465" s="78"/>
      <c r="H5465" s="78"/>
      <c r="I5465" s="78"/>
    </row>
    <row r="5466" spans="1:9" x14ac:dyDescent="0.2">
      <c r="A5466" s="77">
        <v>37598</v>
      </c>
      <c r="B5466" s="61">
        <v>266</v>
      </c>
      <c r="C5466" s="78">
        <f t="shared" si="225"/>
        <v>2002.12</v>
      </c>
      <c r="D5466" s="78">
        <f t="shared" si="226"/>
        <v>0.52760330578512404</v>
      </c>
      <c r="E5466" s="78"/>
      <c r="F5466" s="78"/>
      <c r="G5466" s="78"/>
      <c r="H5466" s="78"/>
      <c r="I5466" s="78"/>
    </row>
    <row r="5467" spans="1:9" x14ac:dyDescent="0.2">
      <c r="A5467" s="77">
        <v>37599</v>
      </c>
      <c r="B5467" s="61">
        <v>267</v>
      </c>
      <c r="C5467" s="78">
        <f t="shared" si="225"/>
        <v>2002.12</v>
      </c>
      <c r="D5467" s="78">
        <f t="shared" si="226"/>
        <v>0.52958677685950406</v>
      </c>
      <c r="E5467" s="78"/>
      <c r="F5467" s="78"/>
      <c r="G5467" s="78"/>
      <c r="H5467" s="78"/>
      <c r="I5467" s="78"/>
    </row>
    <row r="5468" spans="1:9" x14ac:dyDescent="0.2">
      <c r="A5468" s="77">
        <v>37600</v>
      </c>
      <c r="B5468" s="61">
        <v>533</v>
      </c>
      <c r="C5468" s="78">
        <f t="shared" si="225"/>
        <v>2002.12</v>
      </c>
      <c r="D5468" s="78">
        <f t="shared" si="226"/>
        <v>1.0571900826446281</v>
      </c>
      <c r="E5468" s="78"/>
      <c r="F5468" s="78"/>
      <c r="G5468" s="78"/>
      <c r="H5468" s="78"/>
      <c r="I5468" s="78"/>
    </row>
    <row r="5469" spans="1:9" x14ac:dyDescent="0.2">
      <c r="A5469" s="77">
        <v>37601</v>
      </c>
      <c r="B5469" s="61">
        <v>382</v>
      </c>
      <c r="C5469" s="78">
        <f t="shared" si="225"/>
        <v>2002.12</v>
      </c>
      <c r="D5469" s="78">
        <f t="shared" si="226"/>
        <v>0.75768595041322317</v>
      </c>
      <c r="E5469" s="78"/>
      <c r="F5469" s="78"/>
      <c r="G5469" s="78"/>
      <c r="H5469" s="78"/>
      <c r="I5469" s="78"/>
    </row>
    <row r="5470" spans="1:9" x14ac:dyDescent="0.2">
      <c r="A5470" s="77">
        <v>37602</v>
      </c>
      <c r="B5470" s="61">
        <v>434</v>
      </c>
      <c r="C5470" s="78">
        <f t="shared" si="225"/>
        <v>2002.12</v>
      </c>
      <c r="D5470" s="78">
        <f t="shared" si="226"/>
        <v>0.8608264462809917</v>
      </c>
      <c r="E5470" s="78"/>
      <c r="F5470" s="78"/>
      <c r="G5470" s="78"/>
      <c r="H5470" s="78"/>
      <c r="I5470" s="78"/>
    </row>
    <row r="5471" spans="1:9" x14ac:dyDescent="0.2">
      <c r="A5471" s="77">
        <v>37603</v>
      </c>
      <c r="B5471" s="61">
        <v>1732</v>
      </c>
      <c r="C5471" s="78">
        <f t="shared" si="225"/>
        <v>2002.12</v>
      </c>
      <c r="D5471" s="78">
        <f t="shared" si="226"/>
        <v>3.4353719008264463</v>
      </c>
      <c r="E5471" s="78"/>
      <c r="F5471" s="78"/>
      <c r="G5471" s="78"/>
      <c r="H5471" s="78"/>
      <c r="I5471" s="78"/>
    </row>
    <row r="5472" spans="1:9" x14ac:dyDescent="0.2">
      <c r="A5472" s="77">
        <v>37604</v>
      </c>
      <c r="B5472" s="61">
        <v>10955</v>
      </c>
      <c r="C5472" s="78">
        <f t="shared" si="225"/>
        <v>2002.12</v>
      </c>
      <c r="D5472" s="78">
        <f t="shared" si="226"/>
        <v>21.728925619834712</v>
      </c>
      <c r="E5472" s="78"/>
      <c r="F5472" s="78"/>
      <c r="G5472" s="78"/>
      <c r="H5472" s="78"/>
      <c r="I5472" s="78"/>
    </row>
    <row r="5473" spans="1:9" x14ac:dyDescent="0.2">
      <c r="A5473" s="77">
        <v>37605</v>
      </c>
      <c r="B5473" s="61">
        <v>8252</v>
      </c>
      <c r="C5473" s="78">
        <f t="shared" si="225"/>
        <v>2002.12</v>
      </c>
      <c r="D5473" s="78">
        <f t="shared" si="226"/>
        <v>16.367603305785124</v>
      </c>
      <c r="E5473" s="78"/>
      <c r="F5473" s="78"/>
      <c r="G5473" s="78"/>
      <c r="H5473" s="78"/>
      <c r="I5473" s="78"/>
    </row>
    <row r="5474" spans="1:9" x14ac:dyDescent="0.2">
      <c r="A5474" s="77">
        <v>37606</v>
      </c>
      <c r="B5474" s="61">
        <v>12521</v>
      </c>
      <c r="C5474" s="78">
        <f t="shared" si="225"/>
        <v>2002.12</v>
      </c>
      <c r="D5474" s="78">
        <f t="shared" si="226"/>
        <v>24.835041322314048</v>
      </c>
      <c r="E5474" s="78"/>
      <c r="F5474" s="78"/>
      <c r="G5474" s="78"/>
      <c r="H5474" s="78"/>
      <c r="I5474" s="78"/>
    </row>
    <row r="5475" spans="1:9" x14ac:dyDescent="0.2">
      <c r="A5475" s="77">
        <v>37607</v>
      </c>
      <c r="B5475" s="61">
        <v>4433</v>
      </c>
      <c r="C5475" s="78">
        <f t="shared" si="225"/>
        <v>2002.12</v>
      </c>
      <c r="D5475" s="78">
        <f t="shared" si="226"/>
        <v>8.7927272727272729</v>
      </c>
      <c r="E5475" s="78"/>
      <c r="F5475" s="78"/>
      <c r="G5475" s="78"/>
      <c r="H5475" s="78"/>
      <c r="I5475" s="78"/>
    </row>
    <row r="5476" spans="1:9" x14ac:dyDescent="0.2">
      <c r="A5476" s="77">
        <v>37608</v>
      </c>
      <c r="B5476" s="61">
        <v>2386</v>
      </c>
      <c r="C5476" s="78">
        <f t="shared" si="225"/>
        <v>2002.12</v>
      </c>
      <c r="D5476" s="78">
        <f t="shared" si="226"/>
        <v>4.7325619834710739</v>
      </c>
      <c r="E5476" s="78"/>
      <c r="F5476" s="78"/>
      <c r="G5476" s="78"/>
      <c r="H5476" s="78"/>
      <c r="I5476" s="78"/>
    </row>
    <row r="5477" spans="1:9" x14ac:dyDescent="0.2">
      <c r="A5477" s="77">
        <v>37609</v>
      </c>
      <c r="B5477" s="61">
        <v>2295</v>
      </c>
      <c r="C5477" s="78">
        <f t="shared" si="225"/>
        <v>2002.12</v>
      </c>
      <c r="D5477" s="78">
        <f t="shared" si="226"/>
        <v>4.5520661157024795</v>
      </c>
      <c r="E5477" s="78"/>
      <c r="F5477" s="78"/>
      <c r="G5477" s="78"/>
      <c r="H5477" s="78"/>
      <c r="I5477" s="78"/>
    </row>
    <row r="5478" spans="1:9" x14ac:dyDescent="0.2">
      <c r="A5478" s="77">
        <v>37610</v>
      </c>
      <c r="B5478" s="61">
        <v>2549</v>
      </c>
      <c r="C5478" s="78">
        <f t="shared" si="225"/>
        <v>2002.12</v>
      </c>
      <c r="D5478" s="78">
        <f t="shared" si="226"/>
        <v>5.0558677685950419</v>
      </c>
      <c r="E5478" s="78"/>
      <c r="F5478" s="78"/>
      <c r="G5478" s="78"/>
      <c r="H5478" s="78"/>
      <c r="I5478" s="78"/>
    </row>
    <row r="5479" spans="1:9" x14ac:dyDescent="0.2">
      <c r="A5479" s="77">
        <v>37611</v>
      </c>
      <c r="B5479" s="61">
        <v>1460</v>
      </c>
      <c r="C5479" s="78">
        <f t="shared" si="225"/>
        <v>2002.12</v>
      </c>
      <c r="D5479" s="78">
        <f t="shared" si="226"/>
        <v>2.8958677685950414</v>
      </c>
      <c r="E5479" s="78"/>
      <c r="F5479" s="78"/>
      <c r="G5479" s="78"/>
      <c r="H5479" s="78"/>
      <c r="I5479" s="78"/>
    </row>
    <row r="5480" spans="1:9" x14ac:dyDescent="0.2">
      <c r="A5480" s="77">
        <v>37612</v>
      </c>
      <c r="B5480" s="61">
        <v>1216</v>
      </c>
      <c r="C5480" s="78">
        <f t="shared" si="225"/>
        <v>2002.12</v>
      </c>
      <c r="D5480" s="78">
        <f t="shared" si="226"/>
        <v>2.4119008264462809</v>
      </c>
      <c r="E5480" s="78"/>
      <c r="F5480" s="78"/>
      <c r="G5480" s="78"/>
      <c r="H5480" s="78"/>
      <c r="I5480" s="78"/>
    </row>
    <row r="5481" spans="1:9" x14ac:dyDescent="0.2">
      <c r="A5481" s="77">
        <v>37613</v>
      </c>
      <c r="B5481" s="61">
        <v>1131</v>
      </c>
      <c r="C5481" s="78">
        <f t="shared" si="225"/>
        <v>2002.12</v>
      </c>
      <c r="D5481" s="78">
        <f t="shared" si="226"/>
        <v>2.2433057851239671</v>
      </c>
      <c r="E5481" s="78"/>
      <c r="F5481" s="78"/>
      <c r="G5481" s="78"/>
      <c r="H5481" s="78"/>
      <c r="I5481" s="78"/>
    </row>
    <row r="5482" spans="1:9" x14ac:dyDescent="0.2">
      <c r="A5482" s="77">
        <v>37614</v>
      </c>
      <c r="B5482" s="61">
        <v>960</v>
      </c>
      <c r="C5482" s="78">
        <f t="shared" si="225"/>
        <v>2002.12</v>
      </c>
      <c r="D5482" s="78">
        <f t="shared" si="226"/>
        <v>1.9041322314049587</v>
      </c>
      <c r="E5482" s="78"/>
      <c r="F5482" s="78"/>
      <c r="G5482" s="78"/>
      <c r="H5482" s="78"/>
      <c r="I5482" s="78"/>
    </row>
    <row r="5483" spans="1:9" x14ac:dyDescent="0.2">
      <c r="A5483" s="77">
        <v>37615</v>
      </c>
      <c r="B5483" s="61">
        <v>939</v>
      </c>
      <c r="C5483" s="78">
        <f t="shared" si="225"/>
        <v>2002.12</v>
      </c>
      <c r="D5483" s="78">
        <f t="shared" si="226"/>
        <v>1.8624793388429752</v>
      </c>
      <c r="E5483" s="78"/>
      <c r="F5483" s="78"/>
      <c r="G5483" s="78"/>
      <c r="H5483" s="78"/>
      <c r="I5483" s="78"/>
    </row>
    <row r="5484" spans="1:9" x14ac:dyDescent="0.2">
      <c r="A5484" s="77">
        <v>37616</v>
      </c>
      <c r="B5484" s="61">
        <v>1590</v>
      </c>
      <c r="C5484" s="78">
        <f t="shared" si="225"/>
        <v>2002.12</v>
      </c>
      <c r="D5484" s="78">
        <f t="shared" si="226"/>
        <v>3.1537190082644631</v>
      </c>
      <c r="E5484" s="78"/>
      <c r="F5484" s="78"/>
      <c r="G5484" s="78"/>
      <c r="H5484" s="78"/>
      <c r="I5484" s="78"/>
    </row>
    <row r="5485" spans="1:9" x14ac:dyDescent="0.2">
      <c r="A5485" s="77">
        <v>37617</v>
      </c>
      <c r="B5485" s="61">
        <v>6545</v>
      </c>
      <c r="C5485" s="78">
        <f t="shared" si="225"/>
        <v>2002.12</v>
      </c>
      <c r="D5485" s="78">
        <f t="shared" si="226"/>
        <v>12.981818181818182</v>
      </c>
      <c r="E5485" s="78"/>
      <c r="F5485" s="78"/>
      <c r="G5485" s="78"/>
      <c r="H5485" s="78"/>
      <c r="I5485" s="78"/>
    </row>
    <row r="5486" spans="1:9" x14ac:dyDescent="0.2">
      <c r="A5486" s="77">
        <v>37618</v>
      </c>
      <c r="B5486" s="61">
        <v>18013</v>
      </c>
      <c r="C5486" s="78">
        <f t="shared" si="225"/>
        <v>2002.12</v>
      </c>
      <c r="D5486" s="78">
        <f t="shared" si="226"/>
        <v>35.728264462809918</v>
      </c>
      <c r="E5486" s="78"/>
      <c r="F5486" s="78"/>
      <c r="G5486" s="78"/>
      <c r="H5486" s="78"/>
      <c r="I5486" s="78"/>
    </row>
    <row r="5487" spans="1:9" x14ac:dyDescent="0.2">
      <c r="A5487" s="77">
        <v>37619</v>
      </c>
      <c r="B5487" s="61">
        <v>10286</v>
      </c>
      <c r="C5487" s="78">
        <f t="shared" si="225"/>
        <v>2002.12</v>
      </c>
      <c r="D5487" s="78">
        <f t="shared" si="226"/>
        <v>20.401983471074381</v>
      </c>
      <c r="E5487" s="78"/>
      <c r="F5487" s="78"/>
      <c r="G5487" s="78"/>
      <c r="H5487" s="78"/>
      <c r="I5487" s="78"/>
    </row>
    <row r="5488" spans="1:9" x14ac:dyDescent="0.2">
      <c r="A5488" s="77">
        <v>37620</v>
      </c>
      <c r="B5488" s="61">
        <v>6230</v>
      </c>
      <c r="C5488" s="78">
        <f t="shared" si="225"/>
        <v>2002.12</v>
      </c>
      <c r="D5488" s="78">
        <f t="shared" si="226"/>
        <v>12.35702479338843</v>
      </c>
      <c r="E5488" s="78"/>
      <c r="F5488" s="78"/>
      <c r="G5488" s="78"/>
      <c r="H5488" s="78"/>
      <c r="I5488" s="78"/>
    </row>
    <row r="5489" spans="1:9" x14ac:dyDescent="0.2">
      <c r="A5489" s="77">
        <v>37621</v>
      </c>
      <c r="B5489" s="61">
        <v>5011</v>
      </c>
      <c r="C5489" s="78">
        <f t="shared" si="225"/>
        <v>2002.12</v>
      </c>
      <c r="D5489" s="78">
        <f t="shared" si="226"/>
        <v>9.9391735537190087</v>
      </c>
      <c r="E5489" s="78"/>
      <c r="F5489" s="78"/>
      <c r="G5489" s="78"/>
      <c r="H5489" s="78"/>
      <c r="I5489" s="78"/>
    </row>
    <row r="5490" spans="1:9" x14ac:dyDescent="0.2">
      <c r="A5490" s="77">
        <v>37622</v>
      </c>
      <c r="B5490" s="61">
        <v>3230</v>
      </c>
      <c r="C5490" s="78">
        <f t="shared" si="225"/>
        <v>2003.01</v>
      </c>
      <c r="D5490" s="78">
        <f t="shared" si="226"/>
        <v>6.406611570247934</v>
      </c>
      <c r="E5490" s="78"/>
      <c r="F5490" s="78"/>
      <c r="G5490" s="78"/>
      <c r="H5490" s="78"/>
      <c r="I5490" s="78"/>
    </row>
    <row r="5491" spans="1:9" x14ac:dyDescent="0.2">
      <c r="A5491" s="77">
        <v>37623</v>
      </c>
      <c r="B5491" s="61">
        <v>2511</v>
      </c>
      <c r="C5491" s="78">
        <f t="shared" si="225"/>
        <v>2003.01</v>
      </c>
      <c r="D5491" s="78">
        <f t="shared" si="226"/>
        <v>4.9804958677685951</v>
      </c>
      <c r="E5491" s="78"/>
      <c r="F5491" s="78"/>
      <c r="G5491" s="78"/>
      <c r="H5491" s="78"/>
      <c r="I5491" s="78"/>
    </row>
    <row r="5492" spans="1:9" x14ac:dyDescent="0.2">
      <c r="A5492" s="77">
        <v>37624</v>
      </c>
      <c r="B5492" s="61">
        <v>2461</v>
      </c>
      <c r="C5492" s="78">
        <f t="shared" si="225"/>
        <v>2003.01</v>
      </c>
      <c r="D5492" s="78">
        <f t="shared" si="226"/>
        <v>4.8813223140495863</v>
      </c>
      <c r="E5492" s="78"/>
      <c r="F5492" s="78"/>
      <c r="G5492" s="78"/>
      <c r="H5492" s="78"/>
      <c r="I5492" s="78"/>
    </row>
    <row r="5493" spans="1:9" x14ac:dyDescent="0.2">
      <c r="A5493" s="77">
        <v>37625</v>
      </c>
      <c r="B5493" s="61">
        <v>2230</v>
      </c>
      <c r="C5493" s="78">
        <f t="shared" si="225"/>
        <v>2003.01</v>
      </c>
      <c r="D5493" s="78">
        <f t="shared" si="226"/>
        <v>4.4231404958677683</v>
      </c>
      <c r="E5493" s="78"/>
      <c r="F5493" s="78"/>
      <c r="G5493" s="78"/>
      <c r="H5493" s="78"/>
      <c r="I5493" s="78"/>
    </row>
    <row r="5494" spans="1:9" x14ac:dyDescent="0.2">
      <c r="A5494" s="77">
        <v>37626</v>
      </c>
      <c r="B5494" s="61">
        <v>2417</v>
      </c>
      <c r="C5494" s="78">
        <f t="shared" si="225"/>
        <v>2003.01</v>
      </c>
      <c r="D5494" s="78">
        <f t="shared" si="226"/>
        <v>4.7940495867768593</v>
      </c>
      <c r="E5494" s="78"/>
      <c r="F5494" s="78"/>
      <c r="G5494" s="78"/>
      <c r="H5494" s="78"/>
      <c r="I5494" s="78"/>
    </row>
    <row r="5495" spans="1:9" x14ac:dyDescent="0.2">
      <c r="A5495" s="77">
        <v>37627</v>
      </c>
      <c r="B5495" s="61">
        <v>2307</v>
      </c>
      <c r="C5495" s="78">
        <f t="shared" si="225"/>
        <v>2003.01</v>
      </c>
      <c r="D5495" s="78">
        <f t="shared" si="226"/>
        <v>4.5758677685950415</v>
      </c>
      <c r="E5495" s="78"/>
      <c r="F5495" s="78"/>
      <c r="G5495" s="78"/>
      <c r="H5495" s="78"/>
      <c r="I5495" s="78"/>
    </row>
    <row r="5496" spans="1:9" x14ac:dyDescent="0.2">
      <c r="A5496" s="77">
        <v>37628</v>
      </c>
      <c r="B5496" s="61">
        <v>2288</v>
      </c>
      <c r="C5496" s="78">
        <f t="shared" si="225"/>
        <v>2003.01</v>
      </c>
      <c r="D5496" s="78">
        <f t="shared" si="226"/>
        <v>4.5381818181818181</v>
      </c>
      <c r="E5496" s="78"/>
      <c r="F5496" s="78"/>
      <c r="G5496" s="78"/>
      <c r="H5496" s="78"/>
      <c r="I5496" s="78"/>
    </row>
    <row r="5497" spans="1:9" x14ac:dyDescent="0.2">
      <c r="A5497" s="77">
        <v>37629</v>
      </c>
      <c r="B5497" s="61">
        <v>2235</v>
      </c>
      <c r="C5497" s="78">
        <f t="shared" si="225"/>
        <v>2003.01</v>
      </c>
      <c r="D5497" s="78">
        <f t="shared" si="226"/>
        <v>4.4330578512396697</v>
      </c>
      <c r="E5497" s="78"/>
      <c r="F5497" s="78"/>
      <c r="G5497" s="78"/>
      <c r="H5497" s="78"/>
      <c r="I5497" s="78"/>
    </row>
    <row r="5498" spans="1:9" x14ac:dyDescent="0.2">
      <c r="A5498" s="77">
        <v>37630</v>
      </c>
      <c r="B5498" s="61">
        <v>2333</v>
      </c>
      <c r="C5498" s="78">
        <f t="shared" si="225"/>
        <v>2003.01</v>
      </c>
      <c r="D5498" s="78">
        <f t="shared" si="226"/>
        <v>4.6274380165289255</v>
      </c>
      <c r="E5498" s="78"/>
      <c r="F5498" s="78"/>
      <c r="G5498" s="78"/>
      <c r="H5498" s="78"/>
      <c r="I5498" s="78"/>
    </row>
    <row r="5499" spans="1:9" x14ac:dyDescent="0.2">
      <c r="A5499" s="77">
        <v>37631</v>
      </c>
      <c r="B5499" s="61">
        <v>2960</v>
      </c>
      <c r="C5499" s="78">
        <f t="shared" si="225"/>
        <v>2003.01</v>
      </c>
      <c r="D5499" s="78">
        <f t="shared" si="226"/>
        <v>5.8710743801652887</v>
      </c>
      <c r="E5499" s="78"/>
      <c r="F5499" s="78"/>
      <c r="G5499" s="78"/>
      <c r="H5499" s="78"/>
      <c r="I5499" s="78"/>
    </row>
    <row r="5500" spans="1:9" x14ac:dyDescent="0.2">
      <c r="A5500" s="77">
        <v>37632</v>
      </c>
      <c r="B5500" s="61">
        <v>3964</v>
      </c>
      <c r="C5500" s="78">
        <f t="shared" si="225"/>
        <v>2003.01</v>
      </c>
      <c r="D5500" s="78">
        <f t="shared" si="226"/>
        <v>7.8624793388429755</v>
      </c>
      <c r="E5500" s="78"/>
      <c r="F5500" s="78"/>
      <c r="G5500" s="78"/>
      <c r="H5500" s="78"/>
      <c r="I5500" s="78"/>
    </row>
    <row r="5501" spans="1:9" x14ac:dyDescent="0.2">
      <c r="A5501" s="77">
        <v>37633</v>
      </c>
      <c r="B5501" s="61">
        <v>10149</v>
      </c>
      <c r="C5501" s="78">
        <f t="shared" si="225"/>
        <v>2003.01</v>
      </c>
      <c r="D5501" s="78">
        <f t="shared" si="226"/>
        <v>20.130247933884299</v>
      </c>
      <c r="E5501" s="78"/>
      <c r="F5501" s="78"/>
      <c r="G5501" s="78"/>
      <c r="H5501" s="78"/>
      <c r="I5501" s="78"/>
    </row>
    <row r="5502" spans="1:9" x14ac:dyDescent="0.2">
      <c r="A5502" s="77">
        <v>37634</v>
      </c>
      <c r="B5502" s="61">
        <v>15454</v>
      </c>
      <c r="C5502" s="78">
        <f t="shared" si="225"/>
        <v>2003.01</v>
      </c>
      <c r="D5502" s="78">
        <f t="shared" si="226"/>
        <v>30.652561983471074</v>
      </c>
      <c r="E5502" s="78"/>
      <c r="F5502" s="78"/>
      <c r="G5502" s="78"/>
      <c r="H5502" s="78"/>
      <c r="I5502" s="78"/>
    </row>
    <row r="5503" spans="1:9" x14ac:dyDescent="0.2">
      <c r="A5503" s="77">
        <v>37635</v>
      </c>
      <c r="B5503" s="61">
        <v>13367</v>
      </c>
      <c r="C5503" s="78">
        <f t="shared" si="225"/>
        <v>2003.01</v>
      </c>
      <c r="D5503" s="78">
        <f t="shared" si="226"/>
        <v>26.513057851239669</v>
      </c>
      <c r="E5503" s="78"/>
      <c r="F5503" s="78"/>
      <c r="G5503" s="78"/>
      <c r="H5503" s="78"/>
      <c r="I5503" s="78"/>
    </row>
    <row r="5504" spans="1:9" x14ac:dyDescent="0.2">
      <c r="A5504" s="77">
        <v>37636</v>
      </c>
      <c r="B5504" s="61">
        <v>8490</v>
      </c>
      <c r="C5504" s="78">
        <f t="shared" si="225"/>
        <v>2003.01</v>
      </c>
      <c r="D5504" s="78">
        <f t="shared" si="226"/>
        <v>16.839669421487603</v>
      </c>
      <c r="E5504" s="78"/>
      <c r="F5504" s="78"/>
      <c r="G5504" s="78"/>
      <c r="H5504" s="78"/>
      <c r="I5504" s="78"/>
    </row>
    <row r="5505" spans="1:9" x14ac:dyDescent="0.2">
      <c r="A5505" s="77">
        <v>37637</v>
      </c>
      <c r="B5505" s="61">
        <v>5810</v>
      </c>
      <c r="C5505" s="78">
        <f t="shared" si="225"/>
        <v>2003.01</v>
      </c>
      <c r="D5505" s="78">
        <f t="shared" si="226"/>
        <v>11.52396694214876</v>
      </c>
      <c r="E5505" s="78"/>
      <c r="F5505" s="78"/>
      <c r="G5505" s="78"/>
      <c r="H5505" s="78"/>
      <c r="I5505" s="78"/>
    </row>
    <row r="5506" spans="1:9" x14ac:dyDescent="0.2">
      <c r="A5506" s="77">
        <v>37638</v>
      </c>
      <c r="B5506" s="61">
        <v>4881</v>
      </c>
      <c r="C5506" s="78">
        <f t="shared" si="225"/>
        <v>2003.01</v>
      </c>
      <c r="D5506" s="78">
        <f t="shared" si="226"/>
        <v>9.6813223140495861</v>
      </c>
      <c r="E5506" s="78"/>
      <c r="F5506" s="78"/>
      <c r="G5506" s="78"/>
      <c r="H5506" s="78"/>
      <c r="I5506" s="78"/>
    </row>
    <row r="5507" spans="1:9" x14ac:dyDescent="0.2">
      <c r="A5507" s="77">
        <v>37639</v>
      </c>
      <c r="B5507" s="61">
        <v>4847</v>
      </c>
      <c r="C5507" s="78">
        <f t="shared" si="225"/>
        <v>2003.01</v>
      </c>
      <c r="D5507" s="78">
        <f t="shared" si="226"/>
        <v>9.6138842975206611</v>
      </c>
      <c r="E5507" s="78"/>
      <c r="F5507" s="78"/>
      <c r="G5507" s="78"/>
      <c r="H5507" s="78"/>
      <c r="I5507" s="78"/>
    </row>
    <row r="5508" spans="1:9" x14ac:dyDescent="0.2">
      <c r="A5508" s="77">
        <v>37640</v>
      </c>
      <c r="B5508" s="61">
        <v>4779</v>
      </c>
      <c r="C5508" s="78">
        <f t="shared" si="225"/>
        <v>2003.01</v>
      </c>
      <c r="D5508" s="78">
        <f t="shared" si="226"/>
        <v>9.4790082644628093</v>
      </c>
      <c r="E5508" s="78"/>
      <c r="F5508" s="78"/>
      <c r="G5508" s="78"/>
      <c r="H5508" s="78"/>
      <c r="I5508" s="78"/>
    </row>
    <row r="5509" spans="1:9" x14ac:dyDescent="0.2">
      <c r="A5509" s="77">
        <v>37641</v>
      </c>
      <c r="B5509" s="61">
        <v>4419</v>
      </c>
      <c r="C5509" s="78">
        <f t="shared" si="225"/>
        <v>2003.01</v>
      </c>
      <c r="D5509" s="78">
        <f t="shared" si="226"/>
        <v>8.7649586776859501</v>
      </c>
      <c r="E5509" s="78"/>
      <c r="F5509" s="78"/>
      <c r="G5509" s="78"/>
      <c r="H5509" s="78"/>
      <c r="I5509" s="78"/>
    </row>
    <row r="5510" spans="1:9" x14ac:dyDescent="0.2">
      <c r="A5510" s="77">
        <v>37642</v>
      </c>
      <c r="B5510" s="61">
        <v>4287</v>
      </c>
      <c r="C5510" s="78">
        <f t="shared" si="225"/>
        <v>2003.01</v>
      </c>
      <c r="D5510" s="78">
        <f t="shared" si="226"/>
        <v>8.5031404958677683</v>
      </c>
      <c r="E5510" s="78"/>
      <c r="F5510" s="78"/>
      <c r="G5510" s="78"/>
      <c r="H5510" s="78"/>
      <c r="I5510" s="78"/>
    </row>
    <row r="5511" spans="1:9" x14ac:dyDescent="0.2">
      <c r="A5511" s="77">
        <v>37643</v>
      </c>
      <c r="B5511" s="61">
        <v>5808</v>
      </c>
      <c r="C5511" s="78">
        <f t="shared" si="225"/>
        <v>2003.01</v>
      </c>
      <c r="D5511" s="78">
        <f t="shared" si="226"/>
        <v>11.52</v>
      </c>
      <c r="E5511" s="78"/>
      <c r="F5511" s="78"/>
      <c r="G5511" s="78"/>
      <c r="H5511" s="78"/>
      <c r="I5511" s="78"/>
    </row>
    <row r="5512" spans="1:9" x14ac:dyDescent="0.2">
      <c r="A5512" s="77">
        <v>37644</v>
      </c>
      <c r="B5512" s="61">
        <v>8444</v>
      </c>
      <c r="C5512" s="78">
        <f t="shared" si="225"/>
        <v>2003.01</v>
      </c>
      <c r="D5512" s="78">
        <f t="shared" si="226"/>
        <v>16.748429752066116</v>
      </c>
      <c r="E5512" s="78"/>
      <c r="F5512" s="78"/>
      <c r="G5512" s="78"/>
      <c r="H5512" s="78"/>
      <c r="I5512" s="78"/>
    </row>
    <row r="5513" spans="1:9" x14ac:dyDescent="0.2">
      <c r="A5513" s="77">
        <v>37645</v>
      </c>
      <c r="B5513" s="61">
        <v>6145</v>
      </c>
      <c r="C5513" s="78">
        <f t="shared" si="225"/>
        <v>2003.01</v>
      </c>
      <c r="D5513" s="78">
        <f t="shared" si="226"/>
        <v>12.188429752066115</v>
      </c>
      <c r="E5513" s="78"/>
      <c r="F5513" s="78"/>
      <c r="G5513" s="78"/>
      <c r="H5513" s="78"/>
      <c r="I5513" s="78"/>
    </row>
    <row r="5514" spans="1:9" x14ac:dyDescent="0.2">
      <c r="A5514" s="77">
        <v>37646</v>
      </c>
      <c r="B5514" s="61">
        <v>6322</v>
      </c>
      <c r="C5514" s="78">
        <f t="shared" si="225"/>
        <v>2003.01</v>
      </c>
      <c r="D5514" s="78">
        <f t="shared" si="226"/>
        <v>12.539504132231405</v>
      </c>
      <c r="E5514" s="78"/>
      <c r="F5514" s="78"/>
      <c r="G5514" s="78"/>
      <c r="H5514" s="78"/>
      <c r="I5514" s="78"/>
    </row>
    <row r="5515" spans="1:9" x14ac:dyDescent="0.2">
      <c r="A5515" s="77">
        <v>37647</v>
      </c>
      <c r="B5515" s="61">
        <v>5798</v>
      </c>
      <c r="C5515" s="78">
        <f t="shared" ref="C5515:C5578" si="227">YEAR(A5515) + MONTH(A5515) / 100</f>
        <v>2003.01</v>
      </c>
      <c r="D5515" s="78">
        <f t="shared" si="226"/>
        <v>11.500165289256199</v>
      </c>
      <c r="E5515" s="78"/>
      <c r="F5515" s="78"/>
      <c r="G5515" s="78"/>
      <c r="H5515" s="78"/>
      <c r="I5515" s="78"/>
    </row>
    <row r="5516" spans="1:9" x14ac:dyDescent="0.2">
      <c r="A5516" s="77">
        <v>37648</v>
      </c>
      <c r="B5516" s="61">
        <v>7009</v>
      </c>
      <c r="C5516" s="78">
        <f t="shared" si="227"/>
        <v>2003.01</v>
      </c>
      <c r="D5516" s="78">
        <f t="shared" ref="D5516:D5579" si="228">B5516 * 60 * 60 * 24 / 43560 / 1000</f>
        <v>13.902148760330578</v>
      </c>
      <c r="E5516" s="78"/>
      <c r="F5516" s="78"/>
      <c r="G5516" s="78"/>
      <c r="H5516" s="78"/>
      <c r="I5516" s="78"/>
    </row>
    <row r="5517" spans="1:9" x14ac:dyDescent="0.2">
      <c r="A5517" s="77">
        <v>37649</v>
      </c>
      <c r="B5517" s="61">
        <v>6791</v>
      </c>
      <c r="C5517" s="78">
        <f t="shared" si="227"/>
        <v>2003.01</v>
      </c>
      <c r="D5517" s="78">
        <f t="shared" si="228"/>
        <v>13.469752066115703</v>
      </c>
      <c r="E5517" s="78"/>
      <c r="F5517" s="78"/>
      <c r="G5517" s="78"/>
      <c r="H5517" s="78"/>
      <c r="I5517" s="78"/>
    </row>
    <row r="5518" spans="1:9" x14ac:dyDescent="0.2">
      <c r="A5518" s="77">
        <v>37650</v>
      </c>
      <c r="B5518" s="61">
        <v>4690</v>
      </c>
      <c r="C5518" s="78">
        <f t="shared" si="227"/>
        <v>2003.01</v>
      </c>
      <c r="D5518" s="78">
        <f t="shared" si="228"/>
        <v>9.302479338842975</v>
      </c>
      <c r="E5518" s="78"/>
      <c r="F5518" s="78"/>
      <c r="G5518" s="78"/>
      <c r="H5518" s="78"/>
      <c r="I5518" s="78"/>
    </row>
    <row r="5519" spans="1:9" x14ac:dyDescent="0.2">
      <c r="A5519" s="77">
        <v>37651</v>
      </c>
      <c r="B5519" s="61">
        <v>4348</v>
      </c>
      <c r="C5519" s="78">
        <f t="shared" si="227"/>
        <v>2003.01</v>
      </c>
      <c r="D5519" s="78">
        <f t="shared" si="228"/>
        <v>8.6241322314049587</v>
      </c>
      <c r="E5519" s="78"/>
      <c r="F5519" s="78"/>
      <c r="G5519" s="78"/>
      <c r="H5519" s="78"/>
      <c r="I5519" s="78"/>
    </row>
    <row r="5520" spans="1:9" x14ac:dyDescent="0.2">
      <c r="A5520" s="77">
        <v>37652</v>
      </c>
      <c r="B5520" s="61">
        <v>4859</v>
      </c>
      <c r="C5520" s="78">
        <f t="shared" si="227"/>
        <v>2003.01</v>
      </c>
      <c r="D5520" s="78">
        <f t="shared" si="228"/>
        <v>9.6376859504132231</v>
      </c>
      <c r="E5520" s="78"/>
      <c r="F5520" s="78"/>
      <c r="G5520" s="78"/>
      <c r="H5520" s="78"/>
      <c r="I5520" s="78"/>
    </row>
    <row r="5521" spans="1:9" x14ac:dyDescent="0.2">
      <c r="A5521" s="77">
        <v>37653</v>
      </c>
      <c r="B5521" s="61">
        <v>4817</v>
      </c>
      <c r="C5521" s="78">
        <f t="shared" si="227"/>
        <v>2003.02</v>
      </c>
      <c r="D5521" s="78">
        <f t="shared" si="228"/>
        <v>9.5543801652892562</v>
      </c>
      <c r="E5521" s="78"/>
      <c r="F5521" s="78"/>
      <c r="G5521" s="78"/>
      <c r="H5521" s="78"/>
      <c r="I5521" s="78"/>
    </row>
    <row r="5522" spans="1:9" x14ac:dyDescent="0.2">
      <c r="A5522" s="77">
        <v>37654</v>
      </c>
      <c r="B5522" s="61">
        <v>4238</v>
      </c>
      <c r="C5522" s="78">
        <f t="shared" si="227"/>
        <v>2003.02</v>
      </c>
      <c r="D5522" s="78">
        <f t="shared" si="228"/>
        <v>8.4059504132231417</v>
      </c>
      <c r="E5522" s="78"/>
      <c r="F5522" s="78"/>
      <c r="G5522" s="78"/>
      <c r="H5522" s="78"/>
      <c r="I5522" s="78"/>
    </row>
    <row r="5523" spans="1:9" x14ac:dyDescent="0.2">
      <c r="A5523" s="77">
        <v>37655</v>
      </c>
      <c r="B5523" s="61">
        <v>3490</v>
      </c>
      <c r="C5523" s="78">
        <f t="shared" si="227"/>
        <v>2003.02</v>
      </c>
      <c r="D5523" s="78">
        <f t="shared" si="228"/>
        <v>6.9223140495867765</v>
      </c>
      <c r="E5523" s="78"/>
      <c r="F5523" s="78"/>
      <c r="G5523" s="78"/>
      <c r="H5523" s="78"/>
      <c r="I5523" s="78"/>
    </row>
    <row r="5524" spans="1:9" x14ac:dyDescent="0.2">
      <c r="A5524" s="77">
        <v>37656</v>
      </c>
      <c r="B5524" s="61">
        <v>3053</v>
      </c>
      <c r="C5524" s="78">
        <f t="shared" si="227"/>
        <v>2003.02</v>
      </c>
      <c r="D5524" s="78">
        <f t="shared" si="228"/>
        <v>6.0555371900826449</v>
      </c>
      <c r="E5524" s="78"/>
      <c r="F5524" s="78"/>
      <c r="G5524" s="78"/>
      <c r="H5524" s="78"/>
      <c r="I5524" s="78"/>
    </row>
    <row r="5525" spans="1:9" x14ac:dyDescent="0.2">
      <c r="A5525" s="77">
        <v>37657</v>
      </c>
      <c r="B5525" s="61">
        <v>2706</v>
      </c>
      <c r="C5525" s="78">
        <f t="shared" si="227"/>
        <v>2003.02</v>
      </c>
      <c r="D5525" s="78">
        <f t="shared" si="228"/>
        <v>5.3672727272727272</v>
      </c>
      <c r="E5525" s="78"/>
      <c r="F5525" s="78"/>
      <c r="G5525" s="78"/>
      <c r="H5525" s="78"/>
      <c r="I5525" s="78"/>
    </row>
    <row r="5526" spans="1:9" x14ac:dyDescent="0.2">
      <c r="A5526" s="77">
        <v>37658</v>
      </c>
      <c r="B5526" s="61">
        <v>2522</v>
      </c>
      <c r="C5526" s="78">
        <f t="shared" si="227"/>
        <v>2003.02</v>
      </c>
      <c r="D5526" s="78">
        <f t="shared" si="228"/>
        <v>5.0023140495867766</v>
      </c>
      <c r="E5526" s="78"/>
      <c r="F5526" s="78"/>
      <c r="G5526" s="78"/>
      <c r="H5526" s="78"/>
      <c r="I5526" s="78"/>
    </row>
    <row r="5527" spans="1:9" x14ac:dyDescent="0.2">
      <c r="A5527" s="77">
        <v>37659</v>
      </c>
      <c r="B5527" s="61">
        <v>2150</v>
      </c>
      <c r="C5527" s="78">
        <f t="shared" si="227"/>
        <v>2003.02</v>
      </c>
      <c r="D5527" s="78">
        <f t="shared" si="228"/>
        <v>4.2644628099173554</v>
      </c>
      <c r="E5527" s="78"/>
      <c r="F5527" s="78"/>
      <c r="G5527" s="78"/>
      <c r="H5527" s="78"/>
      <c r="I5527" s="78"/>
    </row>
    <row r="5528" spans="1:9" x14ac:dyDescent="0.2">
      <c r="A5528" s="77">
        <v>37660</v>
      </c>
      <c r="B5528" s="61">
        <v>1969</v>
      </c>
      <c r="C5528" s="78">
        <f t="shared" si="227"/>
        <v>2003.02</v>
      </c>
      <c r="D5528" s="78">
        <f t="shared" si="228"/>
        <v>3.9054545454545453</v>
      </c>
      <c r="E5528" s="78"/>
      <c r="F5528" s="78"/>
      <c r="G5528" s="78"/>
      <c r="H5528" s="78"/>
      <c r="I5528" s="78"/>
    </row>
    <row r="5529" spans="1:9" x14ac:dyDescent="0.2">
      <c r="A5529" s="77">
        <v>37661</v>
      </c>
      <c r="B5529" s="61">
        <v>1929</v>
      </c>
      <c r="C5529" s="78">
        <f t="shared" si="227"/>
        <v>2003.02</v>
      </c>
      <c r="D5529" s="78">
        <f t="shared" si="228"/>
        <v>3.8261157024793389</v>
      </c>
      <c r="E5529" s="78"/>
      <c r="F5529" s="78"/>
      <c r="G5529" s="78"/>
      <c r="H5529" s="78"/>
      <c r="I5529" s="78"/>
    </row>
    <row r="5530" spans="1:9" x14ac:dyDescent="0.2">
      <c r="A5530" s="77">
        <v>37662</v>
      </c>
      <c r="B5530" s="61">
        <v>1894</v>
      </c>
      <c r="C5530" s="78">
        <f t="shared" si="227"/>
        <v>2003.02</v>
      </c>
      <c r="D5530" s="78">
        <f t="shared" si="228"/>
        <v>3.7566942148760329</v>
      </c>
      <c r="E5530" s="78"/>
      <c r="F5530" s="78"/>
      <c r="G5530" s="78"/>
      <c r="H5530" s="78"/>
      <c r="I5530" s="78"/>
    </row>
    <row r="5531" spans="1:9" x14ac:dyDescent="0.2">
      <c r="A5531" s="77">
        <v>37663</v>
      </c>
      <c r="B5531" s="61">
        <v>1793</v>
      </c>
      <c r="C5531" s="78">
        <f t="shared" si="227"/>
        <v>2003.02</v>
      </c>
      <c r="D5531" s="78">
        <f t="shared" si="228"/>
        <v>3.5563636363636366</v>
      </c>
      <c r="E5531" s="78"/>
      <c r="F5531" s="78"/>
      <c r="G5531" s="78"/>
      <c r="H5531" s="78"/>
      <c r="I5531" s="78"/>
    </row>
    <row r="5532" spans="1:9" x14ac:dyDescent="0.2">
      <c r="A5532" s="77">
        <v>37664</v>
      </c>
      <c r="B5532" s="61">
        <v>1608</v>
      </c>
      <c r="C5532" s="78">
        <f t="shared" si="227"/>
        <v>2003.02</v>
      </c>
      <c r="D5532" s="78">
        <f t="shared" si="228"/>
        <v>3.1894214876033056</v>
      </c>
      <c r="E5532" s="78"/>
      <c r="F5532" s="78"/>
      <c r="G5532" s="78"/>
      <c r="H5532" s="78"/>
      <c r="I5532" s="78"/>
    </row>
    <row r="5533" spans="1:9" x14ac:dyDescent="0.2">
      <c r="A5533" s="77">
        <v>37665</v>
      </c>
      <c r="B5533" s="61">
        <v>2156</v>
      </c>
      <c r="C5533" s="78">
        <f t="shared" si="227"/>
        <v>2003.02</v>
      </c>
      <c r="D5533" s="78">
        <f t="shared" si="228"/>
        <v>4.2763636363636364</v>
      </c>
      <c r="E5533" s="78"/>
      <c r="F5533" s="78"/>
      <c r="G5533" s="78"/>
      <c r="H5533" s="78"/>
      <c r="I5533" s="78"/>
    </row>
    <row r="5534" spans="1:9" x14ac:dyDescent="0.2">
      <c r="A5534" s="77">
        <v>37666</v>
      </c>
      <c r="B5534" s="61">
        <v>1982</v>
      </c>
      <c r="C5534" s="78">
        <f t="shared" si="227"/>
        <v>2003.02</v>
      </c>
      <c r="D5534" s="78">
        <f t="shared" si="228"/>
        <v>3.9312396694214877</v>
      </c>
      <c r="E5534" s="78"/>
      <c r="F5534" s="78"/>
      <c r="G5534" s="78"/>
      <c r="H5534" s="78"/>
      <c r="I5534" s="78"/>
    </row>
    <row r="5535" spans="1:9" x14ac:dyDescent="0.2">
      <c r="A5535" s="77">
        <v>37667</v>
      </c>
      <c r="B5535" s="61">
        <v>2855</v>
      </c>
      <c r="C5535" s="78">
        <f t="shared" si="227"/>
        <v>2003.02</v>
      </c>
      <c r="D5535" s="78">
        <f t="shared" si="228"/>
        <v>5.6628099173553723</v>
      </c>
      <c r="E5535" s="78"/>
      <c r="F5535" s="78"/>
      <c r="G5535" s="78"/>
      <c r="H5535" s="78"/>
      <c r="I5535" s="78"/>
    </row>
    <row r="5536" spans="1:9" x14ac:dyDescent="0.2">
      <c r="A5536" s="77">
        <v>37668</v>
      </c>
      <c r="B5536" s="61">
        <v>3838</v>
      </c>
      <c r="C5536" s="78">
        <f t="shared" si="227"/>
        <v>2003.02</v>
      </c>
      <c r="D5536" s="78">
        <f t="shared" si="228"/>
        <v>7.6125619834710738</v>
      </c>
      <c r="E5536" s="78"/>
      <c r="F5536" s="78"/>
      <c r="G5536" s="78"/>
      <c r="H5536" s="78"/>
      <c r="I5536" s="78"/>
    </row>
    <row r="5537" spans="1:9" x14ac:dyDescent="0.2">
      <c r="A5537" s="77">
        <v>37669</v>
      </c>
      <c r="B5537" s="61">
        <v>2775</v>
      </c>
      <c r="C5537" s="78">
        <f t="shared" si="227"/>
        <v>2003.02</v>
      </c>
      <c r="D5537" s="78">
        <f t="shared" si="228"/>
        <v>5.5041322314049586</v>
      </c>
      <c r="E5537" s="78"/>
      <c r="F5537" s="78"/>
      <c r="G5537" s="78"/>
      <c r="H5537" s="78"/>
      <c r="I5537" s="78"/>
    </row>
    <row r="5538" spans="1:9" x14ac:dyDescent="0.2">
      <c r="A5538" s="77">
        <v>37670</v>
      </c>
      <c r="B5538" s="61">
        <v>2608</v>
      </c>
      <c r="C5538" s="78">
        <f t="shared" si="227"/>
        <v>2003.02</v>
      </c>
      <c r="D5538" s="78">
        <f t="shared" si="228"/>
        <v>5.1728925619834705</v>
      </c>
      <c r="E5538" s="78"/>
      <c r="F5538" s="78"/>
      <c r="G5538" s="78"/>
      <c r="H5538" s="78"/>
      <c r="I5538" s="78"/>
    </row>
    <row r="5539" spans="1:9" x14ac:dyDescent="0.2">
      <c r="A5539" s="77">
        <v>37671</v>
      </c>
      <c r="B5539" s="61">
        <v>2472</v>
      </c>
      <c r="C5539" s="78">
        <f t="shared" si="227"/>
        <v>2003.02</v>
      </c>
      <c r="D5539" s="78">
        <f t="shared" si="228"/>
        <v>4.9031404958677687</v>
      </c>
      <c r="E5539" s="78"/>
      <c r="F5539" s="78"/>
      <c r="G5539" s="78"/>
      <c r="H5539" s="78"/>
      <c r="I5539" s="78"/>
    </row>
    <row r="5540" spans="1:9" x14ac:dyDescent="0.2">
      <c r="A5540" s="77">
        <v>37672</v>
      </c>
      <c r="B5540" s="61">
        <v>2179</v>
      </c>
      <c r="C5540" s="78">
        <f t="shared" si="227"/>
        <v>2003.02</v>
      </c>
      <c r="D5540" s="78">
        <f t="shared" si="228"/>
        <v>4.3219834710743799</v>
      </c>
      <c r="E5540" s="78"/>
      <c r="F5540" s="78"/>
      <c r="G5540" s="78"/>
      <c r="H5540" s="78"/>
      <c r="I5540" s="78"/>
    </row>
    <row r="5541" spans="1:9" x14ac:dyDescent="0.2">
      <c r="A5541" s="77">
        <v>37673</v>
      </c>
      <c r="B5541" s="61">
        <v>2110</v>
      </c>
      <c r="C5541" s="78">
        <f t="shared" si="227"/>
        <v>2003.02</v>
      </c>
      <c r="D5541" s="78">
        <f t="shared" si="228"/>
        <v>4.1851239669421485</v>
      </c>
      <c r="E5541" s="78"/>
      <c r="F5541" s="78"/>
      <c r="G5541" s="78"/>
      <c r="H5541" s="78"/>
      <c r="I5541" s="78"/>
    </row>
    <row r="5542" spans="1:9" x14ac:dyDescent="0.2">
      <c r="A5542" s="77">
        <v>37674</v>
      </c>
      <c r="B5542" s="61">
        <v>2084</v>
      </c>
      <c r="C5542" s="78">
        <f t="shared" si="227"/>
        <v>2003.02</v>
      </c>
      <c r="D5542" s="78">
        <f t="shared" si="228"/>
        <v>4.1335537190082645</v>
      </c>
      <c r="E5542" s="78"/>
      <c r="F5542" s="78"/>
      <c r="G5542" s="78"/>
      <c r="H5542" s="78"/>
      <c r="I5542" s="78"/>
    </row>
    <row r="5543" spans="1:9" x14ac:dyDescent="0.2">
      <c r="A5543" s="77">
        <v>37675</v>
      </c>
      <c r="B5543" s="61">
        <v>1936</v>
      </c>
      <c r="C5543" s="78">
        <f t="shared" si="227"/>
        <v>2003.02</v>
      </c>
      <c r="D5543" s="78">
        <f t="shared" si="228"/>
        <v>3.84</v>
      </c>
      <c r="E5543" s="78"/>
      <c r="F5543" s="78"/>
      <c r="G5543" s="78"/>
      <c r="H5543" s="78"/>
      <c r="I5543" s="78"/>
    </row>
    <row r="5544" spans="1:9" x14ac:dyDescent="0.2">
      <c r="A5544" s="77">
        <v>37676</v>
      </c>
      <c r="B5544" s="61">
        <v>1817</v>
      </c>
      <c r="C5544" s="78">
        <f t="shared" si="227"/>
        <v>2003.02</v>
      </c>
      <c r="D5544" s="78">
        <f t="shared" si="228"/>
        <v>3.6039669421487601</v>
      </c>
      <c r="E5544" s="78"/>
      <c r="F5544" s="78"/>
      <c r="G5544" s="78"/>
      <c r="H5544" s="78"/>
      <c r="I5544" s="78"/>
    </row>
    <row r="5545" spans="1:9" x14ac:dyDescent="0.2">
      <c r="A5545" s="77">
        <v>37677</v>
      </c>
      <c r="B5545" s="61">
        <v>1684</v>
      </c>
      <c r="C5545" s="78">
        <f t="shared" si="227"/>
        <v>2003.02</v>
      </c>
      <c r="D5545" s="78">
        <f t="shared" si="228"/>
        <v>3.3401652892561984</v>
      </c>
      <c r="E5545" s="78"/>
      <c r="F5545" s="78"/>
      <c r="G5545" s="78"/>
      <c r="H5545" s="78"/>
      <c r="I5545" s="78"/>
    </row>
    <row r="5546" spans="1:9" x14ac:dyDescent="0.2">
      <c r="A5546" s="77">
        <v>37678</v>
      </c>
      <c r="B5546" s="61">
        <v>1597</v>
      </c>
      <c r="C5546" s="78">
        <f t="shared" si="227"/>
        <v>2003.02</v>
      </c>
      <c r="D5546" s="78">
        <f t="shared" si="228"/>
        <v>3.1676033057851241</v>
      </c>
      <c r="E5546" s="78"/>
      <c r="F5546" s="78"/>
      <c r="G5546" s="78"/>
      <c r="H5546" s="78"/>
      <c r="I5546" s="78"/>
    </row>
    <row r="5547" spans="1:9" x14ac:dyDescent="0.2">
      <c r="A5547" s="77">
        <v>37679</v>
      </c>
      <c r="B5547" s="61">
        <v>1647</v>
      </c>
      <c r="C5547" s="78">
        <f t="shared" si="227"/>
        <v>2003.02</v>
      </c>
      <c r="D5547" s="78">
        <f t="shared" si="228"/>
        <v>3.266776859504132</v>
      </c>
      <c r="E5547" s="78"/>
      <c r="F5547" s="78"/>
      <c r="G5547" s="78"/>
      <c r="H5547" s="78"/>
      <c r="I5547" s="78"/>
    </row>
    <row r="5548" spans="1:9" x14ac:dyDescent="0.2">
      <c r="A5548" s="77">
        <v>37680</v>
      </c>
      <c r="B5548" s="61">
        <v>1441</v>
      </c>
      <c r="C5548" s="78">
        <f t="shared" si="227"/>
        <v>2003.02</v>
      </c>
      <c r="D5548" s="78">
        <f t="shared" si="228"/>
        <v>2.8581818181818179</v>
      </c>
      <c r="E5548" s="78"/>
      <c r="F5548" s="78"/>
      <c r="G5548" s="78"/>
      <c r="H5548" s="78"/>
      <c r="I5548" s="78"/>
    </row>
    <row r="5549" spans="1:9" x14ac:dyDescent="0.2">
      <c r="A5549" s="77">
        <v>37681</v>
      </c>
      <c r="B5549" s="61">
        <v>1555</v>
      </c>
      <c r="C5549" s="78">
        <f t="shared" si="227"/>
        <v>2003.03</v>
      </c>
      <c r="D5549" s="78">
        <f t="shared" si="228"/>
        <v>3.0842975206611571</v>
      </c>
      <c r="E5549" s="78"/>
      <c r="F5549" s="78"/>
      <c r="G5549" s="78"/>
      <c r="H5549" s="78"/>
      <c r="I5549" s="78"/>
    </row>
    <row r="5550" spans="1:9" x14ac:dyDescent="0.2">
      <c r="A5550" s="77">
        <v>37682</v>
      </c>
      <c r="B5550" s="61">
        <v>1302</v>
      </c>
      <c r="C5550" s="78">
        <f t="shared" si="227"/>
        <v>2003.03</v>
      </c>
      <c r="D5550" s="78">
        <f t="shared" si="228"/>
        <v>2.5824793388429752</v>
      </c>
      <c r="E5550" s="78"/>
      <c r="F5550" s="78"/>
      <c r="G5550" s="78"/>
      <c r="H5550" s="78"/>
      <c r="I5550" s="78"/>
    </row>
    <row r="5551" spans="1:9" x14ac:dyDescent="0.2">
      <c r="A5551" s="77">
        <v>37683</v>
      </c>
      <c r="B5551" s="61">
        <v>1304</v>
      </c>
      <c r="C5551" s="78">
        <f t="shared" si="227"/>
        <v>2003.03</v>
      </c>
      <c r="D5551" s="78">
        <f t="shared" si="228"/>
        <v>2.5864462809917352</v>
      </c>
      <c r="E5551" s="78"/>
      <c r="F5551" s="78"/>
      <c r="G5551" s="78"/>
      <c r="H5551" s="78"/>
      <c r="I5551" s="78"/>
    </row>
    <row r="5552" spans="1:9" x14ac:dyDescent="0.2">
      <c r="A5552" s="77">
        <v>37684</v>
      </c>
      <c r="B5552" s="61">
        <v>1316</v>
      </c>
      <c r="C5552" s="78">
        <f t="shared" si="227"/>
        <v>2003.03</v>
      </c>
      <c r="D5552" s="78">
        <f t="shared" si="228"/>
        <v>2.6102479338842977</v>
      </c>
      <c r="E5552" s="78"/>
      <c r="F5552" s="78"/>
      <c r="G5552" s="78"/>
      <c r="H5552" s="78"/>
      <c r="I5552" s="78"/>
    </row>
    <row r="5553" spans="1:9" x14ac:dyDescent="0.2">
      <c r="A5553" s="77">
        <v>37685</v>
      </c>
      <c r="B5553" s="61">
        <v>1233</v>
      </c>
      <c r="C5553" s="78">
        <f t="shared" si="227"/>
        <v>2003.03</v>
      </c>
      <c r="D5553" s="78">
        <f t="shared" si="228"/>
        <v>2.4456198347107438</v>
      </c>
      <c r="E5553" s="78"/>
      <c r="F5553" s="78"/>
      <c r="G5553" s="78"/>
      <c r="H5553" s="78"/>
      <c r="I5553" s="78"/>
    </row>
    <row r="5554" spans="1:9" x14ac:dyDescent="0.2">
      <c r="A5554" s="77">
        <v>37686</v>
      </c>
      <c r="B5554" s="61">
        <v>1278</v>
      </c>
      <c r="C5554" s="78">
        <f t="shared" si="227"/>
        <v>2003.03</v>
      </c>
      <c r="D5554" s="78">
        <f t="shared" si="228"/>
        <v>2.5348760330578513</v>
      </c>
      <c r="E5554" s="78"/>
      <c r="F5554" s="78"/>
      <c r="G5554" s="78"/>
      <c r="H5554" s="78"/>
      <c r="I5554" s="78"/>
    </row>
    <row r="5555" spans="1:9" x14ac:dyDescent="0.2">
      <c r="A5555" s="77">
        <v>37687</v>
      </c>
      <c r="B5555" s="61">
        <v>1228</v>
      </c>
      <c r="C5555" s="78">
        <f t="shared" si="227"/>
        <v>2003.03</v>
      </c>
      <c r="D5555" s="78">
        <f t="shared" si="228"/>
        <v>2.4357024793388429</v>
      </c>
      <c r="E5555" s="78"/>
      <c r="F5555" s="78"/>
      <c r="G5555" s="78"/>
      <c r="H5555" s="78"/>
      <c r="I5555" s="78"/>
    </row>
    <row r="5556" spans="1:9" x14ac:dyDescent="0.2">
      <c r="A5556" s="77">
        <v>37688</v>
      </c>
      <c r="B5556" s="61">
        <v>1299</v>
      </c>
      <c r="C5556" s="78">
        <f t="shared" si="227"/>
        <v>2003.03</v>
      </c>
      <c r="D5556" s="78">
        <f t="shared" si="228"/>
        <v>2.5765289256198347</v>
      </c>
      <c r="E5556" s="78"/>
      <c r="F5556" s="78"/>
      <c r="G5556" s="78"/>
      <c r="H5556" s="78"/>
      <c r="I5556" s="78"/>
    </row>
    <row r="5557" spans="1:9" x14ac:dyDescent="0.2">
      <c r="A5557" s="77">
        <v>37689</v>
      </c>
      <c r="B5557" s="61">
        <v>1632</v>
      </c>
      <c r="C5557" s="78">
        <f t="shared" si="227"/>
        <v>2003.03</v>
      </c>
      <c r="D5557" s="78">
        <f t="shared" si="228"/>
        <v>3.23702479338843</v>
      </c>
      <c r="E5557" s="78"/>
      <c r="F5557" s="78"/>
      <c r="G5557" s="78"/>
      <c r="H5557" s="78"/>
      <c r="I5557" s="78"/>
    </row>
    <row r="5558" spans="1:9" x14ac:dyDescent="0.2">
      <c r="A5558" s="77">
        <v>37690</v>
      </c>
      <c r="B5558" s="61">
        <v>1652</v>
      </c>
      <c r="C5558" s="78">
        <f t="shared" si="227"/>
        <v>2003.03</v>
      </c>
      <c r="D5558" s="78">
        <f t="shared" si="228"/>
        <v>3.276694214876033</v>
      </c>
      <c r="E5558" s="78"/>
      <c r="F5558" s="78"/>
      <c r="G5558" s="78"/>
      <c r="H5558" s="78"/>
      <c r="I5558" s="78"/>
    </row>
    <row r="5559" spans="1:9" x14ac:dyDescent="0.2">
      <c r="A5559" s="77">
        <v>37691</v>
      </c>
      <c r="B5559" s="61">
        <v>1675</v>
      </c>
      <c r="C5559" s="78">
        <f t="shared" si="227"/>
        <v>2003.03</v>
      </c>
      <c r="D5559" s="78">
        <f t="shared" si="228"/>
        <v>3.3223140495867769</v>
      </c>
      <c r="E5559" s="78"/>
      <c r="F5559" s="78"/>
      <c r="G5559" s="78"/>
      <c r="H5559" s="78"/>
      <c r="I5559" s="78"/>
    </row>
    <row r="5560" spans="1:9" x14ac:dyDescent="0.2">
      <c r="A5560" s="77">
        <v>37692</v>
      </c>
      <c r="B5560" s="61">
        <v>1824</v>
      </c>
      <c r="C5560" s="78">
        <f t="shared" si="227"/>
        <v>2003.03</v>
      </c>
      <c r="D5560" s="78">
        <f t="shared" si="228"/>
        <v>3.6178512396694216</v>
      </c>
      <c r="E5560" s="78"/>
      <c r="F5560" s="78"/>
      <c r="G5560" s="78"/>
      <c r="H5560" s="78"/>
      <c r="I5560" s="78"/>
    </row>
    <row r="5561" spans="1:9" x14ac:dyDescent="0.2">
      <c r="A5561" s="77">
        <v>37693</v>
      </c>
      <c r="B5561" s="61">
        <v>2507</v>
      </c>
      <c r="C5561" s="78">
        <f t="shared" si="227"/>
        <v>2003.03</v>
      </c>
      <c r="D5561" s="78">
        <f t="shared" si="228"/>
        <v>4.9725619834710741</v>
      </c>
      <c r="E5561" s="78"/>
      <c r="F5561" s="78"/>
      <c r="G5561" s="78"/>
      <c r="H5561" s="78"/>
      <c r="I5561" s="78"/>
    </row>
    <row r="5562" spans="1:9" x14ac:dyDescent="0.2">
      <c r="A5562" s="77">
        <v>37694</v>
      </c>
      <c r="B5562" s="61">
        <v>4651</v>
      </c>
      <c r="C5562" s="78">
        <f t="shared" si="227"/>
        <v>2003.03</v>
      </c>
      <c r="D5562" s="78">
        <f t="shared" si="228"/>
        <v>9.2251239669421476</v>
      </c>
      <c r="E5562" s="78"/>
      <c r="F5562" s="78"/>
      <c r="G5562" s="78"/>
      <c r="H5562" s="78"/>
      <c r="I5562" s="78"/>
    </row>
    <row r="5563" spans="1:9" x14ac:dyDescent="0.2">
      <c r="A5563" s="77">
        <v>37695</v>
      </c>
      <c r="B5563" s="61">
        <v>10943</v>
      </c>
      <c r="C5563" s="78">
        <f t="shared" si="227"/>
        <v>2003.03</v>
      </c>
      <c r="D5563" s="78">
        <f t="shared" si="228"/>
        <v>21.70512396694215</v>
      </c>
      <c r="E5563" s="78"/>
      <c r="F5563" s="78"/>
      <c r="G5563" s="78"/>
      <c r="H5563" s="78"/>
      <c r="I5563" s="78"/>
    </row>
    <row r="5564" spans="1:9" x14ac:dyDescent="0.2">
      <c r="A5564" s="77">
        <v>37696</v>
      </c>
      <c r="B5564" s="61">
        <v>6004</v>
      </c>
      <c r="C5564" s="78">
        <f t="shared" si="227"/>
        <v>2003.03</v>
      </c>
      <c r="D5564" s="78">
        <f t="shared" si="228"/>
        <v>11.908760330578513</v>
      </c>
      <c r="E5564" s="78"/>
      <c r="F5564" s="78"/>
      <c r="G5564" s="78"/>
      <c r="H5564" s="78"/>
      <c r="I5564" s="78"/>
    </row>
    <row r="5565" spans="1:9" x14ac:dyDescent="0.2">
      <c r="A5565" s="77">
        <v>37697</v>
      </c>
      <c r="B5565" s="61">
        <v>4128</v>
      </c>
      <c r="C5565" s="78">
        <f t="shared" si="227"/>
        <v>2003.03</v>
      </c>
      <c r="D5565" s="78">
        <f t="shared" si="228"/>
        <v>8.187768595041323</v>
      </c>
      <c r="E5565" s="78"/>
      <c r="F5565" s="78"/>
      <c r="G5565" s="78"/>
      <c r="H5565" s="78"/>
      <c r="I5565" s="78"/>
    </row>
    <row r="5566" spans="1:9" x14ac:dyDescent="0.2">
      <c r="A5566" s="77">
        <v>37698</v>
      </c>
      <c r="B5566" s="61">
        <v>3498</v>
      </c>
      <c r="C5566" s="78">
        <f t="shared" si="227"/>
        <v>2003.03</v>
      </c>
      <c r="D5566" s="78">
        <f t="shared" si="228"/>
        <v>6.9381818181818184</v>
      </c>
      <c r="E5566" s="78"/>
      <c r="F5566" s="78"/>
      <c r="G5566" s="78"/>
      <c r="H5566" s="78"/>
      <c r="I5566" s="78"/>
    </row>
    <row r="5567" spans="1:9" x14ac:dyDescent="0.2">
      <c r="A5567" s="77">
        <v>37699</v>
      </c>
      <c r="B5567" s="61">
        <v>2933</v>
      </c>
      <c r="C5567" s="78">
        <f t="shared" si="227"/>
        <v>2003.03</v>
      </c>
      <c r="D5567" s="78">
        <f t="shared" si="228"/>
        <v>5.8175206611570252</v>
      </c>
      <c r="E5567" s="78"/>
      <c r="F5567" s="78"/>
      <c r="G5567" s="78"/>
      <c r="H5567" s="78"/>
      <c r="I5567" s="78"/>
    </row>
    <row r="5568" spans="1:9" x14ac:dyDescent="0.2">
      <c r="A5568" s="77">
        <v>37700</v>
      </c>
      <c r="B5568" s="61">
        <v>2518</v>
      </c>
      <c r="C5568" s="78">
        <f t="shared" si="227"/>
        <v>2003.03</v>
      </c>
      <c r="D5568" s="78">
        <f t="shared" si="228"/>
        <v>4.9943801652892565</v>
      </c>
      <c r="E5568" s="78"/>
      <c r="F5568" s="78"/>
      <c r="G5568" s="78"/>
      <c r="H5568" s="78"/>
      <c r="I5568" s="78"/>
    </row>
    <row r="5569" spans="1:9" x14ac:dyDescent="0.2">
      <c r="A5569" s="77">
        <v>37701</v>
      </c>
      <c r="B5569" s="61">
        <v>2582</v>
      </c>
      <c r="C5569" s="78">
        <f t="shared" si="227"/>
        <v>2003.03</v>
      </c>
      <c r="D5569" s="78">
        <f t="shared" si="228"/>
        <v>5.1213223140495865</v>
      </c>
      <c r="E5569" s="78"/>
      <c r="F5569" s="78"/>
      <c r="G5569" s="78"/>
      <c r="H5569" s="78"/>
      <c r="I5569" s="78"/>
    </row>
    <row r="5570" spans="1:9" x14ac:dyDescent="0.2">
      <c r="A5570" s="77">
        <v>37702</v>
      </c>
      <c r="B5570" s="61">
        <v>2871</v>
      </c>
      <c r="C5570" s="78">
        <f t="shared" si="227"/>
        <v>2003.03</v>
      </c>
      <c r="D5570" s="78">
        <f t="shared" si="228"/>
        <v>5.6945454545454552</v>
      </c>
      <c r="E5570" s="78"/>
      <c r="F5570" s="78"/>
      <c r="G5570" s="78"/>
      <c r="H5570" s="78"/>
      <c r="I5570" s="78"/>
    </row>
    <row r="5571" spans="1:9" x14ac:dyDescent="0.2">
      <c r="A5571" s="77">
        <v>37703</v>
      </c>
      <c r="B5571" s="61">
        <v>3184</v>
      </c>
      <c r="C5571" s="78">
        <f t="shared" si="227"/>
        <v>2003.03</v>
      </c>
      <c r="D5571" s="78">
        <f t="shared" si="228"/>
        <v>6.3153719008264462</v>
      </c>
      <c r="E5571" s="78"/>
      <c r="F5571" s="78"/>
      <c r="G5571" s="78"/>
      <c r="H5571" s="78"/>
      <c r="I5571" s="78"/>
    </row>
    <row r="5572" spans="1:9" x14ac:dyDescent="0.2">
      <c r="A5572" s="77">
        <v>37704</v>
      </c>
      <c r="B5572" s="61">
        <v>2831</v>
      </c>
      <c r="C5572" s="78">
        <f t="shared" si="227"/>
        <v>2003.03</v>
      </c>
      <c r="D5572" s="78">
        <f t="shared" si="228"/>
        <v>5.6152066115702484</v>
      </c>
      <c r="E5572" s="78"/>
      <c r="F5572" s="78"/>
      <c r="G5572" s="78"/>
      <c r="H5572" s="78"/>
      <c r="I5572" s="78"/>
    </row>
    <row r="5573" spans="1:9" x14ac:dyDescent="0.2">
      <c r="A5573" s="77">
        <v>37705</v>
      </c>
      <c r="B5573" s="61">
        <v>2905</v>
      </c>
      <c r="C5573" s="78">
        <f t="shared" si="227"/>
        <v>2003.03</v>
      </c>
      <c r="D5573" s="78">
        <f t="shared" si="228"/>
        <v>5.7619834710743802</v>
      </c>
      <c r="E5573" s="78"/>
      <c r="F5573" s="78"/>
      <c r="G5573" s="78"/>
      <c r="H5573" s="78"/>
      <c r="I5573" s="78"/>
    </row>
    <row r="5574" spans="1:9" x14ac:dyDescent="0.2">
      <c r="A5574" s="77">
        <v>37706</v>
      </c>
      <c r="B5574" s="61">
        <v>4713</v>
      </c>
      <c r="C5574" s="78">
        <f t="shared" si="227"/>
        <v>2003.03</v>
      </c>
      <c r="D5574" s="78">
        <f t="shared" si="228"/>
        <v>9.3480991735537184</v>
      </c>
      <c r="E5574" s="78"/>
      <c r="F5574" s="78"/>
      <c r="G5574" s="78"/>
      <c r="H5574" s="78"/>
      <c r="I5574" s="78"/>
    </row>
    <row r="5575" spans="1:9" x14ac:dyDescent="0.2">
      <c r="A5575" s="77">
        <v>37707</v>
      </c>
      <c r="B5575" s="61">
        <v>3974</v>
      </c>
      <c r="C5575" s="78">
        <f t="shared" si="227"/>
        <v>2003.03</v>
      </c>
      <c r="D5575" s="78">
        <f t="shared" si="228"/>
        <v>7.8823140495867765</v>
      </c>
      <c r="E5575" s="78"/>
      <c r="F5575" s="78"/>
      <c r="G5575" s="78"/>
      <c r="H5575" s="78"/>
      <c r="I5575" s="78"/>
    </row>
    <row r="5576" spans="1:9" x14ac:dyDescent="0.2">
      <c r="A5576" s="77">
        <v>37708</v>
      </c>
      <c r="B5576" s="61">
        <v>3317</v>
      </c>
      <c r="C5576" s="78">
        <f t="shared" si="227"/>
        <v>2003.03</v>
      </c>
      <c r="D5576" s="78">
        <f t="shared" si="228"/>
        <v>6.5791735537190084</v>
      </c>
      <c r="E5576" s="78"/>
      <c r="F5576" s="78"/>
      <c r="G5576" s="78"/>
      <c r="H5576" s="78"/>
      <c r="I5576" s="78"/>
    </row>
    <row r="5577" spans="1:9" x14ac:dyDescent="0.2">
      <c r="A5577" s="77">
        <v>37709</v>
      </c>
      <c r="B5577" s="61">
        <v>3322</v>
      </c>
      <c r="C5577" s="78">
        <f t="shared" si="227"/>
        <v>2003.03</v>
      </c>
      <c r="D5577" s="78">
        <f t="shared" si="228"/>
        <v>6.5890909090909089</v>
      </c>
      <c r="E5577" s="78"/>
      <c r="F5577" s="78"/>
      <c r="G5577" s="78"/>
      <c r="H5577" s="78"/>
      <c r="I5577" s="78"/>
    </row>
    <row r="5578" spans="1:9" x14ac:dyDescent="0.2">
      <c r="A5578" s="77">
        <v>37710</v>
      </c>
      <c r="B5578" s="61">
        <v>3323</v>
      </c>
      <c r="C5578" s="78">
        <f t="shared" si="227"/>
        <v>2003.03</v>
      </c>
      <c r="D5578" s="78">
        <f t="shared" si="228"/>
        <v>6.5910743801652885</v>
      </c>
      <c r="E5578" s="78"/>
      <c r="F5578" s="78"/>
      <c r="G5578" s="78"/>
      <c r="H5578" s="78"/>
      <c r="I5578" s="78"/>
    </row>
    <row r="5579" spans="1:9" x14ac:dyDescent="0.2">
      <c r="A5579" s="77">
        <v>37711</v>
      </c>
      <c r="B5579" s="61">
        <v>4074</v>
      </c>
      <c r="C5579" s="78">
        <f t="shared" ref="C5579:C5642" si="229">YEAR(A5579) + MONTH(A5579) / 100</f>
        <v>2003.03</v>
      </c>
      <c r="D5579" s="78">
        <f t="shared" si="228"/>
        <v>8.0806611570247942</v>
      </c>
      <c r="E5579" s="78"/>
      <c r="F5579" s="78"/>
      <c r="G5579" s="78"/>
      <c r="H5579" s="78"/>
      <c r="I5579" s="78"/>
    </row>
    <row r="5580" spans="1:9" x14ac:dyDescent="0.2">
      <c r="A5580" s="77">
        <v>37712</v>
      </c>
      <c r="B5580" s="61">
        <v>3931</v>
      </c>
      <c r="C5580" s="78">
        <f t="shared" si="229"/>
        <v>2003.04</v>
      </c>
      <c r="D5580" s="78">
        <f t="shared" ref="D5580:D5643" si="230">B5580 * 60 * 60 * 24 / 43560 / 1000</f>
        <v>7.7970247933884291</v>
      </c>
      <c r="E5580" s="78"/>
      <c r="F5580" s="78"/>
      <c r="G5580" s="78"/>
      <c r="H5580" s="78"/>
      <c r="I5580" s="78"/>
    </row>
    <row r="5581" spans="1:9" x14ac:dyDescent="0.2">
      <c r="A5581" s="77">
        <v>37713</v>
      </c>
      <c r="B5581" s="61">
        <v>3552</v>
      </c>
      <c r="C5581" s="78">
        <f t="shared" si="229"/>
        <v>2003.04</v>
      </c>
      <c r="D5581" s="78">
        <f t="shared" si="230"/>
        <v>7.0452892561983473</v>
      </c>
      <c r="E5581" s="78"/>
      <c r="F5581" s="78"/>
      <c r="G5581" s="78"/>
      <c r="H5581" s="78"/>
      <c r="I5581" s="78"/>
    </row>
    <row r="5582" spans="1:9" x14ac:dyDescent="0.2">
      <c r="A5582" s="77">
        <v>37714</v>
      </c>
      <c r="B5582" s="61">
        <v>3100</v>
      </c>
      <c r="C5582" s="78">
        <f t="shared" si="229"/>
        <v>2003.04</v>
      </c>
      <c r="D5582" s="78">
        <f t="shared" si="230"/>
        <v>6.1487603305785123</v>
      </c>
      <c r="E5582" s="78"/>
      <c r="F5582" s="78"/>
      <c r="G5582" s="78"/>
      <c r="H5582" s="78"/>
      <c r="I5582" s="78"/>
    </row>
    <row r="5583" spans="1:9" x14ac:dyDescent="0.2">
      <c r="A5583" s="77">
        <v>37715</v>
      </c>
      <c r="B5583" s="61">
        <v>3101</v>
      </c>
      <c r="C5583" s="78">
        <f t="shared" si="229"/>
        <v>2003.04</v>
      </c>
      <c r="D5583" s="78">
        <f t="shared" si="230"/>
        <v>6.1507438016528919</v>
      </c>
      <c r="E5583" s="78"/>
      <c r="F5583" s="78"/>
      <c r="G5583" s="78"/>
      <c r="H5583" s="78"/>
      <c r="I5583" s="78"/>
    </row>
    <row r="5584" spans="1:9" x14ac:dyDescent="0.2">
      <c r="A5584" s="77">
        <v>37716</v>
      </c>
      <c r="B5584" s="61">
        <v>2426</v>
      </c>
      <c r="C5584" s="78">
        <f t="shared" si="229"/>
        <v>2003.04</v>
      </c>
      <c r="D5584" s="78">
        <f t="shared" si="230"/>
        <v>4.8119008264462808</v>
      </c>
      <c r="E5584" s="78"/>
      <c r="F5584" s="78"/>
      <c r="G5584" s="78"/>
      <c r="H5584" s="78"/>
      <c r="I5584" s="78"/>
    </row>
    <row r="5585" spans="1:9" x14ac:dyDescent="0.2">
      <c r="A5585" s="77">
        <v>37717</v>
      </c>
      <c r="B5585" s="61">
        <v>2178</v>
      </c>
      <c r="C5585" s="78">
        <f t="shared" si="229"/>
        <v>2003.04</v>
      </c>
      <c r="D5585" s="78">
        <f t="shared" si="230"/>
        <v>4.32</v>
      </c>
      <c r="E5585" s="78"/>
      <c r="F5585" s="78"/>
      <c r="G5585" s="78"/>
      <c r="H5585" s="78"/>
      <c r="I5585" s="78"/>
    </row>
    <row r="5586" spans="1:9" x14ac:dyDescent="0.2">
      <c r="A5586" s="77">
        <v>37718</v>
      </c>
      <c r="B5586" s="61">
        <v>2393</v>
      </c>
      <c r="C5586" s="78">
        <f t="shared" si="229"/>
        <v>2003.04</v>
      </c>
      <c r="D5586" s="78">
        <f t="shared" si="230"/>
        <v>4.7464462809917363</v>
      </c>
      <c r="E5586" s="78"/>
      <c r="F5586" s="78"/>
      <c r="G5586" s="78"/>
      <c r="H5586" s="78"/>
      <c r="I5586" s="78"/>
    </row>
    <row r="5587" spans="1:9" x14ac:dyDescent="0.2">
      <c r="A5587" s="77">
        <v>37719</v>
      </c>
      <c r="B5587" s="61">
        <v>2454</v>
      </c>
      <c r="C5587" s="78">
        <f t="shared" si="229"/>
        <v>2003.04</v>
      </c>
      <c r="D5587" s="78">
        <f t="shared" si="230"/>
        <v>4.8674380165289257</v>
      </c>
      <c r="E5587" s="78"/>
      <c r="F5587" s="78"/>
      <c r="G5587" s="78"/>
      <c r="H5587" s="78"/>
      <c r="I5587" s="78"/>
    </row>
    <row r="5588" spans="1:9" x14ac:dyDescent="0.2">
      <c r="A5588" s="77">
        <v>37720</v>
      </c>
      <c r="B5588" s="61">
        <v>2253</v>
      </c>
      <c r="C5588" s="78">
        <f t="shared" si="229"/>
        <v>2003.04</v>
      </c>
      <c r="D5588" s="78">
        <f t="shared" si="230"/>
        <v>4.4687603305785126</v>
      </c>
      <c r="E5588" s="78"/>
      <c r="F5588" s="78"/>
      <c r="G5588" s="78"/>
      <c r="H5588" s="78"/>
      <c r="I5588" s="78"/>
    </row>
    <row r="5589" spans="1:9" x14ac:dyDescent="0.2">
      <c r="A5589" s="77">
        <v>37721</v>
      </c>
      <c r="B5589" s="61">
        <v>2592</v>
      </c>
      <c r="C5589" s="78">
        <f t="shared" si="229"/>
        <v>2003.04</v>
      </c>
      <c r="D5589" s="78">
        <f t="shared" si="230"/>
        <v>5.1411570247933884</v>
      </c>
      <c r="E5589" s="78"/>
      <c r="F5589" s="78"/>
      <c r="G5589" s="78"/>
      <c r="H5589" s="78"/>
      <c r="I5589" s="78"/>
    </row>
    <row r="5590" spans="1:9" x14ac:dyDescent="0.2">
      <c r="A5590" s="77">
        <v>37722</v>
      </c>
      <c r="B5590" s="61">
        <v>3030</v>
      </c>
      <c r="C5590" s="78">
        <f t="shared" si="229"/>
        <v>2003.04</v>
      </c>
      <c r="D5590" s="78">
        <f t="shared" si="230"/>
        <v>6.0099173553719014</v>
      </c>
      <c r="E5590" s="78"/>
      <c r="F5590" s="78"/>
      <c r="G5590" s="78"/>
      <c r="H5590" s="78"/>
      <c r="I5590" s="78"/>
    </row>
    <row r="5591" spans="1:9" x14ac:dyDescent="0.2">
      <c r="A5591" s="77">
        <v>37723</v>
      </c>
      <c r="B5591" s="61">
        <v>4396</v>
      </c>
      <c r="C5591" s="78">
        <f t="shared" si="229"/>
        <v>2003.04</v>
      </c>
      <c r="D5591" s="78">
        <f t="shared" si="230"/>
        <v>8.7193388429752066</v>
      </c>
      <c r="E5591" s="78"/>
      <c r="F5591" s="78"/>
      <c r="G5591" s="78"/>
      <c r="H5591" s="78"/>
      <c r="I5591" s="78"/>
    </row>
    <row r="5592" spans="1:9" x14ac:dyDescent="0.2">
      <c r="A5592" s="77">
        <v>37724</v>
      </c>
      <c r="B5592" s="61">
        <v>5094</v>
      </c>
      <c r="C5592" s="78">
        <f t="shared" si="229"/>
        <v>2003.04</v>
      </c>
      <c r="D5592" s="78">
        <f t="shared" si="230"/>
        <v>10.103801652892562</v>
      </c>
      <c r="E5592" s="78"/>
      <c r="F5592" s="78"/>
      <c r="G5592" s="78"/>
      <c r="H5592" s="78"/>
      <c r="I5592" s="78"/>
    </row>
    <row r="5593" spans="1:9" x14ac:dyDescent="0.2">
      <c r="A5593" s="77">
        <v>37725</v>
      </c>
      <c r="B5593" s="61">
        <v>4722</v>
      </c>
      <c r="C5593" s="78">
        <f t="shared" si="229"/>
        <v>2003.04</v>
      </c>
      <c r="D5593" s="78">
        <f t="shared" si="230"/>
        <v>9.3659504132231408</v>
      </c>
      <c r="E5593" s="78"/>
      <c r="F5593" s="78"/>
      <c r="G5593" s="78"/>
      <c r="H5593" s="78"/>
      <c r="I5593" s="78"/>
    </row>
    <row r="5594" spans="1:9" x14ac:dyDescent="0.2">
      <c r="A5594" s="77">
        <v>37726</v>
      </c>
      <c r="B5594" s="61">
        <v>3943</v>
      </c>
      <c r="C5594" s="78">
        <f t="shared" si="229"/>
        <v>2003.04</v>
      </c>
      <c r="D5594" s="78">
        <f t="shared" si="230"/>
        <v>7.820826446280992</v>
      </c>
      <c r="E5594" s="78"/>
      <c r="F5594" s="78"/>
      <c r="G5594" s="78"/>
      <c r="H5594" s="78"/>
      <c r="I5594" s="78"/>
    </row>
    <row r="5595" spans="1:9" x14ac:dyDescent="0.2">
      <c r="A5595" s="77">
        <v>37727</v>
      </c>
      <c r="B5595" s="61">
        <v>4154</v>
      </c>
      <c r="C5595" s="78">
        <f t="shared" si="229"/>
        <v>2003.04</v>
      </c>
      <c r="D5595" s="78">
        <f t="shared" si="230"/>
        <v>8.2393388429752061</v>
      </c>
      <c r="E5595" s="78"/>
      <c r="F5595" s="78"/>
      <c r="G5595" s="78"/>
      <c r="H5595" s="78"/>
      <c r="I5595" s="78"/>
    </row>
    <row r="5596" spans="1:9" x14ac:dyDescent="0.2">
      <c r="A5596" s="77">
        <v>37728</v>
      </c>
      <c r="B5596" s="61">
        <v>3536</v>
      </c>
      <c r="C5596" s="78">
        <f t="shared" si="229"/>
        <v>2003.04</v>
      </c>
      <c r="D5596" s="78">
        <f t="shared" si="230"/>
        <v>7.0135537190082644</v>
      </c>
      <c r="E5596" s="78"/>
      <c r="F5596" s="78"/>
      <c r="G5596" s="78"/>
      <c r="H5596" s="78"/>
      <c r="I5596" s="78"/>
    </row>
    <row r="5597" spans="1:9" x14ac:dyDescent="0.2">
      <c r="A5597" s="77">
        <v>37729</v>
      </c>
      <c r="B5597" s="61">
        <v>3294</v>
      </c>
      <c r="C5597" s="78">
        <f t="shared" si="229"/>
        <v>2003.04</v>
      </c>
      <c r="D5597" s="78">
        <f t="shared" si="230"/>
        <v>6.533553719008264</v>
      </c>
      <c r="E5597" s="78"/>
      <c r="F5597" s="78"/>
      <c r="G5597" s="78"/>
      <c r="H5597" s="78"/>
      <c r="I5597" s="78"/>
    </row>
    <row r="5598" spans="1:9" x14ac:dyDescent="0.2">
      <c r="A5598" s="77">
        <v>37730</v>
      </c>
      <c r="B5598" s="61">
        <v>3232</v>
      </c>
      <c r="C5598" s="78">
        <f t="shared" si="229"/>
        <v>2003.04</v>
      </c>
      <c r="D5598" s="78">
        <f t="shared" si="230"/>
        <v>6.4105785123966941</v>
      </c>
      <c r="E5598" s="78"/>
      <c r="F5598" s="78"/>
      <c r="G5598" s="78"/>
      <c r="H5598" s="78"/>
      <c r="I5598" s="78"/>
    </row>
    <row r="5599" spans="1:9" x14ac:dyDescent="0.2">
      <c r="A5599" s="77">
        <v>37731</v>
      </c>
      <c r="B5599" s="61">
        <v>3105</v>
      </c>
      <c r="C5599" s="78">
        <f t="shared" si="229"/>
        <v>2003.04</v>
      </c>
      <c r="D5599" s="78">
        <f t="shared" si="230"/>
        <v>6.1586776859504138</v>
      </c>
      <c r="E5599" s="78"/>
      <c r="F5599" s="78"/>
      <c r="G5599" s="78"/>
      <c r="H5599" s="78"/>
      <c r="I5599" s="78"/>
    </row>
    <row r="5600" spans="1:9" x14ac:dyDescent="0.2">
      <c r="A5600" s="77">
        <v>37732</v>
      </c>
      <c r="B5600" s="61">
        <v>3782</v>
      </c>
      <c r="C5600" s="78">
        <f t="shared" si="229"/>
        <v>2003.04</v>
      </c>
      <c r="D5600" s="78">
        <f t="shared" si="230"/>
        <v>7.5014876033057849</v>
      </c>
      <c r="E5600" s="78"/>
      <c r="F5600" s="78"/>
      <c r="G5600" s="78"/>
      <c r="H5600" s="78"/>
      <c r="I5600" s="78"/>
    </row>
    <row r="5601" spans="1:9" x14ac:dyDescent="0.2">
      <c r="A5601" s="77">
        <v>37733</v>
      </c>
      <c r="B5601" s="61">
        <v>3565</v>
      </c>
      <c r="C5601" s="78">
        <f t="shared" si="229"/>
        <v>2003.04</v>
      </c>
      <c r="D5601" s="78">
        <f t="shared" si="230"/>
        <v>7.0710743801652889</v>
      </c>
      <c r="E5601" s="78"/>
      <c r="F5601" s="78"/>
      <c r="G5601" s="78"/>
      <c r="H5601" s="78"/>
      <c r="I5601" s="78"/>
    </row>
    <row r="5602" spans="1:9" x14ac:dyDescent="0.2">
      <c r="A5602" s="77">
        <v>37734</v>
      </c>
      <c r="B5602" s="61">
        <v>3744</v>
      </c>
      <c r="C5602" s="78">
        <f t="shared" si="229"/>
        <v>2003.04</v>
      </c>
      <c r="D5602" s="78">
        <f t="shared" si="230"/>
        <v>7.4261157024793389</v>
      </c>
      <c r="E5602" s="78"/>
      <c r="F5602" s="78"/>
      <c r="G5602" s="78"/>
      <c r="H5602" s="78"/>
      <c r="I5602" s="78"/>
    </row>
    <row r="5603" spans="1:9" x14ac:dyDescent="0.2">
      <c r="A5603" s="77">
        <v>37735</v>
      </c>
      <c r="B5603" s="61">
        <v>5274</v>
      </c>
      <c r="C5603" s="78">
        <f t="shared" si="229"/>
        <v>2003.04</v>
      </c>
      <c r="D5603" s="78">
        <f t="shared" si="230"/>
        <v>10.460826446280992</v>
      </c>
      <c r="E5603" s="78"/>
      <c r="F5603" s="78"/>
      <c r="G5603" s="78"/>
      <c r="H5603" s="78"/>
      <c r="I5603" s="78"/>
    </row>
    <row r="5604" spans="1:9" x14ac:dyDescent="0.2">
      <c r="A5604" s="77">
        <v>37736</v>
      </c>
      <c r="B5604" s="61">
        <v>4689</v>
      </c>
      <c r="C5604" s="78">
        <f t="shared" si="229"/>
        <v>2003.04</v>
      </c>
      <c r="D5604" s="78">
        <f t="shared" si="230"/>
        <v>9.3004958677685963</v>
      </c>
      <c r="E5604" s="78"/>
      <c r="F5604" s="78"/>
      <c r="G5604" s="78"/>
      <c r="H5604" s="78"/>
      <c r="I5604" s="78"/>
    </row>
    <row r="5605" spans="1:9" x14ac:dyDescent="0.2">
      <c r="A5605" s="77">
        <v>37737</v>
      </c>
      <c r="B5605" s="61">
        <v>4197</v>
      </c>
      <c r="C5605" s="78">
        <f t="shared" si="229"/>
        <v>2003.04</v>
      </c>
      <c r="D5605" s="78">
        <f t="shared" si="230"/>
        <v>8.3246280991735535</v>
      </c>
      <c r="E5605" s="78"/>
      <c r="F5605" s="78"/>
      <c r="G5605" s="78"/>
      <c r="H5605" s="78"/>
      <c r="I5605" s="78"/>
    </row>
    <row r="5606" spans="1:9" x14ac:dyDescent="0.2">
      <c r="A5606" s="77">
        <v>37738</v>
      </c>
      <c r="B5606" s="61">
        <v>3917</v>
      </c>
      <c r="C5606" s="78">
        <f t="shared" si="229"/>
        <v>2003.04</v>
      </c>
      <c r="D5606" s="78">
        <f t="shared" si="230"/>
        <v>7.769256198347108</v>
      </c>
      <c r="E5606" s="78"/>
      <c r="F5606" s="78"/>
      <c r="G5606" s="78"/>
      <c r="H5606" s="78"/>
      <c r="I5606" s="78"/>
    </row>
    <row r="5607" spans="1:9" x14ac:dyDescent="0.2">
      <c r="A5607" s="77">
        <v>37739</v>
      </c>
      <c r="B5607" s="61">
        <v>5560</v>
      </c>
      <c r="C5607" s="78">
        <f t="shared" si="229"/>
        <v>2003.04</v>
      </c>
      <c r="D5607" s="78">
        <f t="shared" si="230"/>
        <v>11.02809917355372</v>
      </c>
      <c r="E5607" s="78"/>
      <c r="F5607" s="78"/>
      <c r="G5607" s="78"/>
      <c r="H5607" s="78"/>
      <c r="I5607" s="78"/>
    </row>
    <row r="5608" spans="1:9" x14ac:dyDescent="0.2">
      <c r="A5608" s="77">
        <v>37740</v>
      </c>
      <c r="B5608" s="61">
        <v>8171</v>
      </c>
      <c r="C5608" s="78">
        <f t="shared" si="229"/>
        <v>2003.04</v>
      </c>
      <c r="D5608" s="78">
        <f t="shared" si="230"/>
        <v>16.20694214876033</v>
      </c>
      <c r="E5608" s="78"/>
      <c r="F5608" s="78"/>
      <c r="G5608" s="78"/>
      <c r="H5608" s="78"/>
      <c r="I5608" s="78"/>
    </row>
    <row r="5609" spans="1:9" x14ac:dyDescent="0.2">
      <c r="A5609" s="77">
        <v>37741</v>
      </c>
      <c r="B5609" s="61">
        <v>7124</v>
      </c>
      <c r="C5609" s="78">
        <f t="shared" si="229"/>
        <v>2003.04</v>
      </c>
      <c r="D5609" s="78">
        <f t="shared" si="230"/>
        <v>14.130247933884297</v>
      </c>
      <c r="E5609" s="78"/>
      <c r="F5609" s="78"/>
      <c r="G5609" s="78"/>
      <c r="H5609" s="78"/>
      <c r="I5609" s="78"/>
    </row>
    <row r="5610" spans="1:9" x14ac:dyDescent="0.2">
      <c r="A5610" s="77">
        <v>37742</v>
      </c>
      <c r="B5610" s="61">
        <v>5925</v>
      </c>
      <c r="C5610" s="78">
        <f t="shared" si="229"/>
        <v>2003.05</v>
      </c>
      <c r="D5610" s="78">
        <f t="shared" si="230"/>
        <v>11.752066115702478</v>
      </c>
      <c r="E5610" s="78"/>
      <c r="F5610" s="78"/>
      <c r="G5610" s="78"/>
      <c r="H5610" s="78"/>
      <c r="I5610" s="78"/>
    </row>
    <row r="5611" spans="1:9" x14ac:dyDescent="0.2">
      <c r="A5611" s="77">
        <v>37743</v>
      </c>
      <c r="B5611" s="61">
        <v>5037</v>
      </c>
      <c r="C5611" s="78">
        <f t="shared" si="229"/>
        <v>2003.05</v>
      </c>
      <c r="D5611" s="78">
        <f t="shared" si="230"/>
        <v>9.9907438016528918</v>
      </c>
      <c r="E5611" s="78"/>
      <c r="F5611" s="78"/>
      <c r="G5611" s="78"/>
      <c r="H5611" s="78"/>
      <c r="I5611" s="78"/>
    </row>
    <row r="5612" spans="1:9" x14ac:dyDescent="0.2">
      <c r="A5612" s="77">
        <v>37744</v>
      </c>
      <c r="B5612" s="61">
        <v>4718</v>
      </c>
      <c r="C5612" s="78">
        <f t="shared" si="229"/>
        <v>2003.05</v>
      </c>
      <c r="D5612" s="78">
        <f t="shared" si="230"/>
        <v>9.3580165289256207</v>
      </c>
      <c r="E5612" s="78"/>
      <c r="F5612" s="78"/>
      <c r="G5612" s="78"/>
      <c r="H5612" s="78"/>
      <c r="I5612" s="78"/>
    </row>
    <row r="5613" spans="1:9" x14ac:dyDescent="0.2">
      <c r="A5613" s="77">
        <v>37745</v>
      </c>
      <c r="B5613" s="61">
        <v>4810</v>
      </c>
      <c r="C5613" s="78">
        <f t="shared" si="229"/>
        <v>2003.05</v>
      </c>
      <c r="D5613" s="78">
        <f t="shared" si="230"/>
        <v>9.5404958677685947</v>
      </c>
      <c r="E5613" s="78"/>
      <c r="F5613" s="78"/>
      <c r="G5613" s="78"/>
      <c r="H5613" s="78"/>
      <c r="I5613" s="78"/>
    </row>
    <row r="5614" spans="1:9" x14ac:dyDescent="0.2">
      <c r="A5614" s="77">
        <v>37746</v>
      </c>
      <c r="B5614" s="61">
        <v>4466</v>
      </c>
      <c r="C5614" s="78">
        <f t="shared" si="229"/>
        <v>2003.05</v>
      </c>
      <c r="D5614" s="78">
        <f t="shared" si="230"/>
        <v>8.8581818181818175</v>
      </c>
      <c r="E5614" s="78"/>
      <c r="F5614" s="78"/>
      <c r="G5614" s="78"/>
      <c r="H5614" s="78"/>
      <c r="I5614" s="78"/>
    </row>
    <row r="5615" spans="1:9" x14ac:dyDescent="0.2">
      <c r="A5615" s="77">
        <v>37747</v>
      </c>
      <c r="B5615" s="61">
        <v>4115</v>
      </c>
      <c r="C5615" s="78">
        <f t="shared" si="229"/>
        <v>2003.05</v>
      </c>
      <c r="D5615" s="78">
        <f t="shared" si="230"/>
        <v>8.1619834710743806</v>
      </c>
      <c r="E5615" s="78"/>
      <c r="F5615" s="78"/>
      <c r="G5615" s="78"/>
      <c r="H5615" s="78"/>
      <c r="I5615" s="78"/>
    </row>
    <row r="5616" spans="1:9" x14ac:dyDescent="0.2">
      <c r="A5616" s="77">
        <v>37748</v>
      </c>
      <c r="B5616" s="61">
        <v>3800</v>
      </c>
      <c r="C5616" s="78">
        <f t="shared" si="229"/>
        <v>2003.05</v>
      </c>
      <c r="D5616" s="78">
        <f t="shared" si="230"/>
        <v>7.5371900826446279</v>
      </c>
      <c r="E5616" s="78"/>
      <c r="F5616" s="78"/>
      <c r="G5616" s="78"/>
      <c r="H5616" s="78"/>
      <c r="I5616" s="78"/>
    </row>
    <row r="5617" spans="1:9" x14ac:dyDescent="0.2">
      <c r="A5617" s="77">
        <v>37749</v>
      </c>
      <c r="B5617" s="61">
        <v>4044</v>
      </c>
      <c r="C5617" s="78">
        <f t="shared" si="229"/>
        <v>2003.05</v>
      </c>
      <c r="D5617" s="78">
        <f t="shared" si="230"/>
        <v>8.0211570247933892</v>
      </c>
      <c r="E5617" s="78"/>
      <c r="F5617" s="78"/>
      <c r="G5617" s="78"/>
      <c r="H5617" s="78"/>
      <c r="I5617" s="78"/>
    </row>
    <row r="5618" spans="1:9" x14ac:dyDescent="0.2">
      <c r="A5618" s="77">
        <v>37750</v>
      </c>
      <c r="B5618" s="61">
        <v>3728</v>
      </c>
      <c r="C5618" s="78">
        <f t="shared" si="229"/>
        <v>2003.05</v>
      </c>
      <c r="D5618" s="78">
        <f t="shared" si="230"/>
        <v>7.394380165289256</v>
      </c>
      <c r="E5618" s="78"/>
      <c r="F5618" s="78"/>
      <c r="G5618" s="78"/>
      <c r="H5618" s="78"/>
      <c r="I5618" s="78"/>
    </row>
    <row r="5619" spans="1:9" x14ac:dyDescent="0.2">
      <c r="A5619" s="77">
        <v>37751</v>
      </c>
      <c r="B5619" s="61">
        <v>3526</v>
      </c>
      <c r="C5619" s="78">
        <f t="shared" si="229"/>
        <v>2003.05</v>
      </c>
      <c r="D5619" s="78">
        <f t="shared" si="230"/>
        <v>6.9937190082644625</v>
      </c>
      <c r="E5619" s="78"/>
      <c r="F5619" s="78"/>
      <c r="G5619" s="78"/>
      <c r="H5619" s="78"/>
      <c r="I5619" s="78"/>
    </row>
    <row r="5620" spans="1:9" x14ac:dyDescent="0.2">
      <c r="A5620" s="77">
        <v>37752</v>
      </c>
      <c r="B5620" s="61">
        <v>3462</v>
      </c>
      <c r="C5620" s="78">
        <f t="shared" si="229"/>
        <v>2003.05</v>
      </c>
      <c r="D5620" s="78">
        <f t="shared" si="230"/>
        <v>6.8667768595041325</v>
      </c>
      <c r="E5620" s="78"/>
      <c r="F5620" s="78"/>
      <c r="G5620" s="78"/>
      <c r="H5620" s="78"/>
      <c r="I5620" s="78"/>
    </row>
    <row r="5621" spans="1:9" x14ac:dyDescent="0.2">
      <c r="A5621" s="77">
        <v>37753</v>
      </c>
      <c r="B5621" s="61">
        <v>3725</v>
      </c>
      <c r="C5621" s="78">
        <f t="shared" si="229"/>
        <v>2003.05</v>
      </c>
      <c r="D5621" s="78">
        <f t="shared" si="230"/>
        <v>7.3884297520661155</v>
      </c>
      <c r="E5621" s="78"/>
      <c r="F5621" s="78"/>
      <c r="G5621" s="78"/>
      <c r="H5621" s="78"/>
      <c r="I5621" s="78"/>
    </row>
    <row r="5622" spans="1:9" x14ac:dyDescent="0.2">
      <c r="A5622" s="77">
        <v>37754</v>
      </c>
      <c r="B5622" s="61">
        <v>4503</v>
      </c>
      <c r="C5622" s="78">
        <f t="shared" si="229"/>
        <v>2003.05</v>
      </c>
      <c r="D5622" s="78">
        <f t="shared" si="230"/>
        <v>8.9315702479338857</v>
      </c>
      <c r="E5622" s="78"/>
      <c r="F5622" s="78"/>
      <c r="G5622" s="78"/>
      <c r="H5622" s="78"/>
      <c r="I5622" s="78"/>
    </row>
    <row r="5623" spans="1:9" x14ac:dyDescent="0.2">
      <c r="A5623" s="77">
        <v>37755</v>
      </c>
      <c r="B5623" s="61">
        <v>5580</v>
      </c>
      <c r="C5623" s="78">
        <f t="shared" si="229"/>
        <v>2003.05</v>
      </c>
      <c r="D5623" s="78">
        <f t="shared" si="230"/>
        <v>11.067768595041322</v>
      </c>
      <c r="E5623" s="78"/>
      <c r="F5623" s="78"/>
      <c r="G5623" s="78"/>
      <c r="H5623" s="78"/>
      <c r="I5623" s="78"/>
    </row>
    <row r="5624" spans="1:9" x14ac:dyDescent="0.2">
      <c r="A5624" s="77">
        <v>37756</v>
      </c>
      <c r="B5624" s="61">
        <v>6138</v>
      </c>
      <c r="C5624" s="78">
        <f t="shared" si="229"/>
        <v>2003.05</v>
      </c>
      <c r="D5624" s="78">
        <f t="shared" si="230"/>
        <v>12.174545454545454</v>
      </c>
      <c r="E5624" s="78"/>
      <c r="F5624" s="78"/>
      <c r="G5624" s="78"/>
      <c r="H5624" s="78"/>
      <c r="I5624" s="78"/>
    </row>
    <row r="5625" spans="1:9" x14ac:dyDescent="0.2">
      <c r="A5625" s="77">
        <v>37757</v>
      </c>
      <c r="B5625" s="61">
        <v>5657</v>
      </c>
      <c r="C5625" s="78">
        <f t="shared" si="229"/>
        <v>2003.05</v>
      </c>
      <c r="D5625" s="78">
        <f t="shared" si="230"/>
        <v>11.220495867768596</v>
      </c>
      <c r="E5625" s="78"/>
      <c r="F5625" s="78"/>
      <c r="G5625" s="78"/>
      <c r="H5625" s="78"/>
      <c r="I5625" s="78"/>
    </row>
    <row r="5626" spans="1:9" x14ac:dyDescent="0.2">
      <c r="A5626" s="77">
        <v>37758</v>
      </c>
      <c r="B5626" s="61">
        <v>5020</v>
      </c>
      <c r="C5626" s="78">
        <f t="shared" si="229"/>
        <v>2003.05</v>
      </c>
      <c r="D5626" s="78">
        <f t="shared" si="230"/>
        <v>9.9570247933884293</v>
      </c>
      <c r="E5626" s="78"/>
      <c r="F5626" s="78"/>
      <c r="G5626" s="78"/>
      <c r="H5626" s="78"/>
      <c r="I5626" s="78"/>
    </row>
    <row r="5627" spans="1:9" x14ac:dyDescent="0.2">
      <c r="A5627" s="77">
        <v>37759</v>
      </c>
      <c r="B5627" s="61">
        <v>4301</v>
      </c>
      <c r="C5627" s="78">
        <f t="shared" si="229"/>
        <v>2003.05</v>
      </c>
      <c r="D5627" s="78">
        <f t="shared" si="230"/>
        <v>8.5309090909090894</v>
      </c>
      <c r="E5627" s="78"/>
      <c r="F5627" s="78"/>
      <c r="G5627" s="78"/>
      <c r="H5627" s="78"/>
      <c r="I5627" s="78"/>
    </row>
    <row r="5628" spans="1:9" x14ac:dyDescent="0.2">
      <c r="A5628" s="77">
        <v>37760</v>
      </c>
      <c r="B5628" s="61">
        <v>4053</v>
      </c>
      <c r="C5628" s="78">
        <f t="shared" si="229"/>
        <v>2003.05</v>
      </c>
      <c r="D5628" s="78">
        <f t="shared" si="230"/>
        <v>8.0390082644628098</v>
      </c>
      <c r="E5628" s="78"/>
      <c r="F5628" s="78"/>
      <c r="G5628" s="78"/>
      <c r="H5628" s="78"/>
      <c r="I5628" s="78"/>
    </row>
    <row r="5629" spans="1:9" x14ac:dyDescent="0.2">
      <c r="A5629" s="77">
        <v>37761</v>
      </c>
      <c r="B5629" s="61">
        <v>4600</v>
      </c>
      <c r="C5629" s="78">
        <f t="shared" si="229"/>
        <v>2003.05</v>
      </c>
      <c r="D5629" s="78">
        <f t="shared" si="230"/>
        <v>9.1239669421487601</v>
      </c>
      <c r="E5629" s="78"/>
      <c r="F5629" s="78"/>
      <c r="G5629" s="78"/>
      <c r="H5629" s="78"/>
      <c r="I5629" s="78"/>
    </row>
    <row r="5630" spans="1:9" x14ac:dyDescent="0.2">
      <c r="A5630" s="77">
        <v>37762</v>
      </c>
      <c r="B5630" s="61">
        <v>5860</v>
      </c>
      <c r="C5630" s="78">
        <f t="shared" si="229"/>
        <v>2003.05</v>
      </c>
      <c r="D5630" s="78">
        <f t="shared" si="230"/>
        <v>11.623140495867769</v>
      </c>
      <c r="E5630" s="78"/>
      <c r="F5630" s="78"/>
      <c r="G5630" s="78"/>
      <c r="H5630" s="78"/>
      <c r="I5630" s="78"/>
    </row>
    <row r="5631" spans="1:9" x14ac:dyDescent="0.2">
      <c r="A5631" s="77">
        <v>37763</v>
      </c>
      <c r="B5631" s="61">
        <v>7908</v>
      </c>
      <c r="C5631" s="78">
        <f t="shared" si="229"/>
        <v>2003.05</v>
      </c>
      <c r="D5631" s="78">
        <f t="shared" si="230"/>
        <v>15.685289256198347</v>
      </c>
      <c r="E5631" s="78"/>
      <c r="F5631" s="78"/>
      <c r="G5631" s="78"/>
      <c r="H5631" s="78"/>
      <c r="I5631" s="78"/>
    </row>
    <row r="5632" spans="1:9" x14ac:dyDescent="0.2">
      <c r="A5632" s="77">
        <v>37764</v>
      </c>
      <c r="B5632" s="61">
        <v>9492</v>
      </c>
      <c r="C5632" s="78">
        <f t="shared" si="229"/>
        <v>2003.05</v>
      </c>
      <c r="D5632" s="78">
        <f t="shared" si="230"/>
        <v>18.82710743801653</v>
      </c>
      <c r="E5632" s="78"/>
      <c r="F5632" s="78"/>
      <c r="G5632" s="78"/>
      <c r="H5632" s="78"/>
      <c r="I5632" s="78"/>
    </row>
    <row r="5633" spans="1:9" x14ac:dyDescent="0.2">
      <c r="A5633" s="77">
        <v>37765</v>
      </c>
      <c r="B5633" s="61">
        <v>9993</v>
      </c>
      <c r="C5633" s="78">
        <f t="shared" si="229"/>
        <v>2003.05</v>
      </c>
      <c r="D5633" s="78">
        <f t="shared" si="230"/>
        <v>19.820826446280993</v>
      </c>
      <c r="E5633" s="78"/>
      <c r="F5633" s="78"/>
      <c r="G5633" s="78"/>
      <c r="H5633" s="78"/>
      <c r="I5633" s="78"/>
    </row>
    <row r="5634" spans="1:9" x14ac:dyDescent="0.2">
      <c r="A5634" s="77">
        <v>37766</v>
      </c>
      <c r="B5634" s="61">
        <v>8926</v>
      </c>
      <c r="C5634" s="78">
        <f t="shared" si="229"/>
        <v>2003.05</v>
      </c>
      <c r="D5634" s="78">
        <f t="shared" si="230"/>
        <v>17.704462809917356</v>
      </c>
      <c r="E5634" s="78"/>
      <c r="F5634" s="78"/>
      <c r="G5634" s="78"/>
      <c r="H5634" s="78"/>
      <c r="I5634" s="78"/>
    </row>
    <row r="5635" spans="1:9" x14ac:dyDescent="0.2">
      <c r="A5635" s="77">
        <v>37767</v>
      </c>
      <c r="B5635" s="61">
        <v>7830</v>
      </c>
      <c r="C5635" s="78">
        <f t="shared" si="229"/>
        <v>2003.05</v>
      </c>
      <c r="D5635" s="78">
        <f t="shared" si="230"/>
        <v>15.530578512396694</v>
      </c>
      <c r="E5635" s="78"/>
      <c r="F5635" s="78"/>
      <c r="G5635" s="78"/>
      <c r="H5635" s="78"/>
      <c r="I5635" s="78"/>
    </row>
    <row r="5636" spans="1:9" x14ac:dyDescent="0.2">
      <c r="A5636" s="77">
        <v>37768</v>
      </c>
      <c r="B5636" s="61">
        <v>7935</v>
      </c>
      <c r="C5636" s="78">
        <f t="shared" si="229"/>
        <v>2003.05</v>
      </c>
      <c r="D5636" s="78">
        <f t="shared" si="230"/>
        <v>15.738842975206611</v>
      </c>
      <c r="E5636" s="78"/>
      <c r="F5636" s="78"/>
      <c r="G5636" s="78"/>
      <c r="H5636" s="78"/>
      <c r="I5636" s="78"/>
    </row>
    <row r="5637" spans="1:9" x14ac:dyDescent="0.2">
      <c r="A5637" s="77">
        <v>37769</v>
      </c>
      <c r="B5637" s="61">
        <v>8513</v>
      </c>
      <c r="C5637" s="78">
        <f t="shared" si="229"/>
        <v>2003.05</v>
      </c>
      <c r="D5637" s="78">
        <f t="shared" si="230"/>
        <v>16.885289256198345</v>
      </c>
      <c r="E5637" s="78"/>
      <c r="F5637" s="78"/>
      <c r="G5637" s="78"/>
      <c r="H5637" s="78"/>
      <c r="I5637" s="78"/>
    </row>
    <row r="5638" spans="1:9" x14ac:dyDescent="0.2">
      <c r="A5638" s="77">
        <v>37770</v>
      </c>
      <c r="B5638" s="61">
        <v>9015</v>
      </c>
      <c r="C5638" s="78">
        <f t="shared" si="229"/>
        <v>2003.05</v>
      </c>
      <c r="D5638" s="78">
        <f t="shared" si="230"/>
        <v>17.88099173553719</v>
      </c>
      <c r="E5638" s="78"/>
      <c r="F5638" s="78"/>
      <c r="G5638" s="78"/>
      <c r="H5638" s="78"/>
      <c r="I5638" s="78"/>
    </row>
    <row r="5639" spans="1:9" x14ac:dyDescent="0.2">
      <c r="A5639" s="77">
        <v>37771</v>
      </c>
      <c r="B5639" s="61">
        <v>8309</v>
      </c>
      <c r="C5639" s="78">
        <f t="shared" si="229"/>
        <v>2003.05</v>
      </c>
      <c r="D5639" s="78">
        <f t="shared" si="230"/>
        <v>16.480661157024795</v>
      </c>
      <c r="E5639" s="78"/>
      <c r="F5639" s="78"/>
      <c r="G5639" s="78"/>
      <c r="H5639" s="78"/>
      <c r="I5639" s="78"/>
    </row>
    <row r="5640" spans="1:9" x14ac:dyDescent="0.2">
      <c r="A5640" s="77">
        <v>37772</v>
      </c>
      <c r="B5640" s="61">
        <v>7445</v>
      </c>
      <c r="C5640" s="78">
        <f t="shared" si="229"/>
        <v>2003.05</v>
      </c>
      <c r="D5640" s="78">
        <f t="shared" si="230"/>
        <v>14.766942148760331</v>
      </c>
      <c r="E5640" s="78"/>
      <c r="F5640" s="78"/>
      <c r="G5640" s="78"/>
      <c r="H5640" s="78"/>
      <c r="I5640" s="78"/>
    </row>
    <row r="5641" spans="1:9" x14ac:dyDescent="0.2">
      <c r="A5641" s="77">
        <v>37773</v>
      </c>
      <c r="B5641" s="61">
        <v>7086</v>
      </c>
      <c r="C5641" s="78">
        <f t="shared" si="229"/>
        <v>2003.06</v>
      </c>
      <c r="D5641" s="78">
        <f t="shared" si="230"/>
        <v>14.054876033057852</v>
      </c>
      <c r="E5641" s="78"/>
      <c r="F5641" s="78"/>
      <c r="G5641" s="78"/>
      <c r="H5641" s="78"/>
      <c r="I5641" s="78"/>
    </row>
    <row r="5642" spans="1:9" x14ac:dyDescent="0.2">
      <c r="A5642" s="77">
        <v>37774</v>
      </c>
      <c r="B5642" s="61">
        <v>6889</v>
      </c>
      <c r="C5642" s="78">
        <f t="shared" si="229"/>
        <v>2003.06</v>
      </c>
      <c r="D5642" s="78">
        <f t="shared" si="230"/>
        <v>13.66413223140496</v>
      </c>
      <c r="E5642" s="78"/>
      <c r="F5642" s="78"/>
      <c r="G5642" s="78"/>
      <c r="H5642" s="78"/>
      <c r="I5642" s="78"/>
    </row>
    <row r="5643" spans="1:9" x14ac:dyDescent="0.2">
      <c r="A5643" s="77">
        <v>37775</v>
      </c>
      <c r="B5643" s="61">
        <v>7094</v>
      </c>
      <c r="C5643" s="78">
        <f t="shared" ref="C5643:C5706" si="231">YEAR(A5643) + MONTH(A5643) / 100</f>
        <v>2003.06</v>
      </c>
      <c r="D5643" s="78">
        <f t="shared" si="230"/>
        <v>14.070743801652892</v>
      </c>
      <c r="E5643" s="78"/>
      <c r="F5643" s="78"/>
      <c r="G5643" s="78"/>
      <c r="H5643" s="78"/>
      <c r="I5643" s="78"/>
    </row>
    <row r="5644" spans="1:9" x14ac:dyDescent="0.2">
      <c r="A5644" s="77">
        <v>37776</v>
      </c>
      <c r="B5644" s="61">
        <v>7404</v>
      </c>
      <c r="C5644" s="78">
        <f t="shared" si="231"/>
        <v>2003.06</v>
      </c>
      <c r="D5644" s="78">
        <f t="shared" ref="D5644:D5707" si="232">B5644 * 60 * 60 * 24 / 43560 / 1000</f>
        <v>14.685619834710744</v>
      </c>
      <c r="E5644" s="78"/>
      <c r="F5644" s="78"/>
      <c r="G5644" s="78"/>
      <c r="H5644" s="78"/>
      <c r="I5644" s="78"/>
    </row>
    <row r="5645" spans="1:9" x14ac:dyDescent="0.2">
      <c r="A5645" s="77">
        <v>37777</v>
      </c>
      <c r="B5645" s="61">
        <v>6931</v>
      </c>
      <c r="C5645" s="78">
        <f t="shared" si="231"/>
        <v>2003.06</v>
      </c>
      <c r="D5645" s="78">
        <f t="shared" si="232"/>
        <v>13.747438016528926</v>
      </c>
      <c r="E5645" s="78"/>
      <c r="F5645" s="78"/>
      <c r="G5645" s="78"/>
      <c r="H5645" s="78"/>
      <c r="I5645" s="78"/>
    </row>
    <row r="5646" spans="1:9" x14ac:dyDescent="0.2">
      <c r="A5646" s="77">
        <v>37778</v>
      </c>
      <c r="B5646" s="61">
        <v>6690</v>
      </c>
      <c r="C5646" s="78">
        <f t="shared" si="231"/>
        <v>2003.06</v>
      </c>
      <c r="D5646" s="78">
        <f t="shared" si="232"/>
        <v>13.269421487603307</v>
      </c>
      <c r="E5646" s="78"/>
      <c r="F5646" s="78"/>
      <c r="G5646" s="78"/>
      <c r="H5646" s="78"/>
      <c r="I5646" s="78"/>
    </row>
    <row r="5647" spans="1:9" x14ac:dyDescent="0.2">
      <c r="A5647" s="77">
        <v>37779</v>
      </c>
      <c r="B5647" s="61">
        <v>6938</v>
      </c>
      <c r="C5647" s="78">
        <f t="shared" si="231"/>
        <v>2003.06</v>
      </c>
      <c r="D5647" s="78">
        <f t="shared" si="232"/>
        <v>13.761322314049586</v>
      </c>
      <c r="E5647" s="78"/>
      <c r="F5647" s="78"/>
      <c r="G5647" s="78"/>
      <c r="H5647" s="78"/>
      <c r="I5647" s="78"/>
    </row>
    <row r="5648" spans="1:9" x14ac:dyDescent="0.2">
      <c r="A5648" s="77">
        <v>37780</v>
      </c>
      <c r="B5648" s="61">
        <v>6781</v>
      </c>
      <c r="C5648" s="78">
        <f t="shared" si="231"/>
        <v>2003.06</v>
      </c>
      <c r="D5648" s="78">
        <f t="shared" si="232"/>
        <v>13.449917355371902</v>
      </c>
      <c r="E5648" s="78"/>
      <c r="F5648" s="78"/>
      <c r="G5648" s="78"/>
      <c r="H5648" s="78"/>
      <c r="I5648" s="78"/>
    </row>
    <row r="5649" spans="1:9" x14ac:dyDescent="0.2">
      <c r="A5649" s="77">
        <v>37781</v>
      </c>
      <c r="B5649" s="61">
        <v>5785</v>
      </c>
      <c r="C5649" s="78">
        <f t="shared" si="231"/>
        <v>2003.06</v>
      </c>
      <c r="D5649" s="78">
        <f t="shared" si="232"/>
        <v>11.474380165289256</v>
      </c>
      <c r="E5649" s="78"/>
      <c r="F5649" s="78"/>
      <c r="G5649" s="78"/>
      <c r="H5649" s="78"/>
      <c r="I5649" s="78"/>
    </row>
    <row r="5650" spans="1:9" x14ac:dyDescent="0.2">
      <c r="A5650" s="77">
        <v>37782</v>
      </c>
      <c r="B5650" s="61">
        <v>5100</v>
      </c>
      <c r="C5650" s="78">
        <f t="shared" si="231"/>
        <v>2003.06</v>
      </c>
      <c r="D5650" s="78">
        <f t="shared" si="232"/>
        <v>10.115702479338843</v>
      </c>
      <c r="E5650" s="78"/>
      <c r="F5650" s="78"/>
      <c r="G5650" s="78"/>
      <c r="H5650" s="78"/>
      <c r="I5650" s="78"/>
    </row>
    <row r="5651" spans="1:9" x14ac:dyDescent="0.2">
      <c r="A5651" s="77">
        <v>37783</v>
      </c>
      <c r="B5651" s="61">
        <v>4444</v>
      </c>
      <c r="C5651" s="78">
        <f t="shared" si="231"/>
        <v>2003.06</v>
      </c>
      <c r="D5651" s="78">
        <f t="shared" si="232"/>
        <v>8.8145454545454545</v>
      </c>
      <c r="E5651" s="78"/>
      <c r="F5651" s="78"/>
      <c r="G5651" s="78"/>
      <c r="H5651" s="78"/>
      <c r="I5651" s="78"/>
    </row>
    <row r="5652" spans="1:9" x14ac:dyDescent="0.2">
      <c r="A5652" s="77">
        <v>37784</v>
      </c>
      <c r="B5652" s="61">
        <v>4029</v>
      </c>
      <c r="C5652" s="78">
        <f t="shared" si="231"/>
        <v>2003.06</v>
      </c>
      <c r="D5652" s="78">
        <f t="shared" si="232"/>
        <v>7.9914049586776859</v>
      </c>
      <c r="E5652" s="78"/>
      <c r="F5652" s="78"/>
      <c r="G5652" s="78"/>
      <c r="H5652" s="78"/>
      <c r="I5652" s="78"/>
    </row>
    <row r="5653" spans="1:9" x14ac:dyDescent="0.2">
      <c r="A5653" s="77">
        <v>37785</v>
      </c>
      <c r="B5653" s="61">
        <v>3460</v>
      </c>
      <c r="C5653" s="78">
        <f t="shared" si="231"/>
        <v>2003.06</v>
      </c>
      <c r="D5653" s="78">
        <f t="shared" si="232"/>
        <v>6.8628099173553716</v>
      </c>
      <c r="E5653" s="78"/>
      <c r="F5653" s="78"/>
      <c r="G5653" s="78"/>
      <c r="H5653" s="78"/>
      <c r="I5653" s="78"/>
    </row>
    <row r="5654" spans="1:9" x14ac:dyDescent="0.2">
      <c r="A5654" s="77">
        <v>37786</v>
      </c>
      <c r="B5654" s="61">
        <v>3287</v>
      </c>
      <c r="C5654" s="78">
        <f t="shared" si="231"/>
        <v>2003.06</v>
      </c>
      <c r="D5654" s="78">
        <f t="shared" si="232"/>
        <v>6.5196694214876034</v>
      </c>
      <c r="E5654" s="78"/>
      <c r="F5654" s="78"/>
      <c r="G5654" s="78"/>
      <c r="H5654" s="78"/>
      <c r="I5654" s="78"/>
    </row>
    <row r="5655" spans="1:9" x14ac:dyDescent="0.2">
      <c r="A5655" s="77">
        <v>37787</v>
      </c>
      <c r="B5655" s="61">
        <v>3294</v>
      </c>
      <c r="C5655" s="78">
        <f t="shared" si="231"/>
        <v>2003.06</v>
      </c>
      <c r="D5655" s="78">
        <f t="shared" si="232"/>
        <v>6.533553719008264</v>
      </c>
      <c r="E5655" s="78"/>
      <c r="F5655" s="78"/>
      <c r="G5655" s="78"/>
      <c r="H5655" s="78"/>
      <c r="I5655" s="78"/>
    </row>
    <row r="5656" spans="1:9" x14ac:dyDescent="0.2">
      <c r="A5656" s="77">
        <v>37788</v>
      </c>
      <c r="B5656" s="61">
        <v>3623</v>
      </c>
      <c r="C5656" s="78">
        <f t="shared" si="231"/>
        <v>2003.06</v>
      </c>
      <c r="D5656" s="78">
        <f t="shared" si="232"/>
        <v>7.1861157024793396</v>
      </c>
      <c r="E5656" s="78"/>
      <c r="F5656" s="78"/>
      <c r="G5656" s="78"/>
      <c r="H5656" s="78"/>
      <c r="I5656" s="78"/>
    </row>
    <row r="5657" spans="1:9" x14ac:dyDescent="0.2">
      <c r="A5657" s="77">
        <v>37789</v>
      </c>
      <c r="B5657" s="61">
        <v>3612</v>
      </c>
      <c r="C5657" s="78">
        <f t="shared" si="231"/>
        <v>2003.06</v>
      </c>
      <c r="D5657" s="78">
        <f t="shared" si="232"/>
        <v>7.1642975206611572</v>
      </c>
      <c r="E5657" s="78"/>
      <c r="F5657" s="78"/>
      <c r="G5657" s="78"/>
      <c r="H5657" s="78"/>
      <c r="I5657" s="78"/>
    </row>
    <row r="5658" spans="1:9" x14ac:dyDescent="0.2">
      <c r="A5658" s="77">
        <v>37790</v>
      </c>
      <c r="B5658" s="61">
        <v>3115</v>
      </c>
      <c r="C5658" s="78">
        <f t="shared" si="231"/>
        <v>2003.06</v>
      </c>
      <c r="D5658" s="78">
        <f t="shared" si="232"/>
        <v>6.1785123966942148</v>
      </c>
      <c r="E5658" s="78"/>
      <c r="F5658" s="78"/>
      <c r="G5658" s="78"/>
      <c r="H5658" s="78"/>
      <c r="I5658" s="78"/>
    </row>
    <row r="5659" spans="1:9" x14ac:dyDescent="0.2">
      <c r="A5659" s="77">
        <v>37791</v>
      </c>
      <c r="B5659" s="61">
        <v>2549</v>
      </c>
      <c r="C5659" s="78">
        <f t="shared" si="231"/>
        <v>2003.06</v>
      </c>
      <c r="D5659" s="78">
        <f t="shared" si="232"/>
        <v>5.0558677685950419</v>
      </c>
      <c r="E5659" s="78"/>
      <c r="F5659" s="78"/>
      <c r="G5659" s="78"/>
      <c r="H5659" s="78"/>
      <c r="I5659" s="78"/>
    </row>
    <row r="5660" spans="1:9" x14ac:dyDescent="0.2">
      <c r="A5660" s="77">
        <v>37792</v>
      </c>
      <c r="B5660" s="61">
        <v>2340</v>
      </c>
      <c r="C5660" s="78">
        <f t="shared" si="231"/>
        <v>2003.06</v>
      </c>
      <c r="D5660" s="78">
        <f t="shared" si="232"/>
        <v>4.641322314049587</v>
      </c>
      <c r="E5660" s="78"/>
      <c r="F5660" s="78"/>
      <c r="G5660" s="78"/>
      <c r="H5660" s="78"/>
      <c r="I5660" s="78"/>
    </row>
    <row r="5661" spans="1:9" x14ac:dyDescent="0.2">
      <c r="A5661" s="77">
        <v>37793</v>
      </c>
      <c r="B5661" s="61">
        <v>2167</v>
      </c>
      <c r="C5661" s="78">
        <f t="shared" si="231"/>
        <v>2003.06</v>
      </c>
      <c r="D5661" s="78">
        <f t="shared" si="232"/>
        <v>4.2981818181818179</v>
      </c>
      <c r="E5661" s="78"/>
      <c r="F5661" s="78"/>
      <c r="G5661" s="78"/>
      <c r="H5661" s="78"/>
      <c r="I5661" s="78"/>
    </row>
    <row r="5662" spans="1:9" x14ac:dyDescent="0.2">
      <c r="A5662" s="77">
        <v>37794</v>
      </c>
      <c r="B5662" s="61">
        <v>2171</v>
      </c>
      <c r="C5662" s="78">
        <f t="shared" si="231"/>
        <v>2003.06</v>
      </c>
      <c r="D5662" s="78">
        <f t="shared" si="232"/>
        <v>4.3061157024793388</v>
      </c>
      <c r="E5662" s="78"/>
      <c r="F5662" s="78"/>
      <c r="G5662" s="78"/>
      <c r="H5662" s="78"/>
      <c r="I5662" s="78"/>
    </row>
    <row r="5663" spans="1:9" x14ac:dyDescent="0.2">
      <c r="A5663" s="77">
        <v>37795</v>
      </c>
      <c r="B5663" s="61">
        <v>1858</v>
      </c>
      <c r="C5663" s="78">
        <f t="shared" si="231"/>
        <v>2003.06</v>
      </c>
      <c r="D5663" s="78">
        <f t="shared" si="232"/>
        <v>3.685289256198347</v>
      </c>
      <c r="E5663" s="78"/>
      <c r="F5663" s="78"/>
      <c r="G5663" s="78"/>
      <c r="H5663" s="78"/>
      <c r="I5663" s="78"/>
    </row>
    <row r="5664" spans="1:9" x14ac:dyDescent="0.2">
      <c r="A5664" s="77">
        <v>37796</v>
      </c>
      <c r="B5664" s="61">
        <v>1923</v>
      </c>
      <c r="C5664" s="78">
        <f t="shared" si="231"/>
        <v>2003.06</v>
      </c>
      <c r="D5664" s="78">
        <f t="shared" si="232"/>
        <v>3.8142148760330579</v>
      </c>
      <c r="E5664" s="78"/>
      <c r="F5664" s="78"/>
      <c r="G5664" s="78"/>
      <c r="H5664" s="78"/>
      <c r="I5664" s="78"/>
    </row>
    <row r="5665" spans="1:9" x14ac:dyDescent="0.2">
      <c r="A5665" s="77">
        <v>37797</v>
      </c>
      <c r="B5665" s="61">
        <v>2050</v>
      </c>
      <c r="C5665" s="78">
        <f t="shared" si="231"/>
        <v>2003.06</v>
      </c>
      <c r="D5665" s="78">
        <f t="shared" si="232"/>
        <v>4.0661157024793386</v>
      </c>
      <c r="E5665" s="78"/>
      <c r="F5665" s="78"/>
      <c r="G5665" s="78"/>
      <c r="H5665" s="78"/>
      <c r="I5665" s="78"/>
    </row>
    <row r="5666" spans="1:9" x14ac:dyDescent="0.2">
      <c r="A5666" s="77">
        <v>37798</v>
      </c>
      <c r="B5666" s="61">
        <v>1977</v>
      </c>
      <c r="C5666" s="78">
        <f t="shared" si="231"/>
        <v>2003.06</v>
      </c>
      <c r="D5666" s="78">
        <f t="shared" si="232"/>
        <v>3.9213223140495868</v>
      </c>
      <c r="E5666" s="78"/>
      <c r="F5666" s="78"/>
      <c r="G5666" s="78"/>
      <c r="H5666" s="78"/>
      <c r="I5666" s="78"/>
    </row>
    <row r="5667" spans="1:9" x14ac:dyDescent="0.2">
      <c r="A5667" s="77">
        <v>37799</v>
      </c>
      <c r="B5667" s="61">
        <v>2218</v>
      </c>
      <c r="C5667" s="78">
        <f t="shared" si="231"/>
        <v>2003.06</v>
      </c>
      <c r="D5667" s="78">
        <f t="shared" si="232"/>
        <v>4.3993388429752063</v>
      </c>
      <c r="E5667" s="78"/>
      <c r="F5667" s="78"/>
      <c r="G5667" s="78"/>
      <c r="H5667" s="78"/>
      <c r="I5667" s="78"/>
    </row>
    <row r="5668" spans="1:9" x14ac:dyDescent="0.2">
      <c r="A5668" s="77">
        <v>37800</v>
      </c>
      <c r="B5668" s="61">
        <v>2349</v>
      </c>
      <c r="C5668" s="78">
        <f t="shared" si="231"/>
        <v>2003.06</v>
      </c>
      <c r="D5668" s="78">
        <f t="shared" si="232"/>
        <v>4.6591735537190075</v>
      </c>
      <c r="E5668" s="78"/>
      <c r="F5668" s="78"/>
      <c r="G5668" s="78"/>
      <c r="H5668" s="78"/>
      <c r="I5668" s="78"/>
    </row>
    <row r="5669" spans="1:9" x14ac:dyDescent="0.2">
      <c r="A5669" s="77">
        <v>37801</v>
      </c>
      <c r="B5669" s="61">
        <v>1808</v>
      </c>
      <c r="C5669" s="78">
        <f t="shared" si="231"/>
        <v>2003.06</v>
      </c>
      <c r="D5669" s="78">
        <f t="shared" si="232"/>
        <v>3.5861157024793386</v>
      </c>
      <c r="E5669" s="78"/>
      <c r="F5669" s="78"/>
      <c r="G5669" s="78"/>
      <c r="H5669" s="78"/>
      <c r="I5669" s="78"/>
    </row>
    <row r="5670" spans="1:9" x14ac:dyDescent="0.2">
      <c r="A5670" s="77">
        <v>37802</v>
      </c>
      <c r="B5670" s="61">
        <v>1362</v>
      </c>
      <c r="C5670" s="78">
        <f t="shared" si="231"/>
        <v>2003.06</v>
      </c>
      <c r="D5670" s="78">
        <f t="shared" si="232"/>
        <v>2.7014876033057855</v>
      </c>
      <c r="E5670" s="78"/>
      <c r="F5670" s="78"/>
      <c r="G5670" s="78"/>
      <c r="H5670" s="78"/>
      <c r="I5670" s="78"/>
    </row>
    <row r="5671" spans="1:9" x14ac:dyDescent="0.2">
      <c r="A5671" s="77">
        <v>37803</v>
      </c>
      <c r="B5671" s="61">
        <v>1289</v>
      </c>
      <c r="C5671" s="78">
        <f t="shared" si="231"/>
        <v>2003.07</v>
      </c>
      <c r="D5671" s="78">
        <f t="shared" si="232"/>
        <v>2.5566942148760332</v>
      </c>
      <c r="E5671" s="78"/>
      <c r="F5671" s="78"/>
      <c r="G5671" s="78"/>
      <c r="H5671" s="78"/>
      <c r="I5671" s="78"/>
    </row>
    <row r="5672" spans="1:9" x14ac:dyDescent="0.2">
      <c r="A5672" s="77">
        <v>37804</v>
      </c>
      <c r="B5672" s="61">
        <v>1278</v>
      </c>
      <c r="C5672" s="78">
        <f t="shared" si="231"/>
        <v>2003.07</v>
      </c>
      <c r="D5672" s="78">
        <f t="shared" si="232"/>
        <v>2.5348760330578513</v>
      </c>
      <c r="E5672" s="78"/>
      <c r="F5672" s="78"/>
      <c r="G5672" s="78"/>
      <c r="H5672" s="78"/>
      <c r="I5672" s="78"/>
    </row>
    <row r="5673" spans="1:9" x14ac:dyDescent="0.2">
      <c r="A5673" s="77">
        <v>37805</v>
      </c>
      <c r="B5673" s="61">
        <v>1295</v>
      </c>
      <c r="C5673" s="78">
        <f t="shared" si="231"/>
        <v>2003.07</v>
      </c>
      <c r="D5673" s="78">
        <f t="shared" si="232"/>
        <v>2.5685950413223142</v>
      </c>
      <c r="E5673" s="78"/>
      <c r="F5673" s="78"/>
      <c r="G5673" s="78"/>
      <c r="H5673" s="78"/>
      <c r="I5673" s="78"/>
    </row>
    <row r="5674" spans="1:9" x14ac:dyDescent="0.2">
      <c r="A5674" s="77">
        <v>37806</v>
      </c>
      <c r="B5674" s="61">
        <v>1291</v>
      </c>
      <c r="C5674" s="78">
        <f t="shared" si="231"/>
        <v>2003.07</v>
      </c>
      <c r="D5674" s="78">
        <f t="shared" si="232"/>
        <v>2.5606611570247932</v>
      </c>
      <c r="E5674" s="78"/>
      <c r="F5674" s="78"/>
      <c r="G5674" s="78"/>
      <c r="H5674" s="78"/>
      <c r="I5674" s="78"/>
    </row>
    <row r="5675" spans="1:9" x14ac:dyDescent="0.2">
      <c r="A5675" s="77">
        <v>37807</v>
      </c>
      <c r="B5675" s="61">
        <v>1263</v>
      </c>
      <c r="C5675" s="78">
        <f t="shared" si="231"/>
        <v>2003.07</v>
      </c>
      <c r="D5675" s="78">
        <f t="shared" si="232"/>
        <v>2.5051239669421488</v>
      </c>
      <c r="E5675" s="78"/>
      <c r="F5675" s="78"/>
      <c r="G5675" s="78"/>
      <c r="H5675" s="78"/>
      <c r="I5675" s="78"/>
    </row>
    <row r="5676" spans="1:9" x14ac:dyDescent="0.2">
      <c r="A5676" s="77">
        <v>37808</v>
      </c>
      <c r="B5676" s="61">
        <v>1334</v>
      </c>
      <c r="C5676" s="78">
        <f t="shared" si="231"/>
        <v>2003.07</v>
      </c>
      <c r="D5676" s="78">
        <f t="shared" si="232"/>
        <v>2.6459504132231406</v>
      </c>
      <c r="E5676" s="78"/>
      <c r="F5676" s="78"/>
      <c r="G5676" s="78"/>
      <c r="H5676" s="78"/>
      <c r="I5676" s="78"/>
    </row>
    <row r="5677" spans="1:9" x14ac:dyDescent="0.2">
      <c r="A5677" s="77">
        <v>37809</v>
      </c>
      <c r="B5677" s="61">
        <v>1077</v>
      </c>
      <c r="C5677" s="78">
        <f t="shared" si="231"/>
        <v>2003.07</v>
      </c>
      <c r="D5677" s="78">
        <f t="shared" si="232"/>
        <v>2.1361983471074382</v>
      </c>
      <c r="E5677" s="78"/>
      <c r="F5677" s="78"/>
      <c r="G5677" s="78"/>
      <c r="H5677" s="78"/>
      <c r="I5677" s="78"/>
    </row>
    <row r="5678" spans="1:9" x14ac:dyDescent="0.2">
      <c r="A5678" s="77">
        <v>37810</v>
      </c>
      <c r="B5678" s="61">
        <v>1128</v>
      </c>
      <c r="C5678" s="78">
        <f t="shared" si="231"/>
        <v>2003.07</v>
      </c>
      <c r="D5678" s="78">
        <f t="shared" si="232"/>
        <v>2.2373553719008266</v>
      </c>
      <c r="E5678" s="78"/>
      <c r="F5678" s="78"/>
      <c r="G5678" s="78"/>
      <c r="H5678" s="78"/>
      <c r="I5678" s="78"/>
    </row>
    <row r="5679" spans="1:9" x14ac:dyDescent="0.2">
      <c r="A5679" s="77">
        <v>37811</v>
      </c>
      <c r="B5679" s="61">
        <v>1222</v>
      </c>
      <c r="C5679" s="78">
        <f t="shared" si="231"/>
        <v>2003.07</v>
      </c>
      <c r="D5679" s="78">
        <f t="shared" si="232"/>
        <v>2.4238016528925619</v>
      </c>
      <c r="E5679" s="78"/>
      <c r="F5679" s="78"/>
      <c r="G5679" s="78"/>
      <c r="H5679" s="78"/>
      <c r="I5679" s="78"/>
    </row>
    <row r="5680" spans="1:9" x14ac:dyDescent="0.2">
      <c r="A5680" s="77">
        <v>37812</v>
      </c>
      <c r="B5680" s="61">
        <v>1162</v>
      </c>
      <c r="C5680" s="78">
        <f t="shared" si="231"/>
        <v>2003.07</v>
      </c>
      <c r="D5680" s="78">
        <f t="shared" si="232"/>
        <v>2.304793388429752</v>
      </c>
      <c r="E5680" s="78"/>
      <c r="F5680" s="78"/>
      <c r="G5680" s="78"/>
      <c r="H5680" s="78"/>
      <c r="I5680" s="78"/>
    </row>
    <row r="5681" spans="1:9" x14ac:dyDescent="0.2">
      <c r="A5681" s="77">
        <v>37813</v>
      </c>
      <c r="B5681" s="61">
        <v>1030</v>
      </c>
      <c r="C5681" s="78">
        <f t="shared" si="231"/>
        <v>2003.07</v>
      </c>
      <c r="D5681" s="78">
        <f t="shared" si="232"/>
        <v>2.0429752066115703</v>
      </c>
      <c r="E5681" s="78"/>
      <c r="F5681" s="78"/>
      <c r="G5681" s="78"/>
      <c r="H5681" s="78"/>
      <c r="I5681" s="78"/>
    </row>
    <row r="5682" spans="1:9" x14ac:dyDescent="0.2">
      <c r="A5682" s="77">
        <v>37814</v>
      </c>
      <c r="B5682" s="61">
        <v>920</v>
      </c>
      <c r="C5682" s="78">
        <f t="shared" si="231"/>
        <v>2003.07</v>
      </c>
      <c r="D5682" s="78">
        <f t="shared" si="232"/>
        <v>1.824793388429752</v>
      </c>
      <c r="E5682" s="78"/>
      <c r="F5682" s="78"/>
      <c r="G5682" s="78"/>
      <c r="H5682" s="78"/>
      <c r="I5682" s="78"/>
    </row>
    <row r="5683" spans="1:9" x14ac:dyDescent="0.2">
      <c r="A5683" s="77">
        <v>37815</v>
      </c>
      <c r="B5683" s="61">
        <v>829</v>
      </c>
      <c r="C5683" s="78">
        <f t="shared" si="231"/>
        <v>2003.07</v>
      </c>
      <c r="D5683" s="78">
        <f t="shared" si="232"/>
        <v>1.644297520661157</v>
      </c>
      <c r="E5683" s="78"/>
      <c r="F5683" s="78"/>
      <c r="G5683" s="78"/>
      <c r="H5683" s="78"/>
      <c r="I5683" s="78"/>
    </row>
    <row r="5684" spans="1:9" x14ac:dyDescent="0.2">
      <c r="A5684" s="77">
        <v>37816</v>
      </c>
      <c r="B5684" s="61">
        <v>932</v>
      </c>
      <c r="C5684" s="78">
        <f t="shared" si="231"/>
        <v>2003.07</v>
      </c>
      <c r="D5684" s="78">
        <f t="shared" si="232"/>
        <v>1.848595041322314</v>
      </c>
      <c r="E5684" s="78"/>
      <c r="F5684" s="78"/>
      <c r="G5684" s="78"/>
      <c r="H5684" s="78"/>
      <c r="I5684" s="78"/>
    </row>
    <row r="5685" spans="1:9" x14ac:dyDescent="0.2">
      <c r="A5685" s="77">
        <v>37817</v>
      </c>
      <c r="B5685" s="61">
        <v>599</v>
      </c>
      <c r="C5685" s="78">
        <f t="shared" si="231"/>
        <v>2003.07</v>
      </c>
      <c r="D5685" s="78">
        <f t="shared" si="232"/>
        <v>1.1880991735537192</v>
      </c>
      <c r="E5685" s="78"/>
      <c r="F5685" s="78"/>
      <c r="G5685" s="78"/>
      <c r="H5685" s="78"/>
      <c r="I5685" s="78"/>
    </row>
    <row r="5686" spans="1:9" x14ac:dyDescent="0.2">
      <c r="A5686" s="77">
        <v>37818</v>
      </c>
      <c r="B5686" s="61">
        <v>986</v>
      </c>
      <c r="C5686" s="78">
        <f t="shared" si="231"/>
        <v>2003.07</v>
      </c>
      <c r="D5686" s="78">
        <f t="shared" si="232"/>
        <v>1.9557024793388429</v>
      </c>
      <c r="E5686" s="78"/>
      <c r="F5686" s="78"/>
      <c r="G5686" s="78"/>
      <c r="H5686" s="78"/>
      <c r="I5686" s="78"/>
    </row>
    <row r="5687" spans="1:9" x14ac:dyDescent="0.2">
      <c r="A5687" s="77">
        <v>37819</v>
      </c>
      <c r="B5687" s="61">
        <v>1096</v>
      </c>
      <c r="C5687" s="78">
        <f t="shared" si="231"/>
        <v>2003.07</v>
      </c>
      <c r="D5687" s="78">
        <f t="shared" si="232"/>
        <v>2.1738842975206611</v>
      </c>
      <c r="E5687" s="78"/>
      <c r="F5687" s="78"/>
      <c r="G5687" s="78"/>
      <c r="H5687" s="78"/>
      <c r="I5687" s="78"/>
    </row>
    <row r="5688" spans="1:9" x14ac:dyDescent="0.2">
      <c r="A5688" s="77">
        <v>37820</v>
      </c>
      <c r="B5688" s="61">
        <v>894</v>
      </c>
      <c r="C5688" s="78">
        <f t="shared" si="231"/>
        <v>2003.07</v>
      </c>
      <c r="D5688" s="78">
        <f t="shared" si="232"/>
        <v>1.7732231404958676</v>
      </c>
      <c r="E5688" s="78"/>
      <c r="F5688" s="78"/>
      <c r="G5688" s="78"/>
      <c r="H5688" s="78"/>
      <c r="I5688" s="78"/>
    </row>
    <row r="5689" spans="1:9" x14ac:dyDescent="0.2">
      <c r="A5689" s="77">
        <v>37821</v>
      </c>
      <c r="B5689" s="61">
        <v>895</v>
      </c>
      <c r="C5689" s="78">
        <f t="shared" si="231"/>
        <v>2003.07</v>
      </c>
      <c r="D5689" s="78">
        <f t="shared" si="232"/>
        <v>1.7752066115702481</v>
      </c>
      <c r="E5689" s="78"/>
      <c r="F5689" s="78"/>
      <c r="G5689" s="78"/>
      <c r="H5689" s="78"/>
      <c r="I5689" s="78"/>
    </row>
    <row r="5690" spans="1:9" x14ac:dyDescent="0.2">
      <c r="A5690" s="77">
        <v>37822</v>
      </c>
      <c r="B5690" s="61">
        <v>861</v>
      </c>
      <c r="C5690" s="78">
        <f t="shared" si="231"/>
        <v>2003.07</v>
      </c>
      <c r="D5690" s="78">
        <f t="shared" si="232"/>
        <v>1.7077685950413222</v>
      </c>
      <c r="E5690" s="78"/>
      <c r="F5690" s="78"/>
      <c r="G5690" s="78"/>
      <c r="H5690" s="78"/>
      <c r="I5690" s="78"/>
    </row>
    <row r="5691" spans="1:9" x14ac:dyDescent="0.2">
      <c r="A5691" s="77">
        <v>37823</v>
      </c>
      <c r="B5691" s="61">
        <v>1071</v>
      </c>
      <c r="C5691" s="78">
        <f t="shared" si="231"/>
        <v>2003.07</v>
      </c>
      <c r="D5691" s="78">
        <f t="shared" si="232"/>
        <v>2.1242975206611572</v>
      </c>
      <c r="E5691" s="78"/>
      <c r="F5691" s="78"/>
      <c r="G5691" s="78"/>
      <c r="H5691" s="78"/>
      <c r="I5691" s="78"/>
    </row>
    <row r="5692" spans="1:9" x14ac:dyDescent="0.2">
      <c r="A5692" s="77">
        <v>37824</v>
      </c>
      <c r="B5692" s="61">
        <v>1020</v>
      </c>
      <c r="C5692" s="78">
        <f t="shared" si="231"/>
        <v>2003.07</v>
      </c>
      <c r="D5692" s="78">
        <f t="shared" si="232"/>
        <v>2.0231404958677683</v>
      </c>
      <c r="E5692" s="78"/>
      <c r="F5692" s="78"/>
      <c r="G5692" s="78"/>
      <c r="H5692" s="78"/>
      <c r="I5692" s="78"/>
    </row>
    <row r="5693" spans="1:9" x14ac:dyDescent="0.2">
      <c r="A5693" s="77">
        <v>37825</v>
      </c>
      <c r="B5693" s="61">
        <v>797</v>
      </c>
      <c r="C5693" s="78">
        <f t="shared" si="231"/>
        <v>2003.07</v>
      </c>
      <c r="D5693" s="78">
        <f t="shared" si="232"/>
        <v>1.5808264462809918</v>
      </c>
      <c r="E5693" s="78"/>
      <c r="F5693" s="78"/>
      <c r="G5693" s="78"/>
      <c r="H5693" s="78"/>
      <c r="I5693" s="78"/>
    </row>
    <row r="5694" spans="1:9" x14ac:dyDescent="0.2">
      <c r="A5694" s="77">
        <v>37826</v>
      </c>
      <c r="B5694" s="61">
        <v>616</v>
      </c>
      <c r="C5694" s="78">
        <f t="shared" si="231"/>
        <v>2003.07</v>
      </c>
      <c r="D5694" s="78">
        <f t="shared" si="232"/>
        <v>1.2218181818181817</v>
      </c>
      <c r="E5694" s="78"/>
      <c r="F5694" s="78"/>
      <c r="G5694" s="78"/>
      <c r="H5694" s="78"/>
      <c r="I5694" s="78"/>
    </row>
    <row r="5695" spans="1:9" x14ac:dyDescent="0.2">
      <c r="A5695" s="77">
        <v>37827</v>
      </c>
      <c r="B5695" s="61">
        <v>616</v>
      </c>
      <c r="C5695" s="78">
        <f t="shared" si="231"/>
        <v>2003.07</v>
      </c>
      <c r="D5695" s="78">
        <f t="shared" si="232"/>
        <v>1.2218181818181817</v>
      </c>
      <c r="E5695" s="78"/>
      <c r="F5695" s="78"/>
      <c r="G5695" s="78"/>
      <c r="H5695" s="78"/>
      <c r="I5695" s="78"/>
    </row>
    <row r="5696" spans="1:9" x14ac:dyDescent="0.2">
      <c r="A5696" s="77">
        <v>37828</v>
      </c>
      <c r="B5696" s="61">
        <v>639</v>
      </c>
      <c r="C5696" s="78">
        <f t="shared" si="231"/>
        <v>2003.07</v>
      </c>
      <c r="D5696" s="78">
        <f t="shared" si="232"/>
        <v>1.2674380165289256</v>
      </c>
      <c r="E5696" s="78"/>
      <c r="F5696" s="78"/>
      <c r="G5696" s="78"/>
      <c r="H5696" s="78"/>
      <c r="I5696" s="78"/>
    </row>
    <row r="5697" spans="1:9" x14ac:dyDescent="0.2">
      <c r="A5697" s="77">
        <v>37829</v>
      </c>
      <c r="B5697" s="61">
        <v>465</v>
      </c>
      <c r="C5697" s="78">
        <f t="shared" si="231"/>
        <v>2003.07</v>
      </c>
      <c r="D5697" s="78">
        <f t="shared" si="232"/>
        <v>0.92231404958677687</v>
      </c>
      <c r="E5697" s="78"/>
      <c r="F5697" s="78"/>
      <c r="G5697" s="78"/>
      <c r="H5697" s="78"/>
      <c r="I5697" s="78"/>
    </row>
    <row r="5698" spans="1:9" x14ac:dyDescent="0.2">
      <c r="A5698" s="77">
        <v>37830</v>
      </c>
      <c r="B5698" s="61">
        <v>436</v>
      </c>
      <c r="C5698" s="78">
        <f t="shared" si="231"/>
        <v>2003.07</v>
      </c>
      <c r="D5698" s="78">
        <f t="shared" si="232"/>
        <v>0.86479338842975206</v>
      </c>
      <c r="E5698" s="78"/>
      <c r="F5698" s="78"/>
      <c r="G5698" s="78"/>
      <c r="H5698" s="78"/>
      <c r="I5698" s="78"/>
    </row>
    <row r="5699" spans="1:9" x14ac:dyDescent="0.2">
      <c r="A5699" s="77">
        <v>37831</v>
      </c>
      <c r="B5699" s="61">
        <v>723</v>
      </c>
      <c r="C5699" s="78">
        <f t="shared" si="231"/>
        <v>2003.07</v>
      </c>
      <c r="D5699" s="78">
        <f t="shared" si="232"/>
        <v>1.4340495867768595</v>
      </c>
      <c r="E5699" s="78"/>
      <c r="F5699" s="78"/>
      <c r="G5699" s="78"/>
      <c r="H5699" s="78"/>
      <c r="I5699" s="78"/>
    </row>
    <row r="5700" spans="1:9" x14ac:dyDescent="0.2">
      <c r="A5700" s="77">
        <v>37832</v>
      </c>
      <c r="B5700" s="61">
        <v>525</v>
      </c>
      <c r="C5700" s="78">
        <f t="shared" si="231"/>
        <v>2003.07</v>
      </c>
      <c r="D5700" s="78">
        <f t="shared" si="232"/>
        <v>1.0413223140495869</v>
      </c>
      <c r="E5700" s="78"/>
      <c r="F5700" s="78"/>
      <c r="G5700" s="78"/>
      <c r="H5700" s="78"/>
      <c r="I5700" s="78"/>
    </row>
    <row r="5701" spans="1:9" x14ac:dyDescent="0.2">
      <c r="A5701" s="77">
        <v>37833</v>
      </c>
      <c r="B5701" s="61">
        <v>526</v>
      </c>
      <c r="C5701" s="78">
        <f t="shared" si="231"/>
        <v>2003.07</v>
      </c>
      <c r="D5701" s="78">
        <f t="shared" si="232"/>
        <v>1.0433057851239669</v>
      </c>
      <c r="E5701" s="78"/>
      <c r="F5701" s="78"/>
      <c r="G5701" s="78"/>
      <c r="H5701" s="78"/>
      <c r="I5701" s="78"/>
    </row>
    <row r="5702" spans="1:9" x14ac:dyDescent="0.2">
      <c r="A5702" s="77">
        <v>37834</v>
      </c>
      <c r="B5702" s="61">
        <v>609</v>
      </c>
      <c r="C5702" s="78">
        <f t="shared" si="231"/>
        <v>2003.08</v>
      </c>
      <c r="D5702" s="78">
        <f t="shared" si="232"/>
        <v>1.2079338842975207</v>
      </c>
      <c r="E5702" s="78"/>
      <c r="F5702" s="78"/>
      <c r="G5702" s="78"/>
      <c r="H5702" s="78"/>
      <c r="I5702" s="78"/>
    </row>
    <row r="5703" spans="1:9" x14ac:dyDescent="0.2">
      <c r="A5703" s="77">
        <v>37835</v>
      </c>
      <c r="B5703" s="61">
        <v>742</v>
      </c>
      <c r="C5703" s="78">
        <f t="shared" si="231"/>
        <v>2003.08</v>
      </c>
      <c r="D5703" s="78">
        <f t="shared" si="232"/>
        <v>1.4717355371900827</v>
      </c>
      <c r="E5703" s="78"/>
      <c r="F5703" s="78"/>
      <c r="G5703" s="78"/>
      <c r="H5703" s="78"/>
      <c r="I5703" s="78"/>
    </row>
    <row r="5704" spans="1:9" x14ac:dyDescent="0.2">
      <c r="A5704" s="77">
        <v>37836</v>
      </c>
      <c r="B5704" s="61">
        <v>663</v>
      </c>
      <c r="C5704" s="78">
        <f t="shared" si="231"/>
        <v>2003.08</v>
      </c>
      <c r="D5704" s="78">
        <f t="shared" si="232"/>
        <v>1.3150413223140498</v>
      </c>
      <c r="E5704" s="78"/>
      <c r="F5704" s="78"/>
      <c r="G5704" s="78"/>
      <c r="H5704" s="78"/>
      <c r="I5704" s="78"/>
    </row>
    <row r="5705" spans="1:9" x14ac:dyDescent="0.2">
      <c r="A5705" s="77">
        <v>37837</v>
      </c>
      <c r="B5705" s="61">
        <v>619</v>
      </c>
      <c r="C5705" s="78">
        <f t="shared" si="231"/>
        <v>2003.08</v>
      </c>
      <c r="D5705" s="78">
        <f t="shared" si="232"/>
        <v>1.2277685950413222</v>
      </c>
      <c r="E5705" s="78"/>
      <c r="F5705" s="78"/>
      <c r="G5705" s="78"/>
      <c r="H5705" s="78"/>
      <c r="I5705" s="78"/>
    </row>
    <row r="5706" spans="1:9" x14ac:dyDescent="0.2">
      <c r="A5706" s="77">
        <v>37838</v>
      </c>
      <c r="B5706" s="61">
        <v>691</v>
      </c>
      <c r="C5706" s="78">
        <f t="shared" si="231"/>
        <v>2003.08</v>
      </c>
      <c r="D5706" s="78">
        <f t="shared" si="232"/>
        <v>1.370578512396694</v>
      </c>
      <c r="E5706" s="78"/>
      <c r="F5706" s="78"/>
      <c r="G5706" s="78"/>
      <c r="H5706" s="78"/>
      <c r="I5706" s="78"/>
    </row>
    <row r="5707" spans="1:9" x14ac:dyDescent="0.2">
      <c r="A5707" s="77">
        <v>37839</v>
      </c>
      <c r="B5707" s="61">
        <v>343</v>
      </c>
      <c r="C5707" s="78">
        <f t="shared" ref="C5707:C5770" si="233">YEAR(A5707) + MONTH(A5707) / 100</f>
        <v>2003.08</v>
      </c>
      <c r="D5707" s="78">
        <f t="shared" si="232"/>
        <v>0.68033057851239664</v>
      </c>
      <c r="E5707" s="78"/>
      <c r="F5707" s="78"/>
      <c r="G5707" s="78"/>
      <c r="H5707" s="78"/>
      <c r="I5707" s="78"/>
    </row>
    <row r="5708" spans="1:9" x14ac:dyDescent="0.2">
      <c r="A5708" s="77">
        <v>37840</v>
      </c>
      <c r="B5708" s="61">
        <v>332</v>
      </c>
      <c r="C5708" s="78">
        <f t="shared" si="233"/>
        <v>2003.08</v>
      </c>
      <c r="D5708" s="78">
        <f t="shared" ref="D5708:D5771" si="234">B5708 * 60 * 60 * 24 / 43560 / 1000</f>
        <v>0.65851239669421491</v>
      </c>
      <c r="E5708" s="78"/>
      <c r="F5708" s="78"/>
      <c r="G5708" s="78"/>
      <c r="H5708" s="78"/>
      <c r="I5708" s="78"/>
    </row>
    <row r="5709" spans="1:9" x14ac:dyDescent="0.2">
      <c r="A5709" s="77">
        <v>37841</v>
      </c>
      <c r="B5709" s="61">
        <v>332</v>
      </c>
      <c r="C5709" s="78">
        <f t="shared" si="233"/>
        <v>2003.08</v>
      </c>
      <c r="D5709" s="78">
        <f t="shared" si="234"/>
        <v>0.65851239669421491</v>
      </c>
      <c r="E5709" s="78"/>
      <c r="F5709" s="78"/>
      <c r="G5709" s="78"/>
      <c r="H5709" s="78"/>
      <c r="I5709" s="78"/>
    </row>
    <row r="5710" spans="1:9" x14ac:dyDescent="0.2">
      <c r="A5710" s="77">
        <v>37842</v>
      </c>
      <c r="B5710" s="61">
        <v>487</v>
      </c>
      <c r="C5710" s="78">
        <f t="shared" si="233"/>
        <v>2003.08</v>
      </c>
      <c r="D5710" s="78">
        <f t="shared" si="234"/>
        <v>0.96595041322314046</v>
      </c>
      <c r="E5710" s="78"/>
      <c r="F5710" s="78"/>
      <c r="G5710" s="78"/>
      <c r="H5710" s="78"/>
      <c r="I5710" s="78"/>
    </row>
    <row r="5711" spans="1:9" x14ac:dyDescent="0.2">
      <c r="A5711" s="77">
        <v>37843</v>
      </c>
      <c r="B5711" s="61">
        <v>316</v>
      </c>
      <c r="C5711" s="78">
        <f t="shared" si="233"/>
        <v>2003.08</v>
      </c>
      <c r="D5711" s="78">
        <f t="shared" si="234"/>
        <v>0.6267768595041322</v>
      </c>
      <c r="E5711" s="78"/>
      <c r="F5711" s="78"/>
      <c r="G5711" s="78"/>
      <c r="H5711" s="78"/>
      <c r="I5711" s="78"/>
    </row>
    <row r="5712" spans="1:9" x14ac:dyDescent="0.2">
      <c r="A5712" s="77">
        <v>37844</v>
      </c>
      <c r="B5712" s="61">
        <v>249</v>
      </c>
      <c r="C5712" s="78">
        <f t="shared" si="233"/>
        <v>2003.08</v>
      </c>
      <c r="D5712" s="78">
        <f t="shared" si="234"/>
        <v>0.49388429752066115</v>
      </c>
      <c r="E5712" s="78"/>
      <c r="F5712" s="78"/>
      <c r="G5712" s="78"/>
      <c r="H5712" s="78"/>
      <c r="I5712" s="78"/>
    </row>
    <row r="5713" spans="1:9" x14ac:dyDescent="0.2">
      <c r="A5713" s="77">
        <v>37845</v>
      </c>
      <c r="B5713" s="61">
        <v>325</v>
      </c>
      <c r="C5713" s="78">
        <f t="shared" si="233"/>
        <v>2003.08</v>
      </c>
      <c r="D5713" s="78">
        <f t="shared" si="234"/>
        <v>0.64462809917355368</v>
      </c>
      <c r="E5713" s="78"/>
      <c r="F5713" s="78"/>
      <c r="G5713" s="78"/>
      <c r="H5713" s="78"/>
      <c r="I5713" s="78"/>
    </row>
    <row r="5714" spans="1:9" x14ac:dyDescent="0.2">
      <c r="A5714" s="77">
        <v>37846</v>
      </c>
      <c r="B5714" s="61">
        <v>325</v>
      </c>
      <c r="C5714" s="78">
        <f t="shared" si="233"/>
        <v>2003.08</v>
      </c>
      <c r="D5714" s="78">
        <f t="shared" si="234"/>
        <v>0.64462809917355368</v>
      </c>
      <c r="E5714" s="78"/>
      <c r="F5714" s="78"/>
      <c r="G5714" s="78"/>
      <c r="H5714" s="78"/>
      <c r="I5714" s="78"/>
    </row>
    <row r="5715" spans="1:9" x14ac:dyDescent="0.2">
      <c r="A5715" s="77">
        <v>37847</v>
      </c>
      <c r="B5715" s="61">
        <v>338</v>
      </c>
      <c r="C5715" s="78">
        <f t="shared" si="233"/>
        <v>2003.08</v>
      </c>
      <c r="D5715" s="78">
        <f t="shared" si="234"/>
        <v>0.6704132231404959</v>
      </c>
      <c r="E5715" s="78"/>
      <c r="F5715" s="78"/>
      <c r="G5715" s="78"/>
      <c r="H5715" s="78"/>
      <c r="I5715" s="78"/>
    </row>
    <row r="5716" spans="1:9" x14ac:dyDescent="0.2">
      <c r="A5716" s="77">
        <v>37848</v>
      </c>
      <c r="B5716" s="61">
        <v>458</v>
      </c>
      <c r="C5716" s="78">
        <f t="shared" si="233"/>
        <v>2003.08</v>
      </c>
      <c r="D5716" s="78">
        <f t="shared" si="234"/>
        <v>0.90842975206611576</v>
      </c>
      <c r="E5716" s="78"/>
      <c r="F5716" s="78"/>
      <c r="G5716" s="78"/>
      <c r="H5716" s="78"/>
      <c r="I5716" s="78"/>
    </row>
    <row r="5717" spans="1:9" x14ac:dyDescent="0.2">
      <c r="A5717" s="77">
        <v>37849</v>
      </c>
      <c r="B5717" s="61">
        <v>411</v>
      </c>
      <c r="C5717" s="78">
        <f t="shared" si="233"/>
        <v>2003.08</v>
      </c>
      <c r="D5717" s="78">
        <f t="shared" si="234"/>
        <v>0.81520661157024787</v>
      </c>
      <c r="E5717" s="78"/>
      <c r="F5717" s="78"/>
      <c r="G5717" s="78"/>
      <c r="H5717" s="78"/>
      <c r="I5717" s="78"/>
    </row>
    <row r="5718" spans="1:9" x14ac:dyDescent="0.2">
      <c r="A5718" s="77">
        <v>37850</v>
      </c>
      <c r="B5718" s="61">
        <v>409</v>
      </c>
      <c r="C5718" s="78">
        <f t="shared" si="233"/>
        <v>2003.08</v>
      </c>
      <c r="D5718" s="78">
        <f t="shared" si="234"/>
        <v>0.81123966942148762</v>
      </c>
      <c r="E5718" s="78"/>
      <c r="F5718" s="78"/>
      <c r="G5718" s="78"/>
      <c r="H5718" s="78"/>
      <c r="I5718" s="78"/>
    </row>
    <row r="5719" spans="1:9" x14ac:dyDescent="0.2">
      <c r="A5719" s="77">
        <v>37851</v>
      </c>
      <c r="B5719" s="61">
        <v>689</v>
      </c>
      <c r="C5719" s="78">
        <f t="shared" si="233"/>
        <v>2003.08</v>
      </c>
      <c r="D5719" s="78">
        <f t="shared" si="234"/>
        <v>1.366611570247934</v>
      </c>
      <c r="E5719" s="78"/>
      <c r="F5719" s="78"/>
      <c r="G5719" s="78"/>
      <c r="H5719" s="78"/>
      <c r="I5719" s="78"/>
    </row>
    <row r="5720" spans="1:9" x14ac:dyDescent="0.2">
      <c r="A5720" s="77">
        <v>37852</v>
      </c>
      <c r="B5720" s="61">
        <v>480</v>
      </c>
      <c r="C5720" s="78">
        <f t="shared" si="233"/>
        <v>2003.08</v>
      </c>
      <c r="D5720" s="78">
        <f t="shared" si="234"/>
        <v>0.95206611570247934</v>
      </c>
      <c r="E5720" s="78"/>
      <c r="F5720" s="78"/>
      <c r="G5720" s="78"/>
      <c r="H5720" s="78"/>
      <c r="I5720" s="78"/>
    </row>
    <row r="5721" spans="1:9" x14ac:dyDescent="0.2">
      <c r="A5721" s="77">
        <v>37853</v>
      </c>
      <c r="B5721" s="61">
        <v>480</v>
      </c>
      <c r="C5721" s="78">
        <f t="shared" si="233"/>
        <v>2003.08</v>
      </c>
      <c r="D5721" s="78">
        <f t="shared" si="234"/>
        <v>0.95206611570247934</v>
      </c>
      <c r="E5721" s="78"/>
      <c r="F5721" s="78"/>
      <c r="G5721" s="78"/>
      <c r="H5721" s="78"/>
      <c r="I5721" s="78"/>
    </row>
    <row r="5722" spans="1:9" x14ac:dyDescent="0.2">
      <c r="A5722" s="77">
        <v>37854</v>
      </c>
      <c r="B5722" s="61">
        <v>531</v>
      </c>
      <c r="C5722" s="78">
        <f t="shared" si="233"/>
        <v>2003.08</v>
      </c>
      <c r="D5722" s="78">
        <f t="shared" si="234"/>
        <v>1.0532231404958676</v>
      </c>
      <c r="E5722" s="78"/>
      <c r="F5722" s="78"/>
      <c r="G5722" s="78"/>
      <c r="H5722" s="78"/>
      <c r="I5722" s="78"/>
    </row>
    <row r="5723" spans="1:9" x14ac:dyDescent="0.2">
      <c r="A5723" s="77">
        <v>37855</v>
      </c>
      <c r="B5723" s="61">
        <v>213</v>
      </c>
      <c r="C5723" s="78">
        <f t="shared" si="233"/>
        <v>2003.08</v>
      </c>
      <c r="D5723" s="78">
        <f t="shared" si="234"/>
        <v>0.42247933884297523</v>
      </c>
      <c r="E5723" s="78"/>
      <c r="F5723" s="78"/>
      <c r="G5723" s="78"/>
      <c r="H5723" s="78"/>
      <c r="I5723" s="78"/>
    </row>
    <row r="5724" spans="1:9" x14ac:dyDescent="0.2">
      <c r="A5724" s="77">
        <v>37856</v>
      </c>
      <c r="B5724" s="61">
        <v>275</v>
      </c>
      <c r="C5724" s="78">
        <f t="shared" si="233"/>
        <v>2003.08</v>
      </c>
      <c r="D5724" s="78">
        <f t="shared" si="234"/>
        <v>0.54545454545454553</v>
      </c>
      <c r="E5724" s="78"/>
      <c r="F5724" s="78"/>
      <c r="G5724" s="78"/>
      <c r="H5724" s="78"/>
      <c r="I5724" s="78"/>
    </row>
    <row r="5725" spans="1:9" x14ac:dyDescent="0.2">
      <c r="A5725" s="77">
        <v>37857</v>
      </c>
      <c r="B5725" s="61">
        <v>275</v>
      </c>
      <c r="C5725" s="78">
        <f t="shared" si="233"/>
        <v>2003.08</v>
      </c>
      <c r="D5725" s="78">
        <f t="shared" si="234"/>
        <v>0.54545454545454553</v>
      </c>
      <c r="E5725" s="78"/>
      <c r="F5725" s="78"/>
      <c r="G5725" s="78"/>
      <c r="H5725" s="78"/>
      <c r="I5725" s="78"/>
    </row>
    <row r="5726" spans="1:9" x14ac:dyDescent="0.2">
      <c r="A5726" s="77">
        <v>37858</v>
      </c>
      <c r="B5726" s="61">
        <v>374</v>
      </c>
      <c r="C5726" s="78">
        <f t="shared" si="233"/>
        <v>2003.08</v>
      </c>
      <c r="D5726" s="78">
        <f t="shared" si="234"/>
        <v>0.74181818181818182</v>
      </c>
      <c r="E5726" s="78"/>
      <c r="F5726" s="78"/>
      <c r="G5726" s="78"/>
      <c r="H5726" s="78"/>
      <c r="I5726" s="78"/>
    </row>
    <row r="5727" spans="1:9" x14ac:dyDescent="0.2">
      <c r="A5727" s="77">
        <v>37859</v>
      </c>
      <c r="B5727" s="61">
        <v>391</v>
      </c>
      <c r="C5727" s="78">
        <f t="shared" si="233"/>
        <v>2003.08</v>
      </c>
      <c r="D5727" s="78">
        <f t="shared" si="234"/>
        <v>0.77553719008264466</v>
      </c>
      <c r="E5727" s="78"/>
      <c r="F5727" s="78"/>
      <c r="G5727" s="78"/>
      <c r="H5727" s="78"/>
      <c r="I5727" s="78"/>
    </row>
    <row r="5728" spans="1:9" x14ac:dyDescent="0.2">
      <c r="A5728" s="77">
        <v>37860</v>
      </c>
      <c r="B5728" s="61">
        <v>358</v>
      </c>
      <c r="C5728" s="78">
        <f t="shared" si="233"/>
        <v>2003.08</v>
      </c>
      <c r="D5728" s="78">
        <f t="shared" si="234"/>
        <v>0.71008264462809911</v>
      </c>
      <c r="E5728" s="78"/>
      <c r="F5728" s="78"/>
      <c r="G5728" s="78"/>
      <c r="H5728" s="78"/>
      <c r="I5728" s="78"/>
    </row>
    <row r="5729" spans="1:9" x14ac:dyDescent="0.2">
      <c r="A5729" s="77">
        <v>37861</v>
      </c>
      <c r="B5729" s="61">
        <v>149</v>
      </c>
      <c r="C5729" s="78">
        <f t="shared" si="233"/>
        <v>2003.08</v>
      </c>
      <c r="D5729" s="78">
        <f t="shared" si="234"/>
        <v>0.29553719008264467</v>
      </c>
      <c r="E5729" s="78"/>
      <c r="F5729" s="78"/>
      <c r="G5729" s="78"/>
      <c r="H5729" s="78"/>
      <c r="I5729" s="78"/>
    </row>
    <row r="5730" spans="1:9" x14ac:dyDescent="0.2">
      <c r="A5730" s="77">
        <v>37862</v>
      </c>
      <c r="B5730" s="61">
        <v>254</v>
      </c>
      <c r="C5730" s="78">
        <f t="shared" si="233"/>
        <v>2003.08</v>
      </c>
      <c r="D5730" s="78">
        <f t="shared" si="234"/>
        <v>0.50380165289256196</v>
      </c>
      <c r="E5730" s="78"/>
      <c r="F5730" s="78"/>
      <c r="G5730" s="78"/>
      <c r="H5730" s="78"/>
      <c r="I5730" s="78"/>
    </row>
    <row r="5731" spans="1:9" x14ac:dyDescent="0.2">
      <c r="A5731" s="77">
        <v>37863</v>
      </c>
      <c r="B5731" s="61">
        <v>459</v>
      </c>
      <c r="C5731" s="78">
        <f t="shared" si="233"/>
        <v>2003.08</v>
      </c>
      <c r="D5731" s="78">
        <f t="shared" si="234"/>
        <v>0.91041322314049589</v>
      </c>
      <c r="E5731" s="78"/>
      <c r="F5731" s="78"/>
      <c r="G5731" s="78"/>
      <c r="H5731" s="78"/>
      <c r="I5731" s="78"/>
    </row>
    <row r="5732" spans="1:9" x14ac:dyDescent="0.2">
      <c r="A5732" s="77">
        <v>37864</v>
      </c>
      <c r="B5732" s="61">
        <v>389</v>
      </c>
      <c r="C5732" s="78">
        <f t="shared" si="233"/>
        <v>2003.08</v>
      </c>
      <c r="D5732" s="78">
        <f t="shared" si="234"/>
        <v>0.77157024793388429</v>
      </c>
      <c r="E5732" s="78"/>
      <c r="F5732" s="78"/>
      <c r="G5732" s="78"/>
      <c r="H5732" s="78"/>
      <c r="I5732" s="78"/>
    </row>
    <row r="5733" spans="1:9" x14ac:dyDescent="0.2">
      <c r="A5733" s="77">
        <v>37865</v>
      </c>
      <c r="B5733" s="61">
        <v>471</v>
      </c>
      <c r="C5733" s="78">
        <f t="shared" si="233"/>
        <v>2003.09</v>
      </c>
      <c r="D5733" s="78">
        <f t="shared" si="234"/>
        <v>0.93421487603305786</v>
      </c>
      <c r="E5733" s="78"/>
      <c r="F5733" s="78"/>
      <c r="G5733" s="78"/>
      <c r="H5733" s="78"/>
      <c r="I5733" s="78"/>
    </row>
    <row r="5734" spans="1:9" x14ac:dyDescent="0.2">
      <c r="A5734" s="77">
        <v>37866</v>
      </c>
      <c r="B5734" s="61">
        <v>257</v>
      </c>
      <c r="C5734" s="78">
        <f t="shared" si="233"/>
        <v>2003.09</v>
      </c>
      <c r="D5734" s="78">
        <f t="shared" si="234"/>
        <v>0.50975206611570245</v>
      </c>
      <c r="E5734" s="78"/>
      <c r="F5734" s="78"/>
      <c r="G5734" s="78"/>
      <c r="H5734" s="78"/>
      <c r="I5734" s="78"/>
    </row>
    <row r="5735" spans="1:9" x14ac:dyDescent="0.2">
      <c r="A5735" s="77">
        <v>37867</v>
      </c>
      <c r="B5735" s="61">
        <v>148</v>
      </c>
      <c r="C5735" s="78">
        <f t="shared" si="233"/>
        <v>2003.09</v>
      </c>
      <c r="D5735" s="78">
        <f t="shared" si="234"/>
        <v>0.29355371900826449</v>
      </c>
      <c r="E5735" s="78"/>
      <c r="F5735" s="78"/>
      <c r="G5735" s="78"/>
      <c r="H5735" s="78"/>
      <c r="I5735" s="78"/>
    </row>
    <row r="5736" spans="1:9" x14ac:dyDescent="0.2">
      <c r="A5736" s="77">
        <v>37868</v>
      </c>
      <c r="B5736" s="61">
        <v>168</v>
      </c>
      <c r="C5736" s="78">
        <f t="shared" si="233"/>
        <v>2003.09</v>
      </c>
      <c r="D5736" s="78">
        <f t="shared" si="234"/>
        <v>0.33322314049586776</v>
      </c>
      <c r="E5736" s="78"/>
      <c r="F5736" s="78"/>
      <c r="G5736" s="78"/>
      <c r="H5736" s="78"/>
      <c r="I5736" s="78"/>
    </row>
    <row r="5737" spans="1:9" x14ac:dyDescent="0.2">
      <c r="A5737" s="77">
        <v>37869</v>
      </c>
      <c r="B5737" s="61">
        <v>292</v>
      </c>
      <c r="C5737" s="78">
        <f t="shared" si="233"/>
        <v>2003.09</v>
      </c>
      <c r="D5737" s="78">
        <f t="shared" si="234"/>
        <v>0.57917355371900825</v>
      </c>
      <c r="E5737" s="78"/>
      <c r="F5737" s="78"/>
      <c r="G5737" s="78"/>
      <c r="H5737" s="78"/>
      <c r="I5737" s="78"/>
    </row>
    <row r="5738" spans="1:9" x14ac:dyDescent="0.2">
      <c r="A5738" s="77">
        <v>37870</v>
      </c>
      <c r="B5738" s="61">
        <v>126</v>
      </c>
      <c r="C5738" s="78">
        <f t="shared" si="233"/>
        <v>2003.09</v>
      </c>
      <c r="D5738" s="78">
        <f t="shared" si="234"/>
        <v>0.24991735537190085</v>
      </c>
      <c r="E5738" s="78"/>
      <c r="F5738" s="78"/>
      <c r="G5738" s="78"/>
      <c r="H5738" s="78"/>
      <c r="I5738" s="78"/>
    </row>
    <row r="5739" spans="1:9" x14ac:dyDescent="0.2">
      <c r="A5739" s="77">
        <v>37871</v>
      </c>
      <c r="B5739" s="61">
        <v>148</v>
      </c>
      <c r="C5739" s="78">
        <f t="shared" si="233"/>
        <v>2003.09</v>
      </c>
      <c r="D5739" s="78">
        <f t="shared" si="234"/>
        <v>0.29355371900826449</v>
      </c>
      <c r="E5739" s="78"/>
      <c r="F5739" s="78"/>
      <c r="G5739" s="78"/>
      <c r="H5739" s="78"/>
      <c r="I5739" s="78"/>
    </row>
    <row r="5740" spans="1:9" x14ac:dyDescent="0.2">
      <c r="A5740" s="77">
        <v>37872</v>
      </c>
      <c r="B5740" s="61">
        <v>224</v>
      </c>
      <c r="C5740" s="78">
        <f t="shared" si="233"/>
        <v>2003.09</v>
      </c>
      <c r="D5740" s="78">
        <f t="shared" si="234"/>
        <v>0.44429752066115702</v>
      </c>
      <c r="E5740" s="78"/>
      <c r="F5740" s="78"/>
      <c r="G5740" s="78"/>
      <c r="H5740" s="78"/>
      <c r="I5740" s="78"/>
    </row>
    <row r="5741" spans="1:9" x14ac:dyDescent="0.2">
      <c r="A5741" s="77">
        <v>37873</v>
      </c>
      <c r="B5741" s="61">
        <v>224</v>
      </c>
      <c r="C5741" s="78">
        <f t="shared" si="233"/>
        <v>2003.09</v>
      </c>
      <c r="D5741" s="78">
        <f t="shared" si="234"/>
        <v>0.44429752066115702</v>
      </c>
      <c r="E5741" s="78"/>
      <c r="F5741" s="78"/>
      <c r="G5741" s="78"/>
      <c r="H5741" s="78"/>
      <c r="I5741" s="78"/>
    </row>
    <row r="5742" spans="1:9" x14ac:dyDescent="0.2">
      <c r="A5742" s="77">
        <v>37874</v>
      </c>
      <c r="B5742" s="61">
        <v>225</v>
      </c>
      <c r="C5742" s="78">
        <f t="shared" si="233"/>
        <v>2003.09</v>
      </c>
      <c r="D5742" s="78">
        <f t="shared" si="234"/>
        <v>0.4462809917355372</v>
      </c>
      <c r="E5742" s="78"/>
      <c r="F5742" s="78"/>
      <c r="G5742" s="78"/>
      <c r="H5742" s="78"/>
      <c r="I5742" s="78"/>
    </row>
    <row r="5743" spans="1:9" x14ac:dyDescent="0.2">
      <c r="A5743" s="77">
        <v>37875</v>
      </c>
      <c r="B5743" s="61">
        <v>225</v>
      </c>
      <c r="C5743" s="78">
        <f t="shared" si="233"/>
        <v>2003.09</v>
      </c>
      <c r="D5743" s="78">
        <f t="shared" si="234"/>
        <v>0.4462809917355372</v>
      </c>
      <c r="E5743" s="78"/>
      <c r="F5743" s="78"/>
      <c r="G5743" s="78"/>
      <c r="H5743" s="78"/>
      <c r="I5743" s="78"/>
    </row>
    <row r="5744" spans="1:9" x14ac:dyDescent="0.2">
      <c r="A5744" s="77">
        <v>37876</v>
      </c>
      <c r="B5744" s="61">
        <v>334</v>
      </c>
      <c r="C5744" s="78">
        <f t="shared" si="233"/>
        <v>2003.09</v>
      </c>
      <c r="D5744" s="78">
        <f t="shared" si="234"/>
        <v>0.66247933884297516</v>
      </c>
      <c r="E5744" s="78"/>
      <c r="F5744" s="78"/>
      <c r="G5744" s="78"/>
      <c r="H5744" s="78"/>
      <c r="I5744" s="78"/>
    </row>
    <row r="5745" spans="1:9" x14ac:dyDescent="0.2">
      <c r="A5745" s="77">
        <v>37877</v>
      </c>
      <c r="B5745" s="61">
        <v>248</v>
      </c>
      <c r="C5745" s="78">
        <f t="shared" si="233"/>
        <v>2003.09</v>
      </c>
      <c r="D5745" s="78">
        <f t="shared" si="234"/>
        <v>0.49190082644628097</v>
      </c>
      <c r="E5745" s="78"/>
      <c r="F5745" s="78"/>
      <c r="G5745" s="78"/>
      <c r="H5745" s="78"/>
      <c r="I5745" s="78"/>
    </row>
    <row r="5746" spans="1:9" x14ac:dyDescent="0.2">
      <c r="A5746" s="77">
        <v>37878</v>
      </c>
      <c r="B5746" s="61">
        <v>92</v>
      </c>
      <c r="C5746" s="78">
        <f t="shared" si="233"/>
        <v>2003.09</v>
      </c>
      <c r="D5746" s="78">
        <f t="shared" si="234"/>
        <v>0.18247933884297521</v>
      </c>
      <c r="E5746" s="78"/>
      <c r="F5746" s="78"/>
      <c r="G5746" s="78"/>
      <c r="H5746" s="78"/>
      <c r="I5746" s="78"/>
    </row>
    <row r="5747" spans="1:9" x14ac:dyDescent="0.2">
      <c r="A5747" s="77">
        <v>37879</v>
      </c>
      <c r="B5747" s="61">
        <v>155</v>
      </c>
      <c r="C5747" s="78">
        <f t="shared" si="233"/>
        <v>2003.09</v>
      </c>
      <c r="D5747" s="78">
        <f t="shared" si="234"/>
        <v>0.30743801652892561</v>
      </c>
      <c r="E5747" s="78"/>
      <c r="F5747" s="78"/>
      <c r="G5747" s="78"/>
      <c r="H5747" s="78"/>
      <c r="I5747" s="78"/>
    </row>
    <row r="5748" spans="1:9" x14ac:dyDescent="0.2">
      <c r="A5748" s="77">
        <v>37880</v>
      </c>
      <c r="B5748" s="61">
        <v>78</v>
      </c>
      <c r="C5748" s="78">
        <f t="shared" si="233"/>
        <v>2003.09</v>
      </c>
      <c r="D5748" s="78">
        <f t="shared" si="234"/>
        <v>0.15471074380165289</v>
      </c>
      <c r="E5748" s="78"/>
      <c r="F5748" s="78"/>
      <c r="G5748" s="78"/>
      <c r="H5748" s="78"/>
      <c r="I5748" s="78"/>
    </row>
    <row r="5749" spans="1:9" x14ac:dyDescent="0.2">
      <c r="A5749" s="77">
        <v>37881</v>
      </c>
      <c r="B5749" s="61">
        <v>59</v>
      </c>
      <c r="C5749" s="78">
        <f t="shared" si="233"/>
        <v>2003.09</v>
      </c>
      <c r="D5749" s="78">
        <f t="shared" si="234"/>
        <v>0.11702479338842976</v>
      </c>
      <c r="E5749" s="78"/>
      <c r="F5749" s="78"/>
      <c r="G5749" s="78"/>
      <c r="H5749" s="78"/>
      <c r="I5749" s="78"/>
    </row>
    <row r="5750" spans="1:9" x14ac:dyDescent="0.2">
      <c r="A5750" s="77">
        <v>37882</v>
      </c>
      <c r="B5750" s="61">
        <v>250</v>
      </c>
      <c r="C5750" s="78">
        <f t="shared" si="233"/>
        <v>2003.09</v>
      </c>
      <c r="D5750" s="78">
        <f t="shared" si="234"/>
        <v>0.49586776859504128</v>
      </c>
      <c r="E5750" s="78"/>
      <c r="F5750" s="78"/>
      <c r="G5750" s="78"/>
      <c r="H5750" s="78"/>
      <c r="I5750" s="78"/>
    </row>
    <row r="5751" spans="1:9" x14ac:dyDescent="0.2">
      <c r="A5751" s="77">
        <v>37883</v>
      </c>
      <c r="B5751" s="61">
        <v>298</v>
      </c>
      <c r="C5751" s="78">
        <f t="shared" si="233"/>
        <v>2003.09</v>
      </c>
      <c r="D5751" s="78">
        <f t="shared" si="234"/>
        <v>0.59107438016528935</v>
      </c>
      <c r="E5751" s="78"/>
      <c r="F5751" s="78"/>
      <c r="G5751" s="78"/>
      <c r="H5751" s="78"/>
      <c r="I5751" s="78"/>
    </row>
    <row r="5752" spans="1:9" x14ac:dyDescent="0.2">
      <c r="A5752" s="77">
        <v>37884</v>
      </c>
      <c r="B5752" s="61">
        <v>279</v>
      </c>
      <c r="C5752" s="78">
        <f t="shared" si="233"/>
        <v>2003.09</v>
      </c>
      <c r="D5752" s="78">
        <f t="shared" si="234"/>
        <v>0.55338842975206615</v>
      </c>
      <c r="E5752" s="78"/>
      <c r="F5752" s="78"/>
      <c r="G5752" s="78"/>
      <c r="H5752" s="78"/>
      <c r="I5752" s="78"/>
    </row>
    <row r="5753" spans="1:9" x14ac:dyDescent="0.2">
      <c r="A5753" s="77">
        <v>37885</v>
      </c>
      <c r="B5753" s="61">
        <v>402</v>
      </c>
      <c r="C5753" s="78">
        <f t="shared" si="233"/>
        <v>2003.09</v>
      </c>
      <c r="D5753" s="78">
        <f t="shared" si="234"/>
        <v>0.79735537190082639</v>
      </c>
      <c r="E5753" s="78"/>
      <c r="F5753" s="78"/>
      <c r="G5753" s="78"/>
      <c r="H5753" s="78"/>
      <c r="I5753" s="78"/>
    </row>
    <row r="5754" spans="1:9" x14ac:dyDescent="0.2">
      <c r="A5754" s="77">
        <v>37886</v>
      </c>
      <c r="B5754" s="61">
        <v>307</v>
      </c>
      <c r="C5754" s="78">
        <f t="shared" si="233"/>
        <v>2003.09</v>
      </c>
      <c r="D5754" s="78">
        <f t="shared" si="234"/>
        <v>0.60892561983471072</v>
      </c>
      <c r="E5754" s="78"/>
      <c r="F5754" s="78"/>
      <c r="G5754" s="78"/>
      <c r="H5754" s="78"/>
      <c r="I5754" s="78"/>
    </row>
    <row r="5755" spans="1:9" x14ac:dyDescent="0.2">
      <c r="A5755" s="77">
        <v>37887</v>
      </c>
      <c r="B5755" s="61">
        <v>284</v>
      </c>
      <c r="C5755" s="78">
        <f t="shared" si="233"/>
        <v>2003.09</v>
      </c>
      <c r="D5755" s="78">
        <f t="shared" si="234"/>
        <v>0.56330578512396701</v>
      </c>
      <c r="E5755" s="78"/>
      <c r="F5755" s="78"/>
      <c r="G5755" s="78"/>
      <c r="H5755" s="78"/>
      <c r="I5755" s="78"/>
    </row>
    <row r="5756" spans="1:9" x14ac:dyDescent="0.2">
      <c r="A5756" s="77">
        <v>37888</v>
      </c>
      <c r="B5756" s="61">
        <v>396</v>
      </c>
      <c r="C5756" s="78">
        <f t="shared" si="233"/>
        <v>2003.09</v>
      </c>
      <c r="D5756" s="78">
        <f t="shared" si="234"/>
        <v>0.78545454545454552</v>
      </c>
      <c r="E5756" s="78"/>
      <c r="F5756" s="78"/>
      <c r="G5756" s="78"/>
      <c r="H5756" s="78"/>
      <c r="I5756" s="78"/>
    </row>
    <row r="5757" spans="1:9" x14ac:dyDescent="0.2">
      <c r="A5757" s="77">
        <v>37889</v>
      </c>
      <c r="B5757" s="61">
        <v>270</v>
      </c>
      <c r="C5757" s="78">
        <f t="shared" si="233"/>
        <v>2003.09</v>
      </c>
      <c r="D5757" s="78">
        <f t="shared" si="234"/>
        <v>0.53553719008264467</v>
      </c>
      <c r="E5757" s="78"/>
      <c r="F5757" s="78"/>
      <c r="G5757" s="78"/>
      <c r="H5757" s="78"/>
      <c r="I5757" s="78"/>
    </row>
    <row r="5758" spans="1:9" x14ac:dyDescent="0.2">
      <c r="A5758" s="77">
        <v>37890</v>
      </c>
      <c r="B5758" s="61">
        <v>182</v>
      </c>
      <c r="C5758" s="78">
        <f t="shared" si="233"/>
        <v>2003.09</v>
      </c>
      <c r="D5758" s="78">
        <f t="shared" si="234"/>
        <v>0.36099173553719011</v>
      </c>
      <c r="E5758" s="78"/>
      <c r="F5758" s="78"/>
      <c r="G5758" s="78"/>
      <c r="H5758" s="78"/>
      <c r="I5758" s="78"/>
    </row>
    <row r="5759" spans="1:9" x14ac:dyDescent="0.2">
      <c r="A5759" s="77">
        <v>37891</v>
      </c>
      <c r="B5759" s="61">
        <v>155</v>
      </c>
      <c r="C5759" s="78">
        <f t="shared" si="233"/>
        <v>2003.09</v>
      </c>
      <c r="D5759" s="78">
        <f t="shared" si="234"/>
        <v>0.30743801652892561</v>
      </c>
      <c r="E5759" s="78"/>
      <c r="F5759" s="78"/>
      <c r="G5759" s="78"/>
      <c r="H5759" s="78"/>
      <c r="I5759" s="78"/>
    </row>
    <row r="5760" spans="1:9" x14ac:dyDescent="0.2">
      <c r="A5760" s="77">
        <v>37892</v>
      </c>
      <c r="B5760" s="61">
        <v>135</v>
      </c>
      <c r="C5760" s="78">
        <f t="shared" si="233"/>
        <v>2003.09</v>
      </c>
      <c r="D5760" s="78">
        <f t="shared" si="234"/>
        <v>0.26776859504132233</v>
      </c>
      <c r="E5760" s="78"/>
      <c r="F5760" s="78"/>
      <c r="G5760" s="78"/>
      <c r="H5760" s="78"/>
      <c r="I5760" s="78"/>
    </row>
    <row r="5761" spans="1:9" x14ac:dyDescent="0.2">
      <c r="A5761" s="77">
        <v>37893</v>
      </c>
      <c r="B5761" s="61">
        <v>55</v>
      </c>
      <c r="C5761" s="78">
        <f t="shared" si="233"/>
        <v>2003.09</v>
      </c>
      <c r="D5761" s="78">
        <f t="shared" si="234"/>
        <v>0.1090909090909091</v>
      </c>
      <c r="E5761" s="78"/>
      <c r="F5761" s="78"/>
      <c r="G5761" s="78"/>
      <c r="H5761" s="78"/>
      <c r="I5761" s="78"/>
    </row>
    <row r="5762" spans="1:9" x14ac:dyDescent="0.2">
      <c r="A5762" s="77">
        <v>37894</v>
      </c>
      <c r="B5762" s="61">
        <v>117</v>
      </c>
      <c r="C5762" s="78">
        <f t="shared" si="233"/>
        <v>2003.09</v>
      </c>
      <c r="D5762" s="78">
        <f t="shared" si="234"/>
        <v>0.23206611570247934</v>
      </c>
      <c r="E5762" s="78"/>
      <c r="F5762" s="78"/>
      <c r="G5762" s="78"/>
      <c r="H5762" s="78"/>
      <c r="I5762" s="78"/>
    </row>
    <row r="5763" spans="1:9" x14ac:dyDescent="0.2">
      <c r="A5763" s="77">
        <v>37895</v>
      </c>
      <c r="B5763" s="61">
        <v>44</v>
      </c>
      <c r="C5763" s="78">
        <f t="shared" si="233"/>
        <v>2003.1</v>
      </c>
      <c r="D5763" s="78">
        <f t="shared" si="234"/>
        <v>8.7272727272727266E-2</v>
      </c>
      <c r="E5763" s="78"/>
      <c r="F5763" s="78"/>
      <c r="G5763" s="78"/>
      <c r="H5763" s="78"/>
      <c r="I5763" s="78"/>
    </row>
    <row r="5764" spans="1:9" x14ac:dyDescent="0.2">
      <c r="A5764" s="77">
        <v>37896</v>
      </c>
      <c r="B5764" s="61">
        <v>45</v>
      </c>
      <c r="C5764" s="78">
        <f t="shared" si="233"/>
        <v>2003.1</v>
      </c>
      <c r="D5764" s="78">
        <f t="shared" si="234"/>
        <v>8.9256198347107449E-2</v>
      </c>
      <c r="E5764" s="78"/>
      <c r="F5764" s="78"/>
      <c r="G5764" s="78"/>
      <c r="H5764" s="78"/>
      <c r="I5764" s="78"/>
    </row>
    <row r="5765" spans="1:9" x14ac:dyDescent="0.2">
      <c r="A5765" s="77">
        <v>37897</v>
      </c>
      <c r="B5765" s="61">
        <v>231</v>
      </c>
      <c r="C5765" s="78">
        <f t="shared" si="233"/>
        <v>2003.1</v>
      </c>
      <c r="D5765" s="78">
        <f t="shared" si="234"/>
        <v>0.45818181818181819</v>
      </c>
      <c r="E5765" s="78"/>
      <c r="F5765" s="78"/>
      <c r="G5765" s="78"/>
      <c r="H5765" s="78"/>
      <c r="I5765" s="78"/>
    </row>
    <row r="5766" spans="1:9" x14ac:dyDescent="0.2">
      <c r="A5766" s="77">
        <v>37898</v>
      </c>
      <c r="B5766" s="61">
        <v>163</v>
      </c>
      <c r="C5766" s="78">
        <f t="shared" si="233"/>
        <v>2003.1</v>
      </c>
      <c r="D5766" s="78">
        <f t="shared" si="234"/>
        <v>0.3233057851239669</v>
      </c>
      <c r="E5766" s="78"/>
      <c r="F5766" s="78"/>
      <c r="G5766" s="78"/>
      <c r="H5766" s="78"/>
      <c r="I5766" s="78"/>
    </row>
    <row r="5767" spans="1:9" x14ac:dyDescent="0.2">
      <c r="A5767" s="77">
        <v>37899</v>
      </c>
      <c r="B5767" s="61">
        <v>204</v>
      </c>
      <c r="C5767" s="78">
        <f t="shared" si="233"/>
        <v>2003.1</v>
      </c>
      <c r="D5767" s="78">
        <f t="shared" si="234"/>
        <v>0.40462809917355375</v>
      </c>
      <c r="E5767" s="78"/>
      <c r="F5767" s="78"/>
      <c r="G5767" s="78"/>
      <c r="H5767" s="78"/>
      <c r="I5767" s="78"/>
    </row>
    <row r="5768" spans="1:9" x14ac:dyDescent="0.2">
      <c r="A5768" s="77">
        <v>37900</v>
      </c>
      <c r="B5768" s="61">
        <v>204</v>
      </c>
      <c r="C5768" s="78">
        <f t="shared" si="233"/>
        <v>2003.1</v>
      </c>
      <c r="D5768" s="78">
        <f t="shared" si="234"/>
        <v>0.40462809917355375</v>
      </c>
      <c r="E5768" s="78"/>
      <c r="F5768" s="78"/>
      <c r="G5768" s="78"/>
      <c r="H5768" s="78"/>
      <c r="I5768" s="78"/>
    </row>
    <row r="5769" spans="1:9" x14ac:dyDescent="0.2">
      <c r="A5769" s="77">
        <v>37901</v>
      </c>
      <c r="B5769" s="61">
        <v>89</v>
      </c>
      <c r="C5769" s="78">
        <f t="shared" si="233"/>
        <v>2003.1</v>
      </c>
      <c r="D5769" s="78">
        <f t="shared" si="234"/>
        <v>0.17652892561983471</v>
      </c>
      <c r="E5769" s="78"/>
      <c r="F5769" s="78"/>
      <c r="G5769" s="78"/>
      <c r="H5769" s="78"/>
      <c r="I5769" s="78"/>
    </row>
    <row r="5770" spans="1:9" x14ac:dyDescent="0.2">
      <c r="A5770" s="77">
        <v>37902</v>
      </c>
      <c r="B5770" s="61">
        <v>89</v>
      </c>
      <c r="C5770" s="78">
        <f t="shared" si="233"/>
        <v>2003.1</v>
      </c>
      <c r="D5770" s="78">
        <f t="shared" si="234"/>
        <v>0.17652892561983471</v>
      </c>
      <c r="E5770" s="78"/>
      <c r="F5770" s="78"/>
      <c r="G5770" s="78"/>
      <c r="H5770" s="78"/>
      <c r="I5770" s="78"/>
    </row>
    <row r="5771" spans="1:9" x14ac:dyDescent="0.2">
      <c r="A5771" s="77">
        <v>37903</v>
      </c>
      <c r="B5771" s="61">
        <v>108</v>
      </c>
      <c r="C5771" s="78">
        <f t="shared" ref="C5771:C5834" si="235">YEAR(A5771) + MONTH(A5771) / 100</f>
        <v>2003.1</v>
      </c>
      <c r="D5771" s="78">
        <f t="shared" si="234"/>
        <v>0.21421487603305786</v>
      </c>
      <c r="E5771" s="78"/>
      <c r="F5771" s="78"/>
      <c r="G5771" s="78"/>
      <c r="H5771" s="78"/>
      <c r="I5771" s="78"/>
    </row>
    <row r="5772" spans="1:9" x14ac:dyDescent="0.2">
      <c r="A5772" s="77">
        <v>37904</v>
      </c>
      <c r="B5772" s="61">
        <v>245</v>
      </c>
      <c r="C5772" s="78">
        <f t="shared" si="235"/>
        <v>2003.1</v>
      </c>
      <c r="D5772" s="78">
        <f t="shared" ref="D5772:D5835" si="236">B5772 * 60 * 60 * 24 / 43560 / 1000</f>
        <v>0.48595041322314053</v>
      </c>
      <c r="E5772" s="78"/>
      <c r="F5772" s="78"/>
      <c r="G5772" s="78"/>
      <c r="H5772" s="78"/>
      <c r="I5772" s="78"/>
    </row>
    <row r="5773" spans="1:9" x14ac:dyDescent="0.2">
      <c r="A5773" s="77">
        <v>37905</v>
      </c>
      <c r="B5773" s="61">
        <v>166</v>
      </c>
      <c r="C5773" s="78">
        <f t="shared" si="235"/>
        <v>2003.1</v>
      </c>
      <c r="D5773" s="78">
        <f t="shared" si="236"/>
        <v>0.32925619834710745</v>
      </c>
      <c r="E5773" s="78"/>
      <c r="F5773" s="78"/>
      <c r="G5773" s="78"/>
      <c r="H5773" s="78"/>
      <c r="I5773" s="78"/>
    </row>
    <row r="5774" spans="1:9" x14ac:dyDescent="0.2">
      <c r="A5774" s="77">
        <v>37906</v>
      </c>
      <c r="B5774" s="61">
        <v>154</v>
      </c>
      <c r="C5774" s="78">
        <f t="shared" si="235"/>
        <v>2003.1</v>
      </c>
      <c r="D5774" s="78">
        <f t="shared" si="236"/>
        <v>0.30545454545454542</v>
      </c>
      <c r="E5774" s="78"/>
      <c r="F5774" s="78"/>
      <c r="G5774" s="78"/>
      <c r="H5774" s="78"/>
      <c r="I5774" s="78"/>
    </row>
    <row r="5775" spans="1:9" x14ac:dyDescent="0.2">
      <c r="A5775" s="77">
        <v>37907</v>
      </c>
      <c r="B5775" s="61">
        <v>155</v>
      </c>
      <c r="C5775" s="78">
        <f t="shared" si="235"/>
        <v>2003.1</v>
      </c>
      <c r="D5775" s="78">
        <f t="shared" si="236"/>
        <v>0.30743801652892561</v>
      </c>
      <c r="E5775" s="78"/>
      <c r="F5775" s="78"/>
      <c r="G5775" s="78"/>
      <c r="H5775" s="78"/>
      <c r="I5775" s="78"/>
    </row>
    <row r="5776" spans="1:9" x14ac:dyDescent="0.2">
      <c r="A5776" s="77">
        <v>37908</v>
      </c>
      <c r="B5776" s="61">
        <v>218</v>
      </c>
      <c r="C5776" s="78">
        <f t="shared" si="235"/>
        <v>2003.1</v>
      </c>
      <c r="D5776" s="78">
        <f t="shared" si="236"/>
        <v>0.43239669421487603</v>
      </c>
      <c r="E5776" s="78"/>
      <c r="F5776" s="78"/>
      <c r="G5776" s="78"/>
      <c r="H5776" s="78"/>
      <c r="I5776" s="78"/>
    </row>
    <row r="5777" spans="1:9" x14ac:dyDescent="0.2">
      <c r="A5777" s="77">
        <v>37909</v>
      </c>
      <c r="B5777" s="61">
        <v>219</v>
      </c>
      <c r="C5777" s="78">
        <f t="shared" si="235"/>
        <v>2003.1</v>
      </c>
      <c r="D5777" s="78">
        <f t="shared" si="236"/>
        <v>0.43438016528925616</v>
      </c>
      <c r="E5777" s="78"/>
      <c r="F5777" s="78"/>
      <c r="G5777" s="78"/>
      <c r="H5777" s="78"/>
      <c r="I5777" s="78"/>
    </row>
    <row r="5778" spans="1:9" x14ac:dyDescent="0.2">
      <c r="A5778" s="77">
        <v>37910</v>
      </c>
      <c r="B5778" s="61">
        <v>92</v>
      </c>
      <c r="C5778" s="78">
        <f t="shared" si="235"/>
        <v>2003.1</v>
      </c>
      <c r="D5778" s="78">
        <f t="shared" si="236"/>
        <v>0.18247933884297521</v>
      </c>
      <c r="E5778" s="78"/>
      <c r="F5778" s="78"/>
      <c r="G5778" s="78"/>
      <c r="H5778" s="78"/>
      <c r="I5778" s="78"/>
    </row>
    <row r="5779" spans="1:9" x14ac:dyDescent="0.2">
      <c r="A5779" s="77">
        <v>37911</v>
      </c>
      <c r="B5779" s="61">
        <v>207</v>
      </c>
      <c r="C5779" s="78">
        <f t="shared" si="235"/>
        <v>2003.1</v>
      </c>
      <c r="D5779" s="78">
        <f t="shared" si="236"/>
        <v>0.41057851239669424</v>
      </c>
      <c r="E5779" s="78"/>
      <c r="F5779" s="78"/>
      <c r="G5779" s="78"/>
      <c r="H5779" s="78"/>
      <c r="I5779" s="78"/>
    </row>
    <row r="5780" spans="1:9" x14ac:dyDescent="0.2">
      <c r="A5780" s="77">
        <v>37912</v>
      </c>
      <c r="B5780" s="61">
        <v>307</v>
      </c>
      <c r="C5780" s="78">
        <f t="shared" si="235"/>
        <v>2003.1</v>
      </c>
      <c r="D5780" s="78">
        <f t="shared" si="236"/>
        <v>0.60892561983471072</v>
      </c>
      <c r="E5780" s="78"/>
      <c r="F5780" s="78"/>
      <c r="G5780" s="78"/>
      <c r="H5780" s="78"/>
      <c r="I5780" s="78"/>
    </row>
    <row r="5781" spans="1:9" x14ac:dyDescent="0.2">
      <c r="A5781" s="77">
        <v>37913</v>
      </c>
      <c r="B5781" s="61">
        <v>308</v>
      </c>
      <c r="C5781" s="78">
        <f t="shared" si="235"/>
        <v>2003.1</v>
      </c>
      <c r="D5781" s="78">
        <f t="shared" si="236"/>
        <v>0.61090909090909085</v>
      </c>
      <c r="E5781" s="78"/>
      <c r="F5781" s="78"/>
      <c r="G5781" s="78"/>
      <c r="H5781" s="78"/>
      <c r="I5781" s="78"/>
    </row>
    <row r="5782" spans="1:9" x14ac:dyDescent="0.2">
      <c r="A5782" s="77">
        <v>37914</v>
      </c>
      <c r="B5782" s="61">
        <v>226</v>
      </c>
      <c r="C5782" s="78">
        <f t="shared" si="235"/>
        <v>2003.1</v>
      </c>
      <c r="D5782" s="78">
        <f t="shared" si="236"/>
        <v>0.44826446280991733</v>
      </c>
      <c r="E5782" s="78"/>
      <c r="F5782" s="78"/>
      <c r="G5782" s="78"/>
      <c r="H5782" s="78"/>
      <c r="I5782" s="78"/>
    </row>
    <row r="5783" spans="1:9" x14ac:dyDescent="0.2">
      <c r="A5783" s="77">
        <v>37915</v>
      </c>
      <c r="B5783" s="61">
        <v>144</v>
      </c>
      <c r="C5783" s="78">
        <f t="shared" si="235"/>
        <v>2003.1</v>
      </c>
      <c r="D5783" s="78">
        <f t="shared" si="236"/>
        <v>0.28561983471074381</v>
      </c>
      <c r="E5783" s="78"/>
      <c r="F5783" s="78"/>
      <c r="G5783" s="78"/>
      <c r="H5783" s="78"/>
      <c r="I5783" s="78"/>
    </row>
    <row r="5784" spans="1:9" x14ac:dyDescent="0.2">
      <c r="A5784" s="77">
        <v>37916</v>
      </c>
      <c r="B5784" s="61">
        <v>145</v>
      </c>
      <c r="C5784" s="78">
        <f t="shared" si="235"/>
        <v>2003.1</v>
      </c>
      <c r="D5784" s="78">
        <f t="shared" si="236"/>
        <v>0.28760330578512394</v>
      </c>
      <c r="E5784" s="78"/>
      <c r="F5784" s="78"/>
      <c r="G5784" s="78"/>
      <c r="H5784" s="78"/>
      <c r="I5784" s="78"/>
    </row>
    <row r="5785" spans="1:9" x14ac:dyDescent="0.2">
      <c r="A5785" s="77">
        <v>37917</v>
      </c>
      <c r="B5785" s="61">
        <v>62</v>
      </c>
      <c r="C5785" s="78">
        <f t="shared" si="235"/>
        <v>2003.1</v>
      </c>
      <c r="D5785" s="78">
        <f t="shared" si="236"/>
        <v>0.12297520661157024</v>
      </c>
      <c r="E5785" s="78"/>
      <c r="F5785" s="78"/>
      <c r="G5785" s="78"/>
      <c r="H5785" s="78"/>
      <c r="I5785" s="78"/>
    </row>
    <row r="5786" spans="1:9" x14ac:dyDescent="0.2">
      <c r="A5786" s="77">
        <v>37918</v>
      </c>
      <c r="B5786" s="61">
        <v>270</v>
      </c>
      <c r="C5786" s="78">
        <f t="shared" si="235"/>
        <v>2003.1</v>
      </c>
      <c r="D5786" s="78">
        <f t="shared" si="236"/>
        <v>0.53553719008264467</v>
      </c>
      <c r="E5786" s="78"/>
      <c r="F5786" s="78"/>
      <c r="G5786" s="78"/>
      <c r="H5786" s="78"/>
      <c r="I5786" s="78"/>
    </row>
    <row r="5787" spans="1:9" x14ac:dyDescent="0.2">
      <c r="A5787" s="77">
        <v>37919</v>
      </c>
      <c r="B5787" s="61">
        <v>293</v>
      </c>
      <c r="C5787" s="78">
        <f t="shared" si="235"/>
        <v>2003.1</v>
      </c>
      <c r="D5787" s="78">
        <f t="shared" si="236"/>
        <v>0.58115702479338849</v>
      </c>
      <c r="E5787" s="78"/>
      <c r="F5787" s="78"/>
      <c r="G5787" s="78"/>
      <c r="H5787" s="78"/>
      <c r="I5787" s="78"/>
    </row>
    <row r="5788" spans="1:9" x14ac:dyDescent="0.2">
      <c r="A5788" s="77">
        <v>37920</v>
      </c>
      <c r="B5788" s="61">
        <v>-69</v>
      </c>
      <c r="C5788" s="78">
        <f t="shared" si="235"/>
        <v>2003.1</v>
      </c>
      <c r="D5788" s="78">
        <f t="shared" si="236"/>
        <v>-0.13685950413223139</v>
      </c>
      <c r="E5788" s="78"/>
      <c r="F5788" s="78"/>
      <c r="G5788" s="78"/>
      <c r="H5788" s="78"/>
      <c r="I5788" s="78"/>
    </row>
    <row r="5789" spans="1:9" x14ac:dyDescent="0.2">
      <c r="A5789" s="77">
        <v>37921</v>
      </c>
      <c r="B5789" s="61">
        <v>-566</v>
      </c>
      <c r="C5789" s="78">
        <f t="shared" si="235"/>
        <v>2003.1</v>
      </c>
      <c r="D5789" s="78">
        <f t="shared" si="236"/>
        <v>-1.1226446280991735</v>
      </c>
      <c r="E5789" s="78"/>
      <c r="F5789" s="78"/>
      <c r="G5789" s="78"/>
      <c r="H5789" s="78"/>
      <c r="I5789" s="78"/>
    </row>
    <row r="5790" spans="1:9" x14ac:dyDescent="0.2">
      <c r="A5790" s="77">
        <v>37922</v>
      </c>
      <c r="B5790" s="61">
        <v>215</v>
      </c>
      <c r="C5790" s="78">
        <f t="shared" si="235"/>
        <v>2003.1</v>
      </c>
      <c r="D5790" s="78">
        <f t="shared" si="236"/>
        <v>0.42644628099173554</v>
      </c>
      <c r="E5790" s="78"/>
      <c r="F5790" s="78"/>
      <c r="G5790" s="78"/>
      <c r="H5790" s="78"/>
      <c r="I5790" s="78"/>
    </row>
    <row r="5791" spans="1:9" x14ac:dyDescent="0.2">
      <c r="A5791" s="77">
        <v>37923</v>
      </c>
      <c r="B5791" s="61">
        <v>-257</v>
      </c>
      <c r="C5791" s="78">
        <f t="shared" si="235"/>
        <v>2003.1</v>
      </c>
      <c r="D5791" s="78">
        <f t="shared" si="236"/>
        <v>-0.50975206611570245</v>
      </c>
      <c r="E5791" s="78"/>
      <c r="F5791" s="78"/>
      <c r="G5791" s="78"/>
      <c r="H5791" s="78"/>
      <c r="I5791" s="78"/>
    </row>
    <row r="5792" spans="1:9" x14ac:dyDescent="0.2">
      <c r="A5792" s="77">
        <v>37924</v>
      </c>
      <c r="B5792" s="61">
        <v>-117</v>
      </c>
      <c r="C5792" s="78">
        <f t="shared" si="235"/>
        <v>2003.1</v>
      </c>
      <c r="D5792" s="78">
        <f t="shared" si="236"/>
        <v>-0.23206611570247934</v>
      </c>
      <c r="E5792" s="78"/>
      <c r="F5792" s="78"/>
      <c r="G5792" s="78"/>
      <c r="H5792" s="78"/>
      <c r="I5792" s="78"/>
    </row>
    <row r="5793" spans="1:9" x14ac:dyDescent="0.2">
      <c r="A5793" s="77">
        <v>37925</v>
      </c>
      <c r="B5793" s="61">
        <v>-87</v>
      </c>
      <c r="C5793" s="78">
        <f t="shared" si="235"/>
        <v>2003.1</v>
      </c>
      <c r="D5793" s="78">
        <f t="shared" si="236"/>
        <v>-0.17256198347107438</v>
      </c>
      <c r="E5793" s="78"/>
      <c r="F5793" s="78"/>
      <c r="G5793" s="78"/>
      <c r="H5793" s="78"/>
      <c r="I5793" s="78"/>
    </row>
    <row r="5794" spans="1:9" x14ac:dyDescent="0.2">
      <c r="A5794" s="77">
        <v>37926</v>
      </c>
      <c r="B5794" s="61">
        <v>51</v>
      </c>
      <c r="C5794" s="78">
        <f t="shared" si="235"/>
        <v>2003.11</v>
      </c>
      <c r="D5794" s="78">
        <f t="shared" si="236"/>
        <v>0.10115702479338844</v>
      </c>
      <c r="E5794" s="78"/>
      <c r="F5794" s="78"/>
      <c r="G5794" s="78"/>
      <c r="H5794" s="78"/>
      <c r="I5794" s="78"/>
    </row>
    <row r="5795" spans="1:9" x14ac:dyDescent="0.2">
      <c r="A5795" s="77">
        <v>37927</v>
      </c>
      <c r="B5795" s="61">
        <v>168</v>
      </c>
      <c r="C5795" s="78">
        <f t="shared" si="235"/>
        <v>2003.11</v>
      </c>
      <c r="D5795" s="78">
        <f t="shared" si="236"/>
        <v>0.33322314049586776</v>
      </c>
      <c r="E5795" s="78"/>
      <c r="F5795" s="78"/>
      <c r="G5795" s="78"/>
      <c r="H5795" s="78"/>
      <c r="I5795" s="78"/>
    </row>
    <row r="5796" spans="1:9" x14ac:dyDescent="0.2">
      <c r="A5796" s="77">
        <v>37928</v>
      </c>
      <c r="B5796" s="61">
        <v>408</v>
      </c>
      <c r="C5796" s="78">
        <f t="shared" si="235"/>
        <v>2003.11</v>
      </c>
      <c r="D5796" s="78">
        <f t="shared" si="236"/>
        <v>0.80925619834710749</v>
      </c>
      <c r="E5796" s="78"/>
      <c r="F5796" s="78"/>
      <c r="G5796" s="78"/>
      <c r="H5796" s="78"/>
      <c r="I5796" s="78"/>
    </row>
    <row r="5797" spans="1:9" x14ac:dyDescent="0.2">
      <c r="A5797" s="77">
        <v>37929</v>
      </c>
      <c r="B5797" s="61">
        <v>362</v>
      </c>
      <c r="C5797" s="78">
        <f t="shared" si="235"/>
        <v>2003.11</v>
      </c>
      <c r="D5797" s="78">
        <f t="shared" si="236"/>
        <v>0.71801652892561985</v>
      </c>
      <c r="E5797" s="78"/>
      <c r="F5797" s="78"/>
      <c r="G5797" s="78"/>
      <c r="H5797" s="78"/>
      <c r="I5797" s="78"/>
    </row>
    <row r="5798" spans="1:9" x14ac:dyDescent="0.2">
      <c r="A5798" s="77">
        <v>37930</v>
      </c>
      <c r="B5798" s="61">
        <v>362</v>
      </c>
      <c r="C5798" s="78">
        <f t="shared" si="235"/>
        <v>2003.11</v>
      </c>
      <c r="D5798" s="78">
        <f t="shared" si="236"/>
        <v>0.71801652892561985</v>
      </c>
      <c r="E5798" s="78"/>
      <c r="F5798" s="78"/>
      <c r="G5798" s="78"/>
      <c r="H5798" s="78"/>
      <c r="I5798" s="78"/>
    </row>
    <row r="5799" spans="1:9" x14ac:dyDescent="0.2">
      <c r="A5799" s="77">
        <v>37931</v>
      </c>
      <c r="B5799" s="61">
        <v>285</v>
      </c>
      <c r="C5799" s="78">
        <f t="shared" si="235"/>
        <v>2003.11</v>
      </c>
      <c r="D5799" s="78">
        <f t="shared" si="236"/>
        <v>0.56528925619834702</v>
      </c>
      <c r="E5799" s="78"/>
      <c r="F5799" s="78"/>
      <c r="G5799" s="78"/>
      <c r="H5799" s="78"/>
      <c r="I5799" s="78"/>
    </row>
    <row r="5800" spans="1:9" x14ac:dyDescent="0.2">
      <c r="A5800" s="77">
        <v>37932</v>
      </c>
      <c r="B5800" s="61">
        <v>574</v>
      </c>
      <c r="C5800" s="78">
        <f t="shared" si="235"/>
        <v>2003.11</v>
      </c>
      <c r="D5800" s="78">
        <f t="shared" si="236"/>
        <v>1.1385123966942148</v>
      </c>
      <c r="E5800" s="78"/>
      <c r="F5800" s="78"/>
      <c r="G5800" s="78"/>
      <c r="H5800" s="78"/>
      <c r="I5800" s="78"/>
    </row>
    <row r="5801" spans="1:9" x14ac:dyDescent="0.2">
      <c r="A5801" s="77">
        <v>37933</v>
      </c>
      <c r="B5801" s="61">
        <v>1360</v>
      </c>
      <c r="C5801" s="78">
        <f t="shared" si="235"/>
        <v>2003.11</v>
      </c>
      <c r="D5801" s="78">
        <f t="shared" si="236"/>
        <v>2.6975206611570246</v>
      </c>
      <c r="E5801" s="78"/>
      <c r="F5801" s="78"/>
      <c r="G5801" s="78"/>
      <c r="H5801" s="78"/>
      <c r="I5801" s="78"/>
    </row>
    <row r="5802" spans="1:9" x14ac:dyDescent="0.2">
      <c r="A5802" s="77">
        <v>37934</v>
      </c>
      <c r="B5802" s="61">
        <v>1794</v>
      </c>
      <c r="C5802" s="78">
        <f t="shared" si="235"/>
        <v>2003.11</v>
      </c>
      <c r="D5802" s="78">
        <f t="shared" si="236"/>
        <v>3.5583471074380162</v>
      </c>
      <c r="E5802" s="78"/>
      <c r="F5802" s="78"/>
      <c r="G5802" s="78"/>
      <c r="H5802" s="78"/>
      <c r="I5802" s="78"/>
    </row>
    <row r="5803" spans="1:9" x14ac:dyDescent="0.2">
      <c r="A5803" s="77">
        <v>37935</v>
      </c>
      <c r="B5803" s="61">
        <v>912</v>
      </c>
      <c r="C5803" s="78">
        <f t="shared" si="235"/>
        <v>2003.11</v>
      </c>
      <c r="D5803" s="78">
        <f t="shared" si="236"/>
        <v>1.8089256198347108</v>
      </c>
      <c r="E5803" s="78"/>
      <c r="F5803" s="78"/>
      <c r="G5803" s="78"/>
      <c r="H5803" s="78"/>
      <c r="I5803" s="78"/>
    </row>
    <row r="5804" spans="1:9" x14ac:dyDescent="0.2">
      <c r="A5804" s="77">
        <v>37936</v>
      </c>
      <c r="B5804" s="61">
        <v>301</v>
      </c>
      <c r="C5804" s="78">
        <f t="shared" si="235"/>
        <v>2003.11</v>
      </c>
      <c r="D5804" s="78">
        <f t="shared" si="236"/>
        <v>0.59702479338842973</v>
      </c>
      <c r="E5804" s="78"/>
      <c r="F5804" s="78"/>
      <c r="G5804" s="78"/>
      <c r="H5804" s="78"/>
      <c r="I5804" s="78"/>
    </row>
    <row r="5805" spans="1:9" x14ac:dyDescent="0.2">
      <c r="A5805" s="77">
        <v>37937</v>
      </c>
      <c r="B5805" s="61">
        <v>479</v>
      </c>
      <c r="C5805" s="78">
        <f t="shared" si="235"/>
        <v>2003.11</v>
      </c>
      <c r="D5805" s="78">
        <f t="shared" si="236"/>
        <v>0.95008264462809922</v>
      </c>
      <c r="E5805" s="78"/>
      <c r="F5805" s="78"/>
      <c r="G5805" s="78"/>
      <c r="H5805" s="78"/>
      <c r="I5805" s="78"/>
    </row>
    <row r="5806" spans="1:9" x14ac:dyDescent="0.2">
      <c r="A5806" s="77">
        <v>37938</v>
      </c>
      <c r="B5806" s="61">
        <v>194</v>
      </c>
      <c r="C5806" s="78">
        <f t="shared" si="235"/>
        <v>2003.11</v>
      </c>
      <c r="D5806" s="78">
        <f t="shared" si="236"/>
        <v>0.38479338842975203</v>
      </c>
      <c r="E5806" s="78"/>
      <c r="F5806" s="78"/>
      <c r="G5806" s="78"/>
      <c r="H5806" s="78"/>
      <c r="I5806" s="78"/>
    </row>
    <row r="5807" spans="1:9" x14ac:dyDescent="0.2">
      <c r="A5807" s="77">
        <v>37939</v>
      </c>
      <c r="B5807" s="61">
        <v>384</v>
      </c>
      <c r="C5807" s="78">
        <f t="shared" si="235"/>
        <v>2003.11</v>
      </c>
      <c r="D5807" s="78">
        <f t="shared" si="236"/>
        <v>0.76165289256198343</v>
      </c>
      <c r="E5807" s="78"/>
      <c r="F5807" s="78"/>
      <c r="G5807" s="78"/>
      <c r="H5807" s="78"/>
      <c r="I5807" s="78"/>
    </row>
    <row r="5808" spans="1:9" x14ac:dyDescent="0.2">
      <c r="A5808" s="77">
        <v>37940</v>
      </c>
      <c r="B5808" s="61">
        <v>691</v>
      </c>
      <c r="C5808" s="78">
        <f t="shared" si="235"/>
        <v>2003.11</v>
      </c>
      <c r="D5808" s="78">
        <f t="shared" si="236"/>
        <v>1.370578512396694</v>
      </c>
      <c r="E5808" s="78"/>
      <c r="F5808" s="78"/>
      <c r="G5808" s="78"/>
      <c r="H5808" s="78"/>
      <c r="I5808" s="78"/>
    </row>
    <row r="5809" spans="1:9" x14ac:dyDescent="0.2">
      <c r="A5809" s="77">
        <v>37941</v>
      </c>
      <c r="B5809" s="61">
        <v>287</v>
      </c>
      <c r="C5809" s="78">
        <f t="shared" si="235"/>
        <v>2003.11</v>
      </c>
      <c r="D5809" s="78">
        <f t="shared" si="236"/>
        <v>0.56925619834710739</v>
      </c>
      <c r="E5809" s="78"/>
      <c r="F5809" s="78"/>
      <c r="G5809" s="78"/>
      <c r="H5809" s="78"/>
      <c r="I5809" s="78"/>
    </row>
    <row r="5810" spans="1:9" x14ac:dyDescent="0.2">
      <c r="A5810" s="77">
        <v>37942</v>
      </c>
      <c r="B5810" s="61">
        <v>422</v>
      </c>
      <c r="C5810" s="78">
        <f t="shared" si="235"/>
        <v>2003.11</v>
      </c>
      <c r="D5810" s="78">
        <f t="shared" si="236"/>
        <v>0.83702479338842972</v>
      </c>
      <c r="E5810" s="78"/>
      <c r="F5810" s="78"/>
      <c r="G5810" s="78"/>
      <c r="H5810" s="78"/>
      <c r="I5810" s="78"/>
    </row>
    <row r="5811" spans="1:9" x14ac:dyDescent="0.2">
      <c r="A5811" s="77">
        <v>37943</v>
      </c>
      <c r="B5811" s="61">
        <v>419</v>
      </c>
      <c r="C5811" s="78">
        <f t="shared" si="235"/>
        <v>2003.11</v>
      </c>
      <c r="D5811" s="78">
        <f t="shared" si="236"/>
        <v>0.83107438016528934</v>
      </c>
      <c r="E5811" s="78"/>
      <c r="F5811" s="78"/>
      <c r="G5811" s="78"/>
      <c r="H5811" s="78"/>
      <c r="I5811" s="78"/>
    </row>
    <row r="5812" spans="1:9" x14ac:dyDescent="0.2">
      <c r="A5812" s="77">
        <v>37944</v>
      </c>
      <c r="B5812" s="61">
        <v>366</v>
      </c>
      <c r="C5812" s="78">
        <f t="shared" si="235"/>
        <v>2003.11</v>
      </c>
      <c r="D5812" s="78">
        <f t="shared" si="236"/>
        <v>0.72595041322314047</v>
      </c>
      <c r="E5812" s="78"/>
      <c r="F5812" s="78"/>
      <c r="G5812" s="78"/>
      <c r="H5812" s="78"/>
      <c r="I5812" s="78"/>
    </row>
    <row r="5813" spans="1:9" x14ac:dyDescent="0.2">
      <c r="A5813" s="77">
        <v>37945</v>
      </c>
      <c r="B5813" s="61">
        <v>312</v>
      </c>
      <c r="C5813" s="78">
        <f t="shared" si="235"/>
        <v>2003.11</v>
      </c>
      <c r="D5813" s="78">
        <f t="shared" si="236"/>
        <v>0.61884297520661158</v>
      </c>
      <c r="E5813" s="78"/>
      <c r="F5813" s="78"/>
      <c r="G5813" s="78"/>
      <c r="H5813" s="78"/>
      <c r="I5813" s="78"/>
    </row>
    <row r="5814" spans="1:9" x14ac:dyDescent="0.2">
      <c r="A5814" s="77">
        <v>37946</v>
      </c>
      <c r="B5814" s="61">
        <v>318</v>
      </c>
      <c r="C5814" s="78">
        <f t="shared" si="235"/>
        <v>2003.11</v>
      </c>
      <c r="D5814" s="78">
        <f t="shared" si="236"/>
        <v>0.63074380165289257</v>
      </c>
      <c r="E5814" s="78"/>
      <c r="F5814" s="78"/>
      <c r="G5814" s="78"/>
      <c r="H5814" s="78"/>
      <c r="I5814" s="78"/>
    </row>
    <row r="5815" spans="1:9" x14ac:dyDescent="0.2">
      <c r="A5815" s="77">
        <v>37947</v>
      </c>
      <c r="B5815" s="61">
        <v>392</v>
      </c>
      <c r="C5815" s="78">
        <f t="shared" si="235"/>
        <v>2003.11</v>
      </c>
      <c r="D5815" s="78">
        <f t="shared" si="236"/>
        <v>0.77752066115702489</v>
      </c>
      <c r="E5815" s="78"/>
      <c r="F5815" s="78"/>
      <c r="G5815" s="78"/>
      <c r="H5815" s="78"/>
      <c r="I5815" s="78"/>
    </row>
    <row r="5816" spans="1:9" x14ac:dyDescent="0.2">
      <c r="A5816" s="77">
        <v>37948</v>
      </c>
      <c r="B5816" s="61">
        <v>426</v>
      </c>
      <c r="C5816" s="78">
        <f t="shared" si="235"/>
        <v>2003.11</v>
      </c>
      <c r="D5816" s="78">
        <f t="shared" si="236"/>
        <v>0.84495867768595045</v>
      </c>
      <c r="E5816" s="78"/>
      <c r="F5816" s="78"/>
      <c r="G5816" s="78"/>
      <c r="H5816" s="78"/>
      <c r="I5816" s="78"/>
    </row>
    <row r="5817" spans="1:9" x14ac:dyDescent="0.2">
      <c r="A5817" s="77">
        <v>37949</v>
      </c>
      <c r="B5817" s="61">
        <v>273</v>
      </c>
      <c r="C5817" s="78">
        <f t="shared" si="235"/>
        <v>2003.11</v>
      </c>
      <c r="D5817" s="78">
        <f t="shared" si="236"/>
        <v>0.54148760330578516</v>
      </c>
      <c r="E5817" s="78"/>
      <c r="F5817" s="78"/>
      <c r="G5817" s="78"/>
      <c r="H5817" s="78"/>
      <c r="I5817" s="78"/>
    </row>
    <row r="5818" spans="1:9" x14ac:dyDescent="0.2">
      <c r="A5818" s="77">
        <v>37950</v>
      </c>
      <c r="B5818" s="61">
        <v>311</v>
      </c>
      <c r="C5818" s="78">
        <f t="shared" si="235"/>
        <v>2003.11</v>
      </c>
      <c r="D5818" s="78">
        <f t="shared" si="236"/>
        <v>0.61685950413223145</v>
      </c>
      <c r="E5818" s="78"/>
      <c r="F5818" s="78"/>
      <c r="G5818" s="78"/>
      <c r="H5818" s="78"/>
      <c r="I5818" s="78"/>
    </row>
    <row r="5819" spans="1:9" x14ac:dyDescent="0.2">
      <c r="A5819" s="77">
        <v>37951</v>
      </c>
      <c r="B5819" s="61">
        <v>312</v>
      </c>
      <c r="C5819" s="78">
        <f t="shared" si="235"/>
        <v>2003.11</v>
      </c>
      <c r="D5819" s="78">
        <f t="shared" si="236"/>
        <v>0.61884297520661158</v>
      </c>
      <c r="E5819" s="78"/>
      <c r="F5819" s="78"/>
      <c r="G5819" s="78"/>
      <c r="H5819" s="78"/>
      <c r="I5819" s="78"/>
    </row>
    <row r="5820" spans="1:9" x14ac:dyDescent="0.2">
      <c r="A5820" s="77">
        <v>37952</v>
      </c>
      <c r="B5820" s="61">
        <v>221</v>
      </c>
      <c r="C5820" s="78">
        <f t="shared" si="235"/>
        <v>2003.11</v>
      </c>
      <c r="D5820" s="78">
        <f t="shared" si="236"/>
        <v>0.43834710743801653</v>
      </c>
      <c r="E5820" s="78"/>
      <c r="F5820" s="78"/>
      <c r="G5820" s="78"/>
      <c r="H5820" s="78"/>
      <c r="I5820" s="78"/>
    </row>
    <row r="5821" spans="1:9" x14ac:dyDescent="0.2">
      <c r="A5821" s="77">
        <v>37953</v>
      </c>
      <c r="B5821" s="61">
        <v>370</v>
      </c>
      <c r="C5821" s="78">
        <f t="shared" si="235"/>
        <v>2003.11</v>
      </c>
      <c r="D5821" s="78">
        <f t="shared" si="236"/>
        <v>0.73388429752066109</v>
      </c>
      <c r="E5821" s="78"/>
      <c r="F5821" s="78"/>
      <c r="G5821" s="78"/>
      <c r="H5821" s="78"/>
      <c r="I5821" s="78"/>
    </row>
    <row r="5822" spans="1:9" x14ac:dyDescent="0.2">
      <c r="A5822" s="77">
        <v>37954</v>
      </c>
      <c r="B5822" s="61">
        <v>1017</v>
      </c>
      <c r="C5822" s="78">
        <f t="shared" si="235"/>
        <v>2003.11</v>
      </c>
      <c r="D5822" s="78">
        <f t="shared" si="236"/>
        <v>2.0171900826446283</v>
      </c>
      <c r="E5822" s="78"/>
      <c r="F5822" s="78"/>
      <c r="G5822" s="78"/>
      <c r="H5822" s="78"/>
      <c r="I5822" s="78"/>
    </row>
    <row r="5823" spans="1:9" x14ac:dyDescent="0.2">
      <c r="A5823" s="77">
        <v>37955</v>
      </c>
      <c r="B5823" s="61">
        <v>1313</v>
      </c>
      <c r="C5823" s="78">
        <f t="shared" si="235"/>
        <v>2003.11</v>
      </c>
      <c r="D5823" s="78">
        <f t="shared" si="236"/>
        <v>2.6042975206611572</v>
      </c>
      <c r="E5823" s="78"/>
      <c r="F5823" s="78"/>
      <c r="G5823" s="78"/>
      <c r="H5823" s="78"/>
      <c r="I5823" s="78"/>
    </row>
    <row r="5824" spans="1:9" x14ac:dyDescent="0.2">
      <c r="A5824" s="77">
        <v>37956</v>
      </c>
      <c r="B5824" s="61">
        <v>1641</v>
      </c>
      <c r="C5824" s="78">
        <f t="shared" si="235"/>
        <v>2003.12</v>
      </c>
      <c r="D5824" s="78">
        <f t="shared" si="236"/>
        <v>3.254876033057851</v>
      </c>
      <c r="E5824" s="78"/>
      <c r="F5824" s="78"/>
      <c r="G5824" s="78"/>
      <c r="H5824" s="78"/>
      <c r="I5824" s="78"/>
    </row>
    <row r="5825" spans="1:9" x14ac:dyDescent="0.2">
      <c r="A5825" s="77">
        <v>37957</v>
      </c>
      <c r="B5825" s="61">
        <v>1193</v>
      </c>
      <c r="C5825" s="78">
        <f t="shared" si="235"/>
        <v>2003.12</v>
      </c>
      <c r="D5825" s="78">
        <f t="shared" si="236"/>
        <v>2.366280991735537</v>
      </c>
      <c r="E5825" s="78"/>
      <c r="F5825" s="78"/>
      <c r="G5825" s="78"/>
      <c r="H5825" s="78"/>
      <c r="I5825" s="78"/>
    </row>
    <row r="5826" spans="1:9" x14ac:dyDescent="0.2">
      <c r="A5826" s="77">
        <v>37958</v>
      </c>
      <c r="B5826" s="61">
        <v>1071</v>
      </c>
      <c r="C5826" s="78">
        <f t="shared" si="235"/>
        <v>2003.12</v>
      </c>
      <c r="D5826" s="78">
        <f t="shared" si="236"/>
        <v>2.1242975206611572</v>
      </c>
      <c r="E5826" s="78"/>
      <c r="F5826" s="78"/>
      <c r="G5826" s="78"/>
      <c r="H5826" s="78"/>
      <c r="I5826" s="78"/>
    </row>
    <row r="5827" spans="1:9" x14ac:dyDescent="0.2">
      <c r="A5827" s="77">
        <v>37959</v>
      </c>
      <c r="B5827" s="61">
        <v>1320</v>
      </c>
      <c r="C5827" s="78">
        <f t="shared" si="235"/>
        <v>2003.12</v>
      </c>
      <c r="D5827" s="78">
        <f t="shared" si="236"/>
        <v>2.6181818181818182</v>
      </c>
      <c r="E5827" s="78"/>
      <c r="F5827" s="78"/>
      <c r="G5827" s="78"/>
      <c r="H5827" s="78"/>
      <c r="I5827" s="78"/>
    </row>
    <row r="5828" spans="1:9" x14ac:dyDescent="0.2">
      <c r="A5828" s="77">
        <v>37960</v>
      </c>
      <c r="B5828" s="61">
        <v>2024</v>
      </c>
      <c r="C5828" s="78">
        <f t="shared" si="235"/>
        <v>2003.12</v>
      </c>
      <c r="D5828" s="78">
        <f t="shared" si="236"/>
        <v>4.0145454545454546</v>
      </c>
      <c r="E5828" s="78"/>
      <c r="F5828" s="78"/>
      <c r="G5828" s="78"/>
      <c r="H5828" s="78"/>
      <c r="I5828" s="78"/>
    </row>
    <row r="5829" spans="1:9" x14ac:dyDescent="0.2">
      <c r="A5829" s="77">
        <v>37961</v>
      </c>
      <c r="B5829" s="61">
        <v>6423</v>
      </c>
      <c r="C5829" s="78">
        <f t="shared" si="235"/>
        <v>2003.12</v>
      </c>
      <c r="D5829" s="78">
        <f t="shared" si="236"/>
        <v>12.739834710743802</v>
      </c>
      <c r="E5829" s="78"/>
      <c r="F5829" s="78"/>
      <c r="G5829" s="78"/>
      <c r="H5829" s="78"/>
      <c r="I5829" s="78"/>
    </row>
    <row r="5830" spans="1:9" x14ac:dyDescent="0.2">
      <c r="A5830" s="77">
        <v>37962</v>
      </c>
      <c r="B5830" s="61">
        <v>4699</v>
      </c>
      <c r="C5830" s="78">
        <f t="shared" si="235"/>
        <v>2003.12</v>
      </c>
      <c r="D5830" s="78">
        <f t="shared" si="236"/>
        <v>9.3203305785123973</v>
      </c>
      <c r="E5830" s="78"/>
      <c r="F5830" s="78"/>
      <c r="G5830" s="78"/>
      <c r="H5830" s="78"/>
      <c r="I5830" s="78"/>
    </row>
    <row r="5831" spans="1:9" x14ac:dyDescent="0.2">
      <c r="A5831" s="77">
        <v>37963</v>
      </c>
      <c r="B5831" s="61">
        <v>2247</v>
      </c>
      <c r="C5831" s="78">
        <f t="shared" si="235"/>
        <v>2003.12</v>
      </c>
      <c r="D5831" s="78">
        <f t="shared" si="236"/>
        <v>4.4568595041322316</v>
      </c>
      <c r="E5831" s="78"/>
      <c r="F5831" s="78"/>
      <c r="G5831" s="78"/>
      <c r="H5831" s="78"/>
      <c r="I5831" s="78"/>
    </row>
    <row r="5832" spans="1:9" x14ac:dyDescent="0.2">
      <c r="A5832" s="77">
        <v>37964</v>
      </c>
      <c r="B5832" s="61">
        <v>1800</v>
      </c>
      <c r="C5832" s="78">
        <f t="shared" si="235"/>
        <v>2003.12</v>
      </c>
      <c r="D5832" s="78">
        <f t="shared" si="236"/>
        <v>3.5702479338842976</v>
      </c>
      <c r="E5832" s="78"/>
      <c r="F5832" s="78"/>
      <c r="G5832" s="78"/>
      <c r="H5832" s="78"/>
      <c r="I5832" s="78"/>
    </row>
    <row r="5833" spans="1:9" x14ac:dyDescent="0.2">
      <c r="A5833" s="77">
        <v>37965</v>
      </c>
      <c r="B5833" s="61">
        <v>1289</v>
      </c>
      <c r="C5833" s="78">
        <f t="shared" si="235"/>
        <v>2003.12</v>
      </c>
      <c r="D5833" s="78">
        <f t="shared" si="236"/>
        <v>2.5566942148760332</v>
      </c>
      <c r="E5833" s="78"/>
      <c r="F5833" s="78"/>
      <c r="G5833" s="78"/>
      <c r="H5833" s="78"/>
      <c r="I5833" s="78"/>
    </row>
    <row r="5834" spans="1:9" x14ac:dyDescent="0.2">
      <c r="A5834" s="77">
        <v>37966</v>
      </c>
      <c r="B5834" s="61">
        <v>1230</v>
      </c>
      <c r="C5834" s="78">
        <f t="shared" si="235"/>
        <v>2003.12</v>
      </c>
      <c r="D5834" s="78">
        <f t="shared" si="236"/>
        <v>2.4396694214876034</v>
      </c>
      <c r="E5834" s="78"/>
      <c r="F5834" s="78"/>
      <c r="G5834" s="78"/>
      <c r="H5834" s="78"/>
      <c r="I5834" s="78"/>
    </row>
    <row r="5835" spans="1:9" x14ac:dyDescent="0.2">
      <c r="A5835" s="77">
        <v>37967</v>
      </c>
      <c r="B5835" s="61">
        <v>1646</v>
      </c>
      <c r="C5835" s="78">
        <f t="shared" ref="C5835:C5898" si="237">YEAR(A5835) + MONTH(A5835) / 100</f>
        <v>2003.12</v>
      </c>
      <c r="D5835" s="78">
        <f t="shared" si="236"/>
        <v>3.2647933884297524</v>
      </c>
      <c r="E5835" s="78"/>
      <c r="F5835" s="78"/>
      <c r="G5835" s="78"/>
      <c r="H5835" s="78"/>
      <c r="I5835" s="78"/>
    </row>
    <row r="5836" spans="1:9" x14ac:dyDescent="0.2">
      <c r="A5836" s="77">
        <v>37968</v>
      </c>
      <c r="B5836" s="61">
        <v>2145</v>
      </c>
      <c r="C5836" s="78">
        <f t="shared" si="237"/>
        <v>2003.12</v>
      </c>
      <c r="D5836" s="78">
        <f t="shared" ref="D5836:D5899" si="238">B5836 * 60 * 60 * 24 / 43560 / 1000</f>
        <v>4.2545454545454549</v>
      </c>
      <c r="E5836" s="78"/>
      <c r="F5836" s="78"/>
      <c r="G5836" s="78"/>
      <c r="H5836" s="78"/>
      <c r="I5836" s="78"/>
    </row>
    <row r="5837" spans="1:9" x14ac:dyDescent="0.2">
      <c r="A5837" s="77">
        <v>37969</v>
      </c>
      <c r="B5837" s="61">
        <v>5230</v>
      </c>
      <c r="C5837" s="78">
        <f t="shared" si="237"/>
        <v>2003.12</v>
      </c>
      <c r="D5837" s="78">
        <f t="shared" si="238"/>
        <v>10.373553719008266</v>
      </c>
      <c r="E5837" s="78"/>
      <c r="F5837" s="78"/>
      <c r="G5837" s="78"/>
      <c r="H5837" s="78"/>
      <c r="I5837" s="78"/>
    </row>
    <row r="5838" spans="1:9" x14ac:dyDescent="0.2">
      <c r="A5838" s="77">
        <v>37970</v>
      </c>
      <c r="B5838" s="61">
        <v>2819</v>
      </c>
      <c r="C5838" s="78">
        <f t="shared" si="237"/>
        <v>2003.12</v>
      </c>
      <c r="D5838" s="78">
        <f t="shared" si="238"/>
        <v>5.5914049586776855</v>
      </c>
      <c r="E5838" s="78"/>
      <c r="F5838" s="78"/>
      <c r="G5838" s="78"/>
      <c r="H5838" s="78"/>
      <c r="I5838" s="78"/>
    </row>
    <row r="5839" spans="1:9" x14ac:dyDescent="0.2">
      <c r="A5839" s="77">
        <v>37971</v>
      </c>
      <c r="B5839" s="61">
        <v>1762</v>
      </c>
      <c r="C5839" s="78">
        <f t="shared" si="237"/>
        <v>2003.12</v>
      </c>
      <c r="D5839" s="78">
        <f t="shared" si="238"/>
        <v>3.4948760330578512</v>
      </c>
      <c r="E5839" s="78"/>
      <c r="F5839" s="78"/>
      <c r="G5839" s="78"/>
      <c r="H5839" s="78"/>
      <c r="I5839" s="78"/>
    </row>
    <row r="5840" spans="1:9" x14ac:dyDescent="0.2">
      <c r="A5840" s="77">
        <v>37972</v>
      </c>
      <c r="B5840" s="61">
        <v>1533</v>
      </c>
      <c r="C5840" s="78">
        <f t="shared" si="237"/>
        <v>2003.12</v>
      </c>
      <c r="D5840" s="78">
        <f t="shared" si="238"/>
        <v>3.0406611570247932</v>
      </c>
      <c r="E5840" s="78"/>
      <c r="F5840" s="78"/>
      <c r="G5840" s="78"/>
      <c r="H5840" s="78"/>
      <c r="I5840" s="78"/>
    </row>
    <row r="5841" spans="1:9" x14ac:dyDescent="0.2">
      <c r="A5841" s="77">
        <v>37973</v>
      </c>
      <c r="B5841" s="61">
        <v>1218</v>
      </c>
      <c r="C5841" s="78">
        <f t="shared" si="237"/>
        <v>2003.12</v>
      </c>
      <c r="D5841" s="78">
        <f t="shared" si="238"/>
        <v>2.4158677685950414</v>
      </c>
      <c r="E5841" s="78"/>
      <c r="F5841" s="78"/>
      <c r="G5841" s="78"/>
      <c r="H5841" s="78"/>
      <c r="I5841" s="78"/>
    </row>
    <row r="5842" spans="1:9" x14ac:dyDescent="0.2">
      <c r="A5842" s="77">
        <v>37974</v>
      </c>
      <c r="B5842" s="61">
        <v>1693</v>
      </c>
      <c r="C5842" s="78">
        <f t="shared" si="237"/>
        <v>2003.12</v>
      </c>
      <c r="D5842" s="78">
        <f t="shared" si="238"/>
        <v>3.3580165289256199</v>
      </c>
      <c r="E5842" s="78"/>
      <c r="F5842" s="78"/>
      <c r="G5842" s="78"/>
      <c r="H5842" s="78"/>
      <c r="I5842" s="78"/>
    </row>
    <row r="5843" spans="1:9" x14ac:dyDescent="0.2">
      <c r="A5843" s="77">
        <v>37975</v>
      </c>
      <c r="B5843" s="61">
        <v>1948</v>
      </c>
      <c r="C5843" s="78">
        <f t="shared" si="237"/>
        <v>2003.12</v>
      </c>
      <c r="D5843" s="78">
        <f t="shared" si="238"/>
        <v>3.8638016528925618</v>
      </c>
      <c r="E5843" s="78"/>
      <c r="F5843" s="78"/>
      <c r="G5843" s="78"/>
      <c r="H5843" s="78"/>
      <c r="I5843" s="78"/>
    </row>
    <row r="5844" spans="1:9" x14ac:dyDescent="0.2">
      <c r="A5844" s="77">
        <v>37976</v>
      </c>
      <c r="B5844" s="61">
        <v>1330</v>
      </c>
      <c r="C5844" s="78">
        <f t="shared" si="237"/>
        <v>2003.12</v>
      </c>
      <c r="D5844" s="78">
        <f t="shared" si="238"/>
        <v>2.6380165289256197</v>
      </c>
      <c r="E5844" s="78"/>
      <c r="F5844" s="78"/>
      <c r="G5844" s="78"/>
      <c r="H5844" s="78"/>
      <c r="I5844" s="78"/>
    </row>
    <row r="5845" spans="1:9" x14ac:dyDescent="0.2">
      <c r="A5845" s="77">
        <v>37977</v>
      </c>
      <c r="B5845" s="61">
        <v>1452</v>
      </c>
      <c r="C5845" s="78">
        <f t="shared" si="237"/>
        <v>2003.12</v>
      </c>
      <c r="D5845" s="78">
        <f t="shared" si="238"/>
        <v>2.88</v>
      </c>
      <c r="E5845" s="78"/>
      <c r="F5845" s="78"/>
      <c r="G5845" s="78"/>
      <c r="H5845" s="78"/>
      <c r="I5845" s="78"/>
    </row>
    <row r="5846" spans="1:9" x14ac:dyDescent="0.2">
      <c r="A5846" s="77">
        <v>37978</v>
      </c>
      <c r="B5846" s="61">
        <v>1495</v>
      </c>
      <c r="C5846" s="78">
        <f t="shared" si="237"/>
        <v>2003.12</v>
      </c>
      <c r="D5846" s="78">
        <f t="shared" si="238"/>
        <v>2.9652892561983473</v>
      </c>
      <c r="E5846" s="78"/>
      <c r="F5846" s="78"/>
      <c r="G5846" s="78"/>
      <c r="H5846" s="78"/>
      <c r="I5846" s="78"/>
    </row>
    <row r="5847" spans="1:9" x14ac:dyDescent="0.2">
      <c r="A5847" s="77">
        <v>37979</v>
      </c>
      <c r="B5847" s="61">
        <v>5339</v>
      </c>
      <c r="C5847" s="78">
        <f t="shared" si="237"/>
        <v>2003.12</v>
      </c>
      <c r="D5847" s="78">
        <f t="shared" si="238"/>
        <v>10.589752066115704</v>
      </c>
      <c r="E5847" s="78"/>
      <c r="F5847" s="78"/>
      <c r="G5847" s="78"/>
      <c r="H5847" s="78"/>
      <c r="I5847" s="78"/>
    </row>
    <row r="5848" spans="1:9" x14ac:dyDescent="0.2">
      <c r="A5848" s="77">
        <v>37980</v>
      </c>
      <c r="B5848" s="61">
        <v>3966</v>
      </c>
      <c r="C5848" s="78">
        <f t="shared" si="237"/>
        <v>2003.12</v>
      </c>
      <c r="D5848" s="78">
        <f t="shared" si="238"/>
        <v>7.8664462809917355</v>
      </c>
      <c r="E5848" s="78"/>
      <c r="F5848" s="78"/>
      <c r="G5848" s="78"/>
      <c r="H5848" s="78"/>
      <c r="I5848" s="78"/>
    </row>
    <row r="5849" spans="1:9" x14ac:dyDescent="0.2">
      <c r="A5849" s="77">
        <v>37981</v>
      </c>
      <c r="B5849" s="61">
        <v>2263</v>
      </c>
      <c r="C5849" s="78">
        <f t="shared" si="237"/>
        <v>2003.12</v>
      </c>
      <c r="D5849" s="78">
        <f t="shared" si="238"/>
        <v>4.4885950413223146</v>
      </c>
      <c r="E5849" s="78"/>
      <c r="F5849" s="78"/>
      <c r="G5849" s="78"/>
      <c r="H5849" s="78"/>
      <c r="I5849" s="78"/>
    </row>
    <row r="5850" spans="1:9" x14ac:dyDescent="0.2">
      <c r="A5850" s="77">
        <v>37982</v>
      </c>
      <c r="B5850" s="61">
        <v>1660</v>
      </c>
      <c r="C5850" s="78">
        <f t="shared" si="237"/>
        <v>2003.12</v>
      </c>
      <c r="D5850" s="78">
        <f t="shared" si="238"/>
        <v>3.292561983471074</v>
      </c>
      <c r="E5850" s="78"/>
      <c r="F5850" s="78"/>
      <c r="G5850" s="78"/>
      <c r="H5850" s="78"/>
      <c r="I5850" s="78"/>
    </row>
    <row r="5851" spans="1:9" x14ac:dyDescent="0.2">
      <c r="A5851" s="77">
        <v>37983</v>
      </c>
      <c r="B5851" s="61">
        <v>1819</v>
      </c>
      <c r="C5851" s="78">
        <f t="shared" si="237"/>
        <v>2003.12</v>
      </c>
      <c r="D5851" s="78">
        <f t="shared" si="238"/>
        <v>3.6079338842975206</v>
      </c>
      <c r="E5851" s="78"/>
      <c r="F5851" s="78"/>
      <c r="G5851" s="78"/>
      <c r="H5851" s="78"/>
      <c r="I5851" s="78"/>
    </row>
    <row r="5852" spans="1:9" x14ac:dyDescent="0.2">
      <c r="A5852" s="77">
        <v>37984</v>
      </c>
      <c r="B5852" s="61">
        <v>2953</v>
      </c>
      <c r="C5852" s="78">
        <f t="shared" si="237"/>
        <v>2003.12</v>
      </c>
      <c r="D5852" s="78">
        <f t="shared" si="238"/>
        <v>5.8571900826446281</v>
      </c>
      <c r="E5852" s="78"/>
      <c r="F5852" s="78"/>
      <c r="G5852" s="78"/>
      <c r="H5852" s="78"/>
      <c r="I5852" s="78"/>
    </row>
    <row r="5853" spans="1:9" x14ac:dyDescent="0.2">
      <c r="A5853" s="77">
        <v>37985</v>
      </c>
      <c r="B5853" s="61">
        <v>1265</v>
      </c>
      <c r="C5853" s="78">
        <f t="shared" si="237"/>
        <v>2003.12</v>
      </c>
      <c r="D5853" s="78">
        <f t="shared" si="238"/>
        <v>2.5090909090909088</v>
      </c>
      <c r="E5853" s="78"/>
      <c r="F5853" s="78"/>
      <c r="G5853" s="78"/>
      <c r="H5853" s="78"/>
      <c r="I5853" s="78"/>
    </row>
    <row r="5854" spans="1:9" x14ac:dyDescent="0.2">
      <c r="A5854" s="77">
        <v>37986</v>
      </c>
      <c r="B5854" s="61">
        <v>1522</v>
      </c>
      <c r="C5854" s="78">
        <f t="shared" si="237"/>
        <v>2003.12</v>
      </c>
      <c r="D5854" s="78">
        <f t="shared" si="238"/>
        <v>3.0188429752066117</v>
      </c>
      <c r="E5854" s="78"/>
      <c r="F5854" s="78"/>
      <c r="G5854" s="78"/>
      <c r="H5854" s="78"/>
      <c r="I5854" s="78"/>
    </row>
    <row r="5855" spans="1:9" x14ac:dyDescent="0.2">
      <c r="A5855" s="77">
        <v>37987</v>
      </c>
      <c r="B5855" s="61">
        <v>1897</v>
      </c>
      <c r="C5855" s="78">
        <f t="shared" si="237"/>
        <v>2004.01</v>
      </c>
      <c r="D5855" s="78">
        <f t="shared" si="238"/>
        <v>3.7626446280991734</v>
      </c>
      <c r="E5855" s="78"/>
      <c r="F5855" s="78"/>
      <c r="G5855" s="78"/>
      <c r="H5855" s="78"/>
      <c r="I5855" s="78"/>
    </row>
    <row r="5856" spans="1:9" x14ac:dyDescent="0.2">
      <c r="A5856" s="77">
        <v>37988</v>
      </c>
      <c r="B5856" s="61">
        <v>1798</v>
      </c>
      <c r="C5856" s="78">
        <f t="shared" si="237"/>
        <v>2004.01</v>
      </c>
      <c r="D5856" s="78">
        <f t="shared" si="238"/>
        <v>3.5662809917355371</v>
      </c>
      <c r="E5856" s="78"/>
      <c r="F5856" s="78"/>
      <c r="G5856" s="78"/>
      <c r="H5856" s="78"/>
      <c r="I5856" s="78"/>
    </row>
    <row r="5857" spans="1:9" x14ac:dyDescent="0.2">
      <c r="A5857" s="77">
        <v>37989</v>
      </c>
      <c r="B5857" s="61">
        <v>1271</v>
      </c>
      <c r="C5857" s="78">
        <f t="shared" si="237"/>
        <v>2004.01</v>
      </c>
      <c r="D5857" s="78">
        <f t="shared" si="238"/>
        <v>2.5209917355371898</v>
      </c>
      <c r="E5857" s="78"/>
      <c r="F5857" s="78"/>
      <c r="G5857" s="78"/>
      <c r="H5857" s="78"/>
      <c r="I5857" s="78"/>
    </row>
    <row r="5858" spans="1:9" x14ac:dyDescent="0.2">
      <c r="A5858" s="77">
        <v>37990</v>
      </c>
      <c r="B5858" s="61">
        <v>1203</v>
      </c>
      <c r="C5858" s="78">
        <f t="shared" si="237"/>
        <v>2004.01</v>
      </c>
      <c r="D5858" s="78">
        <f t="shared" si="238"/>
        <v>2.3861157024793389</v>
      </c>
      <c r="E5858" s="78"/>
      <c r="F5858" s="78"/>
      <c r="G5858" s="78"/>
      <c r="H5858" s="78"/>
      <c r="I5858" s="78"/>
    </row>
    <row r="5859" spans="1:9" x14ac:dyDescent="0.2">
      <c r="A5859" s="77">
        <v>37991</v>
      </c>
      <c r="B5859" s="61">
        <v>1100</v>
      </c>
      <c r="C5859" s="78">
        <f t="shared" si="237"/>
        <v>2004.01</v>
      </c>
      <c r="D5859" s="78">
        <f t="shared" si="238"/>
        <v>2.1818181818181821</v>
      </c>
      <c r="E5859" s="78"/>
      <c r="F5859" s="78"/>
      <c r="G5859" s="78"/>
      <c r="H5859" s="78"/>
      <c r="I5859" s="78"/>
    </row>
    <row r="5860" spans="1:9" x14ac:dyDescent="0.2">
      <c r="A5860" s="77">
        <v>37992</v>
      </c>
      <c r="B5860" s="61">
        <v>828</v>
      </c>
      <c r="C5860" s="78">
        <f t="shared" si="237"/>
        <v>2004.01</v>
      </c>
      <c r="D5860" s="78">
        <f t="shared" si="238"/>
        <v>1.642314049586777</v>
      </c>
      <c r="E5860" s="78"/>
      <c r="F5860" s="78"/>
      <c r="G5860" s="78"/>
      <c r="H5860" s="78"/>
      <c r="I5860" s="78"/>
    </row>
    <row r="5861" spans="1:9" x14ac:dyDescent="0.2">
      <c r="A5861" s="77">
        <v>37993</v>
      </c>
      <c r="B5861" s="61">
        <v>1551</v>
      </c>
      <c r="C5861" s="78">
        <f t="shared" si="237"/>
        <v>2004.01</v>
      </c>
      <c r="D5861" s="78">
        <f t="shared" si="238"/>
        <v>3.0763636363636366</v>
      </c>
      <c r="E5861" s="78"/>
      <c r="F5861" s="78"/>
      <c r="G5861" s="78"/>
      <c r="H5861" s="78"/>
      <c r="I5861" s="78"/>
    </row>
    <row r="5862" spans="1:9" x14ac:dyDescent="0.2">
      <c r="A5862" s="77">
        <v>37994</v>
      </c>
      <c r="B5862" s="61">
        <v>2193</v>
      </c>
      <c r="C5862" s="78">
        <f t="shared" si="237"/>
        <v>2004.01</v>
      </c>
      <c r="D5862" s="78">
        <f t="shared" si="238"/>
        <v>4.3497520661157019</v>
      </c>
      <c r="E5862" s="78"/>
      <c r="F5862" s="78"/>
      <c r="G5862" s="78"/>
      <c r="H5862" s="78"/>
      <c r="I5862" s="78"/>
    </row>
    <row r="5863" spans="1:9" x14ac:dyDescent="0.2">
      <c r="A5863" s="77">
        <v>37995</v>
      </c>
      <c r="B5863" s="61">
        <v>3149</v>
      </c>
      <c r="C5863" s="78">
        <f t="shared" si="237"/>
        <v>2004.01</v>
      </c>
      <c r="D5863" s="78">
        <f t="shared" si="238"/>
        <v>6.2459504132231407</v>
      </c>
      <c r="E5863" s="78"/>
      <c r="F5863" s="78"/>
      <c r="G5863" s="78"/>
      <c r="H5863" s="78"/>
      <c r="I5863" s="78"/>
    </row>
    <row r="5864" spans="1:9" x14ac:dyDescent="0.2">
      <c r="A5864" s="77">
        <v>37996</v>
      </c>
      <c r="B5864" s="61">
        <v>3359</v>
      </c>
      <c r="C5864" s="78">
        <f t="shared" si="237"/>
        <v>2004.01</v>
      </c>
      <c r="D5864" s="78">
        <f t="shared" si="238"/>
        <v>6.6624793388429753</v>
      </c>
      <c r="E5864" s="78"/>
      <c r="F5864" s="78"/>
      <c r="G5864" s="78"/>
      <c r="H5864" s="78"/>
      <c r="I5864" s="78"/>
    </row>
    <row r="5865" spans="1:9" x14ac:dyDescent="0.2">
      <c r="A5865" s="77">
        <v>37997</v>
      </c>
      <c r="B5865" s="61">
        <v>2583</v>
      </c>
      <c r="C5865" s="78">
        <f t="shared" si="237"/>
        <v>2004.01</v>
      </c>
      <c r="D5865" s="78">
        <f t="shared" si="238"/>
        <v>5.1233057851239669</v>
      </c>
      <c r="E5865" s="78"/>
      <c r="F5865" s="78"/>
      <c r="G5865" s="78"/>
      <c r="H5865" s="78"/>
      <c r="I5865" s="78"/>
    </row>
    <row r="5866" spans="1:9" x14ac:dyDescent="0.2">
      <c r="A5866" s="77">
        <v>37998</v>
      </c>
      <c r="B5866" s="61">
        <v>2419</v>
      </c>
      <c r="C5866" s="78">
        <f t="shared" si="237"/>
        <v>2004.01</v>
      </c>
      <c r="D5866" s="78">
        <f t="shared" si="238"/>
        <v>4.7980165289256202</v>
      </c>
      <c r="E5866" s="78"/>
      <c r="F5866" s="78"/>
      <c r="G5866" s="78"/>
      <c r="H5866" s="78"/>
      <c r="I5866" s="78"/>
    </row>
    <row r="5867" spans="1:9" x14ac:dyDescent="0.2">
      <c r="A5867" s="77">
        <v>37999</v>
      </c>
      <c r="B5867" s="61">
        <v>2313</v>
      </c>
      <c r="C5867" s="78">
        <f t="shared" si="237"/>
        <v>2004.01</v>
      </c>
      <c r="D5867" s="78">
        <f t="shared" si="238"/>
        <v>4.5877685950413225</v>
      </c>
      <c r="E5867" s="78"/>
      <c r="F5867" s="78"/>
      <c r="G5867" s="78"/>
      <c r="H5867" s="78"/>
      <c r="I5867" s="78"/>
    </row>
    <row r="5868" spans="1:9" x14ac:dyDescent="0.2">
      <c r="A5868" s="77">
        <v>38000</v>
      </c>
      <c r="B5868" s="61">
        <v>2595</v>
      </c>
      <c r="C5868" s="78">
        <f t="shared" si="237"/>
        <v>2004.01</v>
      </c>
      <c r="D5868" s="78">
        <f t="shared" si="238"/>
        <v>5.1471074380165289</v>
      </c>
      <c r="E5868" s="78"/>
      <c r="F5868" s="78"/>
      <c r="G5868" s="78"/>
      <c r="H5868" s="78"/>
      <c r="I5868" s="78"/>
    </row>
    <row r="5869" spans="1:9" x14ac:dyDescent="0.2">
      <c r="A5869" s="77">
        <v>38001</v>
      </c>
      <c r="B5869" s="61">
        <v>2969</v>
      </c>
      <c r="C5869" s="78">
        <f t="shared" si="237"/>
        <v>2004.01</v>
      </c>
      <c r="D5869" s="78">
        <f t="shared" si="238"/>
        <v>5.8889256198347111</v>
      </c>
      <c r="E5869" s="78"/>
      <c r="F5869" s="78"/>
      <c r="G5869" s="78"/>
      <c r="H5869" s="78"/>
      <c r="I5869" s="78"/>
    </row>
    <row r="5870" spans="1:9" x14ac:dyDescent="0.2">
      <c r="A5870" s="77">
        <v>38002</v>
      </c>
      <c r="B5870" s="61">
        <v>2595</v>
      </c>
      <c r="C5870" s="78">
        <f t="shared" si="237"/>
        <v>2004.01</v>
      </c>
      <c r="D5870" s="78">
        <f t="shared" si="238"/>
        <v>5.1471074380165289</v>
      </c>
      <c r="E5870" s="78"/>
      <c r="F5870" s="78"/>
      <c r="G5870" s="78"/>
      <c r="H5870" s="78"/>
      <c r="I5870" s="78"/>
    </row>
    <row r="5871" spans="1:9" x14ac:dyDescent="0.2">
      <c r="A5871" s="77">
        <v>38003</v>
      </c>
      <c r="B5871" s="61">
        <v>2411</v>
      </c>
      <c r="C5871" s="78">
        <f t="shared" si="237"/>
        <v>2004.01</v>
      </c>
      <c r="D5871" s="78">
        <f t="shared" si="238"/>
        <v>4.7821487603305783</v>
      </c>
      <c r="E5871" s="78"/>
      <c r="F5871" s="78"/>
      <c r="G5871" s="78"/>
      <c r="H5871" s="78"/>
      <c r="I5871" s="78"/>
    </row>
    <row r="5872" spans="1:9" x14ac:dyDescent="0.2">
      <c r="A5872" s="77">
        <v>38004</v>
      </c>
      <c r="B5872" s="61">
        <v>2130</v>
      </c>
      <c r="C5872" s="78">
        <f t="shared" si="237"/>
        <v>2004.01</v>
      </c>
      <c r="D5872" s="78">
        <f t="shared" si="238"/>
        <v>4.2247933884297515</v>
      </c>
      <c r="E5872" s="78"/>
      <c r="F5872" s="78"/>
      <c r="G5872" s="78"/>
      <c r="H5872" s="78"/>
      <c r="I5872" s="78"/>
    </row>
    <row r="5873" spans="1:9" x14ac:dyDescent="0.2">
      <c r="A5873" s="77">
        <v>38005</v>
      </c>
      <c r="B5873" s="61">
        <v>1942</v>
      </c>
      <c r="C5873" s="78">
        <f t="shared" si="237"/>
        <v>2004.01</v>
      </c>
      <c r="D5873" s="78">
        <f t="shared" si="238"/>
        <v>3.8519008264462808</v>
      </c>
      <c r="E5873" s="78"/>
      <c r="F5873" s="78"/>
      <c r="G5873" s="78"/>
      <c r="H5873" s="78"/>
      <c r="I5873" s="78"/>
    </row>
    <row r="5874" spans="1:9" x14ac:dyDescent="0.2">
      <c r="A5874" s="77">
        <v>38006</v>
      </c>
      <c r="B5874" s="61">
        <v>2086</v>
      </c>
      <c r="C5874" s="78">
        <f t="shared" si="237"/>
        <v>2004.01</v>
      </c>
      <c r="D5874" s="78">
        <f t="shared" si="238"/>
        <v>4.1375206611570245</v>
      </c>
      <c r="E5874" s="78"/>
      <c r="F5874" s="78"/>
      <c r="G5874" s="78"/>
      <c r="H5874" s="78"/>
      <c r="I5874" s="78"/>
    </row>
    <row r="5875" spans="1:9" x14ac:dyDescent="0.2">
      <c r="A5875" s="77">
        <v>38007</v>
      </c>
      <c r="B5875" s="61">
        <v>1704</v>
      </c>
      <c r="C5875" s="78">
        <f t="shared" si="237"/>
        <v>2004.01</v>
      </c>
      <c r="D5875" s="78">
        <f t="shared" si="238"/>
        <v>3.3798347107438018</v>
      </c>
      <c r="E5875" s="78"/>
      <c r="F5875" s="78"/>
      <c r="G5875" s="78"/>
      <c r="H5875" s="78"/>
      <c r="I5875" s="78"/>
    </row>
    <row r="5876" spans="1:9" x14ac:dyDescent="0.2">
      <c r="A5876" s="77">
        <v>38008</v>
      </c>
      <c r="B5876" s="61">
        <v>1586</v>
      </c>
      <c r="C5876" s="78">
        <f t="shared" si="237"/>
        <v>2004.01</v>
      </c>
      <c r="D5876" s="78">
        <f t="shared" si="238"/>
        <v>3.1457851239669421</v>
      </c>
      <c r="E5876" s="78"/>
      <c r="F5876" s="78"/>
      <c r="G5876" s="78"/>
      <c r="H5876" s="78"/>
      <c r="I5876" s="78"/>
    </row>
    <row r="5877" spans="1:9" x14ac:dyDescent="0.2">
      <c r="A5877" s="77">
        <v>38009</v>
      </c>
      <c r="B5877" s="61">
        <v>1571</v>
      </c>
      <c r="C5877" s="78">
        <f t="shared" si="237"/>
        <v>2004.01</v>
      </c>
      <c r="D5877" s="78">
        <f t="shared" si="238"/>
        <v>3.1160330578512396</v>
      </c>
      <c r="E5877" s="78"/>
      <c r="F5877" s="78"/>
      <c r="G5877" s="78"/>
      <c r="H5877" s="78"/>
      <c r="I5877" s="78"/>
    </row>
    <row r="5878" spans="1:9" x14ac:dyDescent="0.2">
      <c r="A5878" s="77">
        <v>38010</v>
      </c>
      <c r="B5878" s="61">
        <v>1592</v>
      </c>
      <c r="C5878" s="78">
        <f t="shared" si="237"/>
        <v>2004.01</v>
      </c>
      <c r="D5878" s="78">
        <f t="shared" si="238"/>
        <v>3.1576859504132231</v>
      </c>
      <c r="E5878" s="78"/>
      <c r="F5878" s="78"/>
      <c r="G5878" s="78"/>
      <c r="H5878" s="78"/>
      <c r="I5878" s="78"/>
    </row>
    <row r="5879" spans="1:9" x14ac:dyDescent="0.2">
      <c r="A5879" s="77">
        <v>38011</v>
      </c>
      <c r="B5879" s="61">
        <v>1374</v>
      </c>
      <c r="C5879" s="78">
        <f t="shared" si="237"/>
        <v>2004.01</v>
      </c>
      <c r="D5879" s="78">
        <f t="shared" si="238"/>
        <v>2.7252892561983471</v>
      </c>
      <c r="E5879" s="78"/>
      <c r="F5879" s="78"/>
      <c r="G5879" s="78"/>
      <c r="H5879" s="78"/>
      <c r="I5879" s="78"/>
    </row>
    <row r="5880" spans="1:9" x14ac:dyDescent="0.2">
      <c r="A5880" s="77">
        <v>38012</v>
      </c>
      <c r="B5880" s="61">
        <v>1821</v>
      </c>
      <c r="C5880" s="78">
        <f t="shared" si="237"/>
        <v>2004.01</v>
      </c>
      <c r="D5880" s="78">
        <f t="shared" si="238"/>
        <v>3.6119008264462811</v>
      </c>
      <c r="E5880" s="78"/>
      <c r="F5880" s="78"/>
      <c r="G5880" s="78"/>
      <c r="H5880" s="78"/>
      <c r="I5880" s="78"/>
    </row>
    <row r="5881" spans="1:9" x14ac:dyDescent="0.2">
      <c r="A5881" s="77">
        <v>38013</v>
      </c>
      <c r="B5881" s="61">
        <v>1983</v>
      </c>
      <c r="C5881" s="78">
        <f t="shared" si="237"/>
        <v>2004.01</v>
      </c>
      <c r="D5881" s="78">
        <f t="shared" si="238"/>
        <v>3.9332231404958677</v>
      </c>
      <c r="E5881" s="78"/>
      <c r="F5881" s="78"/>
      <c r="G5881" s="78"/>
      <c r="H5881" s="78"/>
      <c r="I5881" s="78"/>
    </row>
    <row r="5882" spans="1:9" x14ac:dyDescent="0.2">
      <c r="A5882" s="77">
        <v>38014</v>
      </c>
      <c r="B5882" s="61">
        <v>1020</v>
      </c>
      <c r="C5882" s="78">
        <f t="shared" si="237"/>
        <v>2004.01</v>
      </c>
      <c r="D5882" s="78">
        <f t="shared" si="238"/>
        <v>2.0231404958677683</v>
      </c>
      <c r="E5882" s="78"/>
      <c r="F5882" s="78"/>
      <c r="G5882" s="78"/>
      <c r="H5882" s="78"/>
      <c r="I5882" s="78"/>
    </row>
    <row r="5883" spans="1:9" x14ac:dyDescent="0.2">
      <c r="A5883" s="77">
        <v>38015</v>
      </c>
      <c r="B5883" s="61">
        <v>1526</v>
      </c>
      <c r="C5883" s="78">
        <f t="shared" si="237"/>
        <v>2004.01</v>
      </c>
      <c r="D5883" s="78">
        <f t="shared" si="238"/>
        <v>3.0267768595041322</v>
      </c>
      <c r="E5883" s="78"/>
      <c r="F5883" s="78"/>
      <c r="G5883" s="78"/>
      <c r="H5883" s="78"/>
      <c r="I5883" s="78"/>
    </row>
    <row r="5884" spans="1:9" x14ac:dyDescent="0.2">
      <c r="A5884" s="77">
        <v>38016</v>
      </c>
      <c r="B5884" s="61">
        <v>1360</v>
      </c>
      <c r="C5884" s="78">
        <f t="shared" si="237"/>
        <v>2004.01</v>
      </c>
      <c r="D5884" s="78">
        <f t="shared" si="238"/>
        <v>2.6975206611570246</v>
      </c>
      <c r="E5884" s="78"/>
      <c r="F5884" s="78"/>
      <c r="G5884" s="78"/>
      <c r="H5884" s="78"/>
      <c r="I5884" s="78"/>
    </row>
    <row r="5885" spans="1:9" x14ac:dyDescent="0.2">
      <c r="A5885" s="77">
        <v>38017</v>
      </c>
      <c r="B5885" s="61">
        <v>1665</v>
      </c>
      <c r="C5885" s="78">
        <f t="shared" si="237"/>
        <v>2004.01</v>
      </c>
      <c r="D5885" s="78">
        <f t="shared" si="238"/>
        <v>3.3024793388429754</v>
      </c>
      <c r="E5885" s="78"/>
      <c r="F5885" s="78"/>
      <c r="G5885" s="78"/>
      <c r="H5885" s="78"/>
      <c r="I5885" s="78"/>
    </row>
    <row r="5886" spans="1:9" x14ac:dyDescent="0.2">
      <c r="A5886" s="77">
        <v>38018</v>
      </c>
      <c r="B5886" s="61">
        <v>1447</v>
      </c>
      <c r="C5886" s="78">
        <f t="shared" si="237"/>
        <v>2004.02</v>
      </c>
      <c r="D5886" s="78">
        <f t="shared" si="238"/>
        <v>2.8700826446280994</v>
      </c>
      <c r="E5886" s="78"/>
      <c r="F5886" s="78"/>
      <c r="G5886" s="78"/>
      <c r="H5886" s="78"/>
      <c r="I5886" s="78"/>
    </row>
    <row r="5887" spans="1:9" x14ac:dyDescent="0.2">
      <c r="A5887" s="77">
        <v>38019</v>
      </c>
      <c r="B5887" s="61">
        <v>1992</v>
      </c>
      <c r="C5887" s="78">
        <f t="shared" si="237"/>
        <v>2004.02</v>
      </c>
      <c r="D5887" s="78">
        <f t="shared" si="238"/>
        <v>3.9510743801652892</v>
      </c>
      <c r="E5887" s="78"/>
      <c r="F5887" s="78"/>
      <c r="G5887" s="78"/>
      <c r="H5887" s="78"/>
      <c r="I5887" s="78"/>
    </row>
    <row r="5888" spans="1:9" x14ac:dyDescent="0.2">
      <c r="A5888" s="77">
        <v>38020</v>
      </c>
      <c r="B5888" s="61">
        <v>1523</v>
      </c>
      <c r="C5888" s="78">
        <f t="shared" si="237"/>
        <v>2004.02</v>
      </c>
      <c r="D5888" s="78">
        <f t="shared" si="238"/>
        <v>3.0208264462809917</v>
      </c>
      <c r="E5888" s="78"/>
      <c r="F5888" s="78"/>
      <c r="G5888" s="78"/>
      <c r="H5888" s="78"/>
      <c r="I5888" s="78"/>
    </row>
    <row r="5889" spans="1:9" x14ac:dyDescent="0.2">
      <c r="A5889" s="77">
        <v>38021</v>
      </c>
      <c r="B5889" s="61">
        <v>1502</v>
      </c>
      <c r="C5889" s="78">
        <f t="shared" si="237"/>
        <v>2004.02</v>
      </c>
      <c r="D5889" s="78">
        <f t="shared" si="238"/>
        <v>2.9791735537190083</v>
      </c>
      <c r="E5889" s="78"/>
      <c r="F5889" s="78"/>
      <c r="G5889" s="78"/>
      <c r="H5889" s="78"/>
      <c r="I5889" s="78"/>
    </row>
    <row r="5890" spans="1:9" x14ac:dyDescent="0.2">
      <c r="A5890" s="77">
        <v>38022</v>
      </c>
      <c r="B5890" s="61">
        <v>1510</v>
      </c>
      <c r="C5890" s="78">
        <f t="shared" si="237"/>
        <v>2004.02</v>
      </c>
      <c r="D5890" s="78">
        <f t="shared" si="238"/>
        <v>2.9950413223140493</v>
      </c>
      <c r="E5890" s="78"/>
      <c r="F5890" s="78"/>
      <c r="G5890" s="78"/>
      <c r="H5890" s="78"/>
      <c r="I5890" s="78"/>
    </row>
    <row r="5891" spans="1:9" x14ac:dyDescent="0.2">
      <c r="A5891" s="77">
        <v>38023</v>
      </c>
      <c r="B5891" s="61">
        <v>1440</v>
      </c>
      <c r="C5891" s="78">
        <f t="shared" si="237"/>
        <v>2004.02</v>
      </c>
      <c r="D5891" s="78">
        <f t="shared" si="238"/>
        <v>2.8561983471074384</v>
      </c>
      <c r="E5891" s="78"/>
      <c r="F5891" s="78"/>
      <c r="G5891" s="78"/>
      <c r="H5891" s="78"/>
      <c r="I5891" s="78"/>
    </row>
    <row r="5892" spans="1:9" x14ac:dyDescent="0.2">
      <c r="A5892" s="77">
        <v>38024</v>
      </c>
      <c r="B5892" s="61">
        <v>1439</v>
      </c>
      <c r="C5892" s="78">
        <f t="shared" si="237"/>
        <v>2004.02</v>
      </c>
      <c r="D5892" s="78">
        <f t="shared" si="238"/>
        <v>2.8542148760330579</v>
      </c>
      <c r="E5892" s="78"/>
      <c r="F5892" s="78"/>
      <c r="G5892" s="78"/>
      <c r="H5892" s="78"/>
      <c r="I5892" s="78"/>
    </row>
    <row r="5893" spans="1:9" x14ac:dyDescent="0.2">
      <c r="A5893" s="77">
        <v>38025</v>
      </c>
      <c r="B5893" s="61">
        <v>1283</v>
      </c>
      <c r="C5893" s="78">
        <f t="shared" si="237"/>
        <v>2004.02</v>
      </c>
      <c r="D5893" s="78">
        <f t="shared" si="238"/>
        <v>2.5447933884297522</v>
      </c>
      <c r="E5893" s="78"/>
      <c r="F5893" s="78"/>
      <c r="G5893" s="78"/>
      <c r="H5893" s="78"/>
      <c r="I5893" s="78"/>
    </row>
    <row r="5894" spans="1:9" x14ac:dyDescent="0.2">
      <c r="A5894" s="77">
        <v>38026</v>
      </c>
      <c r="B5894" s="61">
        <v>1342</v>
      </c>
      <c r="C5894" s="78">
        <f t="shared" si="237"/>
        <v>2004.02</v>
      </c>
      <c r="D5894" s="78">
        <f t="shared" si="238"/>
        <v>2.6618181818181821</v>
      </c>
      <c r="E5894" s="78"/>
      <c r="F5894" s="78"/>
      <c r="G5894" s="78"/>
      <c r="H5894" s="78"/>
      <c r="I5894" s="78"/>
    </row>
    <row r="5895" spans="1:9" x14ac:dyDescent="0.2">
      <c r="A5895" s="77">
        <v>38027</v>
      </c>
      <c r="B5895" s="61">
        <v>1114</v>
      </c>
      <c r="C5895" s="78">
        <f t="shared" si="237"/>
        <v>2004.02</v>
      </c>
      <c r="D5895" s="78">
        <f t="shared" si="238"/>
        <v>2.2095867768595041</v>
      </c>
      <c r="E5895" s="78"/>
      <c r="F5895" s="78"/>
      <c r="G5895" s="78"/>
      <c r="H5895" s="78"/>
      <c r="I5895" s="78"/>
    </row>
    <row r="5896" spans="1:9" x14ac:dyDescent="0.2">
      <c r="A5896" s="77">
        <v>38028</v>
      </c>
      <c r="B5896" s="61">
        <v>1186</v>
      </c>
      <c r="C5896" s="78">
        <f t="shared" si="237"/>
        <v>2004.02</v>
      </c>
      <c r="D5896" s="78">
        <f t="shared" si="238"/>
        <v>2.352396694214876</v>
      </c>
      <c r="E5896" s="78"/>
      <c r="F5896" s="78"/>
      <c r="G5896" s="78"/>
      <c r="H5896" s="78"/>
      <c r="I5896" s="78"/>
    </row>
    <row r="5897" spans="1:9" x14ac:dyDescent="0.2">
      <c r="A5897" s="77">
        <v>38029</v>
      </c>
      <c r="B5897" s="61">
        <v>1265</v>
      </c>
      <c r="C5897" s="78">
        <f t="shared" si="237"/>
        <v>2004.02</v>
      </c>
      <c r="D5897" s="78">
        <f t="shared" si="238"/>
        <v>2.5090909090909088</v>
      </c>
      <c r="E5897" s="78"/>
      <c r="F5897" s="78"/>
      <c r="G5897" s="78"/>
      <c r="H5897" s="78"/>
      <c r="I5897" s="78"/>
    </row>
    <row r="5898" spans="1:9" x14ac:dyDescent="0.2">
      <c r="A5898" s="77">
        <v>38030</v>
      </c>
      <c r="B5898" s="61">
        <v>1296</v>
      </c>
      <c r="C5898" s="78">
        <f t="shared" si="237"/>
        <v>2004.02</v>
      </c>
      <c r="D5898" s="78">
        <f t="shared" si="238"/>
        <v>2.5705785123966942</v>
      </c>
      <c r="E5898" s="78"/>
      <c r="F5898" s="78"/>
      <c r="G5898" s="78"/>
      <c r="H5898" s="78"/>
      <c r="I5898" s="78"/>
    </row>
    <row r="5899" spans="1:9" x14ac:dyDescent="0.2">
      <c r="A5899" s="77">
        <v>38031</v>
      </c>
      <c r="B5899" s="61">
        <v>1437</v>
      </c>
      <c r="C5899" s="78">
        <f t="shared" ref="C5899:C5962" si="239">YEAR(A5899) + MONTH(A5899) / 100</f>
        <v>2004.02</v>
      </c>
      <c r="D5899" s="78">
        <f t="shared" si="238"/>
        <v>2.8502479338842979</v>
      </c>
      <c r="E5899" s="78"/>
      <c r="F5899" s="78"/>
      <c r="G5899" s="78"/>
      <c r="H5899" s="78"/>
      <c r="I5899" s="78"/>
    </row>
    <row r="5900" spans="1:9" x14ac:dyDescent="0.2">
      <c r="A5900" s="77">
        <v>38032</v>
      </c>
      <c r="B5900" s="61">
        <v>1931</v>
      </c>
      <c r="C5900" s="78">
        <f t="shared" si="239"/>
        <v>2004.02</v>
      </c>
      <c r="D5900" s="78">
        <f t="shared" ref="D5900:D5963" si="240">B5900 * 60 * 60 * 24 / 43560 / 1000</f>
        <v>3.8300826446280993</v>
      </c>
      <c r="E5900" s="78"/>
      <c r="F5900" s="78"/>
      <c r="G5900" s="78"/>
      <c r="H5900" s="78"/>
      <c r="I5900" s="78"/>
    </row>
    <row r="5901" spans="1:9" x14ac:dyDescent="0.2">
      <c r="A5901" s="77">
        <v>38033</v>
      </c>
      <c r="B5901" s="61">
        <v>5859</v>
      </c>
      <c r="C5901" s="78">
        <f t="shared" si="239"/>
        <v>2004.02</v>
      </c>
      <c r="D5901" s="78">
        <f t="shared" si="240"/>
        <v>11.621157024793389</v>
      </c>
      <c r="E5901" s="78"/>
      <c r="F5901" s="78"/>
      <c r="G5901" s="78"/>
      <c r="H5901" s="78"/>
      <c r="I5901" s="78"/>
    </row>
    <row r="5902" spans="1:9" x14ac:dyDescent="0.2">
      <c r="A5902" s="77">
        <v>38034</v>
      </c>
      <c r="B5902" s="61">
        <v>23588</v>
      </c>
      <c r="C5902" s="78">
        <f t="shared" si="239"/>
        <v>2004.02</v>
      </c>
      <c r="D5902" s="78">
        <f t="shared" si="240"/>
        <v>46.786115702479336</v>
      </c>
      <c r="E5902" s="78"/>
      <c r="F5902" s="78"/>
      <c r="G5902" s="78"/>
      <c r="H5902" s="78"/>
      <c r="I5902" s="78"/>
    </row>
    <row r="5903" spans="1:9" x14ac:dyDescent="0.2">
      <c r="A5903" s="77">
        <v>38035</v>
      </c>
      <c r="B5903" s="61">
        <v>25952</v>
      </c>
      <c r="C5903" s="78">
        <f t="shared" si="239"/>
        <v>2004.02</v>
      </c>
      <c r="D5903" s="78">
        <f t="shared" si="240"/>
        <v>51.475041322314048</v>
      </c>
      <c r="E5903" s="78"/>
      <c r="F5903" s="78"/>
      <c r="G5903" s="78"/>
      <c r="H5903" s="78"/>
      <c r="I5903" s="78"/>
    </row>
    <row r="5904" spans="1:9" x14ac:dyDescent="0.2">
      <c r="A5904" s="77">
        <v>38036</v>
      </c>
      <c r="B5904" s="61">
        <v>10259</v>
      </c>
      <c r="C5904" s="78">
        <f t="shared" si="239"/>
        <v>2004.02</v>
      </c>
      <c r="D5904" s="78">
        <f t="shared" si="240"/>
        <v>20.348429752066117</v>
      </c>
      <c r="E5904" s="78"/>
      <c r="F5904" s="78"/>
      <c r="G5904" s="78"/>
      <c r="H5904" s="78"/>
      <c r="I5904" s="78"/>
    </row>
    <row r="5905" spans="1:9" x14ac:dyDescent="0.2">
      <c r="A5905" s="77">
        <v>38037</v>
      </c>
      <c r="B5905" s="61">
        <v>6129</v>
      </c>
      <c r="C5905" s="78">
        <f t="shared" si="239"/>
        <v>2004.02</v>
      </c>
      <c r="D5905" s="78">
        <f t="shared" si="240"/>
        <v>12.156694214876033</v>
      </c>
      <c r="E5905" s="78"/>
      <c r="F5905" s="78"/>
      <c r="G5905" s="78"/>
      <c r="H5905" s="78"/>
      <c r="I5905" s="78"/>
    </row>
    <row r="5906" spans="1:9" x14ac:dyDescent="0.2">
      <c r="A5906" s="77">
        <v>38038</v>
      </c>
      <c r="B5906" s="61">
        <v>4689</v>
      </c>
      <c r="C5906" s="78">
        <f t="shared" si="239"/>
        <v>2004.02</v>
      </c>
      <c r="D5906" s="78">
        <f t="shared" si="240"/>
        <v>9.3004958677685963</v>
      </c>
      <c r="E5906" s="78"/>
      <c r="F5906" s="78"/>
      <c r="G5906" s="78"/>
      <c r="H5906" s="78"/>
      <c r="I5906" s="78"/>
    </row>
    <row r="5907" spans="1:9" x14ac:dyDescent="0.2">
      <c r="A5907" s="77">
        <v>38039</v>
      </c>
      <c r="B5907" s="61">
        <v>4065</v>
      </c>
      <c r="C5907" s="78">
        <f t="shared" si="239"/>
        <v>2004.02</v>
      </c>
      <c r="D5907" s="78">
        <f t="shared" si="240"/>
        <v>8.0628099173553718</v>
      </c>
      <c r="E5907" s="78"/>
      <c r="F5907" s="78"/>
      <c r="G5907" s="78"/>
      <c r="H5907" s="78"/>
      <c r="I5907" s="78"/>
    </row>
    <row r="5908" spans="1:9" x14ac:dyDescent="0.2">
      <c r="A5908" s="77">
        <v>38040</v>
      </c>
      <c r="B5908" s="61">
        <v>3450</v>
      </c>
      <c r="C5908" s="78">
        <f t="shared" si="239"/>
        <v>2004.02</v>
      </c>
      <c r="D5908" s="78">
        <f t="shared" si="240"/>
        <v>6.8429752066115705</v>
      </c>
      <c r="E5908" s="78"/>
      <c r="F5908" s="78"/>
      <c r="G5908" s="78"/>
      <c r="H5908" s="78"/>
      <c r="I5908" s="78"/>
    </row>
    <row r="5909" spans="1:9" x14ac:dyDescent="0.2">
      <c r="A5909" s="77">
        <v>38041</v>
      </c>
      <c r="B5909" s="61">
        <v>3840</v>
      </c>
      <c r="C5909" s="78">
        <f t="shared" si="239"/>
        <v>2004.02</v>
      </c>
      <c r="D5909" s="78">
        <f t="shared" si="240"/>
        <v>7.6165289256198347</v>
      </c>
      <c r="E5909" s="78"/>
      <c r="F5909" s="78"/>
      <c r="G5909" s="78"/>
      <c r="H5909" s="78"/>
      <c r="I5909" s="78"/>
    </row>
    <row r="5910" spans="1:9" x14ac:dyDescent="0.2">
      <c r="A5910" s="77">
        <v>38042</v>
      </c>
      <c r="B5910" s="61">
        <v>6522</v>
      </c>
      <c r="C5910" s="78">
        <f t="shared" si="239"/>
        <v>2004.02</v>
      </c>
      <c r="D5910" s="78">
        <f t="shared" si="240"/>
        <v>12.936198347107439</v>
      </c>
      <c r="E5910" s="78"/>
      <c r="F5910" s="78"/>
      <c r="G5910" s="78"/>
      <c r="H5910" s="78"/>
      <c r="I5910" s="78"/>
    </row>
    <row r="5911" spans="1:9" x14ac:dyDescent="0.2">
      <c r="A5911" s="77">
        <v>38043</v>
      </c>
      <c r="B5911" s="61">
        <v>7243</v>
      </c>
      <c r="C5911" s="78">
        <f t="shared" si="239"/>
        <v>2004.02</v>
      </c>
      <c r="D5911" s="78">
        <f t="shared" si="240"/>
        <v>14.366280991735538</v>
      </c>
      <c r="E5911" s="78"/>
      <c r="F5911" s="78"/>
      <c r="G5911" s="78"/>
      <c r="H5911" s="78"/>
      <c r="I5911" s="78"/>
    </row>
    <row r="5912" spans="1:9" x14ac:dyDescent="0.2">
      <c r="A5912" s="77">
        <v>38044</v>
      </c>
      <c r="B5912" s="61">
        <v>5201</v>
      </c>
      <c r="C5912" s="78">
        <f t="shared" si="239"/>
        <v>2004.02</v>
      </c>
      <c r="D5912" s="78">
        <f t="shared" si="240"/>
        <v>10.316033057851241</v>
      </c>
      <c r="E5912" s="78"/>
      <c r="F5912" s="78"/>
      <c r="G5912" s="78"/>
      <c r="H5912" s="78"/>
      <c r="I5912" s="78"/>
    </row>
    <row r="5913" spans="1:9" x14ac:dyDescent="0.2">
      <c r="A5913" s="77">
        <v>38045</v>
      </c>
      <c r="B5913" s="61">
        <v>3887</v>
      </c>
      <c r="C5913" s="78">
        <f t="shared" si="239"/>
        <v>2004.02</v>
      </c>
      <c r="D5913" s="78">
        <f t="shared" si="240"/>
        <v>7.7097520661157022</v>
      </c>
      <c r="E5913" s="78"/>
      <c r="F5913" s="78"/>
      <c r="G5913" s="78"/>
      <c r="H5913" s="78"/>
      <c r="I5913" s="78"/>
    </row>
    <row r="5914" spans="1:9" x14ac:dyDescent="0.2">
      <c r="A5914" s="77">
        <v>38046</v>
      </c>
      <c r="B5914" s="61">
        <v>3653</v>
      </c>
      <c r="C5914" s="78">
        <f t="shared" si="239"/>
        <v>2004.02</v>
      </c>
      <c r="D5914" s="78">
        <f t="shared" si="240"/>
        <v>7.2456198347107437</v>
      </c>
      <c r="E5914" s="78"/>
      <c r="F5914" s="78"/>
      <c r="G5914" s="78"/>
      <c r="H5914" s="78"/>
      <c r="I5914" s="78"/>
    </row>
    <row r="5915" spans="1:9" x14ac:dyDescent="0.2">
      <c r="A5915" s="77">
        <v>38047</v>
      </c>
      <c r="B5915" s="61">
        <v>3886</v>
      </c>
      <c r="C5915" s="78">
        <f t="shared" si="239"/>
        <v>2004.03</v>
      </c>
      <c r="D5915" s="78">
        <f t="shared" si="240"/>
        <v>7.7077685950413226</v>
      </c>
      <c r="E5915" s="78"/>
      <c r="F5915" s="78"/>
      <c r="G5915" s="78"/>
      <c r="H5915" s="78"/>
      <c r="I5915" s="78"/>
    </row>
    <row r="5916" spans="1:9" x14ac:dyDescent="0.2">
      <c r="A5916" s="77">
        <v>38048</v>
      </c>
      <c r="B5916" s="61">
        <v>3117</v>
      </c>
      <c r="C5916" s="78">
        <f t="shared" si="239"/>
        <v>2004.03</v>
      </c>
      <c r="D5916" s="78">
        <f t="shared" si="240"/>
        <v>6.1824793388429748</v>
      </c>
      <c r="E5916" s="78"/>
      <c r="F5916" s="78"/>
      <c r="G5916" s="78"/>
      <c r="H5916" s="78"/>
      <c r="I5916" s="78"/>
    </row>
    <row r="5917" spans="1:9" x14ac:dyDescent="0.2">
      <c r="A5917" s="77">
        <v>38049</v>
      </c>
      <c r="B5917" s="61">
        <v>2861</v>
      </c>
      <c r="C5917" s="78">
        <f t="shared" si="239"/>
        <v>2004.03</v>
      </c>
      <c r="D5917" s="78">
        <f t="shared" si="240"/>
        <v>5.6747107438016524</v>
      </c>
      <c r="E5917" s="78"/>
      <c r="F5917" s="78"/>
      <c r="G5917" s="78"/>
      <c r="H5917" s="78"/>
      <c r="I5917" s="78"/>
    </row>
    <row r="5918" spans="1:9" x14ac:dyDescent="0.2">
      <c r="A5918" s="77">
        <v>38050</v>
      </c>
      <c r="B5918" s="61">
        <v>3081</v>
      </c>
      <c r="C5918" s="78">
        <f t="shared" si="239"/>
        <v>2004.03</v>
      </c>
      <c r="D5918" s="78">
        <f t="shared" si="240"/>
        <v>6.1110743801652889</v>
      </c>
      <c r="E5918" s="78"/>
      <c r="F5918" s="78"/>
      <c r="G5918" s="78"/>
      <c r="H5918" s="78"/>
      <c r="I5918" s="78"/>
    </row>
    <row r="5919" spans="1:9" x14ac:dyDescent="0.2">
      <c r="A5919" s="77">
        <v>38051</v>
      </c>
      <c r="B5919" s="61">
        <v>2136</v>
      </c>
      <c r="C5919" s="78">
        <f t="shared" si="239"/>
        <v>2004.03</v>
      </c>
      <c r="D5919" s="78">
        <f t="shared" si="240"/>
        <v>4.2366942148760325</v>
      </c>
      <c r="E5919" s="78"/>
      <c r="F5919" s="78"/>
      <c r="G5919" s="78"/>
      <c r="H5919" s="78"/>
      <c r="I5919" s="78"/>
    </row>
    <row r="5920" spans="1:9" x14ac:dyDescent="0.2">
      <c r="A5920" s="77">
        <v>38052</v>
      </c>
      <c r="B5920" s="61">
        <v>2575</v>
      </c>
      <c r="C5920" s="78">
        <f t="shared" si="239"/>
        <v>2004.03</v>
      </c>
      <c r="D5920" s="78">
        <f t="shared" si="240"/>
        <v>5.1074380165289259</v>
      </c>
      <c r="E5920" s="78"/>
      <c r="F5920" s="78"/>
      <c r="G5920" s="78"/>
      <c r="H5920" s="78"/>
      <c r="I5920" s="78"/>
    </row>
    <row r="5921" spans="1:9" x14ac:dyDescent="0.2">
      <c r="A5921" s="77">
        <v>38053</v>
      </c>
      <c r="B5921" s="61">
        <v>2565</v>
      </c>
      <c r="C5921" s="78">
        <f t="shared" si="239"/>
        <v>2004.03</v>
      </c>
      <c r="D5921" s="78">
        <f t="shared" si="240"/>
        <v>5.087603305785124</v>
      </c>
      <c r="E5921" s="78"/>
      <c r="F5921" s="78"/>
      <c r="G5921" s="78"/>
      <c r="H5921" s="78"/>
      <c r="I5921" s="78"/>
    </row>
    <row r="5922" spans="1:9" x14ac:dyDescent="0.2">
      <c r="A5922" s="77">
        <v>38054</v>
      </c>
      <c r="B5922" s="61">
        <v>3463</v>
      </c>
      <c r="C5922" s="78">
        <f t="shared" si="239"/>
        <v>2004.03</v>
      </c>
      <c r="D5922" s="78">
        <f t="shared" si="240"/>
        <v>6.8687603305785121</v>
      </c>
      <c r="E5922" s="78"/>
      <c r="F5922" s="78"/>
      <c r="G5922" s="78"/>
      <c r="H5922" s="78"/>
      <c r="I5922" s="78"/>
    </row>
    <row r="5923" spans="1:9" x14ac:dyDescent="0.2">
      <c r="A5923" s="77">
        <v>38055</v>
      </c>
      <c r="B5923" s="61">
        <v>3780</v>
      </c>
      <c r="C5923" s="78">
        <f t="shared" si="239"/>
        <v>2004.03</v>
      </c>
      <c r="D5923" s="78">
        <f t="shared" si="240"/>
        <v>7.4975206611570249</v>
      </c>
      <c r="E5923" s="78"/>
      <c r="F5923" s="78"/>
      <c r="G5923" s="78"/>
      <c r="H5923" s="78"/>
      <c r="I5923" s="78"/>
    </row>
    <row r="5924" spans="1:9" x14ac:dyDescent="0.2">
      <c r="A5924" s="77">
        <v>38056</v>
      </c>
      <c r="B5924" s="61">
        <v>5045</v>
      </c>
      <c r="C5924" s="78">
        <f t="shared" si="239"/>
        <v>2004.03</v>
      </c>
      <c r="D5924" s="78">
        <f t="shared" si="240"/>
        <v>10.006611570247935</v>
      </c>
      <c r="E5924" s="78"/>
      <c r="F5924" s="78"/>
      <c r="G5924" s="78"/>
      <c r="H5924" s="78"/>
      <c r="I5924" s="78"/>
    </row>
    <row r="5925" spans="1:9" x14ac:dyDescent="0.2">
      <c r="A5925" s="77">
        <v>38057</v>
      </c>
      <c r="B5925" s="61">
        <v>4232</v>
      </c>
      <c r="C5925" s="78">
        <f t="shared" si="239"/>
        <v>2004.03</v>
      </c>
      <c r="D5925" s="78">
        <f t="shared" si="240"/>
        <v>8.394049586776859</v>
      </c>
      <c r="E5925" s="78"/>
      <c r="F5925" s="78"/>
      <c r="G5925" s="78"/>
      <c r="H5925" s="78"/>
      <c r="I5925" s="78"/>
    </row>
    <row r="5926" spans="1:9" x14ac:dyDescent="0.2">
      <c r="A5926" s="77">
        <v>38058</v>
      </c>
      <c r="B5926" s="61">
        <v>4514</v>
      </c>
      <c r="C5926" s="78">
        <f t="shared" si="239"/>
        <v>2004.03</v>
      </c>
      <c r="D5926" s="78">
        <f t="shared" si="240"/>
        <v>8.9533884297520654</v>
      </c>
      <c r="E5926" s="78"/>
      <c r="F5926" s="78"/>
      <c r="G5926" s="78"/>
      <c r="H5926" s="78"/>
      <c r="I5926" s="78"/>
    </row>
    <row r="5927" spans="1:9" x14ac:dyDescent="0.2">
      <c r="A5927" s="77">
        <v>38059</v>
      </c>
      <c r="B5927" s="61">
        <v>4863</v>
      </c>
      <c r="C5927" s="78">
        <f t="shared" si="239"/>
        <v>2004.03</v>
      </c>
      <c r="D5927" s="78">
        <f t="shared" si="240"/>
        <v>9.6456198347107431</v>
      </c>
      <c r="E5927" s="78"/>
      <c r="F5927" s="78"/>
      <c r="G5927" s="78"/>
      <c r="H5927" s="78"/>
      <c r="I5927" s="78"/>
    </row>
    <row r="5928" spans="1:9" x14ac:dyDescent="0.2">
      <c r="A5928" s="77">
        <v>38060</v>
      </c>
      <c r="B5928" s="61">
        <v>5039</v>
      </c>
      <c r="C5928" s="78">
        <f t="shared" si="239"/>
        <v>2004.03</v>
      </c>
      <c r="D5928" s="78">
        <f t="shared" si="240"/>
        <v>9.9947107438016545</v>
      </c>
      <c r="E5928" s="78"/>
      <c r="F5928" s="78"/>
      <c r="G5928" s="78"/>
      <c r="H5928" s="78"/>
      <c r="I5928" s="78"/>
    </row>
    <row r="5929" spans="1:9" x14ac:dyDescent="0.2">
      <c r="A5929" s="77">
        <v>38061</v>
      </c>
      <c r="B5929" s="61">
        <v>5229</v>
      </c>
      <c r="C5929" s="78">
        <f t="shared" si="239"/>
        <v>2004.03</v>
      </c>
      <c r="D5929" s="78">
        <f t="shared" si="240"/>
        <v>10.371570247933885</v>
      </c>
      <c r="E5929" s="78"/>
      <c r="F5929" s="78"/>
      <c r="G5929" s="78"/>
      <c r="H5929" s="78"/>
      <c r="I5929" s="78"/>
    </row>
    <row r="5930" spans="1:9" x14ac:dyDescent="0.2">
      <c r="A5930" s="77">
        <v>38062</v>
      </c>
      <c r="B5930" s="61">
        <v>5433</v>
      </c>
      <c r="C5930" s="78">
        <f t="shared" si="239"/>
        <v>2004.03</v>
      </c>
      <c r="D5930" s="78">
        <f t="shared" si="240"/>
        <v>10.776198347107439</v>
      </c>
      <c r="E5930" s="78"/>
      <c r="F5930" s="78"/>
      <c r="G5930" s="78"/>
      <c r="H5930" s="78"/>
      <c r="I5930" s="78"/>
    </row>
    <row r="5931" spans="1:9" x14ac:dyDescent="0.2">
      <c r="A5931" s="77">
        <v>38063</v>
      </c>
      <c r="B5931" s="61">
        <v>5500</v>
      </c>
      <c r="C5931" s="78">
        <f t="shared" si="239"/>
        <v>2004.03</v>
      </c>
      <c r="D5931" s="78">
        <f t="shared" si="240"/>
        <v>10.90909090909091</v>
      </c>
      <c r="E5931" s="78"/>
      <c r="F5931" s="78"/>
      <c r="G5931" s="78"/>
      <c r="H5931" s="78"/>
      <c r="I5931" s="78"/>
    </row>
    <row r="5932" spans="1:9" x14ac:dyDescent="0.2">
      <c r="A5932" s="77">
        <v>38064</v>
      </c>
      <c r="B5932" s="61">
        <v>5589</v>
      </c>
      <c r="C5932" s="78">
        <f t="shared" si="239"/>
        <v>2004.03</v>
      </c>
      <c r="D5932" s="78">
        <f t="shared" si="240"/>
        <v>11.085619834710744</v>
      </c>
      <c r="E5932" s="78"/>
      <c r="F5932" s="78"/>
      <c r="G5932" s="78"/>
      <c r="H5932" s="78"/>
      <c r="I5932" s="78"/>
    </row>
    <row r="5933" spans="1:9" x14ac:dyDescent="0.2">
      <c r="A5933" s="77">
        <v>38065</v>
      </c>
      <c r="B5933" s="61">
        <v>5800</v>
      </c>
      <c r="C5933" s="78">
        <f t="shared" si="239"/>
        <v>2004.03</v>
      </c>
      <c r="D5933" s="78">
        <f t="shared" si="240"/>
        <v>11.504132231404959</v>
      </c>
      <c r="E5933" s="78"/>
      <c r="F5933" s="78"/>
      <c r="G5933" s="78"/>
      <c r="H5933" s="78"/>
      <c r="I5933" s="78"/>
    </row>
    <row r="5934" spans="1:9" x14ac:dyDescent="0.2">
      <c r="A5934" s="77">
        <v>38066</v>
      </c>
      <c r="B5934" s="61">
        <v>5048</v>
      </c>
      <c r="C5934" s="78">
        <f t="shared" si="239"/>
        <v>2004.03</v>
      </c>
      <c r="D5934" s="78">
        <f t="shared" si="240"/>
        <v>10.012561983471075</v>
      </c>
      <c r="E5934" s="78"/>
      <c r="F5934" s="78"/>
      <c r="G5934" s="78"/>
      <c r="H5934" s="78"/>
      <c r="I5934" s="78"/>
    </row>
    <row r="5935" spans="1:9" x14ac:dyDescent="0.2">
      <c r="A5935" s="77">
        <v>38067</v>
      </c>
      <c r="B5935" s="61">
        <v>5061</v>
      </c>
      <c r="C5935" s="78">
        <f t="shared" si="239"/>
        <v>2004.03</v>
      </c>
      <c r="D5935" s="78">
        <f t="shared" si="240"/>
        <v>10.038347107438016</v>
      </c>
      <c r="E5935" s="78"/>
      <c r="F5935" s="78"/>
      <c r="G5935" s="78"/>
      <c r="H5935" s="78"/>
      <c r="I5935" s="78"/>
    </row>
    <row r="5936" spans="1:9" x14ac:dyDescent="0.2">
      <c r="A5936" s="77">
        <v>38068</v>
      </c>
      <c r="B5936" s="61">
        <v>5810</v>
      </c>
      <c r="C5936" s="78">
        <f t="shared" si="239"/>
        <v>2004.03</v>
      </c>
      <c r="D5936" s="78">
        <f t="shared" si="240"/>
        <v>11.52396694214876</v>
      </c>
      <c r="E5936" s="78"/>
      <c r="F5936" s="78"/>
      <c r="G5936" s="78"/>
      <c r="H5936" s="78"/>
      <c r="I5936" s="78"/>
    </row>
    <row r="5937" spans="1:9" x14ac:dyDescent="0.2">
      <c r="A5937" s="77">
        <v>38069</v>
      </c>
      <c r="B5937" s="61">
        <v>5687</v>
      </c>
      <c r="C5937" s="78">
        <f t="shared" si="239"/>
        <v>2004.03</v>
      </c>
      <c r="D5937" s="78">
        <f t="shared" si="240"/>
        <v>11.28</v>
      </c>
      <c r="E5937" s="78"/>
      <c r="F5937" s="78"/>
      <c r="G5937" s="78"/>
      <c r="H5937" s="78"/>
      <c r="I5937" s="78"/>
    </row>
    <row r="5938" spans="1:9" x14ac:dyDescent="0.2">
      <c r="A5938" s="77">
        <v>38070</v>
      </c>
      <c r="B5938" s="61">
        <v>4864</v>
      </c>
      <c r="C5938" s="78">
        <f t="shared" si="239"/>
        <v>2004.03</v>
      </c>
      <c r="D5938" s="78">
        <f t="shared" si="240"/>
        <v>9.6476033057851236</v>
      </c>
      <c r="E5938" s="78"/>
      <c r="F5938" s="78"/>
      <c r="G5938" s="78"/>
      <c r="H5938" s="78"/>
      <c r="I5938" s="78"/>
    </row>
    <row r="5939" spans="1:9" x14ac:dyDescent="0.2">
      <c r="A5939" s="77">
        <v>38071</v>
      </c>
      <c r="B5939" s="61">
        <v>4890</v>
      </c>
      <c r="C5939" s="78">
        <f t="shared" si="239"/>
        <v>2004.03</v>
      </c>
      <c r="D5939" s="78">
        <f t="shared" si="240"/>
        <v>9.6991735537190085</v>
      </c>
      <c r="E5939" s="78"/>
      <c r="F5939" s="78"/>
      <c r="G5939" s="78"/>
      <c r="H5939" s="78"/>
      <c r="I5939" s="78"/>
    </row>
    <row r="5940" spans="1:9" x14ac:dyDescent="0.2">
      <c r="A5940" s="77">
        <v>38072</v>
      </c>
      <c r="B5940" s="61">
        <v>4015</v>
      </c>
      <c r="C5940" s="78">
        <f t="shared" si="239"/>
        <v>2004.03</v>
      </c>
      <c r="D5940" s="78">
        <f t="shared" si="240"/>
        <v>7.9636363636363638</v>
      </c>
      <c r="E5940" s="78"/>
      <c r="F5940" s="78"/>
      <c r="G5940" s="78"/>
      <c r="H5940" s="78"/>
      <c r="I5940" s="78"/>
    </row>
    <row r="5941" spans="1:9" x14ac:dyDescent="0.2">
      <c r="A5941" s="77">
        <v>38073</v>
      </c>
      <c r="B5941" s="61">
        <v>3486</v>
      </c>
      <c r="C5941" s="78">
        <f t="shared" si="239"/>
        <v>2004.03</v>
      </c>
      <c r="D5941" s="78">
        <f t="shared" si="240"/>
        <v>6.9143801652892565</v>
      </c>
      <c r="E5941" s="78"/>
      <c r="F5941" s="78"/>
      <c r="G5941" s="78"/>
      <c r="H5941" s="78"/>
      <c r="I5941" s="78"/>
    </row>
    <row r="5942" spans="1:9" x14ac:dyDescent="0.2">
      <c r="A5942" s="77">
        <v>38074</v>
      </c>
      <c r="B5942" s="61">
        <v>3477</v>
      </c>
      <c r="C5942" s="78">
        <f t="shared" si="239"/>
        <v>2004.03</v>
      </c>
      <c r="D5942" s="78">
        <f t="shared" si="240"/>
        <v>6.896528925619835</v>
      </c>
      <c r="E5942" s="78"/>
      <c r="F5942" s="78"/>
      <c r="G5942" s="78"/>
      <c r="H5942" s="78"/>
      <c r="I5942" s="78"/>
    </row>
    <row r="5943" spans="1:9" x14ac:dyDescent="0.2">
      <c r="A5943" s="77">
        <v>38075</v>
      </c>
      <c r="B5943" s="61">
        <v>3405</v>
      </c>
      <c r="C5943" s="78">
        <f t="shared" si="239"/>
        <v>2004.03</v>
      </c>
      <c r="D5943" s="78">
        <f t="shared" si="240"/>
        <v>6.7537190082644631</v>
      </c>
      <c r="E5943" s="78"/>
      <c r="F5943" s="78"/>
      <c r="G5943" s="78"/>
      <c r="H5943" s="78"/>
      <c r="I5943" s="78"/>
    </row>
    <row r="5944" spans="1:9" x14ac:dyDescent="0.2">
      <c r="A5944" s="77">
        <v>38076</v>
      </c>
      <c r="B5944" s="61">
        <v>4116</v>
      </c>
      <c r="C5944" s="78">
        <f t="shared" si="239"/>
        <v>2004.03</v>
      </c>
      <c r="D5944" s="78">
        <f t="shared" si="240"/>
        <v>8.1639669421487611</v>
      </c>
      <c r="E5944" s="78"/>
      <c r="F5944" s="78"/>
      <c r="G5944" s="78"/>
      <c r="H5944" s="78"/>
      <c r="I5944" s="78"/>
    </row>
    <row r="5945" spans="1:9" x14ac:dyDescent="0.2">
      <c r="A5945" s="77">
        <v>38077</v>
      </c>
      <c r="B5945" s="61">
        <v>4279</v>
      </c>
      <c r="C5945" s="78">
        <f t="shared" si="239"/>
        <v>2004.03</v>
      </c>
      <c r="D5945" s="78">
        <f t="shared" si="240"/>
        <v>8.4872727272727282</v>
      </c>
      <c r="E5945" s="78"/>
      <c r="F5945" s="78"/>
      <c r="G5945" s="78"/>
      <c r="H5945" s="78"/>
      <c r="I5945" s="78"/>
    </row>
    <row r="5946" spans="1:9" x14ac:dyDescent="0.2">
      <c r="A5946" s="77">
        <v>38078</v>
      </c>
      <c r="B5946" s="61">
        <v>3732</v>
      </c>
      <c r="C5946" s="78">
        <f t="shared" si="239"/>
        <v>2004.04</v>
      </c>
      <c r="D5946" s="78">
        <f t="shared" si="240"/>
        <v>7.4023140495867761</v>
      </c>
      <c r="E5946" s="78"/>
      <c r="F5946" s="78"/>
      <c r="G5946" s="78"/>
      <c r="H5946" s="78"/>
      <c r="I5946" s="78"/>
    </row>
    <row r="5947" spans="1:9" x14ac:dyDescent="0.2">
      <c r="A5947" s="77">
        <v>38079</v>
      </c>
      <c r="B5947" s="61">
        <v>3420</v>
      </c>
      <c r="C5947" s="78">
        <f t="shared" si="239"/>
        <v>2004.04</v>
      </c>
      <c r="D5947" s="78">
        <f t="shared" si="240"/>
        <v>6.7834710743801656</v>
      </c>
      <c r="E5947" s="78"/>
      <c r="F5947" s="78"/>
      <c r="G5947" s="78"/>
      <c r="H5947" s="78"/>
      <c r="I5947" s="78"/>
    </row>
    <row r="5948" spans="1:9" x14ac:dyDescent="0.2">
      <c r="A5948" s="77">
        <v>38080</v>
      </c>
      <c r="B5948" s="61">
        <v>3581</v>
      </c>
      <c r="C5948" s="78">
        <f t="shared" si="239"/>
        <v>2004.04</v>
      </c>
      <c r="D5948" s="78">
        <f t="shared" si="240"/>
        <v>7.1028099173553718</v>
      </c>
      <c r="E5948" s="78"/>
      <c r="F5948" s="78"/>
      <c r="G5948" s="78"/>
      <c r="H5948" s="78"/>
      <c r="I5948" s="78"/>
    </row>
    <row r="5949" spans="1:9" x14ac:dyDescent="0.2">
      <c r="A5949" s="77">
        <v>38081</v>
      </c>
      <c r="B5949" s="61">
        <v>4182</v>
      </c>
      <c r="C5949" s="78">
        <f t="shared" si="239"/>
        <v>2004.04</v>
      </c>
      <c r="D5949" s="78">
        <f t="shared" si="240"/>
        <v>8.2948760330578519</v>
      </c>
      <c r="E5949" s="78"/>
      <c r="F5949" s="78"/>
      <c r="G5949" s="78"/>
      <c r="H5949" s="78"/>
      <c r="I5949" s="78"/>
    </row>
    <row r="5950" spans="1:9" x14ac:dyDescent="0.2">
      <c r="A5950" s="77">
        <v>38082</v>
      </c>
      <c r="B5950" s="61">
        <v>4482</v>
      </c>
      <c r="C5950" s="78">
        <f t="shared" si="239"/>
        <v>2004.04</v>
      </c>
      <c r="D5950" s="78">
        <f t="shared" si="240"/>
        <v>8.8899173553719013</v>
      </c>
      <c r="E5950" s="78"/>
      <c r="F5950" s="78"/>
      <c r="G5950" s="78"/>
      <c r="H5950" s="78"/>
      <c r="I5950" s="78"/>
    </row>
    <row r="5951" spans="1:9" x14ac:dyDescent="0.2">
      <c r="A5951" s="77">
        <v>38083</v>
      </c>
      <c r="B5951" s="61">
        <v>4566</v>
      </c>
      <c r="C5951" s="78">
        <f t="shared" si="239"/>
        <v>2004.04</v>
      </c>
      <c r="D5951" s="78">
        <f t="shared" si="240"/>
        <v>9.0565289256198334</v>
      </c>
      <c r="E5951" s="78"/>
      <c r="F5951" s="78"/>
      <c r="G5951" s="78"/>
      <c r="H5951" s="78"/>
      <c r="I5951" s="78"/>
    </row>
    <row r="5952" spans="1:9" x14ac:dyDescent="0.2">
      <c r="A5952" s="77">
        <v>38084</v>
      </c>
      <c r="B5952" s="61">
        <v>4611</v>
      </c>
      <c r="C5952" s="78">
        <f t="shared" si="239"/>
        <v>2004.04</v>
      </c>
      <c r="D5952" s="78">
        <f t="shared" si="240"/>
        <v>9.1457851239669417</v>
      </c>
      <c r="E5952" s="78"/>
      <c r="F5952" s="78"/>
      <c r="G5952" s="78"/>
      <c r="H5952" s="78"/>
      <c r="I5952" s="78"/>
    </row>
    <row r="5953" spans="1:9" x14ac:dyDescent="0.2">
      <c r="A5953" s="77">
        <v>38085</v>
      </c>
      <c r="B5953" s="61">
        <v>4627</v>
      </c>
      <c r="C5953" s="78">
        <f t="shared" si="239"/>
        <v>2004.04</v>
      </c>
      <c r="D5953" s="78">
        <f t="shared" si="240"/>
        <v>9.1775206611570255</v>
      </c>
      <c r="E5953" s="78"/>
      <c r="F5953" s="78"/>
      <c r="G5953" s="78"/>
      <c r="H5953" s="78"/>
      <c r="I5953" s="78"/>
    </row>
    <row r="5954" spans="1:9" x14ac:dyDescent="0.2">
      <c r="A5954" s="77">
        <v>38086</v>
      </c>
      <c r="B5954" s="61">
        <v>4811</v>
      </c>
      <c r="C5954" s="78">
        <f t="shared" si="239"/>
        <v>2004.04</v>
      </c>
      <c r="D5954" s="78">
        <f t="shared" si="240"/>
        <v>9.5424793388429752</v>
      </c>
      <c r="E5954" s="78"/>
      <c r="F5954" s="78"/>
      <c r="G5954" s="78"/>
      <c r="H5954" s="78"/>
      <c r="I5954" s="78"/>
    </row>
    <row r="5955" spans="1:9" x14ac:dyDescent="0.2">
      <c r="A5955" s="77">
        <v>38087</v>
      </c>
      <c r="B5955" s="61">
        <v>4799</v>
      </c>
      <c r="C5955" s="78">
        <f t="shared" si="239"/>
        <v>2004.04</v>
      </c>
      <c r="D5955" s="78">
        <f t="shared" si="240"/>
        <v>9.5186776859504132</v>
      </c>
      <c r="E5955" s="78"/>
      <c r="F5955" s="78"/>
      <c r="G5955" s="78"/>
      <c r="H5955" s="78"/>
      <c r="I5955" s="78"/>
    </row>
    <row r="5956" spans="1:9" x14ac:dyDescent="0.2">
      <c r="A5956" s="77">
        <v>38088</v>
      </c>
      <c r="B5956" s="61">
        <v>4552</v>
      </c>
      <c r="C5956" s="78">
        <f t="shared" si="239"/>
        <v>2004.04</v>
      </c>
      <c r="D5956" s="78">
        <f t="shared" si="240"/>
        <v>9.0287603305785122</v>
      </c>
      <c r="E5956" s="78"/>
      <c r="F5956" s="78"/>
      <c r="G5956" s="78"/>
      <c r="H5956" s="78"/>
      <c r="I5956" s="78"/>
    </row>
    <row r="5957" spans="1:9" x14ac:dyDescent="0.2">
      <c r="A5957" s="77">
        <v>38089</v>
      </c>
      <c r="B5957" s="61">
        <v>4711</v>
      </c>
      <c r="C5957" s="78">
        <f t="shared" si="239"/>
        <v>2004.04</v>
      </c>
      <c r="D5957" s="78">
        <f t="shared" si="240"/>
        <v>9.3441322314049593</v>
      </c>
      <c r="E5957" s="78"/>
      <c r="F5957" s="78"/>
      <c r="G5957" s="78"/>
      <c r="H5957" s="78"/>
      <c r="I5957" s="78"/>
    </row>
    <row r="5958" spans="1:9" x14ac:dyDescent="0.2">
      <c r="A5958" s="77">
        <v>38090</v>
      </c>
      <c r="B5958" s="61">
        <v>4711</v>
      </c>
      <c r="C5958" s="78">
        <f t="shared" si="239"/>
        <v>2004.04</v>
      </c>
      <c r="D5958" s="78">
        <f t="shared" si="240"/>
        <v>9.3441322314049593</v>
      </c>
      <c r="E5958" s="78"/>
      <c r="F5958" s="78"/>
      <c r="G5958" s="78"/>
      <c r="H5958" s="78"/>
      <c r="I5958" s="78"/>
    </row>
    <row r="5959" spans="1:9" x14ac:dyDescent="0.2">
      <c r="A5959" s="77">
        <v>38091</v>
      </c>
      <c r="B5959" s="61">
        <v>4296</v>
      </c>
      <c r="C5959" s="78">
        <f t="shared" si="239"/>
        <v>2004.04</v>
      </c>
      <c r="D5959" s="78">
        <f t="shared" si="240"/>
        <v>8.5209917355371907</v>
      </c>
      <c r="E5959" s="78"/>
      <c r="F5959" s="78"/>
      <c r="G5959" s="78"/>
      <c r="H5959" s="78"/>
      <c r="I5959" s="78"/>
    </row>
    <row r="5960" spans="1:9" x14ac:dyDescent="0.2">
      <c r="A5960" s="77">
        <v>38092</v>
      </c>
      <c r="B5960" s="61">
        <v>3658</v>
      </c>
      <c r="C5960" s="78">
        <f t="shared" si="239"/>
        <v>2004.04</v>
      </c>
      <c r="D5960" s="78">
        <f t="shared" si="240"/>
        <v>7.2555371900826451</v>
      </c>
      <c r="E5960" s="78"/>
      <c r="F5960" s="78"/>
      <c r="G5960" s="78"/>
      <c r="H5960" s="78"/>
      <c r="I5960" s="78"/>
    </row>
    <row r="5961" spans="1:9" x14ac:dyDescent="0.2">
      <c r="A5961" s="77">
        <v>38093</v>
      </c>
      <c r="B5961" s="61">
        <v>3406</v>
      </c>
      <c r="C5961" s="78">
        <f t="shared" si="239"/>
        <v>2004.04</v>
      </c>
      <c r="D5961" s="78">
        <f t="shared" si="240"/>
        <v>6.7557024793388427</v>
      </c>
      <c r="E5961" s="78"/>
      <c r="F5961" s="78"/>
      <c r="G5961" s="78"/>
      <c r="H5961" s="78"/>
      <c r="I5961" s="78"/>
    </row>
    <row r="5962" spans="1:9" x14ac:dyDescent="0.2">
      <c r="A5962" s="77">
        <v>38094</v>
      </c>
      <c r="B5962" s="61">
        <v>2796</v>
      </c>
      <c r="C5962" s="78">
        <f t="shared" si="239"/>
        <v>2004.04</v>
      </c>
      <c r="D5962" s="78">
        <f t="shared" si="240"/>
        <v>5.5457851239669429</v>
      </c>
      <c r="E5962" s="78"/>
      <c r="F5962" s="78"/>
      <c r="G5962" s="78"/>
      <c r="H5962" s="78"/>
      <c r="I5962" s="78"/>
    </row>
    <row r="5963" spans="1:9" x14ac:dyDescent="0.2">
      <c r="A5963" s="77">
        <v>38095</v>
      </c>
      <c r="B5963" s="61">
        <v>2720</v>
      </c>
      <c r="C5963" s="78">
        <f t="shared" ref="C5963:C6026" si="241">YEAR(A5963) + MONTH(A5963) / 100</f>
        <v>2004.04</v>
      </c>
      <c r="D5963" s="78">
        <f t="shared" si="240"/>
        <v>5.3950413223140492</v>
      </c>
      <c r="E5963" s="78"/>
      <c r="F5963" s="78"/>
      <c r="G5963" s="78"/>
      <c r="H5963" s="78"/>
      <c r="I5963" s="78"/>
    </row>
    <row r="5964" spans="1:9" x14ac:dyDescent="0.2">
      <c r="A5964" s="77">
        <v>38096</v>
      </c>
      <c r="B5964" s="61">
        <v>3103</v>
      </c>
      <c r="C5964" s="78">
        <f t="shared" si="241"/>
        <v>2004.04</v>
      </c>
      <c r="D5964" s="78">
        <f t="shared" ref="D5964:D6027" si="242">B5964 * 60 * 60 * 24 / 43560 / 1000</f>
        <v>6.1547107438016528</v>
      </c>
      <c r="E5964" s="78"/>
      <c r="F5964" s="78"/>
      <c r="G5964" s="78"/>
      <c r="H5964" s="78"/>
      <c r="I5964" s="78"/>
    </row>
    <row r="5965" spans="1:9" x14ac:dyDescent="0.2">
      <c r="A5965" s="77">
        <v>38097</v>
      </c>
      <c r="B5965" s="61">
        <v>2908</v>
      </c>
      <c r="C5965" s="78">
        <f t="shared" si="241"/>
        <v>2004.04</v>
      </c>
      <c r="D5965" s="78">
        <f t="shared" si="242"/>
        <v>5.7679338842975207</v>
      </c>
      <c r="E5965" s="78"/>
      <c r="F5965" s="78"/>
      <c r="G5965" s="78"/>
      <c r="H5965" s="78"/>
      <c r="I5965" s="78"/>
    </row>
    <row r="5966" spans="1:9" x14ac:dyDescent="0.2">
      <c r="A5966" s="77">
        <v>38098</v>
      </c>
      <c r="B5966" s="61">
        <v>2917</v>
      </c>
      <c r="C5966" s="78">
        <f t="shared" si="241"/>
        <v>2004.04</v>
      </c>
      <c r="D5966" s="78">
        <f t="shared" si="242"/>
        <v>5.7857851239669422</v>
      </c>
      <c r="E5966" s="78"/>
      <c r="F5966" s="78"/>
      <c r="G5966" s="78"/>
      <c r="H5966" s="78"/>
      <c r="I5966" s="78"/>
    </row>
    <row r="5967" spans="1:9" x14ac:dyDescent="0.2">
      <c r="A5967" s="77">
        <v>38099</v>
      </c>
      <c r="B5967" s="61">
        <v>2737</v>
      </c>
      <c r="C5967" s="78">
        <f t="shared" si="241"/>
        <v>2004.04</v>
      </c>
      <c r="D5967" s="78">
        <f t="shared" si="242"/>
        <v>5.4287603305785126</v>
      </c>
      <c r="E5967" s="78"/>
      <c r="F5967" s="78"/>
      <c r="G5967" s="78"/>
      <c r="H5967" s="78"/>
      <c r="I5967" s="78"/>
    </row>
    <row r="5968" spans="1:9" x14ac:dyDescent="0.2">
      <c r="A5968" s="77">
        <v>38100</v>
      </c>
      <c r="B5968" s="61">
        <v>2765</v>
      </c>
      <c r="C5968" s="78">
        <f t="shared" si="241"/>
        <v>2004.04</v>
      </c>
      <c r="D5968" s="78">
        <f t="shared" si="242"/>
        <v>5.4842975206611575</v>
      </c>
      <c r="E5968" s="78"/>
      <c r="F5968" s="78"/>
      <c r="G5968" s="78"/>
      <c r="H5968" s="78"/>
      <c r="I5968" s="78"/>
    </row>
    <row r="5969" spans="1:9" x14ac:dyDescent="0.2">
      <c r="A5969" s="77">
        <v>38101</v>
      </c>
      <c r="B5969" s="61">
        <v>2881</v>
      </c>
      <c r="C5969" s="78">
        <f t="shared" si="241"/>
        <v>2004.04</v>
      </c>
      <c r="D5969" s="78">
        <f t="shared" si="242"/>
        <v>5.7143801652892563</v>
      </c>
      <c r="E5969" s="78"/>
      <c r="F5969" s="78"/>
      <c r="G5969" s="78"/>
      <c r="H5969" s="78"/>
      <c r="I5969" s="78"/>
    </row>
    <row r="5970" spans="1:9" x14ac:dyDescent="0.2">
      <c r="A5970" s="77">
        <v>38102</v>
      </c>
      <c r="B5970" s="61">
        <v>3470</v>
      </c>
      <c r="C5970" s="78">
        <f t="shared" si="241"/>
        <v>2004.04</v>
      </c>
      <c r="D5970" s="78">
        <f t="shared" si="242"/>
        <v>6.8826446280991735</v>
      </c>
      <c r="E5970" s="78"/>
      <c r="F5970" s="78"/>
      <c r="G5970" s="78"/>
      <c r="H5970" s="78"/>
      <c r="I5970" s="78"/>
    </row>
    <row r="5971" spans="1:9" x14ac:dyDescent="0.2">
      <c r="A5971" s="77">
        <v>38103</v>
      </c>
      <c r="B5971" s="61">
        <v>4442</v>
      </c>
      <c r="C5971" s="78">
        <f t="shared" si="241"/>
        <v>2004.04</v>
      </c>
      <c r="D5971" s="78">
        <f t="shared" si="242"/>
        <v>8.8105785123966935</v>
      </c>
      <c r="E5971" s="78"/>
      <c r="F5971" s="78"/>
      <c r="G5971" s="78"/>
      <c r="H5971" s="78"/>
      <c r="I5971" s="78"/>
    </row>
    <row r="5972" spans="1:9" x14ac:dyDescent="0.2">
      <c r="A5972" s="77">
        <v>38104</v>
      </c>
      <c r="B5972" s="61">
        <v>5372</v>
      </c>
      <c r="C5972" s="78">
        <f t="shared" si="241"/>
        <v>2004.04</v>
      </c>
      <c r="D5972" s="78">
        <f t="shared" si="242"/>
        <v>10.655206611570247</v>
      </c>
      <c r="E5972" s="78"/>
      <c r="F5972" s="78"/>
      <c r="G5972" s="78"/>
      <c r="H5972" s="78"/>
      <c r="I5972" s="78"/>
    </row>
    <row r="5973" spans="1:9" x14ac:dyDescent="0.2">
      <c r="A5973" s="77">
        <v>38105</v>
      </c>
      <c r="B5973" s="61">
        <v>5931</v>
      </c>
      <c r="C5973" s="78">
        <f t="shared" si="241"/>
        <v>2004.04</v>
      </c>
      <c r="D5973" s="78">
        <f t="shared" si="242"/>
        <v>11.763966942148759</v>
      </c>
      <c r="E5973" s="78"/>
      <c r="F5973" s="78"/>
      <c r="G5973" s="78"/>
      <c r="H5973" s="78"/>
      <c r="I5973" s="78"/>
    </row>
    <row r="5974" spans="1:9" x14ac:dyDescent="0.2">
      <c r="A5974" s="77">
        <v>38106</v>
      </c>
      <c r="B5974" s="61">
        <v>4708</v>
      </c>
      <c r="C5974" s="78">
        <f t="shared" si="241"/>
        <v>2004.04</v>
      </c>
      <c r="D5974" s="78">
        <f t="shared" si="242"/>
        <v>9.3381818181818179</v>
      </c>
      <c r="E5974" s="78"/>
      <c r="F5974" s="78"/>
      <c r="G5974" s="78"/>
      <c r="H5974" s="78"/>
      <c r="I5974" s="78"/>
    </row>
    <row r="5975" spans="1:9" x14ac:dyDescent="0.2">
      <c r="A5975" s="77">
        <v>38107</v>
      </c>
      <c r="B5975" s="61">
        <v>4374</v>
      </c>
      <c r="C5975" s="78">
        <f t="shared" si="241"/>
        <v>2004.04</v>
      </c>
      <c r="D5975" s="78">
        <f t="shared" si="242"/>
        <v>8.6757024793388435</v>
      </c>
      <c r="E5975" s="78"/>
      <c r="F5975" s="78"/>
      <c r="G5975" s="78"/>
      <c r="H5975" s="78"/>
      <c r="I5975" s="78"/>
    </row>
    <row r="5976" spans="1:9" x14ac:dyDescent="0.2">
      <c r="A5976" s="77">
        <v>38108</v>
      </c>
      <c r="B5976" s="61">
        <v>4919</v>
      </c>
      <c r="C5976" s="78">
        <f t="shared" si="241"/>
        <v>2004.05</v>
      </c>
      <c r="D5976" s="78">
        <f t="shared" si="242"/>
        <v>9.7566942148760329</v>
      </c>
      <c r="E5976" s="78"/>
      <c r="F5976" s="78"/>
      <c r="G5976" s="78"/>
      <c r="H5976" s="78"/>
      <c r="I5976" s="78"/>
    </row>
    <row r="5977" spans="1:9" x14ac:dyDescent="0.2">
      <c r="A5977" s="77">
        <v>38109</v>
      </c>
      <c r="B5977" s="61">
        <v>5551</v>
      </c>
      <c r="C5977" s="78">
        <f t="shared" si="241"/>
        <v>2004.05</v>
      </c>
      <c r="D5977" s="78">
        <f t="shared" si="242"/>
        <v>11.010247933884298</v>
      </c>
      <c r="E5977" s="78"/>
      <c r="F5977" s="78"/>
      <c r="G5977" s="78"/>
      <c r="H5977" s="78"/>
      <c r="I5977" s="78"/>
    </row>
    <row r="5978" spans="1:9" x14ac:dyDescent="0.2">
      <c r="A5978" s="77">
        <v>38110</v>
      </c>
      <c r="B5978" s="61">
        <v>6300</v>
      </c>
      <c r="C5978" s="78">
        <f t="shared" si="241"/>
        <v>2004.05</v>
      </c>
      <c r="D5978" s="78">
        <f t="shared" si="242"/>
        <v>12.495867768595041</v>
      </c>
      <c r="E5978" s="78"/>
      <c r="F5978" s="78"/>
      <c r="G5978" s="78"/>
      <c r="H5978" s="78"/>
      <c r="I5978" s="78"/>
    </row>
    <row r="5979" spans="1:9" x14ac:dyDescent="0.2">
      <c r="A5979" s="77">
        <v>38111</v>
      </c>
      <c r="B5979" s="61">
        <v>5958</v>
      </c>
      <c r="C5979" s="78">
        <f t="shared" si="241"/>
        <v>2004.05</v>
      </c>
      <c r="D5979" s="78">
        <f t="shared" si="242"/>
        <v>11.817520661157024</v>
      </c>
      <c r="E5979" s="78"/>
      <c r="F5979" s="78"/>
      <c r="G5979" s="78"/>
      <c r="H5979" s="78"/>
      <c r="I5979" s="78"/>
    </row>
    <row r="5980" spans="1:9" x14ac:dyDescent="0.2">
      <c r="A5980" s="77">
        <v>38112</v>
      </c>
      <c r="B5980" s="61">
        <v>5479</v>
      </c>
      <c r="C5980" s="78">
        <f t="shared" si="241"/>
        <v>2004.05</v>
      </c>
      <c r="D5980" s="78">
        <f t="shared" si="242"/>
        <v>10.867438016528926</v>
      </c>
      <c r="E5980" s="78"/>
      <c r="F5980" s="78"/>
      <c r="G5980" s="78"/>
      <c r="H5980" s="78"/>
      <c r="I5980" s="78"/>
    </row>
    <row r="5981" spans="1:9" x14ac:dyDescent="0.2">
      <c r="A5981" s="77">
        <v>38113</v>
      </c>
      <c r="B5981" s="61">
        <v>5005</v>
      </c>
      <c r="C5981" s="78">
        <f t="shared" si="241"/>
        <v>2004.05</v>
      </c>
      <c r="D5981" s="78">
        <f t="shared" si="242"/>
        <v>9.9272727272727277</v>
      </c>
      <c r="E5981" s="78"/>
      <c r="F5981" s="78"/>
      <c r="G5981" s="78"/>
      <c r="H5981" s="78"/>
      <c r="I5981" s="78"/>
    </row>
    <row r="5982" spans="1:9" x14ac:dyDescent="0.2">
      <c r="A5982" s="77">
        <v>38114</v>
      </c>
      <c r="B5982" s="61">
        <v>4248</v>
      </c>
      <c r="C5982" s="78">
        <f t="shared" si="241"/>
        <v>2004.05</v>
      </c>
      <c r="D5982" s="78">
        <f t="shared" si="242"/>
        <v>8.425785123966941</v>
      </c>
      <c r="E5982" s="78"/>
      <c r="F5982" s="78"/>
      <c r="G5982" s="78"/>
      <c r="H5982" s="78"/>
      <c r="I5982" s="78"/>
    </row>
    <row r="5983" spans="1:9" x14ac:dyDescent="0.2">
      <c r="A5983" s="77">
        <v>38115</v>
      </c>
      <c r="B5983" s="61">
        <v>3811</v>
      </c>
      <c r="C5983" s="78">
        <f t="shared" si="241"/>
        <v>2004.05</v>
      </c>
      <c r="D5983" s="78">
        <f t="shared" si="242"/>
        <v>7.5590082644628103</v>
      </c>
      <c r="E5983" s="78"/>
      <c r="F5983" s="78"/>
      <c r="G5983" s="78"/>
      <c r="H5983" s="78"/>
      <c r="I5983" s="78"/>
    </row>
    <row r="5984" spans="1:9" x14ac:dyDescent="0.2">
      <c r="A5984" s="77">
        <v>38116</v>
      </c>
      <c r="B5984" s="61">
        <v>3421</v>
      </c>
      <c r="C5984" s="78">
        <f t="shared" si="241"/>
        <v>2004.05</v>
      </c>
      <c r="D5984" s="78">
        <f t="shared" si="242"/>
        <v>6.7854545454545452</v>
      </c>
      <c r="E5984" s="78"/>
      <c r="F5984" s="78"/>
      <c r="G5984" s="78"/>
      <c r="H5984" s="78"/>
      <c r="I5984" s="78"/>
    </row>
    <row r="5985" spans="1:9" x14ac:dyDescent="0.2">
      <c r="A5985" s="77">
        <v>38117</v>
      </c>
      <c r="B5985" s="61">
        <v>3416</v>
      </c>
      <c r="C5985" s="78">
        <f t="shared" si="241"/>
        <v>2004.05</v>
      </c>
      <c r="D5985" s="78">
        <f t="shared" si="242"/>
        <v>6.7755371900826447</v>
      </c>
      <c r="E5985" s="78"/>
      <c r="F5985" s="78"/>
      <c r="G5985" s="78"/>
      <c r="H5985" s="78"/>
      <c r="I5985" s="78"/>
    </row>
    <row r="5986" spans="1:9" x14ac:dyDescent="0.2">
      <c r="A5986" s="77">
        <v>38118</v>
      </c>
      <c r="B5986" s="61">
        <v>3236</v>
      </c>
      <c r="C5986" s="78">
        <f t="shared" si="241"/>
        <v>2004.05</v>
      </c>
      <c r="D5986" s="78">
        <f t="shared" si="242"/>
        <v>6.418512396694215</v>
      </c>
      <c r="E5986" s="78"/>
      <c r="F5986" s="78"/>
      <c r="G5986" s="78"/>
      <c r="H5986" s="78"/>
      <c r="I5986" s="78"/>
    </row>
    <row r="5987" spans="1:9" x14ac:dyDescent="0.2">
      <c r="A5987" s="77">
        <v>38119</v>
      </c>
      <c r="B5987" s="61">
        <v>2996</v>
      </c>
      <c r="C5987" s="78">
        <f t="shared" si="241"/>
        <v>2004.05</v>
      </c>
      <c r="D5987" s="78">
        <f t="shared" si="242"/>
        <v>5.9424793388429755</v>
      </c>
      <c r="E5987" s="78"/>
      <c r="F5987" s="78"/>
      <c r="G5987" s="78"/>
      <c r="H5987" s="78"/>
      <c r="I5987" s="78"/>
    </row>
    <row r="5988" spans="1:9" x14ac:dyDescent="0.2">
      <c r="A5988" s="77">
        <v>38120</v>
      </c>
      <c r="B5988" s="61">
        <v>2968</v>
      </c>
      <c r="C5988" s="78">
        <f t="shared" si="241"/>
        <v>2004.05</v>
      </c>
      <c r="D5988" s="78">
        <f t="shared" si="242"/>
        <v>5.8869421487603306</v>
      </c>
      <c r="E5988" s="78"/>
      <c r="F5988" s="78"/>
      <c r="G5988" s="78"/>
      <c r="H5988" s="78"/>
      <c r="I5988" s="78"/>
    </row>
    <row r="5989" spans="1:9" x14ac:dyDescent="0.2">
      <c r="A5989" s="77">
        <v>38121</v>
      </c>
      <c r="B5989" s="61">
        <v>3288</v>
      </c>
      <c r="C5989" s="78">
        <f t="shared" si="241"/>
        <v>2004.05</v>
      </c>
      <c r="D5989" s="78">
        <f t="shared" si="242"/>
        <v>6.521652892561983</v>
      </c>
      <c r="E5989" s="78"/>
      <c r="F5989" s="78"/>
      <c r="G5989" s="78"/>
      <c r="H5989" s="78"/>
      <c r="I5989" s="78"/>
    </row>
    <row r="5990" spans="1:9" x14ac:dyDescent="0.2">
      <c r="A5990" s="77">
        <v>38122</v>
      </c>
      <c r="B5990" s="61">
        <v>4431</v>
      </c>
      <c r="C5990" s="78">
        <f t="shared" si="241"/>
        <v>2004.05</v>
      </c>
      <c r="D5990" s="78">
        <f t="shared" si="242"/>
        <v>8.788760330578512</v>
      </c>
      <c r="E5990" s="78"/>
      <c r="F5990" s="78"/>
      <c r="G5990" s="78"/>
      <c r="H5990" s="78"/>
      <c r="I5990" s="78"/>
    </row>
    <row r="5991" spans="1:9" x14ac:dyDescent="0.2">
      <c r="A5991" s="77">
        <v>38123</v>
      </c>
      <c r="B5991" s="61">
        <v>3604</v>
      </c>
      <c r="C5991" s="78">
        <f t="shared" si="241"/>
        <v>2004.05</v>
      </c>
      <c r="D5991" s="78">
        <f t="shared" si="242"/>
        <v>7.1484297520661153</v>
      </c>
      <c r="E5991" s="78"/>
      <c r="F5991" s="78"/>
      <c r="G5991" s="78"/>
      <c r="H5991" s="78"/>
      <c r="I5991" s="78"/>
    </row>
    <row r="5992" spans="1:9" x14ac:dyDescent="0.2">
      <c r="A5992" s="77">
        <v>38124</v>
      </c>
      <c r="B5992" s="61">
        <v>3281</v>
      </c>
      <c r="C5992" s="78">
        <f t="shared" si="241"/>
        <v>2004.05</v>
      </c>
      <c r="D5992" s="78">
        <f t="shared" si="242"/>
        <v>6.5077685950413224</v>
      </c>
      <c r="E5992" s="78"/>
      <c r="F5992" s="78"/>
      <c r="G5992" s="78"/>
      <c r="H5992" s="78"/>
      <c r="I5992" s="78"/>
    </row>
    <row r="5993" spans="1:9" x14ac:dyDescent="0.2">
      <c r="A5993" s="77">
        <v>38125</v>
      </c>
      <c r="B5993" s="61">
        <v>3279</v>
      </c>
      <c r="C5993" s="78">
        <f t="shared" si="241"/>
        <v>2004.05</v>
      </c>
      <c r="D5993" s="78">
        <f t="shared" si="242"/>
        <v>6.5038016528925615</v>
      </c>
      <c r="E5993" s="78"/>
      <c r="F5993" s="78"/>
      <c r="G5993" s="78"/>
      <c r="H5993" s="78"/>
      <c r="I5993" s="78"/>
    </row>
    <row r="5994" spans="1:9" x14ac:dyDescent="0.2">
      <c r="A5994" s="77">
        <v>38126</v>
      </c>
      <c r="B5994" s="61">
        <v>3165</v>
      </c>
      <c r="C5994" s="78">
        <f t="shared" si="241"/>
        <v>2004.05</v>
      </c>
      <c r="D5994" s="78">
        <f t="shared" si="242"/>
        <v>6.2776859504132236</v>
      </c>
      <c r="E5994" s="78"/>
      <c r="F5994" s="78"/>
      <c r="G5994" s="78"/>
      <c r="H5994" s="78"/>
      <c r="I5994" s="78"/>
    </row>
    <row r="5995" spans="1:9" x14ac:dyDescent="0.2">
      <c r="A5995" s="77">
        <v>38127</v>
      </c>
      <c r="B5995" s="61">
        <v>3149</v>
      </c>
      <c r="C5995" s="78">
        <f t="shared" si="241"/>
        <v>2004.05</v>
      </c>
      <c r="D5995" s="78">
        <f t="shared" si="242"/>
        <v>6.2459504132231407</v>
      </c>
      <c r="E5995" s="78"/>
      <c r="F5995" s="78"/>
      <c r="G5995" s="78"/>
      <c r="H5995" s="78"/>
      <c r="I5995" s="78"/>
    </row>
    <row r="5996" spans="1:9" x14ac:dyDescent="0.2">
      <c r="A5996" s="77">
        <v>38128</v>
      </c>
      <c r="B5996" s="61">
        <v>3168</v>
      </c>
      <c r="C5996" s="78">
        <f t="shared" si="241"/>
        <v>2004.05</v>
      </c>
      <c r="D5996" s="78">
        <f t="shared" si="242"/>
        <v>6.2836363636363641</v>
      </c>
      <c r="E5996" s="78"/>
      <c r="F5996" s="78"/>
      <c r="G5996" s="78"/>
      <c r="H5996" s="78"/>
      <c r="I5996" s="78"/>
    </row>
    <row r="5997" spans="1:9" x14ac:dyDescent="0.2">
      <c r="A5997" s="77">
        <v>38129</v>
      </c>
      <c r="B5997" s="61">
        <v>2884</v>
      </c>
      <c r="C5997" s="78">
        <f t="shared" si="241"/>
        <v>2004.05</v>
      </c>
      <c r="D5997" s="78">
        <f t="shared" si="242"/>
        <v>5.7203305785123968</v>
      </c>
      <c r="E5997" s="78"/>
      <c r="F5997" s="78"/>
      <c r="G5997" s="78"/>
      <c r="H5997" s="78"/>
      <c r="I5997" s="78"/>
    </row>
    <row r="5998" spans="1:9" x14ac:dyDescent="0.2">
      <c r="A5998" s="77">
        <v>38130</v>
      </c>
      <c r="B5998" s="61">
        <v>3293</v>
      </c>
      <c r="C5998" s="78">
        <f t="shared" si="241"/>
        <v>2004.05</v>
      </c>
      <c r="D5998" s="78">
        <f t="shared" si="242"/>
        <v>6.5315702479338844</v>
      </c>
      <c r="E5998" s="78"/>
      <c r="F5998" s="78"/>
      <c r="G5998" s="78"/>
      <c r="H5998" s="78"/>
      <c r="I5998" s="78"/>
    </row>
    <row r="5999" spans="1:9" x14ac:dyDescent="0.2">
      <c r="A5999" s="77">
        <v>38131</v>
      </c>
      <c r="B5999" s="61">
        <v>3001</v>
      </c>
      <c r="C5999" s="78">
        <f t="shared" si="241"/>
        <v>2004.05</v>
      </c>
      <c r="D5999" s="78">
        <f t="shared" si="242"/>
        <v>5.952396694214876</v>
      </c>
      <c r="E5999" s="78"/>
      <c r="F5999" s="78"/>
      <c r="G5999" s="78"/>
      <c r="H5999" s="78"/>
      <c r="I5999" s="78"/>
    </row>
    <row r="6000" spans="1:9" x14ac:dyDescent="0.2">
      <c r="A6000" s="77">
        <v>38132</v>
      </c>
      <c r="B6000" s="61">
        <v>3073</v>
      </c>
      <c r="C6000" s="78">
        <f t="shared" si="241"/>
        <v>2004.05</v>
      </c>
      <c r="D6000" s="78">
        <f t="shared" si="242"/>
        <v>6.0952066115702479</v>
      </c>
      <c r="E6000" s="78"/>
      <c r="F6000" s="78"/>
      <c r="G6000" s="78"/>
      <c r="H6000" s="78"/>
      <c r="I6000" s="78"/>
    </row>
    <row r="6001" spans="1:9" x14ac:dyDescent="0.2">
      <c r="A6001" s="77">
        <v>38133</v>
      </c>
      <c r="B6001" s="61">
        <v>3213</v>
      </c>
      <c r="C6001" s="78">
        <f t="shared" si="241"/>
        <v>2004.05</v>
      </c>
      <c r="D6001" s="78">
        <f t="shared" si="242"/>
        <v>6.3728925619834706</v>
      </c>
      <c r="E6001" s="78"/>
      <c r="F6001" s="78"/>
      <c r="G6001" s="78"/>
      <c r="H6001" s="78"/>
      <c r="I6001" s="78"/>
    </row>
    <row r="6002" spans="1:9" x14ac:dyDescent="0.2">
      <c r="A6002" s="77">
        <v>38134</v>
      </c>
      <c r="B6002" s="61">
        <v>3666</v>
      </c>
      <c r="C6002" s="78">
        <f t="shared" si="241"/>
        <v>2004.05</v>
      </c>
      <c r="D6002" s="78">
        <f t="shared" si="242"/>
        <v>7.2714049586776852</v>
      </c>
      <c r="E6002" s="78"/>
      <c r="F6002" s="78"/>
      <c r="G6002" s="78"/>
      <c r="H6002" s="78"/>
      <c r="I6002" s="78"/>
    </row>
    <row r="6003" spans="1:9" x14ac:dyDescent="0.2">
      <c r="A6003" s="77">
        <v>38135</v>
      </c>
      <c r="B6003" s="61">
        <v>3529</v>
      </c>
      <c r="C6003" s="78">
        <f t="shared" si="241"/>
        <v>2004.05</v>
      </c>
      <c r="D6003" s="78">
        <f t="shared" si="242"/>
        <v>6.999669421487603</v>
      </c>
      <c r="E6003" s="78"/>
      <c r="F6003" s="78"/>
      <c r="G6003" s="78"/>
      <c r="H6003" s="78"/>
      <c r="I6003" s="78"/>
    </row>
    <row r="6004" spans="1:9" x14ac:dyDescent="0.2">
      <c r="A6004" s="77">
        <v>38136</v>
      </c>
      <c r="B6004" s="61">
        <v>4538</v>
      </c>
      <c r="C6004" s="78">
        <f t="shared" si="241"/>
        <v>2004.05</v>
      </c>
      <c r="D6004" s="78">
        <f t="shared" si="242"/>
        <v>9.0009917355371911</v>
      </c>
      <c r="E6004" s="78"/>
      <c r="F6004" s="78"/>
      <c r="G6004" s="78"/>
      <c r="H6004" s="78"/>
      <c r="I6004" s="78"/>
    </row>
    <row r="6005" spans="1:9" x14ac:dyDescent="0.2">
      <c r="A6005" s="77">
        <v>38137</v>
      </c>
      <c r="B6005" s="61">
        <v>4332</v>
      </c>
      <c r="C6005" s="78">
        <f t="shared" si="241"/>
        <v>2004.05</v>
      </c>
      <c r="D6005" s="78">
        <f t="shared" si="242"/>
        <v>8.5923966942148766</v>
      </c>
      <c r="E6005" s="78"/>
      <c r="F6005" s="78"/>
      <c r="G6005" s="78"/>
      <c r="H6005" s="78"/>
      <c r="I6005" s="78"/>
    </row>
    <row r="6006" spans="1:9" x14ac:dyDescent="0.2">
      <c r="A6006" s="77">
        <v>38138</v>
      </c>
      <c r="B6006" s="61">
        <v>4769</v>
      </c>
      <c r="C6006" s="78">
        <f t="shared" si="241"/>
        <v>2004.05</v>
      </c>
      <c r="D6006" s="78">
        <f t="shared" si="242"/>
        <v>9.4591735537190083</v>
      </c>
      <c r="E6006" s="78"/>
      <c r="F6006" s="78"/>
      <c r="G6006" s="78"/>
      <c r="H6006" s="78"/>
      <c r="I6006" s="78"/>
    </row>
    <row r="6007" spans="1:9" x14ac:dyDescent="0.2">
      <c r="A6007" s="77">
        <v>38139</v>
      </c>
      <c r="B6007" s="61">
        <v>2901</v>
      </c>
      <c r="C6007" s="78">
        <f t="shared" si="241"/>
        <v>2004.06</v>
      </c>
      <c r="D6007" s="78">
        <f t="shared" si="242"/>
        <v>5.7540495867768593</v>
      </c>
      <c r="E6007" s="78"/>
      <c r="F6007" s="78"/>
      <c r="G6007" s="78"/>
      <c r="H6007" s="78"/>
      <c r="I6007" s="78"/>
    </row>
    <row r="6008" spans="1:9" x14ac:dyDescent="0.2">
      <c r="A6008" s="77">
        <v>38140</v>
      </c>
      <c r="B6008" s="61">
        <v>3029</v>
      </c>
      <c r="C6008" s="78">
        <f t="shared" si="241"/>
        <v>2004.06</v>
      </c>
      <c r="D6008" s="78">
        <f t="shared" si="242"/>
        <v>6.0079338842975201</v>
      </c>
      <c r="E6008" s="78"/>
      <c r="F6008" s="78"/>
      <c r="G6008" s="78"/>
      <c r="H6008" s="78"/>
      <c r="I6008" s="78"/>
    </row>
    <row r="6009" spans="1:9" x14ac:dyDescent="0.2">
      <c r="A6009" s="77">
        <v>38141</v>
      </c>
      <c r="B6009" s="61">
        <v>3374</v>
      </c>
      <c r="C6009" s="78">
        <f t="shared" si="241"/>
        <v>2004.06</v>
      </c>
      <c r="D6009" s="78">
        <f t="shared" si="242"/>
        <v>6.6922314049586777</v>
      </c>
      <c r="E6009" s="78"/>
      <c r="F6009" s="78"/>
      <c r="G6009" s="78"/>
      <c r="H6009" s="78"/>
      <c r="I6009" s="78"/>
    </row>
    <row r="6010" spans="1:9" x14ac:dyDescent="0.2">
      <c r="A6010" s="77">
        <v>38142</v>
      </c>
      <c r="B6010" s="61">
        <v>3065</v>
      </c>
      <c r="C6010" s="78">
        <f t="shared" si="241"/>
        <v>2004.06</v>
      </c>
      <c r="D6010" s="78">
        <f t="shared" si="242"/>
        <v>6.0793388429752069</v>
      </c>
      <c r="E6010" s="78"/>
      <c r="F6010" s="78"/>
      <c r="G6010" s="78"/>
      <c r="H6010" s="78"/>
      <c r="I6010" s="78"/>
    </row>
    <row r="6011" spans="1:9" x14ac:dyDescent="0.2">
      <c r="A6011" s="77">
        <v>38143</v>
      </c>
      <c r="B6011" s="61">
        <v>2699</v>
      </c>
      <c r="C6011" s="78">
        <f t="shared" si="241"/>
        <v>2004.06</v>
      </c>
      <c r="D6011" s="78">
        <f t="shared" si="242"/>
        <v>5.3533884297520666</v>
      </c>
      <c r="E6011" s="78"/>
      <c r="F6011" s="78"/>
      <c r="G6011" s="78"/>
      <c r="H6011" s="78"/>
      <c r="I6011" s="78"/>
    </row>
    <row r="6012" spans="1:9" x14ac:dyDescent="0.2">
      <c r="A6012" s="77">
        <v>38144</v>
      </c>
      <c r="B6012" s="61">
        <v>2221</v>
      </c>
      <c r="C6012" s="78">
        <f t="shared" si="241"/>
        <v>2004.06</v>
      </c>
      <c r="D6012" s="78">
        <f t="shared" si="242"/>
        <v>4.4052892561983468</v>
      </c>
      <c r="E6012" s="78"/>
      <c r="F6012" s="78"/>
      <c r="G6012" s="78"/>
      <c r="H6012" s="78"/>
      <c r="I6012" s="78"/>
    </row>
    <row r="6013" spans="1:9" x14ac:dyDescent="0.2">
      <c r="A6013" s="77">
        <v>38145</v>
      </c>
      <c r="B6013" s="61">
        <v>2239</v>
      </c>
      <c r="C6013" s="78">
        <f t="shared" si="241"/>
        <v>2004.06</v>
      </c>
      <c r="D6013" s="78">
        <f t="shared" si="242"/>
        <v>4.4409917355371897</v>
      </c>
      <c r="E6013" s="78"/>
      <c r="F6013" s="78"/>
      <c r="G6013" s="78"/>
      <c r="H6013" s="78"/>
      <c r="I6013" s="78"/>
    </row>
    <row r="6014" spans="1:9" x14ac:dyDescent="0.2">
      <c r="A6014" s="77">
        <v>38146</v>
      </c>
      <c r="B6014" s="61">
        <v>1970</v>
      </c>
      <c r="C6014" s="78">
        <f t="shared" si="241"/>
        <v>2004.06</v>
      </c>
      <c r="D6014" s="78">
        <f t="shared" si="242"/>
        <v>3.9074380165289258</v>
      </c>
      <c r="E6014" s="78"/>
      <c r="F6014" s="78"/>
      <c r="G6014" s="78"/>
      <c r="H6014" s="78"/>
      <c r="I6014" s="78"/>
    </row>
    <row r="6015" spans="1:9" x14ac:dyDescent="0.2">
      <c r="A6015" s="77">
        <v>38147</v>
      </c>
      <c r="B6015" s="61">
        <v>1909</v>
      </c>
      <c r="C6015" s="78">
        <f t="shared" si="241"/>
        <v>2004.06</v>
      </c>
      <c r="D6015" s="78">
        <f t="shared" si="242"/>
        <v>3.7864462809917354</v>
      </c>
      <c r="E6015" s="78"/>
      <c r="F6015" s="78"/>
      <c r="G6015" s="78"/>
      <c r="H6015" s="78"/>
      <c r="I6015" s="78"/>
    </row>
    <row r="6016" spans="1:9" x14ac:dyDescent="0.2">
      <c r="A6016" s="77">
        <v>38148</v>
      </c>
      <c r="B6016" s="61">
        <v>1744</v>
      </c>
      <c r="C6016" s="78">
        <f t="shared" si="241"/>
        <v>2004.06</v>
      </c>
      <c r="D6016" s="78">
        <f t="shared" si="242"/>
        <v>3.4591735537190083</v>
      </c>
      <c r="E6016" s="78"/>
      <c r="F6016" s="78"/>
      <c r="G6016" s="78"/>
      <c r="H6016" s="78"/>
      <c r="I6016" s="78"/>
    </row>
    <row r="6017" spans="1:9" x14ac:dyDescent="0.2">
      <c r="A6017" s="77">
        <v>38149</v>
      </c>
      <c r="B6017" s="61">
        <v>1836</v>
      </c>
      <c r="C6017" s="78">
        <f t="shared" si="241"/>
        <v>2004.06</v>
      </c>
      <c r="D6017" s="78">
        <f t="shared" si="242"/>
        <v>3.6416528925619835</v>
      </c>
      <c r="E6017" s="78"/>
      <c r="F6017" s="78"/>
      <c r="G6017" s="78"/>
      <c r="H6017" s="78"/>
      <c r="I6017" s="78"/>
    </row>
    <row r="6018" spans="1:9" x14ac:dyDescent="0.2">
      <c r="A6018" s="77">
        <v>38150</v>
      </c>
      <c r="B6018" s="61">
        <v>1770</v>
      </c>
      <c r="C6018" s="78">
        <f t="shared" si="241"/>
        <v>2004.06</v>
      </c>
      <c r="D6018" s="78">
        <f t="shared" si="242"/>
        <v>3.5107438016528927</v>
      </c>
      <c r="E6018" s="78"/>
      <c r="F6018" s="78"/>
      <c r="G6018" s="78"/>
      <c r="H6018" s="78"/>
      <c r="I6018" s="78"/>
    </row>
    <row r="6019" spans="1:9" x14ac:dyDescent="0.2">
      <c r="A6019" s="77">
        <v>38151</v>
      </c>
      <c r="B6019" s="61">
        <v>1956</v>
      </c>
      <c r="C6019" s="78">
        <f t="shared" si="241"/>
        <v>2004.06</v>
      </c>
      <c r="D6019" s="78">
        <f t="shared" si="242"/>
        <v>3.8796694214876033</v>
      </c>
      <c r="E6019" s="78"/>
      <c r="F6019" s="78"/>
      <c r="G6019" s="78"/>
      <c r="H6019" s="78"/>
      <c r="I6019" s="78"/>
    </row>
    <row r="6020" spans="1:9" x14ac:dyDescent="0.2">
      <c r="A6020" s="77">
        <v>38152</v>
      </c>
      <c r="B6020" s="61">
        <v>2020</v>
      </c>
      <c r="C6020" s="78">
        <f t="shared" si="241"/>
        <v>2004.06</v>
      </c>
      <c r="D6020" s="78">
        <f t="shared" si="242"/>
        <v>4.0066115702479337</v>
      </c>
      <c r="E6020" s="78"/>
      <c r="F6020" s="78"/>
      <c r="G6020" s="78"/>
      <c r="H6020" s="78"/>
      <c r="I6020" s="78"/>
    </row>
    <row r="6021" spans="1:9" x14ac:dyDescent="0.2">
      <c r="A6021" s="77">
        <v>38153</v>
      </c>
      <c r="B6021" s="61">
        <v>1920</v>
      </c>
      <c r="C6021" s="78">
        <f t="shared" si="241"/>
        <v>2004.06</v>
      </c>
      <c r="D6021" s="78">
        <f t="shared" si="242"/>
        <v>3.8082644628099174</v>
      </c>
      <c r="E6021" s="78"/>
      <c r="F6021" s="78"/>
      <c r="G6021" s="78"/>
      <c r="H6021" s="78"/>
      <c r="I6021" s="78"/>
    </row>
    <row r="6022" spans="1:9" x14ac:dyDescent="0.2">
      <c r="A6022" s="77">
        <v>38154</v>
      </c>
      <c r="B6022" s="61">
        <v>2012</v>
      </c>
      <c r="C6022" s="78">
        <f t="shared" si="241"/>
        <v>2004.06</v>
      </c>
      <c r="D6022" s="78">
        <f t="shared" si="242"/>
        <v>3.9907438016528927</v>
      </c>
      <c r="E6022" s="78"/>
      <c r="F6022" s="78"/>
      <c r="G6022" s="78"/>
      <c r="H6022" s="78"/>
      <c r="I6022" s="78"/>
    </row>
    <row r="6023" spans="1:9" x14ac:dyDescent="0.2">
      <c r="A6023" s="77">
        <v>38155</v>
      </c>
      <c r="B6023" s="61">
        <v>1996</v>
      </c>
      <c r="C6023" s="78">
        <f t="shared" si="241"/>
        <v>2004.06</v>
      </c>
      <c r="D6023" s="78">
        <f t="shared" si="242"/>
        <v>3.9590082644628102</v>
      </c>
      <c r="E6023" s="78"/>
      <c r="F6023" s="78"/>
      <c r="G6023" s="78"/>
      <c r="H6023" s="78"/>
      <c r="I6023" s="78"/>
    </row>
    <row r="6024" spans="1:9" x14ac:dyDescent="0.2">
      <c r="A6024" s="77">
        <v>38156</v>
      </c>
      <c r="B6024" s="61">
        <v>1835</v>
      </c>
      <c r="C6024" s="78">
        <f t="shared" si="241"/>
        <v>2004.06</v>
      </c>
      <c r="D6024" s="78">
        <f t="shared" si="242"/>
        <v>3.6396694214876035</v>
      </c>
      <c r="E6024" s="78"/>
      <c r="F6024" s="78"/>
      <c r="G6024" s="78"/>
      <c r="H6024" s="78"/>
      <c r="I6024" s="78"/>
    </row>
    <row r="6025" spans="1:9" x14ac:dyDescent="0.2">
      <c r="A6025" s="77">
        <v>38157</v>
      </c>
      <c r="B6025" s="61">
        <v>1698</v>
      </c>
      <c r="C6025" s="78">
        <f t="shared" si="241"/>
        <v>2004.06</v>
      </c>
      <c r="D6025" s="78">
        <f t="shared" si="242"/>
        <v>3.3679338842975208</v>
      </c>
      <c r="E6025" s="78"/>
      <c r="F6025" s="78"/>
      <c r="G6025" s="78"/>
      <c r="H6025" s="78"/>
      <c r="I6025" s="78"/>
    </row>
    <row r="6026" spans="1:9" x14ac:dyDescent="0.2">
      <c r="A6026" s="77">
        <v>38158</v>
      </c>
      <c r="B6026" s="61">
        <v>1474</v>
      </c>
      <c r="C6026" s="78">
        <f t="shared" si="241"/>
        <v>2004.06</v>
      </c>
      <c r="D6026" s="78">
        <f t="shared" si="242"/>
        <v>2.9236363636363634</v>
      </c>
      <c r="E6026" s="78"/>
      <c r="F6026" s="78"/>
      <c r="G6026" s="78"/>
      <c r="H6026" s="78"/>
      <c r="I6026" s="78"/>
    </row>
    <row r="6027" spans="1:9" x14ac:dyDescent="0.2">
      <c r="A6027" s="77">
        <v>38159</v>
      </c>
      <c r="B6027" s="61">
        <v>1603</v>
      </c>
      <c r="C6027" s="78">
        <f t="shared" ref="C6027:C6090" si="243">YEAR(A6027) + MONTH(A6027) / 100</f>
        <v>2004.06</v>
      </c>
      <c r="D6027" s="78">
        <f t="shared" si="242"/>
        <v>3.179504132231405</v>
      </c>
      <c r="E6027" s="78"/>
      <c r="F6027" s="78"/>
      <c r="G6027" s="78"/>
      <c r="H6027" s="78"/>
      <c r="I6027" s="78"/>
    </row>
    <row r="6028" spans="1:9" x14ac:dyDescent="0.2">
      <c r="A6028" s="77">
        <v>38160</v>
      </c>
      <c r="B6028" s="61">
        <v>1409</v>
      </c>
      <c r="C6028" s="78">
        <f t="shared" si="243"/>
        <v>2004.06</v>
      </c>
      <c r="D6028" s="78">
        <f t="shared" ref="D6028:D6091" si="244">B6028 * 60 * 60 * 24 / 43560 / 1000</f>
        <v>2.794710743801653</v>
      </c>
      <c r="E6028" s="78"/>
      <c r="F6028" s="78"/>
      <c r="G6028" s="78"/>
      <c r="H6028" s="78"/>
      <c r="I6028" s="78"/>
    </row>
    <row r="6029" spans="1:9" x14ac:dyDescent="0.2">
      <c r="A6029" s="77">
        <v>38161</v>
      </c>
      <c r="B6029" s="61">
        <v>1571</v>
      </c>
      <c r="C6029" s="78">
        <f t="shared" si="243"/>
        <v>2004.06</v>
      </c>
      <c r="D6029" s="78">
        <f t="shared" si="244"/>
        <v>3.1160330578512396</v>
      </c>
      <c r="E6029" s="78"/>
      <c r="F6029" s="78"/>
      <c r="G6029" s="78"/>
      <c r="H6029" s="78"/>
      <c r="I6029" s="78"/>
    </row>
    <row r="6030" spans="1:9" x14ac:dyDescent="0.2">
      <c r="A6030" s="77">
        <v>38162</v>
      </c>
      <c r="B6030" s="61">
        <v>1270</v>
      </c>
      <c r="C6030" s="78">
        <f t="shared" si="243"/>
        <v>2004.06</v>
      </c>
      <c r="D6030" s="78">
        <f t="shared" si="244"/>
        <v>2.5190082644628102</v>
      </c>
      <c r="E6030" s="78"/>
      <c r="F6030" s="78"/>
      <c r="G6030" s="78"/>
      <c r="H6030" s="78"/>
      <c r="I6030" s="78"/>
    </row>
    <row r="6031" spans="1:9" x14ac:dyDescent="0.2">
      <c r="A6031" s="77">
        <v>38163</v>
      </c>
      <c r="B6031" s="61">
        <v>923</v>
      </c>
      <c r="C6031" s="78">
        <f t="shared" si="243"/>
        <v>2004.06</v>
      </c>
      <c r="D6031" s="78">
        <f t="shared" si="244"/>
        <v>1.8307438016528927</v>
      </c>
      <c r="E6031" s="78"/>
      <c r="F6031" s="78"/>
      <c r="G6031" s="78"/>
      <c r="H6031" s="78"/>
      <c r="I6031" s="78"/>
    </row>
    <row r="6032" spans="1:9" x14ac:dyDescent="0.2">
      <c r="A6032" s="77">
        <v>38164</v>
      </c>
      <c r="B6032" s="61">
        <v>998</v>
      </c>
      <c r="C6032" s="78">
        <f t="shared" si="243"/>
        <v>2004.06</v>
      </c>
      <c r="D6032" s="78">
        <f t="shared" si="244"/>
        <v>1.9795041322314051</v>
      </c>
      <c r="E6032" s="78"/>
      <c r="F6032" s="78"/>
      <c r="G6032" s="78"/>
      <c r="H6032" s="78"/>
      <c r="I6032" s="78"/>
    </row>
    <row r="6033" spans="1:9" x14ac:dyDescent="0.2">
      <c r="A6033" s="77">
        <v>38165</v>
      </c>
      <c r="B6033" s="61">
        <v>1302</v>
      </c>
      <c r="C6033" s="78">
        <f t="shared" si="243"/>
        <v>2004.06</v>
      </c>
      <c r="D6033" s="78">
        <f t="shared" si="244"/>
        <v>2.5824793388429752</v>
      </c>
      <c r="E6033" s="78"/>
      <c r="F6033" s="78"/>
      <c r="G6033" s="78"/>
      <c r="H6033" s="78"/>
      <c r="I6033" s="78"/>
    </row>
    <row r="6034" spans="1:9" x14ac:dyDescent="0.2">
      <c r="A6034" s="77">
        <v>38166</v>
      </c>
      <c r="B6034" s="61">
        <v>1291</v>
      </c>
      <c r="C6034" s="78">
        <f t="shared" si="243"/>
        <v>2004.06</v>
      </c>
      <c r="D6034" s="78">
        <f t="shared" si="244"/>
        <v>2.5606611570247932</v>
      </c>
      <c r="E6034" s="78"/>
      <c r="F6034" s="78"/>
      <c r="G6034" s="78"/>
      <c r="H6034" s="78"/>
      <c r="I6034" s="78"/>
    </row>
    <row r="6035" spans="1:9" x14ac:dyDescent="0.2">
      <c r="A6035" s="77">
        <v>38167</v>
      </c>
      <c r="B6035" s="61">
        <v>1158</v>
      </c>
      <c r="C6035" s="78">
        <f t="shared" si="243"/>
        <v>2004.06</v>
      </c>
      <c r="D6035" s="78">
        <f t="shared" si="244"/>
        <v>2.2968595041322315</v>
      </c>
      <c r="E6035" s="78"/>
      <c r="F6035" s="78"/>
      <c r="G6035" s="78"/>
      <c r="H6035" s="78"/>
      <c r="I6035" s="78"/>
    </row>
    <row r="6036" spans="1:9" x14ac:dyDescent="0.2">
      <c r="A6036" s="77">
        <v>38168</v>
      </c>
      <c r="B6036" s="61">
        <v>1256</v>
      </c>
      <c r="C6036" s="78">
        <f t="shared" si="243"/>
        <v>2004.06</v>
      </c>
      <c r="D6036" s="78">
        <f t="shared" si="244"/>
        <v>2.4912396694214878</v>
      </c>
      <c r="E6036" s="78"/>
      <c r="F6036" s="78"/>
      <c r="G6036" s="78"/>
      <c r="H6036" s="78"/>
      <c r="I6036" s="78"/>
    </row>
    <row r="6037" spans="1:9" x14ac:dyDescent="0.2">
      <c r="A6037" s="77">
        <v>38169</v>
      </c>
      <c r="B6037" s="61">
        <v>1087</v>
      </c>
      <c r="C6037" s="78">
        <f t="shared" si="243"/>
        <v>2004.07</v>
      </c>
      <c r="D6037" s="78">
        <f t="shared" si="244"/>
        <v>2.1560330578512397</v>
      </c>
      <c r="E6037" s="78"/>
      <c r="F6037" s="78"/>
      <c r="G6037" s="78"/>
      <c r="H6037" s="78"/>
      <c r="I6037" s="78"/>
    </row>
    <row r="6038" spans="1:9" x14ac:dyDescent="0.2">
      <c r="A6038" s="77">
        <v>38170</v>
      </c>
      <c r="B6038" s="61">
        <v>1045</v>
      </c>
      <c r="C6038" s="78">
        <f t="shared" si="243"/>
        <v>2004.07</v>
      </c>
      <c r="D6038" s="78">
        <f t="shared" si="244"/>
        <v>2.0727272727272723</v>
      </c>
      <c r="E6038" s="78"/>
      <c r="F6038" s="78"/>
      <c r="G6038" s="78"/>
      <c r="H6038" s="78"/>
      <c r="I6038" s="78"/>
    </row>
    <row r="6039" spans="1:9" x14ac:dyDescent="0.2">
      <c r="A6039" s="77">
        <v>38171</v>
      </c>
      <c r="B6039" s="61">
        <v>1154</v>
      </c>
      <c r="C6039" s="78">
        <f t="shared" si="243"/>
        <v>2004.07</v>
      </c>
      <c r="D6039" s="78">
        <f t="shared" si="244"/>
        <v>2.2889256198347105</v>
      </c>
      <c r="E6039" s="78"/>
      <c r="F6039" s="78"/>
      <c r="G6039" s="78"/>
      <c r="H6039" s="78"/>
      <c r="I6039" s="78"/>
    </row>
    <row r="6040" spans="1:9" x14ac:dyDescent="0.2">
      <c r="A6040" s="77">
        <v>38172</v>
      </c>
      <c r="B6040" s="61">
        <v>1169</v>
      </c>
      <c r="C6040" s="78">
        <f t="shared" si="243"/>
        <v>2004.07</v>
      </c>
      <c r="D6040" s="78">
        <f t="shared" si="244"/>
        <v>2.3186776859504135</v>
      </c>
      <c r="E6040" s="78"/>
      <c r="F6040" s="78"/>
      <c r="G6040" s="78"/>
      <c r="H6040" s="78"/>
      <c r="I6040" s="78"/>
    </row>
    <row r="6041" spans="1:9" x14ac:dyDescent="0.2">
      <c r="A6041" s="77">
        <v>38173</v>
      </c>
      <c r="B6041" s="61">
        <v>1182</v>
      </c>
      <c r="C6041" s="78">
        <f t="shared" si="243"/>
        <v>2004.07</v>
      </c>
      <c r="D6041" s="78">
        <f t="shared" si="244"/>
        <v>2.3444628099173555</v>
      </c>
      <c r="E6041" s="78"/>
      <c r="F6041" s="78"/>
      <c r="G6041" s="78"/>
      <c r="H6041" s="78"/>
      <c r="I6041" s="78"/>
    </row>
    <row r="6042" spans="1:9" x14ac:dyDescent="0.2">
      <c r="A6042" s="77">
        <v>38174</v>
      </c>
      <c r="B6042" s="61">
        <v>948</v>
      </c>
      <c r="C6042" s="78">
        <f t="shared" si="243"/>
        <v>2004.07</v>
      </c>
      <c r="D6042" s="78">
        <f t="shared" si="244"/>
        <v>1.8803305785123967</v>
      </c>
      <c r="E6042" s="78"/>
      <c r="F6042" s="78"/>
      <c r="G6042" s="78"/>
      <c r="H6042" s="78"/>
      <c r="I6042" s="78"/>
    </row>
    <row r="6043" spans="1:9" x14ac:dyDescent="0.2">
      <c r="A6043" s="77">
        <v>38175</v>
      </c>
      <c r="B6043" s="61">
        <v>535</v>
      </c>
      <c r="C6043" s="78">
        <f t="shared" si="243"/>
        <v>2004.07</v>
      </c>
      <c r="D6043" s="78">
        <f t="shared" si="244"/>
        <v>1.0611570247933886</v>
      </c>
      <c r="E6043" s="78"/>
      <c r="F6043" s="78"/>
      <c r="G6043" s="78"/>
      <c r="H6043" s="78"/>
      <c r="I6043" s="78"/>
    </row>
    <row r="6044" spans="1:9" x14ac:dyDescent="0.2">
      <c r="A6044" s="77">
        <v>38176</v>
      </c>
      <c r="B6044" s="61">
        <v>799</v>
      </c>
      <c r="C6044" s="78">
        <f t="shared" si="243"/>
        <v>2004.07</v>
      </c>
      <c r="D6044" s="78">
        <f t="shared" si="244"/>
        <v>1.584793388429752</v>
      </c>
      <c r="E6044" s="78"/>
      <c r="F6044" s="78"/>
      <c r="G6044" s="78"/>
      <c r="H6044" s="78"/>
      <c r="I6044" s="78"/>
    </row>
    <row r="6045" spans="1:9" x14ac:dyDescent="0.2">
      <c r="A6045" s="77">
        <v>38177</v>
      </c>
      <c r="B6045" s="61">
        <v>458</v>
      </c>
      <c r="C6045" s="78">
        <f t="shared" si="243"/>
        <v>2004.07</v>
      </c>
      <c r="D6045" s="78">
        <f t="shared" si="244"/>
        <v>0.90842975206611576</v>
      </c>
      <c r="E6045" s="78"/>
      <c r="F6045" s="78"/>
      <c r="G6045" s="78"/>
      <c r="H6045" s="78"/>
      <c r="I6045" s="78"/>
    </row>
    <row r="6046" spans="1:9" x14ac:dyDescent="0.2">
      <c r="A6046" s="77">
        <v>38178</v>
      </c>
      <c r="B6046" s="61">
        <v>242</v>
      </c>
      <c r="C6046" s="78">
        <f t="shared" si="243"/>
        <v>2004.07</v>
      </c>
      <c r="D6046" s="78">
        <f t="shared" si="244"/>
        <v>0.48</v>
      </c>
      <c r="E6046" s="78"/>
      <c r="F6046" s="78"/>
      <c r="G6046" s="78"/>
      <c r="H6046" s="78"/>
      <c r="I6046" s="78"/>
    </row>
    <row r="6047" spans="1:9" x14ac:dyDescent="0.2">
      <c r="A6047" s="77">
        <v>38179</v>
      </c>
      <c r="B6047" s="61">
        <v>379</v>
      </c>
      <c r="C6047" s="78">
        <f t="shared" si="243"/>
        <v>2004.07</v>
      </c>
      <c r="D6047" s="78">
        <f t="shared" si="244"/>
        <v>0.75173553719008257</v>
      </c>
      <c r="E6047" s="78"/>
      <c r="F6047" s="78"/>
      <c r="G6047" s="78"/>
      <c r="H6047" s="78"/>
      <c r="I6047" s="78"/>
    </row>
    <row r="6048" spans="1:9" x14ac:dyDescent="0.2">
      <c r="A6048" s="77">
        <v>38180</v>
      </c>
      <c r="B6048" s="61">
        <v>504</v>
      </c>
      <c r="C6048" s="78">
        <f t="shared" si="243"/>
        <v>2004.07</v>
      </c>
      <c r="D6048" s="78">
        <f t="shared" si="244"/>
        <v>0.9996694214876034</v>
      </c>
      <c r="E6048" s="78"/>
      <c r="F6048" s="78"/>
      <c r="G6048" s="78"/>
      <c r="H6048" s="78"/>
      <c r="I6048" s="78"/>
    </row>
    <row r="6049" spans="1:9" x14ac:dyDescent="0.2">
      <c r="A6049" s="77">
        <v>38181</v>
      </c>
      <c r="B6049" s="61">
        <v>847</v>
      </c>
      <c r="C6049" s="78">
        <f t="shared" si="243"/>
        <v>2004.07</v>
      </c>
      <c r="D6049" s="78">
        <f t="shared" si="244"/>
        <v>1.68</v>
      </c>
      <c r="E6049" s="78"/>
      <c r="F6049" s="78"/>
      <c r="G6049" s="78"/>
      <c r="H6049" s="78"/>
      <c r="I6049" s="78"/>
    </row>
    <row r="6050" spans="1:9" x14ac:dyDescent="0.2">
      <c r="A6050" s="77">
        <v>38182</v>
      </c>
      <c r="B6050" s="61">
        <v>271</v>
      </c>
      <c r="C6050" s="78">
        <f t="shared" si="243"/>
        <v>2004.07</v>
      </c>
      <c r="D6050" s="78">
        <f t="shared" si="244"/>
        <v>0.53752066115702479</v>
      </c>
      <c r="E6050" s="78"/>
      <c r="F6050" s="78"/>
      <c r="G6050" s="78"/>
      <c r="H6050" s="78"/>
      <c r="I6050" s="78"/>
    </row>
    <row r="6051" spans="1:9" x14ac:dyDescent="0.2">
      <c r="A6051" s="77">
        <v>38183</v>
      </c>
      <c r="B6051" s="61">
        <v>104</v>
      </c>
      <c r="C6051" s="78">
        <f t="shared" si="243"/>
        <v>2004.07</v>
      </c>
      <c r="D6051" s="78">
        <f t="shared" si="244"/>
        <v>0.20628099173553718</v>
      </c>
      <c r="E6051" s="78"/>
      <c r="F6051" s="78"/>
      <c r="G6051" s="78"/>
      <c r="H6051" s="78"/>
      <c r="I6051" s="78"/>
    </row>
    <row r="6052" spans="1:9" x14ac:dyDescent="0.2">
      <c r="A6052" s="77">
        <v>38184</v>
      </c>
      <c r="B6052" s="61">
        <v>466</v>
      </c>
      <c r="C6052" s="78">
        <f t="shared" si="243"/>
        <v>2004.07</v>
      </c>
      <c r="D6052" s="78">
        <f t="shared" si="244"/>
        <v>0.924297520661157</v>
      </c>
      <c r="E6052" s="78"/>
      <c r="F6052" s="78"/>
      <c r="G6052" s="78"/>
      <c r="H6052" s="78"/>
      <c r="I6052" s="78"/>
    </row>
    <row r="6053" spans="1:9" x14ac:dyDescent="0.2">
      <c r="A6053" s="77">
        <v>38185</v>
      </c>
      <c r="B6053" s="61">
        <v>457</v>
      </c>
      <c r="C6053" s="78">
        <f t="shared" si="243"/>
        <v>2004.07</v>
      </c>
      <c r="D6053" s="78">
        <f t="shared" si="244"/>
        <v>0.90644628099173552</v>
      </c>
      <c r="E6053" s="78"/>
      <c r="F6053" s="78"/>
      <c r="G6053" s="78"/>
      <c r="H6053" s="78"/>
      <c r="I6053" s="78"/>
    </row>
    <row r="6054" spans="1:9" x14ac:dyDescent="0.2">
      <c r="A6054" s="77">
        <v>38186</v>
      </c>
      <c r="B6054" s="61">
        <v>387</v>
      </c>
      <c r="C6054" s="78">
        <f t="shared" si="243"/>
        <v>2004.07</v>
      </c>
      <c r="D6054" s="78">
        <f t="shared" si="244"/>
        <v>0.76760330578512403</v>
      </c>
      <c r="E6054" s="78"/>
      <c r="F6054" s="78"/>
      <c r="G6054" s="78"/>
      <c r="H6054" s="78"/>
      <c r="I6054" s="78"/>
    </row>
    <row r="6055" spans="1:9" x14ac:dyDescent="0.2">
      <c r="A6055" s="77">
        <v>38187</v>
      </c>
      <c r="B6055" s="61">
        <v>237</v>
      </c>
      <c r="C6055" s="78">
        <f t="shared" si="243"/>
        <v>2004.07</v>
      </c>
      <c r="D6055" s="78">
        <f t="shared" si="244"/>
        <v>0.47008264462809918</v>
      </c>
      <c r="E6055" s="78"/>
      <c r="F6055" s="78"/>
      <c r="G6055" s="78"/>
      <c r="H6055" s="78"/>
      <c r="I6055" s="78"/>
    </row>
    <row r="6056" spans="1:9" x14ac:dyDescent="0.2">
      <c r="A6056" s="77">
        <v>38188</v>
      </c>
      <c r="B6056" s="61">
        <v>459</v>
      </c>
      <c r="C6056" s="78">
        <f t="shared" si="243"/>
        <v>2004.07</v>
      </c>
      <c r="D6056" s="78">
        <f t="shared" si="244"/>
        <v>0.91041322314049589</v>
      </c>
      <c r="E6056" s="78"/>
      <c r="F6056" s="78"/>
      <c r="G6056" s="78"/>
      <c r="H6056" s="78"/>
      <c r="I6056" s="78"/>
    </row>
    <row r="6057" spans="1:9" x14ac:dyDescent="0.2">
      <c r="A6057" s="77">
        <v>38189</v>
      </c>
      <c r="B6057" s="61">
        <v>636</v>
      </c>
      <c r="C6057" s="78">
        <f t="shared" si="243"/>
        <v>2004.07</v>
      </c>
      <c r="D6057" s="78">
        <f t="shared" si="244"/>
        <v>1.2614876033057851</v>
      </c>
      <c r="E6057" s="78"/>
      <c r="F6057" s="78"/>
      <c r="G6057" s="78"/>
      <c r="H6057" s="78"/>
      <c r="I6057" s="78"/>
    </row>
    <row r="6058" spans="1:9" x14ac:dyDescent="0.2">
      <c r="A6058" s="77">
        <v>38190</v>
      </c>
      <c r="B6058" s="61">
        <v>657</v>
      </c>
      <c r="C6058" s="78">
        <f t="shared" si="243"/>
        <v>2004.07</v>
      </c>
      <c r="D6058" s="78">
        <f t="shared" si="244"/>
        <v>1.3031404958677686</v>
      </c>
      <c r="E6058" s="78"/>
      <c r="F6058" s="78"/>
      <c r="G6058" s="78"/>
      <c r="H6058" s="78"/>
      <c r="I6058" s="78"/>
    </row>
    <row r="6059" spans="1:9" x14ac:dyDescent="0.2">
      <c r="A6059" s="77">
        <v>38191</v>
      </c>
      <c r="B6059" s="61">
        <v>342</v>
      </c>
      <c r="C6059" s="78">
        <f t="shared" si="243"/>
        <v>2004.07</v>
      </c>
      <c r="D6059" s="78">
        <f t="shared" si="244"/>
        <v>0.67834710743801652</v>
      </c>
      <c r="E6059" s="78"/>
      <c r="F6059" s="78"/>
      <c r="G6059" s="78"/>
      <c r="H6059" s="78"/>
      <c r="I6059" s="78"/>
    </row>
    <row r="6060" spans="1:9" x14ac:dyDescent="0.2">
      <c r="A6060" s="77">
        <v>38192</v>
      </c>
      <c r="B6060" s="61">
        <v>231</v>
      </c>
      <c r="C6060" s="78">
        <f t="shared" si="243"/>
        <v>2004.07</v>
      </c>
      <c r="D6060" s="78">
        <f t="shared" si="244"/>
        <v>0.45818181818181819</v>
      </c>
      <c r="E6060" s="78"/>
      <c r="F6060" s="78"/>
      <c r="G6060" s="78"/>
      <c r="H6060" s="78"/>
      <c r="I6060" s="78"/>
    </row>
    <row r="6061" spans="1:9" x14ac:dyDescent="0.2">
      <c r="A6061" s="77">
        <v>38193</v>
      </c>
      <c r="B6061" s="61">
        <v>321</v>
      </c>
      <c r="C6061" s="78">
        <f t="shared" si="243"/>
        <v>2004.07</v>
      </c>
      <c r="D6061" s="78">
        <f t="shared" si="244"/>
        <v>0.63669421487603306</v>
      </c>
      <c r="E6061" s="78"/>
      <c r="F6061" s="78"/>
      <c r="G6061" s="78"/>
      <c r="H6061" s="78"/>
      <c r="I6061" s="78"/>
    </row>
    <row r="6062" spans="1:9" x14ac:dyDescent="0.2">
      <c r="A6062" s="77">
        <v>38194</v>
      </c>
      <c r="B6062" s="61">
        <v>229</v>
      </c>
      <c r="C6062" s="78">
        <f t="shared" si="243"/>
        <v>2004.07</v>
      </c>
      <c r="D6062" s="78">
        <f t="shared" si="244"/>
        <v>0.45421487603305788</v>
      </c>
      <c r="E6062" s="78"/>
      <c r="F6062" s="78"/>
      <c r="G6062" s="78"/>
      <c r="H6062" s="78"/>
      <c r="I6062" s="78"/>
    </row>
    <row r="6063" spans="1:9" x14ac:dyDescent="0.2">
      <c r="A6063" s="77">
        <v>38195</v>
      </c>
      <c r="B6063" s="61">
        <v>496</v>
      </c>
      <c r="C6063" s="78">
        <f t="shared" si="243"/>
        <v>2004.07</v>
      </c>
      <c r="D6063" s="78">
        <f t="shared" si="244"/>
        <v>0.98380165289256194</v>
      </c>
      <c r="E6063" s="78"/>
      <c r="F6063" s="78"/>
      <c r="G6063" s="78"/>
      <c r="H6063" s="78"/>
      <c r="I6063" s="78"/>
    </row>
    <row r="6064" spans="1:9" x14ac:dyDescent="0.2">
      <c r="A6064" s="77">
        <v>38196</v>
      </c>
      <c r="B6064" s="61">
        <v>357</v>
      </c>
      <c r="C6064" s="78">
        <f t="shared" si="243"/>
        <v>2004.07</v>
      </c>
      <c r="D6064" s="78">
        <f t="shared" si="244"/>
        <v>0.70809917355371899</v>
      </c>
      <c r="E6064" s="78"/>
      <c r="F6064" s="78"/>
      <c r="G6064" s="78"/>
      <c r="H6064" s="78"/>
      <c r="I6064" s="78"/>
    </row>
    <row r="6065" spans="1:9" x14ac:dyDescent="0.2">
      <c r="A6065" s="77">
        <v>38197</v>
      </c>
      <c r="B6065" s="61">
        <v>206</v>
      </c>
      <c r="C6065" s="78">
        <f t="shared" si="243"/>
        <v>2004.07</v>
      </c>
      <c r="D6065" s="78">
        <f t="shared" si="244"/>
        <v>0.40859504132231406</v>
      </c>
      <c r="E6065" s="78"/>
      <c r="F6065" s="78"/>
      <c r="G6065" s="78"/>
      <c r="H6065" s="78"/>
      <c r="I6065" s="78"/>
    </row>
    <row r="6066" spans="1:9" x14ac:dyDescent="0.2">
      <c r="A6066" s="77">
        <v>38198</v>
      </c>
      <c r="B6066" s="61">
        <v>5</v>
      </c>
      <c r="C6066" s="78">
        <f t="shared" si="243"/>
        <v>2004.07</v>
      </c>
      <c r="D6066" s="78">
        <f t="shared" si="244"/>
        <v>9.9173553719008271E-3</v>
      </c>
      <c r="E6066" s="78"/>
      <c r="F6066" s="78"/>
      <c r="G6066" s="78"/>
      <c r="H6066" s="78"/>
      <c r="I6066" s="78"/>
    </row>
    <row r="6067" spans="1:9" x14ac:dyDescent="0.2">
      <c r="A6067" s="77">
        <v>38199</v>
      </c>
      <c r="B6067" s="61">
        <v>12</v>
      </c>
      <c r="C6067" s="78">
        <f t="shared" si="243"/>
        <v>2004.07</v>
      </c>
      <c r="D6067" s="78">
        <f t="shared" si="244"/>
        <v>2.3801652892561982E-2</v>
      </c>
      <c r="E6067" s="78"/>
      <c r="F6067" s="78"/>
      <c r="G6067" s="78"/>
      <c r="H6067" s="78"/>
      <c r="I6067" s="78"/>
    </row>
    <row r="6068" spans="1:9" x14ac:dyDescent="0.2">
      <c r="A6068" s="77">
        <v>38200</v>
      </c>
      <c r="B6068" s="61">
        <v>106</v>
      </c>
      <c r="C6068" s="78">
        <f t="shared" si="243"/>
        <v>2004.08</v>
      </c>
      <c r="D6068" s="78">
        <f t="shared" si="244"/>
        <v>0.21024793388429752</v>
      </c>
      <c r="E6068" s="78"/>
      <c r="F6068" s="78"/>
      <c r="G6068" s="78"/>
      <c r="H6068" s="78"/>
      <c r="I6068" s="78"/>
    </row>
    <row r="6069" spans="1:9" x14ac:dyDescent="0.2">
      <c r="A6069" s="77">
        <v>38201</v>
      </c>
      <c r="B6069" s="61">
        <v>-219</v>
      </c>
      <c r="C6069" s="78">
        <f t="shared" si="243"/>
        <v>2004.08</v>
      </c>
      <c r="D6069" s="78">
        <f t="shared" si="244"/>
        <v>-0.43438016528925616</v>
      </c>
      <c r="E6069" s="78"/>
      <c r="F6069" s="78"/>
      <c r="G6069" s="78"/>
      <c r="H6069" s="78"/>
      <c r="I6069" s="78"/>
    </row>
    <row r="6070" spans="1:9" x14ac:dyDescent="0.2">
      <c r="A6070" s="77">
        <v>38202</v>
      </c>
      <c r="B6070" s="61">
        <v>58</v>
      </c>
      <c r="C6070" s="78">
        <f t="shared" si="243"/>
        <v>2004.08</v>
      </c>
      <c r="D6070" s="78">
        <f t="shared" si="244"/>
        <v>0.11504132231404958</v>
      </c>
      <c r="E6070" s="78"/>
      <c r="F6070" s="78"/>
      <c r="G6070" s="78"/>
      <c r="H6070" s="78"/>
      <c r="I6070" s="78"/>
    </row>
    <row r="6071" spans="1:9" x14ac:dyDescent="0.2">
      <c r="A6071" s="77">
        <v>38203</v>
      </c>
      <c r="B6071" s="61">
        <v>75</v>
      </c>
      <c r="C6071" s="78">
        <f t="shared" si="243"/>
        <v>2004.08</v>
      </c>
      <c r="D6071" s="78">
        <f t="shared" si="244"/>
        <v>0.1487603305785124</v>
      </c>
      <c r="E6071" s="78"/>
      <c r="F6071" s="78"/>
      <c r="G6071" s="78"/>
      <c r="H6071" s="78"/>
      <c r="I6071" s="78"/>
    </row>
    <row r="6072" spans="1:9" x14ac:dyDescent="0.2">
      <c r="A6072" s="77">
        <v>38204</v>
      </c>
      <c r="B6072" s="61">
        <v>-111</v>
      </c>
      <c r="C6072" s="78">
        <f t="shared" si="243"/>
        <v>2004.08</v>
      </c>
      <c r="D6072" s="78">
        <f t="shared" si="244"/>
        <v>-0.22016528925619835</v>
      </c>
      <c r="E6072" s="78"/>
      <c r="F6072" s="78"/>
      <c r="G6072" s="78"/>
      <c r="H6072" s="78"/>
      <c r="I6072" s="78"/>
    </row>
    <row r="6073" spans="1:9" x14ac:dyDescent="0.2">
      <c r="A6073" s="77">
        <v>38205</v>
      </c>
      <c r="B6073" s="61">
        <v>275</v>
      </c>
      <c r="C6073" s="78">
        <f t="shared" si="243"/>
        <v>2004.08</v>
      </c>
      <c r="D6073" s="78">
        <f t="shared" si="244"/>
        <v>0.54545454545454553</v>
      </c>
      <c r="E6073" s="78"/>
      <c r="F6073" s="78"/>
      <c r="G6073" s="78"/>
      <c r="H6073" s="78"/>
      <c r="I6073" s="78"/>
    </row>
    <row r="6074" spans="1:9" x14ac:dyDescent="0.2">
      <c r="A6074" s="77">
        <v>38206</v>
      </c>
      <c r="B6074" s="61">
        <v>276</v>
      </c>
      <c r="C6074" s="78">
        <f t="shared" si="243"/>
        <v>2004.08</v>
      </c>
      <c r="D6074" s="78">
        <f t="shared" si="244"/>
        <v>0.54743801652892554</v>
      </c>
      <c r="E6074" s="78"/>
      <c r="F6074" s="78"/>
      <c r="G6074" s="78"/>
      <c r="H6074" s="78"/>
      <c r="I6074" s="78"/>
    </row>
    <row r="6075" spans="1:9" x14ac:dyDescent="0.2">
      <c r="A6075" s="77">
        <v>38207</v>
      </c>
      <c r="B6075" s="61">
        <v>243</v>
      </c>
      <c r="C6075" s="78">
        <f t="shared" si="243"/>
        <v>2004.08</v>
      </c>
      <c r="D6075" s="78">
        <f t="shared" si="244"/>
        <v>0.48198347107438017</v>
      </c>
      <c r="E6075" s="78"/>
      <c r="F6075" s="78"/>
      <c r="G6075" s="78"/>
      <c r="H6075" s="78"/>
      <c r="I6075" s="78"/>
    </row>
    <row r="6076" spans="1:9" x14ac:dyDescent="0.2">
      <c r="A6076" s="77">
        <v>38208</v>
      </c>
      <c r="B6076" s="61">
        <v>308</v>
      </c>
      <c r="C6076" s="78">
        <f t="shared" si="243"/>
        <v>2004.08</v>
      </c>
      <c r="D6076" s="78">
        <f t="shared" si="244"/>
        <v>0.61090909090909085</v>
      </c>
      <c r="E6076" s="78"/>
      <c r="F6076" s="78"/>
      <c r="G6076" s="78"/>
      <c r="H6076" s="78"/>
      <c r="I6076" s="78"/>
    </row>
    <row r="6077" spans="1:9" x14ac:dyDescent="0.2">
      <c r="A6077" s="77">
        <v>38209</v>
      </c>
      <c r="B6077" s="61">
        <v>210</v>
      </c>
      <c r="C6077" s="78">
        <f t="shared" si="243"/>
        <v>2004.08</v>
      </c>
      <c r="D6077" s="78">
        <f t="shared" si="244"/>
        <v>0.41652892561983468</v>
      </c>
      <c r="E6077" s="78"/>
      <c r="F6077" s="78"/>
      <c r="G6077" s="78"/>
      <c r="H6077" s="78"/>
      <c r="I6077" s="78"/>
    </row>
    <row r="6078" spans="1:9" x14ac:dyDescent="0.2">
      <c r="A6078" s="77">
        <v>38210</v>
      </c>
      <c r="B6078" s="61">
        <v>426</v>
      </c>
      <c r="C6078" s="78">
        <f t="shared" si="243"/>
        <v>2004.08</v>
      </c>
      <c r="D6078" s="78">
        <f t="shared" si="244"/>
        <v>0.84495867768595045</v>
      </c>
      <c r="E6078" s="78"/>
      <c r="F6078" s="78"/>
      <c r="G6078" s="78"/>
      <c r="H6078" s="78"/>
      <c r="I6078" s="78"/>
    </row>
    <row r="6079" spans="1:9" x14ac:dyDescent="0.2">
      <c r="A6079" s="77">
        <v>38211</v>
      </c>
      <c r="B6079" s="61">
        <v>267</v>
      </c>
      <c r="C6079" s="78">
        <f t="shared" si="243"/>
        <v>2004.08</v>
      </c>
      <c r="D6079" s="78">
        <f t="shared" si="244"/>
        <v>0.52958677685950406</v>
      </c>
      <c r="E6079" s="78"/>
      <c r="F6079" s="78"/>
      <c r="G6079" s="78"/>
      <c r="H6079" s="78"/>
      <c r="I6079" s="78"/>
    </row>
    <row r="6080" spans="1:9" x14ac:dyDescent="0.2">
      <c r="A6080" s="77">
        <v>38212</v>
      </c>
      <c r="B6080" s="61">
        <v>60</v>
      </c>
      <c r="C6080" s="78">
        <f t="shared" si="243"/>
        <v>2004.08</v>
      </c>
      <c r="D6080" s="78">
        <f t="shared" si="244"/>
        <v>0.11900826446280992</v>
      </c>
      <c r="E6080" s="78"/>
      <c r="F6080" s="78"/>
      <c r="G6080" s="78"/>
      <c r="H6080" s="78"/>
      <c r="I6080" s="78"/>
    </row>
    <row r="6081" spans="1:9" x14ac:dyDescent="0.2">
      <c r="A6081" s="77">
        <v>38213</v>
      </c>
      <c r="B6081" s="61">
        <v>103</v>
      </c>
      <c r="C6081" s="78">
        <f t="shared" si="243"/>
        <v>2004.08</v>
      </c>
      <c r="D6081" s="78">
        <f t="shared" si="244"/>
        <v>0.20429752066115703</v>
      </c>
      <c r="E6081" s="78"/>
      <c r="F6081" s="78"/>
      <c r="G6081" s="78"/>
      <c r="H6081" s="78"/>
      <c r="I6081" s="78"/>
    </row>
    <row r="6082" spans="1:9" x14ac:dyDescent="0.2">
      <c r="A6082" s="77">
        <v>38214</v>
      </c>
      <c r="B6082" s="61">
        <v>-578</v>
      </c>
      <c r="C6082" s="78">
        <f t="shared" si="243"/>
        <v>2004.08</v>
      </c>
      <c r="D6082" s="78">
        <f t="shared" si="244"/>
        <v>-1.1464462809917357</v>
      </c>
      <c r="E6082" s="78"/>
      <c r="F6082" s="78"/>
      <c r="G6082" s="78"/>
      <c r="H6082" s="78"/>
      <c r="I6082" s="78"/>
    </row>
    <row r="6083" spans="1:9" x14ac:dyDescent="0.2">
      <c r="A6083" s="77">
        <v>38215</v>
      </c>
      <c r="B6083" s="61">
        <v>-393</v>
      </c>
      <c r="C6083" s="78">
        <f t="shared" si="243"/>
        <v>2004.08</v>
      </c>
      <c r="D6083" s="78">
        <f t="shared" si="244"/>
        <v>-0.77950413223140491</v>
      </c>
      <c r="E6083" s="78"/>
      <c r="F6083" s="78"/>
      <c r="G6083" s="78"/>
      <c r="H6083" s="78"/>
      <c r="I6083" s="78"/>
    </row>
    <row r="6084" spans="1:9" x14ac:dyDescent="0.2">
      <c r="A6084" s="77">
        <v>38216</v>
      </c>
      <c r="B6084" s="61">
        <v>-179</v>
      </c>
      <c r="C6084" s="78">
        <f t="shared" si="243"/>
        <v>2004.08</v>
      </c>
      <c r="D6084" s="78">
        <f t="shared" si="244"/>
        <v>-0.35504132231404956</v>
      </c>
      <c r="E6084" s="78"/>
      <c r="F6084" s="78"/>
      <c r="G6084" s="78"/>
      <c r="H6084" s="78"/>
      <c r="I6084" s="78"/>
    </row>
    <row r="6085" spans="1:9" x14ac:dyDescent="0.2">
      <c r="A6085" s="77">
        <v>38217</v>
      </c>
      <c r="B6085" s="61">
        <v>180</v>
      </c>
      <c r="C6085" s="78">
        <f t="shared" si="243"/>
        <v>2004.08</v>
      </c>
      <c r="D6085" s="78">
        <f t="shared" si="244"/>
        <v>0.3570247933884298</v>
      </c>
      <c r="E6085" s="78"/>
      <c r="F6085" s="78"/>
      <c r="G6085" s="78"/>
      <c r="H6085" s="78"/>
      <c r="I6085" s="78"/>
    </row>
    <row r="6086" spans="1:9" x14ac:dyDescent="0.2">
      <c r="A6086" s="77">
        <v>38218</v>
      </c>
      <c r="B6086" s="61">
        <v>239</v>
      </c>
      <c r="C6086" s="78">
        <f t="shared" si="243"/>
        <v>2004.08</v>
      </c>
      <c r="D6086" s="78">
        <f t="shared" si="244"/>
        <v>0.47404958677685949</v>
      </c>
      <c r="E6086" s="78"/>
      <c r="F6086" s="78"/>
      <c r="G6086" s="78"/>
      <c r="H6086" s="78"/>
      <c r="I6086" s="78"/>
    </row>
    <row r="6087" spans="1:9" x14ac:dyDescent="0.2">
      <c r="A6087" s="77">
        <v>38219</v>
      </c>
      <c r="B6087" s="61">
        <v>164</v>
      </c>
      <c r="C6087" s="78">
        <f t="shared" si="243"/>
        <v>2004.08</v>
      </c>
      <c r="D6087" s="78">
        <f t="shared" si="244"/>
        <v>0.32528925619834714</v>
      </c>
      <c r="E6087" s="78"/>
      <c r="F6087" s="78"/>
      <c r="G6087" s="78"/>
      <c r="H6087" s="78"/>
      <c r="I6087" s="78"/>
    </row>
    <row r="6088" spans="1:9" x14ac:dyDescent="0.2">
      <c r="A6088" s="77">
        <v>38220</v>
      </c>
      <c r="B6088" s="61">
        <v>831</v>
      </c>
      <c r="C6088" s="78">
        <f t="shared" si="243"/>
        <v>2004.08</v>
      </c>
      <c r="D6088" s="78">
        <f t="shared" si="244"/>
        <v>1.6482644628099175</v>
      </c>
      <c r="E6088" s="78"/>
      <c r="F6088" s="78"/>
      <c r="G6088" s="78"/>
      <c r="H6088" s="78"/>
      <c r="I6088" s="78"/>
    </row>
    <row r="6089" spans="1:9" x14ac:dyDescent="0.2">
      <c r="A6089" s="77">
        <v>38221</v>
      </c>
      <c r="B6089" s="61">
        <v>182</v>
      </c>
      <c r="C6089" s="78">
        <f t="shared" si="243"/>
        <v>2004.08</v>
      </c>
      <c r="D6089" s="78">
        <f t="shared" si="244"/>
        <v>0.36099173553719011</v>
      </c>
      <c r="E6089" s="78"/>
      <c r="F6089" s="78"/>
      <c r="G6089" s="78"/>
      <c r="H6089" s="78"/>
      <c r="I6089" s="78"/>
    </row>
    <row r="6090" spans="1:9" x14ac:dyDescent="0.2">
      <c r="A6090" s="77">
        <v>38222</v>
      </c>
      <c r="B6090" s="61">
        <v>27</v>
      </c>
      <c r="C6090" s="78">
        <f t="shared" si="243"/>
        <v>2004.08</v>
      </c>
      <c r="D6090" s="78">
        <f t="shared" si="244"/>
        <v>5.3553719008264465E-2</v>
      </c>
      <c r="E6090" s="78"/>
      <c r="F6090" s="78"/>
      <c r="G6090" s="78"/>
      <c r="H6090" s="78"/>
      <c r="I6090" s="78"/>
    </row>
    <row r="6091" spans="1:9" x14ac:dyDescent="0.2">
      <c r="A6091" s="77">
        <v>38223</v>
      </c>
      <c r="B6091" s="61">
        <v>-232</v>
      </c>
      <c r="C6091" s="78">
        <f t="shared" ref="C6091:C6154" si="245">YEAR(A6091) + MONTH(A6091) / 100</f>
        <v>2004.08</v>
      </c>
      <c r="D6091" s="78">
        <f t="shared" si="244"/>
        <v>-0.46016528925619832</v>
      </c>
      <c r="E6091" s="78"/>
      <c r="F6091" s="78"/>
      <c r="G6091" s="78"/>
      <c r="H6091" s="78"/>
      <c r="I6091" s="78"/>
    </row>
    <row r="6092" spans="1:9" x14ac:dyDescent="0.2">
      <c r="A6092" s="77">
        <v>38224</v>
      </c>
      <c r="B6092" s="61">
        <v>-592</v>
      </c>
      <c r="C6092" s="78">
        <f t="shared" si="245"/>
        <v>2004.08</v>
      </c>
      <c r="D6092" s="78">
        <f t="shared" ref="D6092:D6155" si="246">B6092 * 60 * 60 * 24 / 43560 / 1000</f>
        <v>-1.174214876033058</v>
      </c>
      <c r="E6092" s="78"/>
      <c r="F6092" s="78"/>
      <c r="G6092" s="78"/>
      <c r="H6092" s="78"/>
      <c r="I6092" s="78"/>
    </row>
    <row r="6093" spans="1:9" x14ac:dyDescent="0.2">
      <c r="A6093" s="77">
        <v>38225</v>
      </c>
      <c r="B6093" s="61">
        <v>365</v>
      </c>
      <c r="C6093" s="78">
        <f t="shared" si="245"/>
        <v>2004.08</v>
      </c>
      <c r="D6093" s="78">
        <f t="shared" si="246"/>
        <v>0.72396694214876034</v>
      </c>
      <c r="E6093" s="78"/>
      <c r="F6093" s="78"/>
      <c r="G6093" s="78"/>
      <c r="H6093" s="78"/>
      <c r="I6093" s="78"/>
    </row>
    <row r="6094" spans="1:9" x14ac:dyDescent="0.2">
      <c r="A6094" s="77">
        <v>38226</v>
      </c>
      <c r="B6094" s="61">
        <v>246</v>
      </c>
      <c r="C6094" s="78">
        <f t="shared" si="245"/>
        <v>2004.08</v>
      </c>
      <c r="D6094" s="78">
        <f t="shared" si="246"/>
        <v>0.48793388429752066</v>
      </c>
      <c r="E6094" s="78"/>
      <c r="F6094" s="78"/>
      <c r="G6094" s="78"/>
      <c r="H6094" s="78"/>
      <c r="I6094" s="78"/>
    </row>
    <row r="6095" spans="1:9" x14ac:dyDescent="0.2">
      <c r="A6095" s="77">
        <v>38227</v>
      </c>
      <c r="B6095" s="61">
        <v>152</v>
      </c>
      <c r="C6095" s="78">
        <f t="shared" si="245"/>
        <v>2004.08</v>
      </c>
      <c r="D6095" s="78">
        <f t="shared" si="246"/>
        <v>0.30148760330578511</v>
      </c>
      <c r="E6095" s="78"/>
      <c r="F6095" s="78"/>
      <c r="G6095" s="78"/>
      <c r="H6095" s="78"/>
      <c r="I6095" s="78"/>
    </row>
    <row r="6096" spans="1:9" x14ac:dyDescent="0.2">
      <c r="A6096" s="77">
        <v>38228</v>
      </c>
      <c r="B6096" s="61">
        <v>194</v>
      </c>
      <c r="C6096" s="78">
        <f t="shared" si="245"/>
        <v>2004.08</v>
      </c>
      <c r="D6096" s="78">
        <f t="shared" si="246"/>
        <v>0.38479338842975203</v>
      </c>
      <c r="E6096" s="78"/>
      <c r="F6096" s="78"/>
      <c r="G6096" s="78"/>
      <c r="H6096" s="78"/>
      <c r="I6096" s="78"/>
    </row>
    <row r="6097" spans="1:9" x14ac:dyDescent="0.2">
      <c r="A6097" s="77">
        <v>38229</v>
      </c>
      <c r="B6097" s="61">
        <v>254</v>
      </c>
      <c r="C6097" s="78">
        <f t="shared" si="245"/>
        <v>2004.08</v>
      </c>
      <c r="D6097" s="78">
        <f t="shared" si="246"/>
        <v>0.50380165289256196</v>
      </c>
      <c r="E6097" s="78"/>
      <c r="F6097" s="78"/>
      <c r="G6097" s="78"/>
      <c r="H6097" s="78"/>
      <c r="I6097" s="78"/>
    </row>
    <row r="6098" spans="1:9" x14ac:dyDescent="0.2">
      <c r="A6098" s="77">
        <v>38230</v>
      </c>
      <c r="B6098" s="61">
        <v>345</v>
      </c>
      <c r="C6098" s="78">
        <f t="shared" si="245"/>
        <v>2004.08</v>
      </c>
      <c r="D6098" s="78">
        <f t="shared" si="246"/>
        <v>0.68429752066115701</v>
      </c>
      <c r="E6098" s="78"/>
      <c r="F6098" s="78"/>
      <c r="G6098" s="78"/>
      <c r="H6098" s="78"/>
      <c r="I6098" s="78"/>
    </row>
    <row r="6099" spans="1:9" x14ac:dyDescent="0.2">
      <c r="A6099" s="77">
        <v>38231</v>
      </c>
      <c r="B6099" s="61">
        <v>-66</v>
      </c>
      <c r="C6099" s="78">
        <f t="shared" si="245"/>
        <v>2004.09</v>
      </c>
      <c r="D6099" s="78">
        <f t="shared" si="246"/>
        <v>-0.13090909090909092</v>
      </c>
      <c r="E6099" s="78"/>
      <c r="F6099" s="78"/>
      <c r="G6099" s="78"/>
      <c r="H6099" s="78"/>
      <c r="I6099" s="78"/>
    </row>
    <row r="6100" spans="1:9" x14ac:dyDescent="0.2">
      <c r="A6100" s="77">
        <v>38232</v>
      </c>
      <c r="B6100" s="61">
        <v>-465</v>
      </c>
      <c r="C6100" s="78">
        <f t="shared" si="245"/>
        <v>2004.09</v>
      </c>
      <c r="D6100" s="78">
        <f t="shared" si="246"/>
        <v>-0.92231404958677687</v>
      </c>
      <c r="E6100" s="78"/>
      <c r="F6100" s="78"/>
      <c r="G6100" s="78"/>
      <c r="H6100" s="78"/>
      <c r="I6100" s="78"/>
    </row>
    <row r="6101" spans="1:9" x14ac:dyDescent="0.2">
      <c r="A6101" s="77">
        <v>38233</v>
      </c>
      <c r="B6101" s="61">
        <v>-512</v>
      </c>
      <c r="C6101" s="78">
        <f t="shared" si="245"/>
        <v>2004.09</v>
      </c>
      <c r="D6101" s="78">
        <f t="shared" si="246"/>
        <v>-1.0155371900826446</v>
      </c>
      <c r="E6101" s="78"/>
      <c r="F6101" s="78"/>
      <c r="G6101" s="78"/>
      <c r="H6101" s="78"/>
      <c r="I6101" s="78"/>
    </row>
    <row r="6102" spans="1:9" x14ac:dyDescent="0.2">
      <c r="A6102" s="77">
        <v>38234</v>
      </c>
      <c r="B6102" s="61">
        <v>111</v>
      </c>
      <c r="C6102" s="78">
        <f t="shared" si="245"/>
        <v>2004.09</v>
      </c>
      <c r="D6102" s="78">
        <f t="shared" si="246"/>
        <v>0.22016528925619835</v>
      </c>
      <c r="E6102" s="78"/>
      <c r="F6102" s="78"/>
      <c r="G6102" s="78"/>
      <c r="H6102" s="78"/>
      <c r="I6102" s="78"/>
    </row>
    <row r="6103" spans="1:9" x14ac:dyDescent="0.2">
      <c r="A6103" s="77">
        <v>38235</v>
      </c>
      <c r="B6103" s="61">
        <v>163</v>
      </c>
      <c r="C6103" s="78">
        <f t="shared" si="245"/>
        <v>2004.09</v>
      </c>
      <c r="D6103" s="78">
        <f t="shared" si="246"/>
        <v>0.3233057851239669</v>
      </c>
      <c r="E6103" s="78"/>
      <c r="F6103" s="78"/>
      <c r="G6103" s="78"/>
      <c r="H6103" s="78"/>
      <c r="I6103" s="78"/>
    </row>
    <row r="6104" spans="1:9" x14ac:dyDescent="0.2">
      <c r="A6104" s="77">
        <v>38236</v>
      </c>
      <c r="B6104" s="61">
        <v>283</v>
      </c>
      <c r="C6104" s="78">
        <f t="shared" si="245"/>
        <v>2004.09</v>
      </c>
      <c r="D6104" s="78">
        <f t="shared" si="246"/>
        <v>0.56132231404958677</v>
      </c>
      <c r="E6104" s="78"/>
      <c r="F6104" s="78"/>
      <c r="G6104" s="78"/>
      <c r="H6104" s="78"/>
      <c r="I6104" s="78"/>
    </row>
    <row r="6105" spans="1:9" x14ac:dyDescent="0.2">
      <c r="A6105" s="77">
        <v>38237</v>
      </c>
      <c r="B6105" s="61">
        <v>100</v>
      </c>
      <c r="C6105" s="78">
        <f t="shared" si="245"/>
        <v>2004.09</v>
      </c>
      <c r="D6105" s="78">
        <f t="shared" si="246"/>
        <v>0.19834710743801653</v>
      </c>
      <c r="E6105" s="78"/>
      <c r="F6105" s="78"/>
      <c r="G6105" s="78"/>
      <c r="H6105" s="78"/>
      <c r="I6105" s="78"/>
    </row>
    <row r="6106" spans="1:9" x14ac:dyDescent="0.2">
      <c r="A6106" s="77">
        <v>38238</v>
      </c>
      <c r="B6106" s="61">
        <v>125</v>
      </c>
      <c r="C6106" s="78">
        <f t="shared" si="245"/>
        <v>2004.09</v>
      </c>
      <c r="D6106" s="78">
        <f t="shared" si="246"/>
        <v>0.24793388429752064</v>
      </c>
      <c r="E6106" s="78"/>
      <c r="F6106" s="78"/>
      <c r="G6106" s="78"/>
      <c r="H6106" s="78"/>
      <c r="I6106" s="78"/>
    </row>
    <row r="6107" spans="1:9" x14ac:dyDescent="0.2">
      <c r="A6107" s="77">
        <v>38239</v>
      </c>
      <c r="B6107" s="61">
        <v>110</v>
      </c>
      <c r="C6107" s="78">
        <f t="shared" si="245"/>
        <v>2004.09</v>
      </c>
      <c r="D6107" s="78">
        <f t="shared" si="246"/>
        <v>0.2181818181818182</v>
      </c>
      <c r="E6107" s="78"/>
      <c r="F6107" s="78"/>
      <c r="G6107" s="78"/>
      <c r="H6107" s="78"/>
      <c r="I6107" s="78"/>
    </row>
    <row r="6108" spans="1:9" x14ac:dyDescent="0.2">
      <c r="A6108" s="77">
        <v>38240</v>
      </c>
      <c r="B6108" s="61">
        <v>-42</v>
      </c>
      <c r="C6108" s="78">
        <f t="shared" si="245"/>
        <v>2004.09</v>
      </c>
      <c r="D6108" s="78">
        <f t="shared" si="246"/>
        <v>-8.3305785123966941E-2</v>
      </c>
      <c r="E6108" s="78"/>
      <c r="F6108" s="78"/>
      <c r="G6108" s="78"/>
      <c r="H6108" s="78"/>
      <c r="I6108" s="78"/>
    </row>
    <row r="6109" spans="1:9" x14ac:dyDescent="0.2">
      <c r="A6109" s="77">
        <v>38241</v>
      </c>
      <c r="B6109" s="61">
        <v>149</v>
      </c>
      <c r="C6109" s="78">
        <f t="shared" si="245"/>
        <v>2004.09</v>
      </c>
      <c r="D6109" s="78">
        <f t="shared" si="246"/>
        <v>0.29553719008264467</v>
      </c>
      <c r="E6109" s="78"/>
      <c r="F6109" s="78"/>
      <c r="G6109" s="78"/>
      <c r="H6109" s="78"/>
      <c r="I6109" s="78"/>
    </row>
    <row r="6110" spans="1:9" x14ac:dyDescent="0.2">
      <c r="A6110" s="77">
        <v>38242</v>
      </c>
      <c r="B6110" s="61">
        <v>-305</v>
      </c>
      <c r="C6110" s="78">
        <f t="shared" si="245"/>
        <v>2004.09</v>
      </c>
      <c r="D6110" s="78">
        <f t="shared" si="246"/>
        <v>-0.60495867768595046</v>
      </c>
      <c r="E6110" s="78"/>
      <c r="F6110" s="78"/>
      <c r="G6110" s="78"/>
      <c r="H6110" s="78"/>
      <c r="I6110" s="78"/>
    </row>
    <row r="6111" spans="1:9" x14ac:dyDescent="0.2">
      <c r="A6111" s="77">
        <v>38243</v>
      </c>
      <c r="B6111" s="61">
        <v>16</v>
      </c>
      <c r="C6111" s="78">
        <f t="shared" si="245"/>
        <v>2004.09</v>
      </c>
      <c r="D6111" s="78">
        <f t="shared" si="246"/>
        <v>3.1735537190082645E-2</v>
      </c>
      <c r="E6111" s="78"/>
      <c r="F6111" s="78"/>
      <c r="G6111" s="78"/>
      <c r="H6111" s="78"/>
      <c r="I6111" s="78"/>
    </row>
    <row r="6112" spans="1:9" x14ac:dyDescent="0.2">
      <c r="A6112" s="77">
        <v>38244</v>
      </c>
      <c r="B6112" s="61">
        <v>-225</v>
      </c>
      <c r="C6112" s="78">
        <f t="shared" si="245"/>
        <v>2004.09</v>
      </c>
      <c r="D6112" s="78">
        <f t="shared" si="246"/>
        <v>-0.4462809917355372</v>
      </c>
      <c r="E6112" s="78"/>
      <c r="F6112" s="78"/>
      <c r="G6112" s="78"/>
      <c r="H6112" s="78"/>
      <c r="I6112" s="78"/>
    </row>
    <row r="6113" spans="1:9" x14ac:dyDescent="0.2">
      <c r="A6113" s="77">
        <v>38245</v>
      </c>
      <c r="B6113" s="61">
        <v>201</v>
      </c>
      <c r="C6113" s="78">
        <f t="shared" si="245"/>
        <v>2004.09</v>
      </c>
      <c r="D6113" s="78">
        <f t="shared" si="246"/>
        <v>0.3986776859504132</v>
      </c>
      <c r="E6113" s="78"/>
      <c r="F6113" s="78"/>
      <c r="G6113" s="78"/>
      <c r="H6113" s="78"/>
      <c r="I6113" s="78"/>
    </row>
    <row r="6114" spans="1:9" x14ac:dyDescent="0.2">
      <c r="A6114" s="77">
        <v>38246</v>
      </c>
      <c r="B6114" s="61">
        <v>-2</v>
      </c>
      <c r="C6114" s="78">
        <f t="shared" si="245"/>
        <v>2004.09</v>
      </c>
      <c r="D6114" s="78">
        <f t="shared" si="246"/>
        <v>-3.9669421487603307E-3</v>
      </c>
      <c r="E6114" s="78"/>
      <c r="F6114" s="78"/>
      <c r="G6114" s="78"/>
      <c r="H6114" s="78"/>
      <c r="I6114" s="78"/>
    </row>
    <row r="6115" spans="1:9" x14ac:dyDescent="0.2">
      <c r="A6115" s="77">
        <v>38247</v>
      </c>
      <c r="B6115" s="61">
        <v>20</v>
      </c>
      <c r="C6115" s="78">
        <f t="shared" si="245"/>
        <v>2004.09</v>
      </c>
      <c r="D6115" s="78">
        <f t="shared" si="246"/>
        <v>3.9669421487603308E-2</v>
      </c>
      <c r="E6115" s="78"/>
      <c r="F6115" s="78"/>
      <c r="G6115" s="78"/>
      <c r="H6115" s="78"/>
      <c r="I6115" s="78"/>
    </row>
    <row r="6116" spans="1:9" x14ac:dyDescent="0.2">
      <c r="A6116" s="77">
        <v>38248</v>
      </c>
      <c r="B6116" s="61">
        <v>-581</v>
      </c>
      <c r="C6116" s="78">
        <f t="shared" si="245"/>
        <v>2004.09</v>
      </c>
      <c r="D6116" s="78">
        <f t="shared" si="246"/>
        <v>-1.152396694214876</v>
      </c>
      <c r="E6116" s="78"/>
      <c r="F6116" s="78"/>
      <c r="G6116" s="78"/>
      <c r="H6116" s="78"/>
      <c r="I6116" s="78"/>
    </row>
    <row r="6117" spans="1:9" x14ac:dyDescent="0.2">
      <c r="A6117" s="77">
        <v>38249</v>
      </c>
      <c r="B6117" s="61">
        <v>191</v>
      </c>
      <c r="C6117" s="78">
        <f t="shared" si="245"/>
        <v>2004.09</v>
      </c>
      <c r="D6117" s="78">
        <f t="shared" si="246"/>
        <v>0.37884297520661159</v>
      </c>
      <c r="E6117" s="78"/>
      <c r="F6117" s="78"/>
      <c r="G6117" s="78"/>
      <c r="H6117" s="78"/>
      <c r="I6117" s="78"/>
    </row>
    <row r="6118" spans="1:9" x14ac:dyDescent="0.2">
      <c r="A6118" s="77">
        <v>38250</v>
      </c>
      <c r="B6118" s="61">
        <v>260</v>
      </c>
      <c r="C6118" s="78">
        <f t="shared" si="245"/>
        <v>2004.09</v>
      </c>
      <c r="D6118" s="78">
        <f t="shared" si="246"/>
        <v>0.51570247933884295</v>
      </c>
      <c r="E6118" s="78"/>
      <c r="F6118" s="78"/>
      <c r="G6118" s="78"/>
      <c r="H6118" s="78"/>
      <c r="I6118" s="78"/>
    </row>
    <row r="6119" spans="1:9" x14ac:dyDescent="0.2">
      <c r="A6119" s="77">
        <v>38251</v>
      </c>
      <c r="B6119" s="61">
        <v>320</v>
      </c>
      <c r="C6119" s="78">
        <f t="shared" si="245"/>
        <v>2004.09</v>
      </c>
      <c r="D6119" s="78">
        <f t="shared" si="246"/>
        <v>0.63471074380165293</v>
      </c>
      <c r="E6119" s="78"/>
      <c r="F6119" s="78"/>
      <c r="G6119" s="78"/>
      <c r="H6119" s="78"/>
      <c r="I6119" s="78"/>
    </row>
    <row r="6120" spans="1:9" x14ac:dyDescent="0.2">
      <c r="A6120" s="77">
        <v>38252</v>
      </c>
      <c r="B6120" s="61">
        <v>45</v>
      </c>
      <c r="C6120" s="78">
        <f t="shared" si="245"/>
        <v>2004.09</v>
      </c>
      <c r="D6120" s="78">
        <f t="shared" si="246"/>
        <v>8.9256198347107449E-2</v>
      </c>
      <c r="E6120" s="78"/>
      <c r="F6120" s="78"/>
      <c r="G6120" s="78"/>
      <c r="H6120" s="78"/>
      <c r="I6120" s="78"/>
    </row>
    <row r="6121" spans="1:9" x14ac:dyDescent="0.2">
      <c r="A6121" s="77">
        <v>38253</v>
      </c>
      <c r="B6121" s="61">
        <v>317</v>
      </c>
      <c r="C6121" s="78">
        <f t="shared" si="245"/>
        <v>2004.09</v>
      </c>
      <c r="D6121" s="78">
        <f t="shared" si="246"/>
        <v>0.62876033057851233</v>
      </c>
      <c r="E6121" s="78"/>
      <c r="F6121" s="78"/>
      <c r="G6121" s="78"/>
      <c r="H6121" s="78"/>
      <c r="I6121" s="78"/>
    </row>
    <row r="6122" spans="1:9" x14ac:dyDescent="0.2">
      <c r="A6122" s="77">
        <v>38254</v>
      </c>
      <c r="B6122" s="61">
        <v>271</v>
      </c>
      <c r="C6122" s="78">
        <f t="shared" si="245"/>
        <v>2004.09</v>
      </c>
      <c r="D6122" s="78">
        <f t="shared" si="246"/>
        <v>0.53752066115702479</v>
      </c>
      <c r="E6122" s="78"/>
      <c r="F6122" s="78"/>
      <c r="G6122" s="78"/>
      <c r="H6122" s="78"/>
      <c r="I6122" s="78"/>
    </row>
    <row r="6123" spans="1:9" x14ac:dyDescent="0.2">
      <c r="A6123" s="77">
        <v>38255</v>
      </c>
      <c r="B6123" s="61">
        <v>245</v>
      </c>
      <c r="C6123" s="78">
        <f t="shared" si="245"/>
        <v>2004.09</v>
      </c>
      <c r="D6123" s="78">
        <f t="shared" si="246"/>
        <v>0.48595041322314053</v>
      </c>
      <c r="E6123" s="78"/>
      <c r="F6123" s="78"/>
      <c r="G6123" s="78"/>
      <c r="H6123" s="78"/>
      <c r="I6123" s="78"/>
    </row>
    <row r="6124" spans="1:9" x14ac:dyDescent="0.2">
      <c r="A6124" s="77">
        <v>38256</v>
      </c>
      <c r="B6124" s="61">
        <v>38</v>
      </c>
      <c r="C6124" s="78">
        <f t="shared" si="245"/>
        <v>2004.09</v>
      </c>
      <c r="D6124" s="78">
        <f t="shared" si="246"/>
        <v>7.5371900826446278E-2</v>
      </c>
      <c r="E6124" s="78"/>
      <c r="F6124" s="78"/>
      <c r="G6124" s="78"/>
      <c r="H6124" s="78"/>
      <c r="I6124" s="78"/>
    </row>
    <row r="6125" spans="1:9" x14ac:dyDescent="0.2">
      <c r="A6125" s="77">
        <v>38257</v>
      </c>
      <c r="B6125" s="61">
        <v>245</v>
      </c>
      <c r="C6125" s="78">
        <f t="shared" si="245"/>
        <v>2004.09</v>
      </c>
      <c r="D6125" s="78">
        <f t="shared" si="246"/>
        <v>0.48595041322314053</v>
      </c>
      <c r="E6125" s="78"/>
      <c r="F6125" s="78"/>
      <c r="G6125" s="78"/>
      <c r="H6125" s="78"/>
      <c r="I6125" s="78"/>
    </row>
    <row r="6126" spans="1:9" x14ac:dyDescent="0.2">
      <c r="A6126" s="77">
        <v>38258</v>
      </c>
      <c r="B6126" s="61">
        <v>-66</v>
      </c>
      <c r="C6126" s="78">
        <f t="shared" si="245"/>
        <v>2004.09</v>
      </c>
      <c r="D6126" s="78">
        <f t="shared" si="246"/>
        <v>-0.13090909090909092</v>
      </c>
      <c r="E6126" s="78"/>
      <c r="F6126" s="78"/>
      <c r="G6126" s="78"/>
      <c r="H6126" s="78"/>
      <c r="I6126" s="78"/>
    </row>
    <row r="6127" spans="1:9" x14ac:dyDescent="0.2">
      <c r="A6127" s="77">
        <v>38259</v>
      </c>
      <c r="B6127" s="61">
        <v>8</v>
      </c>
      <c r="C6127" s="78">
        <f t="shared" si="245"/>
        <v>2004.09</v>
      </c>
      <c r="D6127" s="78">
        <f t="shared" si="246"/>
        <v>1.5867768595041323E-2</v>
      </c>
      <c r="E6127" s="78"/>
      <c r="F6127" s="78"/>
      <c r="G6127" s="78"/>
      <c r="H6127" s="78"/>
      <c r="I6127" s="78"/>
    </row>
    <row r="6128" spans="1:9" x14ac:dyDescent="0.2">
      <c r="A6128" s="77">
        <v>38260</v>
      </c>
      <c r="B6128" s="61">
        <v>51</v>
      </c>
      <c r="C6128" s="78">
        <f t="shared" si="245"/>
        <v>2004.09</v>
      </c>
      <c r="D6128" s="78">
        <f t="shared" si="246"/>
        <v>0.10115702479338844</v>
      </c>
      <c r="E6128" s="78"/>
      <c r="F6128" s="78"/>
      <c r="G6128" s="78"/>
      <c r="H6128" s="78"/>
      <c r="I6128" s="78"/>
    </row>
    <row r="6129" spans="1:9" x14ac:dyDescent="0.2">
      <c r="A6129" s="77">
        <v>38261</v>
      </c>
      <c r="B6129" s="61">
        <v>110</v>
      </c>
      <c r="C6129" s="78">
        <f t="shared" si="245"/>
        <v>2004.1</v>
      </c>
      <c r="D6129" s="78">
        <f t="shared" si="246"/>
        <v>0.2181818181818182</v>
      </c>
      <c r="E6129" s="78"/>
      <c r="F6129" s="78"/>
      <c r="G6129" s="78"/>
      <c r="H6129" s="78"/>
      <c r="I6129" s="78"/>
    </row>
    <row r="6130" spans="1:9" x14ac:dyDescent="0.2">
      <c r="A6130" s="77">
        <v>38262</v>
      </c>
      <c r="B6130" s="61">
        <v>48</v>
      </c>
      <c r="C6130" s="78">
        <f t="shared" si="245"/>
        <v>2004.1</v>
      </c>
      <c r="D6130" s="78">
        <f t="shared" si="246"/>
        <v>9.5206611570247929E-2</v>
      </c>
      <c r="E6130" s="78"/>
      <c r="F6130" s="78"/>
      <c r="G6130" s="78"/>
      <c r="H6130" s="78"/>
      <c r="I6130" s="78"/>
    </row>
    <row r="6131" spans="1:9" x14ac:dyDescent="0.2">
      <c r="A6131" s="77">
        <v>38263</v>
      </c>
      <c r="B6131" s="61">
        <v>178</v>
      </c>
      <c r="C6131" s="78">
        <f t="shared" si="245"/>
        <v>2004.1</v>
      </c>
      <c r="D6131" s="78">
        <f t="shared" si="246"/>
        <v>0.35305785123966943</v>
      </c>
      <c r="E6131" s="78"/>
      <c r="F6131" s="78"/>
      <c r="G6131" s="78"/>
      <c r="H6131" s="78"/>
      <c r="I6131" s="78"/>
    </row>
    <row r="6132" spans="1:9" x14ac:dyDescent="0.2">
      <c r="A6132" s="77">
        <v>38264</v>
      </c>
      <c r="B6132" s="61">
        <v>52</v>
      </c>
      <c r="C6132" s="78">
        <f t="shared" si="245"/>
        <v>2004.1</v>
      </c>
      <c r="D6132" s="78">
        <f t="shared" si="246"/>
        <v>0.10314049586776859</v>
      </c>
      <c r="E6132" s="78"/>
      <c r="F6132" s="78"/>
      <c r="G6132" s="78"/>
      <c r="H6132" s="78"/>
      <c r="I6132" s="78"/>
    </row>
    <row r="6133" spans="1:9" x14ac:dyDescent="0.2">
      <c r="A6133" s="77">
        <v>38265</v>
      </c>
      <c r="B6133" s="61">
        <v>20</v>
      </c>
      <c r="C6133" s="78">
        <f t="shared" si="245"/>
        <v>2004.1</v>
      </c>
      <c r="D6133" s="78">
        <f t="shared" si="246"/>
        <v>3.9669421487603308E-2</v>
      </c>
      <c r="E6133" s="78"/>
      <c r="F6133" s="78"/>
      <c r="G6133" s="78"/>
      <c r="H6133" s="78"/>
      <c r="I6133" s="78"/>
    </row>
    <row r="6134" spans="1:9" x14ac:dyDescent="0.2">
      <c r="A6134" s="77">
        <v>38266</v>
      </c>
      <c r="B6134" s="61">
        <v>-100</v>
      </c>
      <c r="C6134" s="78">
        <f t="shared" si="245"/>
        <v>2004.1</v>
      </c>
      <c r="D6134" s="78">
        <f t="shared" si="246"/>
        <v>-0.19834710743801653</v>
      </c>
      <c r="E6134" s="78"/>
      <c r="F6134" s="78"/>
      <c r="G6134" s="78"/>
      <c r="H6134" s="78"/>
      <c r="I6134" s="78"/>
    </row>
    <row r="6135" spans="1:9" x14ac:dyDescent="0.2">
      <c r="A6135" s="77">
        <v>38267</v>
      </c>
      <c r="B6135" s="61">
        <v>98</v>
      </c>
      <c r="C6135" s="78">
        <f t="shared" si="245"/>
        <v>2004.1</v>
      </c>
      <c r="D6135" s="78">
        <f t="shared" si="246"/>
        <v>0.19438016528925622</v>
      </c>
      <c r="E6135" s="78"/>
      <c r="F6135" s="78"/>
      <c r="G6135" s="78"/>
      <c r="H6135" s="78"/>
      <c r="I6135" s="78"/>
    </row>
    <row r="6136" spans="1:9" x14ac:dyDescent="0.2">
      <c r="A6136" s="77">
        <v>38268</v>
      </c>
      <c r="B6136" s="61">
        <v>-150</v>
      </c>
      <c r="C6136" s="78">
        <f t="shared" si="245"/>
        <v>2004.1</v>
      </c>
      <c r="D6136" s="78">
        <f t="shared" si="246"/>
        <v>-0.2975206611570248</v>
      </c>
      <c r="E6136" s="78"/>
      <c r="F6136" s="78"/>
      <c r="G6136" s="78"/>
      <c r="H6136" s="78"/>
      <c r="I6136" s="78"/>
    </row>
    <row r="6137" spans="1:9" x14ac:dyDescent="0.2">
      <c r="A6137" s="77">
        <v>38269</v>
      </c>
      <c r="B6137" s="61">
        <v>-116</v>
      </c>
      <c r="C6137" s="78">
        <f t="shared" si="245"/>
        <v>2004.1</v>
      </c>
      <c r="D6137" s="78">
        <f t="shared" si="246"/>
        <v>-0.23008264462809916</v>
      </c>
      <c r="E6137" s="78"/>
      <c r="F6137" s="78"/>
      <c r="G6137" s="78"/>
      <c r="H6137" s="78"/>
      <c r="I6137" s="78"/>
    </row>
    <row r="6138" spans="1:9" x14ac:dyDescent="0.2">
      <c r="A6138" s="77">
        <v>38270</v>
      </c>
      <c r="B6138" s="61">
        <v>12</v>
      </c>
      <c r="C6138" s="78">
        <f t="shared" si="245"/>
        <v>2004.1</v>
      </c>
      <c r="D6138" s="78">
        <f t="shared" si="246"/>
        <v>2.3801652892561982E-2</v>
      </c>
      <c r="E6138" s="78"/>
      <c r="F6138" s="78"/>
      <c r="G6138" s="78"/>
      <c r="H6138" s="78"/>
      <c r="I6138" s="78"/>
    </row>
    <row r="6139" spans="1:9" x14ac:dyDescent="0.2">
      <c r="A6139" s="77">
        <v>38271</v>
      </c>
      <c r="B6139" s="61">
        <v>96</v>
      </c>
      <c r="C6139" s="78">
        <f t="shared" si="245"/>
        <v>2004.1</v>
      </c>
      <c r="D6139" s="78">
        <f t="shared" si="246"/>
        <v>0.19041322314049586</v>
      </c>
      <c r="E6139" s="78"/>
      <c r="F6139" s="78"/>
      <c r="G6139" s="78"/>
      <c r="H6139" s="78"/>
      <c r="I6139" s="78"/>
    </row>
    <row r="6140" spans="1:9" x14ac:dyDescent="0.2">
      <c r="A6140" s="77">
        <v>38272</v>
      </c>
      <c r="B6140" s="61">
        <v>91</v>
      </c>
      <c r="C6140" s="78">
        <f t="shared" si="245"/>
        <v>2004.1</v>
      </c>
      <c r="D6140" s="78">
        <f t="shared" si="246"/>
        <v>0.18049586776859505</v>
      </c>
      <c r="E6140" s="78"/>
      <c r="F6140" s="78"/>
      <c r="G6140" s="78"/>
      <c r="H6140" s="78"/>
      <c r="I6140" s="78"/>
    </row>
    <row r="6141" spans="1:9" x14ac:dyDescent="0.2">
      <c r="A6141" s="77">
        <v>38273</v>
      </c>
      <c r="B6141" s="61">
        <v>136</v>
      </c>
      <c r="C6141" s="78">
        <f t="shared" si="245"/>
        <v>2004.1</v>
      </c>
      <c r="D6141" s="78">
        <f t="shared" si="246"/>
        <v>0.26975206611570246</v>
      </c>
      <c r="E6141" s="78"/>
      <c r="F6141" s="78"/>
      <c r="G6141" s="78"/>
      <c r="H6141" s="78"/>
      <c r="I6141" s="78"/>
    </row>
    <row r="6142" spans="1:9" x14ac:dyDescent="0.2">
      <c r="A6142" s="77">
        <v>38274</v>
      </c>
      <c r="B6142" s="61">
        <v>13</v>
      </c>
      <c r="C6142" s="78">
        <f t="shared" si="245"/>
        <v>2004.1</v>
      </c>
      <c r="D6142" s="78">
        <f t="shared" si="246"/>
        <v>2.5785123966942148E-2</v>
      </c>
      <c r="E6142" s="78"/>
      <c r="F6142" s="78"/>
      <c r="G6142" s="78"/>
      <c r="H6142" s="78"/>
      <c r="I6142" s="78"/>
    </row>
    <row r="6143" spans="1:9" x14ac:dyDescent="0.2">
      <c r="A6143" s="77">
        <v>38275</v>
      </c>
      <c r="B6143" s="61">
        <v>-177</v>
      </c>
      <c r="C6143" s="78">
        <f t="shared" si="245"/>
        <v>2004.1</v>
      </c>
      <c r="D6143" s="78">
        <f t="shared" si="246"/>
        <v>-0.35107438016528925</v>
      </c>
      <c r="E6143" s="78"/>
      <c r="F6143" s="78"/>
      <c r="G6143" s="78"/>
      <c r="H6143" s="78"/>
      <c r="I6143" s="78"/>
    </row>
    <row r="6144" spans="1:9" x14ac:dyDescent="0.2">
      <c r="A6144" s="77">
        <v>38276</v>
      </c>
      <c r="B6144" s="61">
        <v>377</v>
      </c>
      <c r="C6144" s="78">
        <f t="shared" si="245"/>
        <v>2004.1</v>
      </c>
      <c r="D6144" s="78">
        <f t="shared" si="246"/>
        <v>0.74776859504132231</v>
      </c>
      <c r="E6144" s="78"/>
      <c r="F6144" s="78"/>
      <c r="G6144" s="78"/>
      <c r="H6144" s="78"/>
      <c r="I6144" s="78"/>
    </row>
    <row r="6145" spans="1:9" x14ac:dyDescent="0.2">
      <c r="A6145" s="77">
        <v>38277</v>
      </c>
      <c r="B6145" s="61">
        <v>34</v>
      </c>
      <c r="C6145" s="78">
        <f t="shared" si="245"/>
        <v>2004.1</v>
      </c>
      <c r="D6145" s="78">
        <f t="shared" si="246"/>
        <v>6.7438016528925615E-2</v>
      </c>
      <c r="E6145" s="78"/>
      <c r="F6145" s="78"/>
      <c r="G6145" s="78"/>
      <c r="H6145" s="78"/>
      <c r="I6145" s="78"/>
    </row>
    <row r="6146" spans="1:9" x14ac:dyDescent="0.2">
      <c r="A6146" s="77">
        <v>38278</v>
      </c>
      <c r="B6146" s="61">
        <v>47</v>
      </c>
      <c r="C6146" s="78">
        <f t="shared" si="245"/>
        <v>2004.1</v>
      </c>
      <c r="D6146" s="78">
        <f t="shared" si="246"/>
        <v>9.3223140495867773E-2</v>
      </c>
      <c r="E6146" s="78"/>
      <c r="F6146" s="78"/>
      <c r="G6146" s="78"/>
      <c r="H6146" s="78"/>
      <c r="I6146" s="78"/>
    </row>
    <row r="6147" spans="1:9" x14ac:dyDescent="0.2">
      <c r="A6147" s="77">
        <v>38279</v>
      </c>
      <c r="B6147" s="61">
        <v>584</v>
      </c>
      <c r="C6147" s="78">
        <f t="shared" si="245"/>
        <v>2004.1</v>
      </c>
      <c r="D6147" s="78">
        <f t="shared" si="246"/>
        <v>1.1583471074380165</v>
      </c>
      <c r="E6147" s="78"/>
      <c r="F6147" s="78"/>
      <c r="G6147" s="78"/>
      <c r="H6147" s="78"/>
      <c r="I6147" s="78"/>
    </row>
    <row r="6148" spans="1:9" x14ac:dyDescent="0.2">
      <c r="A6148" s="77">
        <v>38280</v>
      </c>
      <c r="B6148" s="61">
        <v>226</v>
      </c>
      <c r="C6148" s="78">
        <f t="shared" si="245"/>
        <v>2004.1</v>
      </c>
      <c r="D6148" s="78">
        <f t="shared" si="246"/>
        <v>0.44826446280991733</v>
      </c>
      <c r="E6148" s="78"/>
      <c r="F6148" s="78"/>
      <c r="G6148" s="78"/>
      <c r="H6148" s="78"/>
      <c r="I6148" s="78"/>
    </row>
    <row r="6149" spans="1:9" x14ac:dyDescent="0.2">
      <c r="A6149" s="77">
        <v>38281</v>
      </c>
      <c r="B6149" s="61">
        <v>411</v>
      </c>
      <c r="C6149" s="78">
        <f t="shared" si="245"/>
        <v>2004.1</v>
      </c>
      <c r="D6149" s="78">
        <f t="shared" si="246"/>
        <v>0.81520661157024787</v>
      </c>
      <c r="E6149" s="78"/>
      <c r="F6149" s="78"/>
      <c r="G6149" s="78"/>
      <c r="H6149" s="78"/>
      <c r="I6149" s="78"/>
    </row>
    <row r="6150" spans="1:9" x14ac:dyDescent="0.2">
      <c r="A6150" s="77">
        <v>38282</v>
      </c>
      <c r="B6150" s="61">
        <v>226</v>
      </c>
      <c r="C6150" s="78">
        <f t="shared" si="245"/>
        <v>2004.1</v>
      </c>
      <c r="D6150" s="78">
        <f t="shared" si="246"/>
        <v>0.44826446280991733</v>
      </c>
      <c r="E6150" s="78"/>
      <c r="F6150" s="78"/>
      <c r="G6150" s="78"/>
      <c r="H6150" s="78"/>
      <c r="I6150" s="78"/>
    </row>
    <row r="6151" spans="1:9" x14ac:dyDescent="0.2">
      <c r="A6151" s="77">
        <v>38283</v>
      </c>
      <c r="B6151" s="61">
        <v>1574</v>
      </c>
      <c r="C6151" s="78">
        <f t="shared" si="245"/>
        <v>2004.1</v>
      </c>
      <c r="D6151" s="78">
        <f t="shared" si="246"/>
        <v>3.1219834710743801</v>
      </c>
      <c r="E6151" s="78"/>
      <c r="F6151" s="78"/>
      <c r="G6151" s="78"/>
      <c r="H6151" s="78"/>
      <c r="I6151" s="78"/>
    </row>
    <row r="6152" spans="1:9" x14ac:dyDescent="0.2">
      <c r="A6152" s="77">
        <v>38284</v>
      </c>
      <c r="B6152" s="61">
        <v>880</v>
      </c>
      <c r="C6152" s="78">
        <f t="shared" si="245"/>
        <v>2004.1</v>
      </c>
      <c r="D6152" s="78">
        <f t="shared" si="246"/>
        <v>1.7454545454545456</v>
      </c>
      <c r="E6152" s="78"/>
      <c r="F6152" s="78"/>
      <c r="G6152" s="78"/>
      <c r="H6152" s="78"/>
      <c r="I6152" s="78"/>
    </row>
    <row r="6153" spans="1:9" x14ac:dyDescent="0.2">
      <c r="A6153" s="77">
        <v>38285</v>
      </c>
      <c r="B6153" s="61">
        <v>419</v>
      </c>
      <c r="C6153" s="78">
        <f t="shared" si="245"/>
        <v>2004.1</v>
      </c>
      <c r="D6153" s="78">
        <f t="shared" si="246"/>
        <v>0.83107438016528934</v>
      </c>
      <c r="E6153" s="78"/>
      <c r="F6153" s="78"/>
      <c r="G6153" s="78"/>
      <c r="H6153" s="78"/>
      <c r="I6153" s="78"/>
    </row>
    <row r="6154" spans="1:9" x14ac:dyDescent="0.2">
      <c r="A6154" s="77">
        <v>38286</v>
      </c>
      <c r="B6154" s="61">
        <v>725</v>
      </c>
      <c r="C6154" s="78">
        <f t="shared" si="245"/>
        <v>2004.1</v>
      </c>
      <c r="D6154" s="78">
        <f t="shared" si="246"/>
        <v>1.4380165289256199</v>
      </c>
      <c r="E6154" s="78"/>
      <c r="F6154" s="78"/>
      <c r="G6154" s="78"/>
      <c r="H6154" s="78"/>
      <c r="I6154" s="78"/>
    </row>
    <row r="6155" spans="1:9" x14ac:dyDescent="0.2">
      <c r="A6155" s="77">
        <v>38287</v>
      </c>
      <c r="B6155" s="61">
        <v>495</v>
      </c>
      <c r="C6155" s="78">
        <f t="shared" ref="C6155:C6218" si="247">YEAR(A6155) + MONTH(A6155) / 100</f>
        <v>2004.1</v>
      </c>
      <c r="D6155" s="78">
        <f t="shared" si="246"/>
        <v>0.98181818181818192</v>
      </c>
      <c r="E6155" s="78"/>
      <c r="F6155" s="78"/>
      <c r="G6155" s="78"/>
      <c r="H6155" s="78"/>
      <c r="I6155" s="78"/>
    </row>
    <row r="6156" spans="1:9" x14ac:dyDescent="0.2">
      <c r="A6156" s="77">
        <v>38288</v>
      </c>
      <c r="B6156" s="61">
        <v>501</v>
      </c>
      <c r="C6156" s="78">
        <f t="shared" si="247"/>
        <v>2004.1</v>
      </c>
      <c r="D6156" s="78">
        <f t="shared" ref="D6156:D6219" si="248">B6156 * 60 * 60 * 24 / 43560 / 1000</f>
        <v>0.9937190082644628</v>
      </c>
      <c r="E6156" s="78"/>
      <c r="F6156" s="78"/>
      <c r="G6156" s="78"/>
      <c r="H6156" s="78"/>
      <c r="I6156" s="78"/>
    </row>
    <row r="6157" spans="1:9" x14ac:dyDescent="0.2">
      <c r="A6157" s="77">
        <v>38289</v>
      </c>
      <c r="B6157" s="61">
        <v>439</v>
      </c>
      <c r="C6157" s="78">
        <f t="shared" si="247"/>
        <v>2004.1</v>
      </c>
      <c r="D6157" s="78">
        <f t="shared" si="248"/>
        <v>0.87074380165289256</v>
      </c>
      <c r="E6157" s="78"/>
      <c r="F6157" s="78"/>
      <c r="G6157" s="78"/>
      <c r="H6157" s="78"/>
      <c r="I6157" s="78"/>
    </row>
    <row r="6158" spans="1:9" x14ac:dyDescent="0.2">
      <c r="A6158" s="77">
        <v>38290</v>
      </c>
      <c r="B6158" s="61">
        <v>204</v>
      </c>
      <c r="C6158" s="78">
        <f t="shared" si="247"/>
        <v>2004.1</v>
      </c>
      <c r="D6158" s="78">
        <f t="shared" si="248"/>
        <v>0.40462809917355375</v>
      </c>
      <c r="E6158" s="78"/>
      <c r="F6158" s="78"/>
      <c r="G6158" s="78"/>
      <c r="H6158" s="78"/>
      <c r="I6158" s="78"/>
    </row>
    <row r="6159" spans="1:9" x14ac:dyDescent="0.2">
      <c r="A6159" s="77">
        <v>38291</v>
      </c>
      <c r="B6159" s="61">
        <v>-737</v>
      </c>
      <c r="C6159" s="78">
        <f t="shared" si="247"/>
        <v>2004.1</v>
      </c>
      <c r="D6159" s="78">
        <f t="shared" si="248"/>
        <v>-1.4618181818181817</v>
      </c>
      <c r="E6159" s="78"/>
      <c r="F6159" s="78"/>
      <c r="G6159" s="78"/>
      <c r="H6159" s="78"/>
      <c r="I6159" s="78"/>
    </row>
    <row r="6160" spans="1:9" x14ac:dyDescent="0.2">
      <c r="A6160" s="77">
        <v>38292</v>
      </c>
      <c r="B6160" s="61">
        <v>98</v>
      </c>
      <c r="C6160" s="78">
        <f t="shared" si="247"/>
        <v>2004.11</v>
      </c>
      <c r="D6160" s="78">
        <f t="shared" si="248"/>
        <v>0.19438016528925622</v>
      </c>
      <c r="E6160" s="78"/>
      <c r="F6160" s="78"/>
      <c r="G6160" s="78"/>
      <c r="H6160" s="78"/>
      <c r="I6160" s="78"/>
    </row>
    <row r="6161" spans="1:9" x14ac:dyDescent="0.2">
      <c r="A6161" s="77">
        <v>38293</v>
      </c>
      <c r="B6161" s="61">
        <v>204</v>
      </c>
      <c r="C6161" s="78">
        <f t="shared" si="247"/>
        <v>2004.11</v>
      </c>
      <c r="D6161" s="78">
        <f t="shared" si="248"/>
        <v>0.40462809917355375</v>
      </c>
      <c r="E6161" s="78"/>
      <c r="F6161" s="78"/>
      <c r="G6161" s="78"/>
      <c r="H6161" s="78"/>
      <c r="I6161" s="78"/>
    </row>
    <row r="6162" spans="1:9" x14ac:dyDescent="0.2">
      <c r="A6162" s="77">
        <v>38294</v>
      </c>
      <c r="B6162" s="61">
        <v>122</v>
      </c>
      <c r="C6162" s="78">
        <f t="shared" si="247"/>
        <v>2004.11</v>
      </c>
      <c r="D6162" s="78">
        <f t="shared" si="248"/>
        <v>0.24198347107438017</v>
      </c>
      <c r="E6162" s="78"/>
      <c r="F6162" s="78"/>
      <c r="G6162" s="78"/>
      <c r="H6162" s="78"/>
      <c r="I6162" s="78"/>
    </row>
    <row r="6163" spans="1:9" x14ac:dyDescent="0.2">
      <c r="A6163" s="77">
        <v>38295</v>
      </c>
      <c r="B6163" s="61">
        <v>224</v>
      </c>
      <c r="C6163" s="78">
        <f t="shared" si="247"/>
        <v>2004.11</v>
      </c>
      <c r="D6163" s="78">
        <f t="shared" si="248"/>
        <v>0.44429752066115702</v>
      </c>
      <c r="E6163" s="78"/>
      <c r="F6163" s="78"/>
      <c r="G6163" s="78"/>
      <c r="H6163" s="78"/>
      <c r="I6163" s="78"/>
    </row>
    <row r="6164" spans="1:9" x14ac:dyDescent="0.2">
      <c r="A6164" s="77">
        <v>38296</v>
      </c>
      <c r="B6164" s="61">
        <v>246</v>
      </c>
      <c r="C6164" s="78">
        <f t="shared" si="247"/>
        <v>2004.11</v>
      </c>
      <c r="D6164" s="78">
        <f t="shared" si="248"/>
        <v>0.48793388429752066</v>
      </c>
      <c r="E6164" s="78"/>
      <c r="F6164" s="78"/>
      <c r="G6164" s="78"/>
      <c r="H6164" s="78"/>
      <c r="I6164" s="78"/>
    </row>
    <row r="6165" spans="1:9" x14ac:dyDescent="0.2">
      <c r="A6165" s="77">
        <v>38297</v>
      </c>
      <c r="B6165" s="61">
        <v>333</v>
      </c>
      <c r="C6165" s="78">
        <f t="shared" si="247"/>
        <v>2004.11</v>
      </c>
      <c r="D6165" s="78">
        <f t="shared" si="248"/>
        <v>0.66049586776859504</v>
      </c>
      <c r="E6165" s="78"/>
      <c r="F6165" s="78"/>
      <c r="G6165" s="78"/>
      <c r="H6165" s="78"/>
      <c r="I6165" s="78"/>
    </row>
    <row r="6166" spans="1:9" x14ac:dyDescent="0.2">
      <c r="A6166" s="77">
        <v>38298</v>
      </c>
      <c r="B6166" s="61">
        <v>325</v>
      </c>
      <c r="C6166" s="78">
        <f t="shared" si="247"/>
        <v>2004.11</v>
      </c>
      <c r="D6166" s="78">
        <f t="shared" si="248"/>
        <v>0.64462809917355368</v>
      </c>
      <c r="E6166" s="78"/>
      <c r="F6166" s="78"/>
      <c r="G6166" s="78"/>
      <c r="H6166" s="78"/>
      <c r="I6166" s="78"/>
    </row>
    <row r="6167" spans="1:9" x14ac:dyDescent="0.2">
      <c r="A6167" s="77">
        <v>38299</v>
      </c>
      <c r="B6167" s="61">
        <v>295</v>
      </c>
      <c r="C6167" s="78">
        <f t="shared" si="247"/>
        <v>2004.11</v>
      </c>
      <c r="D6167" s="78">
        <f t="shared" si="248"/>
        <v>0.58512396694214874</v>
      </c>
      <c r="E6167" s="78"/>
      <c r="F6167" s="78"/>
      <c r="G6167" s="78"/>
      <c r="H6167" s="78"/>
      <c r="I6167" s="78"/>
    </row>
    <row r="6168" spans="1:9" x14ac:dyDescent="0.2">
      <c r="A6168" s="77">
        <v>38300</v>
      </c>
      <c r="B6168" s="61">
        <v>227</v>
      </c>
      <c r="C6168" s="78">
        <f t="shared" si="247"/>
        <v>2004.11</v>
      </c>
      <c r="D6168" s="78">
        <f t="shared" si="248"/>
        <v>0.45024793388429751</v>
      </c>
      <c r="E6168" s="78"/>
      <c r="F6168" s="78"/>
      <c r="G6168" s="78"/>
      <c r="H6168" s="78"/>
      <c r="I6168" s="78"/>
    </row>
    <row r="6169" spans="1:9" x14ac:dyDescent="0.2">
      <c r="A6169" s="77">
        <v>38301</v>
      </c>
      <c r="B6169" s="61">
        <v>228</v>
      </c>
      <c r="C6169" s="78">
        <f t="shared" si="247"/>
        <v>2004.11</v>
      </c>
      <c r="D6169" s="78">
        <f t="shared" si="248"/>
        <v>0.4522314049586777</v>
      </c>
      <c r="E6169" s="78"/>
      <c r="F6169" s="78"/>
      <c r="G6169" s="78"/>
      <c r="H6169" s="78"/>
      <c r="I6169" s="78"/>
    </row>
    <row r="6170" spans="1:9" x14ac:dyDescent="0.2">
      <c r="A6170" s="77">
        <v>38302</v>
      </c>
      <c r="B6170" s="61">
        <v>226</v>
      </c>
      <c r="C6170" s="78">
        <f t="shared" si="247"/>
        <v>2004.11</v>
      </c>
      <c r="D6170" s="78">
        <f t="shared" si="248"/>
        <v>0.44826446280991733</v>
      </c>
      <c r="E6170" s="78"/>
      <c r="F6170" s="78"/>
      <c r="G6170" s="78"/>
      <c r="H6170" s="78"/>
      <c r="I6170" s="78"/>
    </row>
    <row r="6171" spans="1:9" x14ac:dyDescent="0.2">
      <c r="A6171" s="77">
        <v>38303</v>
      </c>
      <c r="B6171" s="61">
        <v>211</v>
      </c>
      <c r="C6171" s="78">
        <f t="shared" si="247"/>
        <v>2004.11</v>
      </c>
      <c r="D6171" s="78">
        <f t="shared" si="248"/>
        <v>0.41851239669421486</v>
      </c>
      <c r="E6171" s="78"/>
      <c r="F6171" s="78"/>
      <c r="G6171" s="78"/>
      <c r="H6171" s="78"/>
      <c r="I6171" s="78"/>
    </row>
    <row r="6172" spans="1:9" x14ac:dyDescent="0.2">
      <c r="A6172" s="77">
        <v>38304</v>
      </c>
      <c r="B6172" s="61">
        <v>377</v>
      </c>
      <c r="C6172" s="78">
        <f t="shared" si="247"/>
        <v>2004.11</v>
      </c>
      <c r="D6172" s="78">
        <f t="shared" si="248"/>
        <v>0.74776859504132231</v>
      </c>
      <c r="E6172" s="78"/>
      <c r="F6172" s="78"/>
      <c r="G6172" s="78"/>
      <c r="H6172" s="78"/>
      <c r="I6172" s="78"/>
    </row>
    <row r="6173" spans="1:9" x14ac:dyDescent="0.2">
      <c r="A6173" s="77">
        <v>38305</v>
      </c>
      <c r="B6173" s="61">
        <v>281</v>
      </c>
      <c r="C6173" s="78">
        <f t="shared" si="247"/>
        <v>2004.11</v>
      </c>
      <c r="D6173" s="78">
        <f t="shared" si="248"/>
        <v>0.5573553719008264</v>
      </c>
      <c r="E6173" s="78"/>
      <c r="F6173" s="78"/>
      <c r="G6173" s="78"/>
      <c r="H6173" s="78"/>
      <c r="I6173" s="78"/>
    </row>
    <row r="6174" spans="1:9" x14ac:dyDescent="0.2">
      <c r="A6174" s="77">
        <v>38306</v>
      </c>
      <c r="B6174" s="61">
        <v>338</v>
      </c>
      <c r="C6174" s="78">
        <f t="shared" si="247"/>
        <v>2004.11</v>
      </c>
      <c r="D6174" s="78">
        <f t="shared" si="248"/>
        <v>0.6704132231404959</v>
      </c>
      <c r="E6174" s="78"/>
      <c r="F6174" s="78"/>
      <c r="G6174" s="78"/>
      <c r="H6174" s="78"/>
      <c r="I6174" s="78"/>
    </row>
    <row r="6175" spans="1:9" x14ac:dyDescent="0.2">
      <c r="A6175" s="77">
        <v>38307</v>
      </c>
      <c r="B6175" s="61">
        <v>339</v>
      </c>
      <c r="C6175" s="78">
        <f t="shared" si="247"/>
        <v>2004.11</v>
      </c>
      <c r="D6175" s="78">
        <f t="shared" si="248"/>
        <v>0.67239669421487602</v>
      </c>
      <c r="E6175" s="78"/>
      <c r="F6175" s="78"/>
      <c r="G6175" s="78"/>
      <c r="H6175" s="78"/>
      <c r="I6175" s="78"/>
    </row>
    <row r="6176" spans="1:9" x14ac:dyDescent="0.2">
      <c r="A6176" s="77">
        <v>38308</v>
      </c>
      <c r="B6176" s="61">
        <v>262</v>
      </c>
      <c r="C6176" s="78">
        <f t="shared" si="247"/>
        <v>2004.11</v>
      </c>
      <c r="D6176" s="78">
        <f t="shared" si="248"/>
        <v>0.51966942148760331</v>
      </c>
      <c r="E6176" s="78"/>
      <c r="F6176" s="78"/>
      <c r="G6176" s="78"/>
      <c r="H6176" s="78"/>
      <c r="I6176" s="78"/>
    </row>
    <row r="6177" spans="1:9" x14ac:dyDescent="0.2">
      <c r="A6177" s="77">
        <v>38309</v>
      </c>
      <c r="B6177" s="61">
        <v>369</v>
      </c>
      <c r="C6177" s="78">
        <f t="shared" si="247"/>
        <v>2004.11</v>
      </c>
      <c r="D6177" s="78">
        <f t="shared" si="248"/>
        <v>0.73190082644628107</v>
      </c>
      <c r="E6177" s="78"/>
      <c r="F6177" s="78"/>
      <c r="G6177" s="78"/>
      <c r="H6177" s="78"/>
      <c r="I6177" s="78"/>
    </row>
    <row r="6178" spans="1:9" x14ac:dyDescent="0.2">
      <c r="A6178" s="77">
        <v>38310</v>
      </c>
      <c r="B6178" s="61">
        <v>295</v>
      </c>
      <c r="C6178" s="78">
        <f t="shared" si="247"/>
        <v>2004.11</v>
      </c>
      <c r="D6178" s="78">
        <f t="shared" si="248"/>
        <v>0.58512396694214874</v>
      </c>
      <c r="E6178" s="78"/>
      <c r="F6178" s="78"/>
      <c r="G6178" s="78"/>
      <c r="H6178" s="78"/>
      <c r="I6178" s="78"/>
    </row>
    <row r="6179" spans="1:9" x14ac:dyDescent="0.2">
      <c r="A6179" s="77">
        <v>38311</v>
      </c>
      <c r="B6179" s="61">
        <v>261</v>
      </c>
      <c r="C6179" s="78">
        <f t="shared" si="247"/>
        <v>2004.11</v>
      </c>
      <c r="D6179" s="78">
        <f t="shared" si="248"/>
        <v>0.51768595041322318</v>
      </c>
      <c r="E6179" s="78"/>
      <c r="F6179" s="78"/>
      <c r="G6179" s="78"/>
      <c r="H6179" s="78"/>
      <c r="I6179" s="78"/>
    </row>
    <row r="6180" spans="1:9" x14ac:dyDescent="0.2">
      <c r="A6180" s="77">
        <v>38312</v>
      </c>
      <c r="B6180" s="61">
        <v>295</v>
      </c>
      <c r="C6180" s="78">
        <f t="shared" si="247"/>
        <v>2004.11</v>
      </c>
      <c r="D6180" s="78">
        <f t="shared" si="248"/>
        <v>0.58512396694214874</v>
      </c>
      <c r="E6180" s="78"/>
      <c r="F6180" s="78"/>
      <c r="G6180" s="78"/>
      <c r="H6180" s="78"/>
      <c r="I6180" s="78"/>
    </row>
    <row r="6181" spans="1:9" x14ac:dyDescent="0.2">
      <c r="A6181" s="77">
        <v>38313</v>
      </c>
      <c r="B6181" s="61">
        <v>359</v>
      </c>
      <c r="C6181" s="78">
        <f t="shared" si="247"/>
        <v>2004.11</v>
      </c>
      <c r="D6181" s="78">
        <f t="shared" si="248"/>
        <v>0.71206611570247935</v>
      </c>
      <c r="E6181" s="78"/>
      <c r="F6181" s="78"/>
      <c r="G6181" s="78"/>
      <c r="H6181" s="78"/>
      <c r="I6181" s="78"/>
    </row>
    <row r="6182" spans="1:9" x14ac:dyDescent="0.2">
      <c r="A6182" s="77">
        <v>38314</v>
      </c>
      <c r="B6182" s="61">
        <v>308</v>
      </c>
      <c r="C6182" s="78">
        <f t="shared" si="247"/>
        <v>2004.11</v>
      </c>
      <c r="D6182" s="78">
        <f t="shared" si="248"/>
        <v>0.61090909090909085</v>
      </c>
      <c r="E6182" s="78"/>
      <c r="F6182" s="78"/>
      <c r="G6182" s="78"/>
      <c r="H6182" s="78"/>
      <c r="I6182" s="78"/>
    </row>
    <row r="6183" spans="1:9" x14ac:dyDescent="0.2">
      <c r="A6183" s="77">
        <v>38315</v>
      </c>
      <c r="B6183" s="61">
        <v>277</v>
      </c>
      <c r="C6183" s="78">
        <f t="shared" si="247"/>
        <v>2004.11</v>
      </c>
      <c r="D6183" s="78">
        <f t="shared" si="248"/>
        <v>0.54942148760330578</v>
      </c>
      <c r="E6183" s="78"/>
      <c r="F6183" s="78"/>
      <c r="G6183" s="78"/>
      <c r="H6183" s="78"/>
      <c r="I6183" s="78"/>
    </row>
    <row r="6184" spans="1:9" x14ac:dyDescent="0.2">
      <c r="A6184" s="77">
        <v>38316</v>
      </c>
      <c r="B6184" s="61">
        <v>284</v>
      </c>
      <c r="C6184" s="78">
        <f t="shared" si="247"/>
        <v>2004.11</v>
      </c>
      <c r="D6184" s="78">
        <f t="shared" si="248"/>
        <v>0.56330578512396701</v>
      </c>
      <c r="E6184" s="78"/>
      <c r="F6184" s="78"/>
      <c r="G6184" s="78"/>
      <c r="H6184" s="78"/>
      <c r="I6184" s="78"/>
    </row>
    <row r="6185" spans="1:9" x14ac:dyDescent="0.2">
      <c r="A6185" s="77">
        <v>38317</v>
      </c>
      <c r="B6185" s="61">
        <v>240</v>
      </c>
      <c r="C6185" s="78">
        <f t="shared" si="247"/>
        <v>2004.11</v>
      </c>
      <c r="D6185" s="78">
        <f t="shared" si="248"/>
        <v>0.47603305785123967</v>
      </c>
      <c r="E6185" s="78"/>
      <c r="F6185" s="78"/>
      <c r="G6185" s="78"/>
      <c r="H6185" s="78"/>
      <c r="I6185" s="78"/>
    </row>
    <row r="6186" spans="1:9" x14ac:dyDescent="0.2">
      <c r="A6186" s="77">
        <v>38318</v>
      </c>
      <c r="B6186" s="61">
        <v>346</v>
      </c>
      <c r="C6186" s="78">
        <f t="shared" si="247"/>
        <v>2004.11</v>
      </c>
      <c r="D6186" s="78">
        <f t="shared" si="248"/>
        <v>0.68628099173553725</v>
      </c>
      <c r="E6186" s="78"/>
      <c r="F6186" s="78"/>
      <c r="G6186" s="78"/>
      <c r="H6186" s="78"/>
      <c r="I6186" s="78"/>
    </row>
    <row r="6187" spans="1:9" x14ac:dyDescent="0.2">
      <c r="A6187" s="77">
        <v>38319</v>
      </c>
      <c r="B6187" s="61">
        <v>153</v>
      </c>
      <c r="C6187" s="78">
        <f t="shared" si="247"/>
        <v>2004.11</v>
      </c>
      <c r="D6187" s="78">
        <f t="shared" si="248"/>
        <v>0.3034710743801653</v>
      </c>
      <c r="E6187" s="78"/>
      <c r="F6187" s="78"/>
      <c r="G6187" s="78"/>
      <c r="H6187" s="78"/>
      <c r="I6187" s="78"/>
    </row>
    <row r="6188" spans="1:9" x14ac:dyDescent="0.2">
      <c r="A6188" s="77">
        <v>38320</v>
      </c>
      <c r="B6188" s="61">
        <v>303</v>
      </c>
      <c r="C6188" s="78">
        <f t="shared" si="247"/>
        <v>2004.11</v>
      </c>
      <c r="D6188" s="78">
        <f t="shared" si="248"/>
        <v>0.60099173553718999</v>
      </c>
      <c r="E6188" s="78"/>
      <c r="F6188" s="78"/>
      <c r="G6188" s="78"/>
      <c r="H6188" s="78"/>
      <c r="I6188" s="78"/>
    </row>
    <row r="6189" spans="1:9" x14ac:dyDescent="0.2">
      <c r="A6189" s="77">
        <v>38321</v>
      </c>
      <c r="B6189" s="61">
        <v>350</v>
      </c>
      <c r="C6189" s="78">
        <f t="shared" si="247"/>
        <v>2004.11</v>
      </c>
      <c r="D6189" s="78">
        <f t="shared" si="248"/>
        <v>0.69421487603305787</v>
      </c>
      <c r="E6189" s="78"/>
      <c r="F6189" s="78"/>
      <c r="G6189" s="78"/>
      <c r="H6189" s="78"/>
      <c r="I6189" s="78"/>
    </row>
    <row r="6190" spans="1:9" x14ac:dyDescent="0.2">
      <c r="A6190" s="77">
        <v>38322</v>
      </c>
      <c r="B6190" s="61">
        <v>397</v>
      </c>
      <c r="C6190" s="78">
        <f t="shared" si="247"/>
        <v>2004.12</v>
      </c>
      <c r="D6190" s="78">
        <f t="shared" si="248"/>
        <v>0.78743801652892553</v>
      </c>
      <c r="E6190" s="78"/>
      <c r="F6190" s="78"/>
      <c r="G6190" s="78"/>
      <c r="H6190" s="78"/>
      <c r="I6190" s="78"/>
    </row>
    <row r="6191" spans="1:9" x14ac:dyDescent="0.2">
      <c r="A6191" s="77">
        <v>38323</v>
      </c>
      <c r="B6191" s="61">
        <v>334</v>
      </c>
      <c r="C6191" s="78">
        <f t="shared" si="247"/>
        <v>2004.12</v>
      </c>
      <c r="D6191" s="78">
        <f t="shared" si="248"/>
        <v>0.66247933884297516</v>
      </c>
      <c r="E6191" s="78"/>
      <c r="F6191" s="78"/>
      <c r="G6191" s="78"/>
      <c r="H6191" s="78"/>
      <c r="I6191" s="78"/>
    </row>
    <row r="6192" spans="1:9" x14ac:dyDescent="0.2">
      <c r="A6192" s="77">
        <v>38324</v>
      </c>
      <c r="B6192" s="61">
        <v>255</v>
      </c>
      <c r="C6192" s="78">
        <f t="shared" si="247"/>
        <v>2004.12</v>
      </c>
      <c r="D6192" s="78">
        <f t="shared" si="248"/>
        <v>0.50578512396694209</v>
      </c>
      <c r="E6192" s="78"/>
      <c r="F6192" s="78"/>
      <c r="G6192" s="78"/>
      <c r="H6192" s="78"/>
      <c r="I6192" s="78"/>
    </row>
    <row r="6193" spans="1:9" x14ac:dyDescent="0.2">
      <c r="A6193" s="77">
        <v>38325</v>
      </c>
      <c r="B6193" s="61">
        <v>322</v>
      </c>
      <c r="C6193" s="78">
        <f t="shared" si="247"/>
        <v>2004.12</v>
      </c>
      <c r="D6193" s="78">
        <f t="shared" si="248"/>
        <v>0.63867768595041319</v>
      </c>
      <c r="E6193" s="78"/>
      <c r="F6193" s="78"/>
      <c r="G6193" s="78"/>
      <c r="H6193" s="78"/>
      <c r="I6193" s="78"/>
    </row>
    <row r="6194" spans="1:9" x14ac:dyDescent="0.2">
      <c r="A6194" s="77">
        <v>38326</v>
      </c>
      <c r="B6194" s="61">
        <v>289</v>
      </c>
      <c r="C6194" s="78">
        <f t="shared" si="247"/>
        <v>2004.12</v>
      </c>
      <c r="D6194" s="78">
        <f t="shared" si="248"/>
        <v>0.57322314049586787</v>
      </c>
      <c r="E6194" s="78"/>
      <c r="F6194" s="78"/>
      <c r="G6194" s="78"/>
      <c r="H6194" s="78"/>
      <c r="I6194" s="78"/>
    </row>
    <row r="6195" spans="1:9" x14ac:dyDescent="0.2">
      <c r="A6195" s="77">
        <v>38327</v>
      </c>
      <c r="B6195" s="61">
        <v>255</v>
      </c>
      <c r="C6195" s="78">
        <f t="shared" si="247"/>
        <v>2004.12</v>
      </c>
      <c r="D6195" s="78">
        <f t="shared" si="248"/>
        <v>0.50578512396694209</v>
      </c>
      <c r="E6195" s="78"/>
      <c r="F6195" s="78"/>
      <c r="G6195" s="78"/>
      <c r="H6195" s="78"/>
      <c r="I6195" s="78"/>
    </row>
    <row r="6196" spans="1:9" x14ac:dyDescent="0.2">
      <c r="A6196" s="77">
        <v>38328</v>
      </c>
      <c r="B6196" s="61">
        <v>404</v>
      </c>
      <c r="C6196" s="78">
        <f t="shared" si="247"/>
        <v>2004.12</v>
      </c>
      <c r="D6196" s="78">
        <f t="shared" si="248"/>
        <v>0.80132231404958676</v>
      </c>
      <c r="E6196" s="78"/>
      <c r="F6196" s="78"/>
      <c r="G6196" s="78"/>
      <c r="H6196" s="78"/>
      <c r="I6196" s="78"/>
    </row>
    <row r="6197" spans="1:9" x14ac:dyDescent="0.2">
      <c r="A6197" s="77">
        <v>38329</v>
      </c>
      <c r="B6197" s="61">
        <v>3030</v>
      </c>
      <c r="C6197" s="78">
        <f t="shared" si="247"/>
        <v>2004.12</v>
      </c>
      <c r="D6197" s="78">
        <f t="shared" si="248"/>
        <v>6.0099173553719014</v>
      </c>
      <c r="E6197" s="78"/>
      <c r="F6197" s="78"/>
      <c r="G6197" s="78"/>
      <c r="H6197" s="78"/>
      <c r="I6197" s="78"/>
    </row>
    <row r="6198" spans="1:9" x14ac:dyDescent="0.2">
      <c r="A6198" s="77">
        <v>38330</v>
      </c>
      <c r="B6198" s="61">
        <v>4093</v>
      </c>
      <c r="C6198" s="78">
        <f t="shared" si="247"/>
        <v>2004.12</v>
      </c>
      <c r="D6198" s="78">
        <f t="shared" si="248"/>
        <v>8.1183471074380176</v>
      </c>
      <c r="E6198" s="78"/>
      <c r="F6198" s="78"/>
      <c r="G6198" s="78"/>
      <c r="H6198" s="78"/>
      <c r="I6198" s="78"/>
    </row>
    <row r="6199" spans="1:9" x14ac:dyDescent="0.2">
      <c r="A6199" s="77">
        <v>38331</v>
      </c>
      <c r="B6199" s="61">
        <v>3070</v>
      </c>
      <c r="C6199" s="78">
        <f t="shared" si="247"/>
        <v>2004.12</v>
      </c>
      <c r="D6199" s="78">
        <f t="shared" si="248"/>
        <v>6.0892561983471074</v>
      </c>
      <c r="E6199" s="78"/>
      <c r="F6199" s="78"/>
      <c r="G6199" s="78"/>
      <c r="H6199" s="78"/>
      <c r="I6199" s="78"/>
    </row>
    <row r="6200" spans="1:9" x14ac:dyDescent="0.2">
      <c r="A6200" s="77">
        <v>38332</v>
      </c>
      <c r="B6200" s="61">
        <v>2022</v>
      </c>
      <c r="C6200" s="78">
        <f t="shared" si="247"/>
        <v>2004.12</v>
      </c>
      <c r="D6200" s="78">
        <f t="shared" si="248"/>
        <v>4.0105785123966946</v>
      </c>
      <c r="E6200" s="78"/>
      <c r="F6200" s="78"/>
      <c r="G6200" s="78"/>
      <c r="H6200" s="78"/>
      <c r="I6200" s="78"/>
    </row>
    <row r="6201" spans="1:9" x14ac:dyDescent="0.2">
      <c r="A6201" s="77">
        <v>38333</v>
      </c>
      <c r="B6201" s="61">
        <v>1649</v>
      </c>
      <c r="C6201" s="78">
        <f t="shared" si="247"/>
        <v>2004.12</v>
      </c>
      <c r="D6201" s="78">
        <f t="shared" si="248"/>
        <v>3.2707438016528925</v>
      </c>
      <c r="E6201" s="78"/>
      <c r="F6201" s="78"/>
      <c r="G6201" s="78"/>
      <c r="H6201" s="78"/>
      <c r="I6201" s="78"/>
    </row>
    <row r="6202" spans="1:9" x14ac:dyDescent="0.2">
      <c r="A6202" s="77">
        <v>38334</v>
      </c>
      <c r="B6202" s="61">
        <v>1356</v>
      </c>
      <c r="C6202" s="78">
        <f t="shared" si="247"/>
        <v>2004.12</v>
      </c>
      <c r="D6202" s="78">
        <f t="shared" si="248"/>
        <v>2.6895867768595041</v>
      </c>
      <c r="E6202" s="78"/>
      <c r="F6202" s="78"/>
      <c r="G6202" s="78"/>
      <c r="H6202" s="78"/>
      <c r="I6202" s="78"/>
    </row>
    <row r="6203" spans="1:9" x14ac:dyDescent="0.2">
      <c r="A6203" s="77">
        <v>38335</v>
      </c>
      <c r="B6203" s="61">
        <v>1463</v>
      </c>
      <c r="C6203" s="78">
        <f t="shared" si="247"/>
        <v>2004.12</v>
      </c>
      <c r="D6203" s="78">
        <f t="shared" si="248"/>
        <v>2.9018181818181819</v>
      </c>
      <c r="E6203" s="78"/>
      <c r="F6203" s="78"/>
      <c r="G6203" s="78"/>
      <c r="H6203" s="78"/>
      <c r="I6203" s="78"/>
    </row>
    <row r="6204" spans="1:9" x14ac:dyDescent="0.2">
      <c r="A6204" s="77">
        <v>38336</v>
      </c>
      <c r="B6204" s="61">
        <v>1291</v>
      </c>
      <c r="C6204" s="78">
        <f t="shared" si="247"/>
        <v>2004.12</v>
      </c>
      <c r="D6204" s="78">
        <f t="shared" si="248"/>
        <v>2.5606611570247932</v>
      </c>
      <c r="E6204" s="78"/>
      <c r="F6204" s="78"/>
      <c r="G6204" s="78"/>
      <c r="H6204" s="78"/>
      <c r="I6204" s="78"/>
    </row>
    <row r="6205" spans="1:9" x14ac:dyDescent="0.2">
      <c r="A6205" s="77">
        <v>38337</v>
      </c>
      <c r="B6205" s="61">
        <v>1161</v>
      </c>
      <c r="C6205" s="78">
        <f t="shared" si="247"/>
        <v>2004.12</v>
      </c>
      <c r="D6205" s="78">
        <f t="shared" si="248"/>
        <v>2.302809917355372</v>
      </c>
      <c r="E6205" s="78"/>
      <c r="F6205" s="78"/>
      <c r="G6205" s="78"/>
      <c r="H6205" s="78"/>
      <c r="I6205" s="78"/>
    </row>
    <row r="6206" spans="1:9" x14ac:dyDescent="0.2">
      <c r="A6206" s="77">
        <v>38338</v>
      </c>
      <c r="B6206" s="61">
        <v>1023</v>
      </c>
      <c r="C6206" s="78">
        <f t="shared" si="247"/>
        <v>2004.12</v>
      </c>
      <c r="D6206" s="78">
        <f t="shared" si="248"/>
        <v>2.0290909090909088</v>
      </c>
      <c r="E6206" s="78"/>
      <c r="F6206" s="78"/>
      <c r="G6206" s="78"/>
      <c r="H6206" s="78"/>
      <c r="I6206" s="78"/>
    </row>
    <row r="6207" spans="1:9" x14ac:dyDescent="0.2">
      <c r="A6207" s="77">
        <v>38339</v>
      </c>
      <c r="B6207" s="61">
        <v>1034</v>
      </c>
      <c r="C6207" s="78">
        <f t="shared" si="247"/>
        <v>2004.12</v>
      </c>
      <c r="D6207" s="78">
        <f t="shared" si="248"/>
        <v>2.0509090909090908</v>
      </c>
      <c r="E6207" s="78"/>
      <c r="F6207" s="78"/>
      <c r="G6207" s="78"/>
      <c r="H6207" s="78"/>
      <c r="I6207" s="78"/>
    </row>
    <row r="6208" spans="1:9" x14ac:dyDescent="0.2">
      <c r="A6208" s="77">
        <v>38340</v>
      </c>
      <c r="B6208" s="61">
        <v>1102</v>
      </c>
      <c r="C6208" s="78">
        <f t="shared" si="247"/>
        <v>2004.12</v>
      </c>
      <c r="D6208" s="78">
        <f t="shared" si="248"/>
        <v>2.1857851239669421</v>
      </c>
      <c r="E6208" s="78"/>
      <c r="F6208" s="78"/>
      <c r="G6208" s="78"/>
      <c r="H6208" s="78"/>
      <c r="I6208" s="78"/>
    </row>
    <row r="6209" spans="1:9" x14ac:dyDescent="0.2">
      <c r="A6209" s="77">
        <v>38341</v>
      </c>
      <c r="B6209" s="61">
        <v>941</v>
      </c>
      <c r="C6209" s="78">
        <f t="shared" si="247"/>
        <v>2004.12</v>
      </c>
      <c r="D6209" s="78">
        <f t="shared" si="248"/>
        <v>1.8664462809917357</v>
      </c>
      <c r="E6209" s="78"/>
      <c r="F6209" s="78"/>
      <c r="G6209" s="78"/>
      <c r="H6209" s="78"/>
      <c r="I6209" s="78"/>
    </row>
    <row r="6210" spans="1:9" x14ac:dyDescent="0.2">
      <c r="A6210" s="77">
        <v>38342</v>
      </c>
      <c r="B6210" s="61">
        <v>909</v>
      </c>
      <c r="C6210" s="78">
        <f t="shared" si="247"/>
        <v>2004.12</v>
      </c>
      <c r="D6210" s="78">
        <f t="shared" si="248"/>
        <v>1.8029752066115703</v>
      </c>
      <c r="E6210" s="78"/>
      <c r="F6210" s="78"/>
      <c r="G6210" s="78"/>
      <c r="H6210" s="78"/>
      <c r="I6210" s="78"/>
    </row>
    <row r="6211" spans="1:9" x14ac:dyDescent="0.2">
      <c r="A6211" s="77">
        <v>38343</v>
      </c>
      <c r="B6211" s="61">
        <v>965</v>
      </c>
      <c r="C6211" s="78">
        <f t="shared" si="247"/>
        <v>2004.12</v>
      </c>
      <c r="D6211" s="78">
        <f t="shared" si="248"/>
        <v>1.9140495867768594</v>
      </c>
      <c r="E6211" s="78"/>
      <c r="F6211" s="78"/>
      <c r="G6211" s="78"/>
      <c r="H6211" s="78"/>
      <c r="I6211" s="78"/>
    </row>
    <row r="6212" spans="1:9" x14ac:dyDescent="0.2">
      <c r="A6212" s="77">
        <v>38344</v>
      </c>
      <c r="B6212" s="61">
        <v>934</v>
      </c>
      <c r="C6212" s="78">
        <f t="shared" si="247"/>
        <v>2004.12</v>
      </c>
      <c r="D6212" s="78">
        <f t="shared" si="248"/>
        <v>1.8525619834710745</v>
      </c>
      <c r="E6212" s="78"/>
      <c r="F6212" s="78"/>
      <c r="G6212" s="78"/>
      <c r="H6212" s="78"/>
      <c r="I6212" s="78"/>
    </row>
    <row r="6213" spans="1:9" x14ac:dyDescent="0.2">
      <c r="A6213" s="77">
        <v>38345</v>
      </c>
      <c r="B6213" s="61">
        <v>671</v>
      </c>
      <c r="C6213" s="78">
        <f t="shared" si="247"/>
        <v>2004.12</v>
      </c>
      <c r="D6213" s="78">
        <f t="shared" si="248"/>
        <v>1.330909090909091</v>
      </c>
      <c r="E6213" s="78"/>
      <c r="F6213" s="78"/>
      <c r="G6213" s="78"/>
      <c r="H6213" s="78"/>
      <c r="I6213" s="78"/>
    </row>
    <row r="6214" spans="1:9" x14ac:dyDescent="0.2">
      <c r="A6214" s="77">
        <v>38346</v>
      </c>
      <c r="B6214" s="61">
        <v>693</v>
      </c>
      <c r="C6214" s="78">
        <f t="shared" si="247"/>
        <v>2004.12</v>
      </c>
      <c r="D6214" s="78">
        <f t="shared" si="248"/>
        <v>1.3745454545454545</v>
      </c>
      <c r="E6214" s="78"/>
      <c r="F6214" s="78"/>
      <c r="G6214" s="78"/>
      <c r="H6214" s="78"/>
      <c r="I6214" s="78"/>
    </row>
    <row r="6215" spans="1:9" x14ac:dyDescent="0.2">
      <c r="A6215" s="77">
        <v>38347</v>
      </c>
      <c r="B6215" s="61">
        <v>1060</v>
      </c>
      <c r="C6215" s="78">
        <f t="shared" si="247"/>
        <v>2004.12</v>
      </c>
      <c r="D6215" s="78">
        <f t="shared" si="248"/>
        <v>2.1024793388429752</v>
      </c>
      <c r="E6215" s="78"/>
      <c r="F6215" s="78"/>
      <c r="G6215" s="78"/>
      <c r="H6215" s="78"/>
      <c r="I6215" s="78"/>
    </row>
    <row r="6216" spans="1:9" x14ac:dyDescent="0.2">
      <c r="A6216" s="77">
        <v>38348</v>
      </c>
      <c r="B6216" s="61">
        <v>2147</v>
      </c>
      <c r="C6216" s="78">
        <f t="shared" si="247"/>
        <v>2004.12</v>
      </c>
      <c r="D6216" s="78">
        <f t="shared" si="248"/>
        <v>4.2585123966942149</v>
      </c>
      <c r="E6216" s="78"/>
      <c r="F6216" s="78"/>
      <c r="G6216" s="78"/>
      <c r="H6216" s="78"/>
      <c r="I6216" s="78"/>
    </row>
    <row r="6217" spans="1:9" x14ac:dyDescent="0.2">
      <c r="A6217" s="77">
        <v>38349</v>
      </c>
      <c r="B6217" s="61">
        <v>3110</v>
      </c>
      <c r="C6217" s="78">
        <f t="shared" si="247"/>
        <v>2004.12</v>
      </c>
      <c r="D6217" s="78">
        <f t="shared" si="248"/>
        <v>6.1685950413223143</v>
      </c>
      <c r="E6217" s="78"/>
      <c r="F6217" s="78"/>
      <c r="G6217" s="78"/>
      <c r="H6217" s="78"/>
      <c r="I6217" s="78"/>
    </row>
    <row r="6218" spans="1:9" x14ac:dyDescent="0.2">
      <c r="A6218" s="77">
        <v>38350</v>
      </c>
      <c r="B6218" s="61">
        <v>2662</v>
      </c>
      <c r="C6218" s="78">
        <f t="shared" si="247"/>
        <v>2004.12</v>
      </c>
      <c r="D6218" s="78">
        <f t="shared" si="248"/>
        <v>5.28</v>
      </c>
      <c r="E6218" s="78"/>
      <c r="F6218" s="78"/>
      <c r="G6218" s="78"/>
      <c r="H6218" s="78"/>
      <c r="I6218" s="78"/>
    </row>
    <row r="6219" spans="1:9" x14ac:dyDescent="0.2">
      <c r="A6219" s="77">
        <v>38351</v>
      </c>
      <c r="B6219" s="61">
        <v>2599</v>
      </c>
      <c r="C6219" s="78">
        <f t="shared" ref="C6219:C6282" si="249">YEAR(A6219) + MONTH(A6219) / 100</f>
        <v>2004.12</v>
      </c>
      <c r="D6219" s="78">
        <f t="shared" si="248"/>
        <v>5.1550413223140499</v>
      </c>
      <c r="E6219" s="78"/>
      <c r="F6219" s="78"/>
      <c r="G6219" s="78"/>
      <c r="H6219" s="78"/>
      <c r="I6219" s="78"/>
    </row>
    <row r="6220" spans="1:9" x14ac:dyDescent="0.2">
      <c r="A6220" s="77">
        <v>38352</v>
      </c>
      <c r="B6220" s="61">
        <v>2226</v>
      </c>
      <c r="C6220" s="78">
        <f t="shared" si="249"/>
        <v>2004.12</v>
      </c>
      <c r="D6220" s="78">
        <f t="shared" ref="D6220:D6283" si="250">B6220 * 60 * 60 * 24 / 43560 / 1000</f>
        <v>4.4152066115702482</v>
      </c>
      <c r="E6220" s="78"/>
      <c r="F6220" s="78"/>
      <c r="G6220" s="78"/>
      <c r="H6220" s="78"/>
      <c r="I6220" s="78"/>
    </row>
    <row r="6221" spans="1:9" x14ac:dyDescent="0.2">
      <c r="A6221" s="77">
        <v>38353</v>
      </c>
      <c r="B6221" s="61">
        <v>1709</v>
      </c>
      <c r="C6221" s="78">
        <f t="shared" si="249"/>
        <v>2005.01</v>
      </c>
      <c r="D6221" s="78">
        <f t="shared" si="250"/>
        <v>3.3897520661157023</v>
      </c>
      <c r="E6221" s="78"/>
      <c r="F6221" s="78"/>
      <c r="G6221" s="78"/>
      <c r="H6221" s="78"/>
      <c r="I6221" s="78"/>
    </row>
    <row r="6222" spans="1:9" x14ac:dyDescent="0.2">
      <c r="A6222" s="77">
        <v>38354</v>
      </c>
      <c r="B6222" s="61">
        <v>1464</v>
      </c>
      <c r="C6222" s="78">
        <f t="shared" si="249"/>
        <v>2005.01</v>
      </c>
      <c r="D6222" s="78">
        <f t="shared" si="250"/>
        <v>2.9038016528925619</v>
      </c>
      <c r="E6222" s="78"/>
      <c r="F6222" s="78"/>
      <c r="G6222" s="78"/>
      <c r="H6222" s="78"/>
      <c r="I6222" s="78"/>
    </row>
    <row r="6223" spans="1:9" x14ac:dyDescent="0.2">
      <c r="A6223" s="77">
        <v>38355</v>
      </c>
      <c r="B6223" s="61">
        <v>1139</v>
      </c>
      <c r="C6223" s="78">
        <f t="shared" si="249"/>
        <v>2005.01</v>
      </c>
      <c r="D6223" s="78">
        <f t="shared" si="250"/>
        <v>2.2591735537190085</v>
      </c>
      <c r="E6223" s="78"/>
      <c r="F6223" s="78"/>
      <c r="G6223" s="78"/>
      <c r="H6223" s="78"/>
      <c r="I6223" s="78"/>
    </row>
    <row r="6224" spans="1:9" x14ac:dyDescent="0.2">
      <c r="A6224" s="77">
        <v>38356</v>
      </c>
      <c r="B6224" s="61">
        <v>719</v>
      </c>
      <c r="C6224" s="78">
        <f t="shared" si="249"/>
        <v>2005.01</v>
      </c>
      <c r="D6224" s="78">
        <f t="shared" si="250"/>
        <v>1.4261157024793387</v>
      </c>
      <c r="E6224" s="78"/>
      <c r="F6224" s="78"/>
      <c r="G6224" s="78"/>
      <c r="H6224" s="78"/>
      <c r="I6224" s="78"/>
    </row>
    <row r="6225" spans="1:9" x14ac:dyDescent="0.2">
      <c r="A6225" s="77">
        <v>38357</v>
      </c>
      <c r="B6225" s="61">
        <v>1187</v>
      </c>
      <c r="C6225" s="78">
        <f t="shared" si="249"/>
        <v>2005.01</v>
      </c>
      <c r="D6225" s="78">
        <f t="shared" si="250"/>
        <v>2.354380165289256</v>
      </c>
      <c r="E6225" s="78"/>
      <c r="F6225" s="78"/>
      <c r="G6225" s="78"/>
      <c r="H6225" s="78"/>
      <c r="I6225" s="78"/>
    </row>
    <row r="6226" spans="1:9" x14ac:dyDescent="0.2">
      <c r="A6226" s="77">
        <v>38358</v>
      </c>
      <c r="B6226" s="61">
        <v>609</v>
      </c>
      <c r="C6226" s="78">
        <f t="shared" si="249"/>
        <v>2005.01</v>
      </c>
      <c r="D6226" s="78">
        <f t="shared" si="250"/>
        <v>1.2079338842975207</v>
      </c>
      <c r="E6226" s="78"/>
      <c r="F6226" s="78"/>
      <c r="G6226" s="78"/>
      <c r="H6226" s="78"/>
      <c r="I6226" s="78"/>
    </row>
    <row r="6227" spans="1:9" x14ac:dyDescent="0.2">
      <c r="A6227" s="77">
        <v>38359</v>
      </c>
      <c r="B6227" s="61">
        <v>998</v>
      </c>
      <c r="C6227" s="78">
        <f t="shared" si="249"/>
        <v>2005.01</v>
      </c>
      <c r="D6227" s="78">
        <f t="shared" si="250"/>
        <v>1.9795041322314051</v>
      </c>
      <c r="E6227" s="78"/>
      <c r="F6227" s="78"/>
      <c r="G6227" s="78"/>
      <c r="H6227" s="78"/>
      <c r="I6227" s="78"/>
    </row>
    <row r="6228" spans="1:9" x14ac:dyDescent="0.2">
      <c r="A6228" s="77">
        <v>38360</v>
      </c>
      <c r="B6228" s="61">
        <v>1019</v>
      </c>
      <c r="C6228" s="78">
        <f t="shared" si="249"/>
        <v>2005.01</v>
      </c>
      <c r="D6228" s="78">
        <f t="shared" si="250"/>
        <v>2.0211570247933883</v>
      </c>
      <c r="E6228" s="78"/>
      <c r="F6228" s="78"/>
      <c r="G6228" s="78"/>
      <c r="H6228" s="78"/>
      <c r="I6228" s="78"/>
    </row>
    <row r="6229" spans="1:9" x14ac:dyDescent="0.2">
      <c r="A6229" s="77">
        <v>38361</v>
      </c>
      <c r="B6229" s="61">
        <v>1104</v>
      </c>
      <c r="C6229" s="78">
        <f t="shared" si="249"/>
        <v>2005.01</v>
      </c>
      <c r="D6229" s="78">
        <f t="shared" si="250"/>
        <v>2.1897520661157022</v>
      </c>
      <c r="E6229" s="78"/>
      <c r="F6229" s="78"/>
      <c r="G6229" s="78"/>
      <c r="H6229" s="78"/>
      <c r="I6229" s="78"/>
    </row>
    <row r="6230" spans="1:9" x14ac:dyDescent="0.2">
      <c r="A6230" s="77">
        <v>38362</v>
      </c>
      <c r="B6230" s="61">
        <v>906</v>
      </c>
      <c r="C6230" s="78">
        <f t="shared" si="249"/>
        <v>2005.01</v>
      </c>
      <c r="D6230" s="78">
        <f t="shared" si="250"/>
        <v>1.7970247933884298</v>
      </c>
      <c r="E6230" s="78"/>
      <c r="F6230" s="78"/>
      <c r="G6230" s="78"/>
      <c r="H6230" s="78"/>
      <c r="I6230" s="78"/>
    </row>
    <row r="6231" spans="1:9" x14ac:dyDescent="0.2">
      <c r="A6231" s="77">
        <v>38363</v>
      </c>
      <c r="B6231" s="61">
        <v>1035</v>
      </c>
      <c r="C6231" s="78">
        <f t="shared" si="249"/>
        <v>2005.01</v>
      </c>
      <c r="D6231" s="78">
        <f t="shared" si="250"/>
        <v>2.0528925619834713</v>
      </c>
      <c r="E6231" s="78"/>
      <c r="F6231" s="78"/>
      <c r="G6231" s="78"/>
      <c r="H6231" s="78"/>
      <c r="I6231" s="78"/>
    </row>
    <row r="6232" spans="1:9" x14ac:dyDescent="0.2">
      <c r="A6232" s="77">
        <v>38364</v>
      </c>
      <c r="B6232" s="61">
        <v>949</v>
      </c>
      <c r="C6232" s="78">
        <f t="shared" si="249"/>
        <v>2005.01</v>
      </c>
      <c r="D6232" s="78">
        <f t="shared" si="250"/>
        <v>1.8823140495867769</v>
      </c>
      <c r="E6232" s="78"/>
      <c r="F6232" s="78"/>
      <c r="G6232" s="78"/>
      <c r="H6232" s="78"/>
      <c r="I6232" s="78"/>
    </row>
    <row r="6233" spans="1:9" x14ac:dyDescent="0.2">
      <c r="A6233" s="77">
        <v>38365</v>
      </c>
      <c r="B6233" s="61">
        <v>626</v>
      </c>
      <c r="C6233" s="78">
        <f t="shared" si="249"/>
        <v>2005.01</v>
      </c>
      <c r="D6233" s="78">
        <f t="shared" si="250"/>
        <v>1.2416528925619834</v>
      </c>
      <c r="E6233" s="78"/>
      <c r="F6233" s="78"/>
      <c r="G6233" s="78"/>
      <c r="H6233" s="78"/>
      <c r="I6233" s="78"/>
    </row>
    <row r="6234" spans="1:9" x14ac:dyDescent="0.2">
      <c r="A6234" s="77">
        <v>38366</v>
      </c>
      <c r="B6234" s="61">
        <v>999</v>
      </c>
      <c r="C6234" s="78">
        <f t="shared" si="249"/>
        <v>2005.01</v>
      </c>
      <c r="D6234" s="78">
        <f t="shared" si="250"/>
        <v>1.9814876033057851</v>
      </c>
      <c r="E6234" s="78"/>
      <c r="F6234" s="78"/>
      <c r="G6234" s="78"/>
      <c r="H6234" s="78"/>
      <c r="I6234" s="78"/>
    </row>
    <row r="6235" spans="1:9" x14ac:dyDescent="0.2">
      <c r="A6235" s="77">
        <v>38367</v>
      </c>
      <c r="B6235" s="61">
        <v>759</v>
      </c>
      <c r="C6235" s="78">
        <f t="shared" si="249"/>
        <v>2005.01</v>
      </c>
      <c r="D6235" s="78">
        <f t="shared" si="250"/>
        <v>1.5054545454545456</v>
      </c>
      <c r="E6235" s="78"/>
      <c r="F6235" s="78"/>
      <c r="G6235" s="78"/>
      <c r="H6235" s="78"/>
      <c r="I6235" s="78"/>
    </row>
    <row r="6236" spans="1:9" x14ac:dyDescent="0.2">
      <c r="A6236" s="77">
        <v>38368</v>
      </c>
      <c r="B6236" s="61">
        <v>864</v>
      </c>
      <c r="C6236" s="78">
        <f t="shared" si="249"/>
        <v>2005.01</v>
      </c>
      <c r="D6236" s="78">
        <f t="shared" si="250"/>
        <v>1.7137190082644629</v>
      </c>
      <c r="E6236" s="78"/>
      <c r="F6236" s="78"/>
      <c r="G6236" s="78"/>
      <c r="H6236" s="78"/>
      <c r="I6236" s="78"/>
    </row>
    <row r="6237" spans="1:9" x14ac:dyDescent="0.2">
      <c r="A6237" s="77">
        <v>38369</v>
      </c>
      <c r="B6237" s="61">
        <v>1033</v>
      </c>
      <c r="C6237" s="78">
        <f t="shared" si="249"/>
        <v>2005.01</v>
      </c>
      <c r="D6237" s="78">
        <f t="shared" si="250"/>
        <v>2.0489256198347108</v>
      </c>
      <c r="E6237" s="78"/>
      <c r="F6237" s="78"/>
      <c r="G6237" s="78"/>
      <c r="H6237" s="78"/>
      <c r="I6237" s="78"/>
    </row>
    <row r="6238" spans="1:9" x14ac:dyDescent="0.2">
      <c r="A6238" s="77">
        <v>38370</v>
      </c>
      <c r="B6238" s="61">
        <v>932</v>
      </c>
      <c r="C6238" s="78">
        <f t="shared" si="249"/>
        <v>2005.01</v>
      </c>
      <c r="D6238" s="78">
        <f t="shared" si="250"/>
        <v>1.848595041322314</v>
      </c>
      <c r="E6238" s="78"/>
      <c r="F6238" s="78"/>
      <c r="G6238" s="78"/>
      <c r="H6238" s="78"/>
      <c r="I6238" s="78"/>
    </row>
    <row r="6239" spans="1:9" x14ac:dyDescent="0.2">
      <c r="A6239" s="77">
        <v>38371</v>
      </c>
      <c r="B6239" s="61">
        <v>1065</v>
      </c>
      <c r="C6239" s="78">
        <f t="shared" si="249"/>
        <v>2005.01</v>
      </c>
      <c r="D6239" s="78">
        <f t="shared" si="250"/>
        <v>2.1123966942148757</v>
      </c>
      <c r="E6239" s="78"/>
      <c r="F6239" s="78"/>
      <c r="G6239" s="78"/>
      <c r="H6239" s="78"/>
      <c r="I6239" s="78"/>
    </row>
    <row r="6240" spans="1:9" x14ac:dyDescent="0.2">
      <c r="A6240" s="77">
        <v>38372</v>
      </c>
      <c r="B6240" s="61">
        <v>1574</v>
      </c>
      <c r="C6240" s="78">
        <f t="shared" si="249"/>
        <v>2005.01</v>
      </c>
      <c r="D6240" s="78">
        <f t="shared" si="250"/>
        <v>3.1219834710743801</v>
      </c>
      <c r="E6240" s="78"/>
      <c r="F6240" s="78"/>
      <c r="G6240" s="78"/>
      <c r="H6240" s="78"/>
      <c r="I6240" s="78"/>
    </row>
    <row r="6241" spans="1:9" x14ac:dyDescent="0.2">
      <c r="A6241" s="77">
        <v>38373</v>
      </c>
      <c r="B6241" s="61">
        <v>1835</v>
      </c>
      <c r="C6241" s="78">
        <f t="shared" si="249"/>
        <v>2005.01</v>
      </c>
      <c r="D6241" s="78">
        <f t="shared" si="250"/>
        <v>3.6396694214876035</v>
      </c>
      <c r="E6241" s="78"/>
      <c r="F6241" s="78"/>
      <c r="G6241" s="78"/>
      <c r="H6241" s="78"/>
      <c r="I6241" s="78"/>
    </row>
    <row r="6242" spans="1:9" x14ac:dyDescent="0.2">
      <c r="A6242" s="77">
        <v>38374</v>
      </c>
      <c r="B6242" s="61">
        <v>1705</v>
      </c>
      <c r="C6242" s="78">
        <f t="shared" si="249"/>
        <v>2005.01</v>
      </c>
      <c r="D6242" s="78">
        <f t="shared" si="250"/>
        <v>3.3818181818181818</v>
      </c>
      <c r="E6242" s="78"/>
      <c r="F6242" s="78"/>
      <c r="G6242" s="78"/>
      <c r="H6242" s="78"/>
      <c r="I6242" s="78"/>
    </row>
    <row r="6243" spans="1:9" x14ac:dyDescent="0.2">
      <c r="A6243" s="77">
        <v>38375</v>
      </c>
      <c r="B6243" s="61">
        <v>1821</v>
      </c>
      <c r="C6243" s="78">
        <f t="shared" si="249"/>
        <v>2005.01</v>
      </c>
      <c r="D6243" s="78">
        <f t="shared" si="250"/>
        <v>3.6119008264462811</v>
      </c>
      <c r="E6243" s="78"/>
      <c r="F6243" s="78"/>
      <c r="G6243" s="78"/>
      <c r="H6243" s="78"/>
      <c r="I6243" s="78"/>
    </row>
    <row r="6244" spans="1:9" x14ac:dyDescent="0.2">
      <c r="A6244" s="77">
        <v>38376</v>
      </c>
      <c r="B6244" s="61">
        <v>1765</v>
      </c>
      <c r="C6244" s="78">
        <f t="shared" si="249"/>
        <v>2005.01</v>
      </c>
      <c r="D6244" s="78">
        <f t="shared" si="250"/>
        <v>3.5008264462809917</v>
      </c>
      <c r="E6244" s="78"/>
      <c r="F6244" s="78"/>
      <c r="G6244" s="78"/>
      <c r="H6244" s="78"/>
      <c r="I6244" s="78"/>
    </row>
    <row r="6245" spans="1:9" x14ac:dyDescent="0.2">
      <c r="A6245" s="77">
        <v>38377</v>
      </c>
      <c r="B6245" s="61">
        <v>1955</v>
      </c>
      <c r="C6245" s="78">
        <f t="shared" si="249"/>
        <v>2005.01</v>
      </c>
      <c r="D6245" s="78">
        <f t="shared" si="250"/>
        <v>3.8776859504132228</v>
      </c>
      <c r="E6245" s="78"/>
      <c r="F6245" s="78"/>
      <c r="G6245" s="78"/>
      <c r="H6245" s="78"/>
      <c r="I6245" s="78"/>
    </row>
    <row r="6246" spans="1:9" x14ac:dyDescent="0.2">
      <c r="A6246" s="77">
        <v>38378</v>
      </c>
      <c r="B6246" s="61">
        <v>4451</v>
      </c>
      <c r="C6246" s="78">
        <f t="shared" si="249"/>
        <v>2005.01</v>
      </c>
      <c r="D6246" s="78">
        <f t="shared" si="250"/>
        <v>8.8284297520661141</v>
      </c>
      <c r="E6246" s="78"/>
      <c r="F6246" s="78"/>
      <c r="G6246" s="78"/>
      <c r="H6246" s="78"/>
      <c r="I6246" s="78"/>
    </row>
    <row r="6247" spans="1:9" x14ac:dyDescent="0.2">
      <c r="A6247" s="77">
        <v>38379</v>
      </c>
      <c r="B6247" s="61">
        <v>6746</v>
      </c>
      <c r="C6247" s="78">
        <f t="shared" si="249"/>
        <v>2005.01</v>
      </c>
      <c r="D6247" s="78">
        <f t="shared" si="250"/>
        <v>13.380495867768595</v>
      </c>
      <c r="E6247" s="78"/>
      <c r="F6247" s="78"/>
      <c r="G6247" s="78"/>
      <c r="H6247" s="78"/>
      <c r="I6247" s="78"/>
    </row>
    <row r="6248" spans="1:9" x14ac:dyDescent="0.2">
      <c r="A6248" s="77">
        <v>38380</v>
      </c>
      <c r="B6248" s="61">
        <v>5982</v>
      </c>
      <c r="C6248" s="78">
        <f t="shared" si="249"/>
        <v>2005.01</v>
      </c>
      <c r="D6248" s="78">
        <f t="shared" si="250"/>
        <v>11.865123966942148</v>
      </c>
      <c r="E6248" s="78"/>
      <c r="F6248" s="78"/>
      <c r="G6248" s="78"/>
      <c r="H6248" s="78"/>
      <c r="I6248" s="78"/>
    </row>
    <row r="6249" spans="1:9" x14ac:dyDescent="0.2">
      <c r="A6249" s="77">
        <v>38381</v>
      </c>
      <c r="B6249" s="61">
        <v>5118</v>
      </c>
      <c r="C6249" s="78">
        <f t="shared" si="249"/>
        <v>2005.01</v>
      </c>
      <c r="D6249" s="78">
        <f t="shared" si="250"/>
        <v>10.151404958677686</v>
      </c>
      <c r="E6249" s="78"/>
      <c r="F6249" s="78"/>
      <c r="G6249" s="78"/>
      <c r="H6249" s="78"/>
      <c r="I6249" s="78"/>
    </row>
    <row r="6250" spans="1:9" x14ac:dyDescent="0.2">
      <c r="A6250" s="77">
        <v>38382</v>
      </c>
      <c r="B6250" s="61">
        <v>3829</v>
      </c>
      <c r="C6250" s="78">
        <f t="shared" si="249"/>
        <v>2005.01</v>
      </c>
      <c r="D6250" s="78">
        <f t="shared" si="250"/>
        <v>7.5947107438016532</v>
      </c>
      <c r="E6250" s="78"/>
      <c r="F6250" s="78"/>
      <c r="G6250" s="78"/>
      <c r="H6250" s="78"/>
      <c r="I6250" s="78"/>
    </row>
    <row r="6251" spans="1:9" x14ac:dyDescent="0.2">
      <c r="A6251" s="77">
        <v>38383</v>
      </c>
      <c r="B6251" s="61">
        <v>3137</v>
      </c>
      <c r="C6251" s="78">
        <f t="shared" si="249"/>
        <v>2005.01</v>
      </c>
      <c r="D6251" s="78">
        <f t="shared" si="250"/>
        <v>6.2221487603305787</v>
      </c>
      <c r="E6251" s="78"/>
      <c r="F6251" s="78"/>
      <c r="G6251" s="78"/>
      <c r="H6251" s="78"/>
      <c r="I6251" s="78"/>
    </row>
    <row r="6252" spans="1:9" x14ac:dyDescent="0.2">
      <c r="A6252" s="77">
        <v>38384</v>
      </c>
      <c r="B6252" s="61">
        <v>2040</v>
      </c>
      <c r="C6252" s="78">
        <f t="shared" si="249"/>
        <v>2005.02</v>
      </c>
      <c r="D6252" s="78">
        <f t="shared" si="250"/>
        <v>4.0462809917355367</v>
      </c>
      <c r="E6252" s="78"/>
      <c r="F6252" s="78"/>
      <c r="G6252" s="78"/>
      <c r="H6252" s="78"/>
      <c r="I6252" s="78"/>
    </row>
    <row r="6253" spans="1:9" x14ac:dyDescent="0.2">
      <c r="A6253" s="77">
        <v>38385</v>
      </c>
      <c r="B6253" s="61">
        <v>2490</v>
      </c>
      <c r="C6253" s="78">
        <f t="shared" si="249"/>
        <v>2005.02</v>
      </c>
      <c r="D6253" s="78">
        <f t="shared" si="250"/>
        <v>4.9388429752066116</v>
      </c>
      <c r="E6253" s="78"/>
      <c r="F6253" s="78"/>
      <c r="G6253" s="78"/>
      <c r="H6253" s="78"/>
      <c r="I6253" s="78"/>
    </row>
    <row r="6254" spans="1:9" x14ac:dyDescent="0.2">
      <c r="A6254" s="77">
        <v>38386</v>
      </c>
      <c r="B6254" s="61">
        <v>1749</v>
      </c>
      <c r="C6254" s="78">
        <f t="shared" si="249"/>
        <v>2005.02</v>
      </c>
      <c r="D6254" s="78">
        <f t="shared" si="250"/>
        <v>3.4690909090909092</v>
      </c>
      <c r="E6254" s="78"/>
      <c r="F6254" s="78"/>
      <c r="G6254" s="78"/>
      <c r="H6254" s="78"/>
      <c r="I6254" s="78"/>
    </row>
    <row r="6255" spans="1:9" x14ac:dyDescent="0.2">
      <c r="A6255" s="77">
        <v>38387</v>
      </c>
      <c r="B6255" s="61">
        <v>1919</v>
      </c>
      <c r="C6255" s="78">
        <f t="shared" si="249"/>
        <v>2005.02</v>
      </c>
      <c r="D6255" s="78">
        <f t="shared" si="250"/>
        <v>3.8062809917355369</v>
      </c>
      <c r="E6255" s="78"/>
      <c r="F6255" s="78"/>
      <c r="G6255" s="78"/>
      <c r="H6255" s="78"/>
      <c r="I6255" s="78"/>
    </row>
    <row r="6256" spans="1:9" x14ac:dyDescent="0.2">
      <c r="A6256" s="77">
        <v>38388</v>
      </c>
      <c r="B6256" s="61">
        <v>2046</v>
      </c>
      <c r="C6256" s="78">
        <f t="shared" si="249"/>
        <v>2005.02</v>
      </c>
      <c r="D6256" s="78">
        <f t="shared" si="250"/>
        <v>4.0581818181818177</v>
      </c>
      <c r="E6256" s="78"/>
      <c r="F6256" s="78"/>
      <c r="G6256" s="78"/>
      <c r="H6256" s="78"/>
      <c r="I6256" s="78"/>
    </row>
    <row r="6257" spans="1:9" x14ac:dyDescent="0.2">
      <c r="A6257" s="77">
        <v>38389</v>
      </c>
      <c r="B6257" s="61">
        <v>1703</v>
      </c>
      <c r="C6257" s="78">
        <f t="shared" si="249"/>
        <v>2005.02</v>
      </c>
      <c r="D6257" s="78">
        <f t="shared" si="250"/>
        <v>3.3778512396694214</v>
      </c>
      <c r="E6257" s="78"/>
      <c r="F6257" s="78"/>
      <c r="G6257" s="78"/>
      <c r="H6257" s="78"/>
      <c r="I6257" s="78"/>
    </row>
    <row r="6258" spans="1:9" x14ac:dyDescent="0.2">
      <c r="A6258" s="77">
        <v>38390</v>
      </c>
      <c r="B6258" s="61">
        <v>1733</v>
      </c>
      <c r="C6258" s="78">
        <f t="shared" si="249"/>
        <v>2005.02</v>
      </c>
      <c r="D6258" s="78">
        <f t="shared" si="250"/>
        <v>3.4373553719008263</v>
      </c>
      <c r="E6258" s="78"/>
      <c r="F6258" s="78"/>
      <c r="G6258" s="78"/>
      <c r="H6258" s="78"/>
      <c r="I6258" s="78"/>
    </row>
    <row r="6259" spans="1:9" x14ac:dyDescent="0.2">
      <c r="A6259" s="77">
        <v>38391</v>
      </c>
      <c r="B6259" s="61">
        <v>1607</v>
      </c>
      <c r="C6259" s="78">
        <f t="shared" si="249"/>
        <v>2005.02</v>
      </c>
      <c r="D6259" s="78">
        <f t="shared" si="250"/>
        <v>3.187438016528926</v>
      </c>
      <c r="E6259" s="78"/>
      <c r="F6259" s="78"/>
      <c r="G6259" s="78"/>
      <c r="H6259" s="78"/>
      <c r="I6259" s="78"/>
    </row>
    <row r="6260" spans="1:9" x14ac:dyDescent="0.2">
      <c r="A6260" s="77">
        <v>38392</v>
      </c>
      <c r="B6260" s="61">
        <v>1596</v>
      </c>
      <c r="C6260" s="78">
        <f t="shared" si="249"/>
        <v>2005.02</v>
      </c>
      <c r="D6260" s="78">
        <f t="shared" si="250"/>
        <v>3.1656198347107436</v>
      </c>
      <c r="E6260" s="78"/>
      <c r="F6260" s="78"/>
      <c r="G6260" s="78"/>
      <c r="H6260" s="78"/>
      <c r="I6260" s="78"/>
    </row>
    <row r="6261" spans="1:9" x14ac:dyDescent="0.2">
      <c r="A6261" s="77">
        <v>38393</v>
      </c>
      <c r="B6261" s="61">
        <v>1580</v>
      </c>
      <c r="C6261" s="78">
        <f t="shared" si="249"/>
        <v>2005.02</v>
      </c>
      <c r="D6261" s="78">
        <f t="shared" si="250"/>
        <v>3.1338842975206611</v>
      </c>
      <c r="E6261" s="78"/>
      <c r="F6261" s="78"/>
      <c r="G6261" s="78"/>
      <c r="H6261" s="78"/>
      <c r="I6261" s="78"/>
    </row>
    <row r="6262" spans="1:9" x14ac:dyDescent="0.2">
      <c r="A6262" s="77">
        <v>38394</v>
      </c>
      <c r="B6262" s="61">
        <v>1179</v>
      </c>
      <c r="C6262" s="78">
        <f t="shared" si="249"/>
        <v>2005.02</v>
      </c>
      <c r="D6262" s="78">
        <f t="shared" si="250"/>
        <v>2.3385123966942145</v>
      </c>
      <c r="E6262" s="78"/>
      <c r="F6262" s="78"/>
      <c r="G6262" s="78"/>
      <c r="H6262" s="78"/>
      <c r="I6262" s="78"/>
    </row>
    <row r="6263" spans="1:9" x14ac:dyDescent="0.2">
      <c r="A6263" s="77">
        <v>38395</v>
      </c>
      <c r="B6263" s="61">
        <v>1232</v>
      </c>
      <c r="C6263" s="78">
        <f t="shared" si="249"/>
        <v>2005.02</v>
      </c>
      <c r="D6263" s="78">
        <f t="shared" si="250"/>
        <v>2.4436363636363634</v>
      </c>
      <c r="E6263" s="78"/>
      <c r="F6263" s="78"/>
      <c r="G6263" s="78"/>
      <c r="H6263" s="78"/>
      <c r="I6263" s="78"/>
    </row>
    <row r="6264" spans="1:9" x14ac:dyDescent="0.2">
      <c r="A6264" s="77">
        <v>38396</v>
      </c>
      <c r="B6264" s="61">
        <v>1463</v>
      </c>
      <c r="C6264" s="78">
        <f t="shared" si="249"/>
        <v>2005.02</v>
      </c>
      <c r="D6264" s="78">
        <f t="shared" si="250"/>
        <v>2.9018181818181819</v>
      </c>
      <c r="E6264" s="78"/>
      <c r="F6264" s="78"/>
      <c r="G6264" s="78"/>
      <c r="H6264" s="78"/>
      <c r="I6264" s="78"/>
    </row>
    <row r="6265" spans="1:9" x14ac:dyDescent="0.2">
      <c r="A6265" s="77">
        <v>38397</v>
      </c>
      <c r="B6265" s="61">
        <v>1733</v>
      </c>
      <c r="C6265" s="78">
        <f t="shared" si="249"/>
        <v>2005.02</v>
      </c>
      <c r="D6265" s="78">
        <f t="shared" si="250"/>
        <v>3.4373553719008263</v>
      </c>
      <c r="E6265" s="78"/>
      <c r="F6265" s="78"/>
      <c r="G6265" s="78"/>
      <c r="H6265" s="78"/>
      <c r="I6265" s="78"/>
    </row>
    <row r="6266" spans="1:9" x14ac:dyDescent="0.2">
      <c r="A6266" s="77">
        <v>38398</v>
      </c>
      <c r="B6266" s="61">
        <v>1585</v>
      </c>
      <c r="C6266" s="78">
        <f t="shared" si="249"/>
        <v>2005.02</v>
      </c>
      <c r="D6266" s="78">
        <f t="shared" si="250"/>
        <v>3.1438016528925616</v>
      </c>
      <c r="E6266" s="78"/>
      <c r="F6266" s="78"/>
      <c r="G6266" s="78"/>
      <c r="H6266" s="78"/>
      <c r="I6266" s="78"/>
    </row>
    <row r="6267" spans="1:9" x14ac:dyDescent="0.2">
      <c r="A6267" s="77">
        <v>38399</v>
      </c>
      <c r="B6267" s="61">
        <v>1651</v>
      </c>
      <c r="C6267" s="78">
        <f t="shared" si="249"/>
        <v>2005.02</v>
      </c>
      <c r="D6267" s="78">
        <f t="shared" si="250"/>
        <v>3.2747107438016529</v>
      </c>
      <c r="E6267" s="78"/>
      <c r="F6267" s="78"/>
      <c r="G6267" s="78"/>
      <c r="H6267" s="78"/>
      <c r="I6267" s="78"/>
    </row>
    <row r="6268" spans="1:9" x14ac:dyDescent="0.2">
      <c r="A6268" s="77">
        <v>38400</v>
      </c>
      <c r="B6268" s="61">
        <v>1470</v>
      </c>
      <c r="C6268" s="78">
        <f t="shared" si="249"/>
        <v>2005.02</v>
      </c>
      <c r="D6268" s="78">
        <f t="shared" si="250"/>
        <v>2.9157024793388429</v>
      </c>
      <c r="E6268" s="78"/>
      <c r="F6268" s="78"/>
      <c r="G6268" s="78"/>
      <c r="H6268" s="78"/>
      <c r="I6268" s="78"/>
    </row>
    <row r="6269" spans="1:9" x14ac:dyDescent="0.2">
      <c r="A6269" s="77">
        <v>38401</v>
      </c>
      <c r="B6269" s="61">
        <v>1602</v>
      </c>
      <c r="C6269" s="78">
        <f t="shared" si="249"/>
        <v>2005.02</v>
      </c>
      <c r="D6269" s="78">
        <f t="shared" si="250"/>
        <v>3.1775206611570246</v>
      </c>
      <c r="E6269" s="78"/>
      <c r="F6269" s="78"/>
      <c r="G6269" s="78"/>
      <c r="H6269" s="78"/>
      <c r="I6269" s="78"/>
    </row>
    <row r="6270" spans="1:9" x14ac:dyDescent="0.2">
      <c r="A6270" s="77">
        <v>38402</v>
      </c>
      <c r="B6270" s="61">
        <v>1479</v>
      </c>
      <c r="C6270" s="78">
        <f t="shared" si="249"/>
        <v>2005.02</v>
      </c>
      <c r="D6270" s="78">
        <f t="shared" si="250"/>
        <v>2.9335537190082648</v>
      </c>
      <c r="E6270" s="78"/>
      <c r="F6270" s="78"/>
      <c r="G6270" s="78"/>
      <c r="H6270" s="78"/>
      <c r="I6270" s="78"/>
    </row>
    <row r="6271" spans="1:9" x14ac:dyDescent="0.2">
      <c r="A6271" s="77">
        <v>38403</v>
      </c>
      <c r="B6271" s="61">
        <v>2518</v>
      </c>
      <c r="C6271" s="78">
        <f t="shared" si="249"/>
        <v>2005.02</v>
      </c>
      <c r="D6271" s="78">
        <f t="shared" si="250"/>
        <v>4.9943801652892565</v>
      </c>
      <c r="E6271" s="78"/>
      <c r="F6271" s="78"/>
      <c r="G6271" s="78"/>
      <c r="H6271" s="78"/>
      <c r="I6271" s="78"/>
    </row>
    <row r="6272" spans="1:9" x14ac:dyDescent="0.2">
      <c r="A6272" s="77">
        <v>38404</v>
      </c>
      <c r="B6272" s="61">
        <v>2859</v>
      </c>
      <c r="C6272" s="78">
        <f t="shared" si="249"/>
        <v>2005.02</v>
      </c>
      <c r="D6272" s="78">
        <f t="shared" si="250"/>
        <v>5.6707438016528924</v>
      </c>
      <c r="E6272" s="78"/>
      <c r="F6272" s="78"/>
      <c r="G6272" s="78"/>
      <c r="H6272" s="78"/>
      <c r="I6272" s="78"/>
    </row>
    <row r="6273" spans="1:9" x14ac:dyDescent="0.2">
      <c r="A6273" s="77">
        <v>38405</v>
      </c>
      <c r="B6273" s="61">
        <v>2660</v>
      </c>
      <c r="C6273" s="78">
        <f t="shared" si="249"/>
        <v>2005.02</v>
      </c>
      <c r="D6273" s="78">
        <f t="shared" si="250"/>
        <v>5.2760330578512393</v>
      </c>
      <c r="E6273" s="78"/>
      <c r="F6273" s="78"/>
      <c r="G6273" s="78"/>
      <c r="H6273" s="78"/>
      <c r="I6273" s="78"/>
    </row>
    <row r="6274" spans="1:9" x14ac:dyDescent="0.2">
      <c r="A6274" s="77">
        <v>38406</v>
      </c>
      <c r="B6274" s="61">
        <v>2474</v>
      </c>
      <c r="C6274" s="78">
        <f t="shared" si="249"/>
        <v>2005.02</v>
      </c>
      <c r="D6274" s="78">
        <f t="shared" si="250"/>
        <v>4.9071074380165296</v>
      </c>
      <c r="E6274" s="78"/>
      <c r="F6274" s="78"/>
      <c r="G6274" s="78"/>
      <c r="H6274" s="78"/>
      <c r="I6274" s="78"/>
    </row>
    <row r="6275" spans="1:9" x14ac:dyDescent="0.2">
      <c r="A6275" s="77">
        <v>38407</v>
      </c>
      <c r="B6275" s="61">
        <v>2256</v>
      </c>
      <c r="C6275" s="78">
        <f t="shared" si="249"/>
        <v>2005.02</v>
      </c>
      <c r="D6275" s="78">
        <f t="shared" si="250"/>
        <v>4.4747107438016531</v>
      </c>
      <c r="E6275" s="78"/>
      <c r="F6275" s="78"/>
      <c r="G6275" s="78"/>
      <c r="H6275" s="78"/>
      <c r="I6275" s="78"/>
    </row>
    <row r="6276" spans="1:9" x14ac:dyDescent="0.2">
      <c r="A6276" s="77">
        <v>38408</v>
      </c>
      <c r="B6276" s="61">
        <v>1994</v>
      </c>
      <c r="C6276" s="78">
        <f t="shared" si="249"/>
        <v>2005.02</v>
      </c>
      <c r="D6276" s="78">
        <f t="shared" si="250"/>
        <v>3.9550413223140493</v>
      </c>
      <c r="E6276" s="78"/>
      <c r="F6276" s="78"/>
      <c r="G6276" s="78"/>
      <c r="H6276" s="78"/>
      <c r="I6276" s="78"/>
    </row>
    <row r="6277" spans="1:9" x14ac:dyDescent="0.2">
      <c r="A6277" s="77">
        <v>38409</v>
      </c>
      <c r="B6277" s="61">
        <v>1865</v>
      </c>
      <c r="C6277" s="78">
        <f t="shared" si="249"/>
        <v>2005.02</v>
      </c>
      <c r="D6277" s="78">
        <f t="shared" si="250"/>
        <v>3.6991735537190085</v>
      </c>
      <c r="E6277" s="78"/>
      <c r="F6277" s="78"/>
      <c r="G6277" s="78"/>
      <c r="H6277" s="78"/>
      <c r="I6277" s="78"/>
    </row>
    <row r="6278" spans="1:9" x14ac:dyDescent="0.2">
      <c r="A6278" s="77">
        <v>38410</v>
      </c>
      <c r="B6278" s="61">
        <v>2131</v>
      </c>
      <c r="C6278" s="78">
        <f t="shared" si="249"/>
        <v>2005.02</v>
      </c>
      <c r="D6278" s="78">
        <f t="shared" si="250"/>
        <v>4.2267768595041328</v>
      </c>
      <c r="E6278" s="78"/>
      <c r="F6278" s="78"/>
      <c r="G6278" s="78"/>
      <c r="H6278" s="78"/>
      <c r="I6278" s="78"/>
    </row>
    <row r="6279" spans="1:9" x14ac:dyDescent="0.2">
      <c r="A6279" s="77">
        <v>38411</v>
      </c>
      <c r="B6279" s="61">
        <v>3223</v>
      </c>
      <c r="C6279" s="78">
        <f t="shared" si="249"/>
        <v>2005.02</v>
      </c>
      <c r="D6279" s="78">
        <f t="shared" si="250"/>
        <v>6.3927272727272726</v>
      </c>
      <c r="E6279" s="78"/>
      <c r="F6279" s="78"/>
      <c r="G6279" s="78"/>
      <c r="H6279" s="78"/>
      <c r="I6279" s="78"/>
    </row>
    <row r="6280" spans="1:9" x14ac:dyDescent="0.2">
      <c r="A6280" s="77">
        <v>38412</v>
      </c>
      <c r="B6280" s="61">
        <v>3842</v>
      </c>
      <c r="C6280" s="78">
        <f t="shared" si="249"/>
        <v>2005.03</v>
      </c>
      <c r="D6280" s="78">
        <f t="shared" si="250"/>
        <v>7.6204958677685957</v>
      </c>
      <c r="E6280" s="78"/>
      <c r="F6280" s="78"/>
      <c r="G6280" s="78"/>
      <c r="H6280" s="78"/>
      <c r="I6280" s="78"/>
    </row>
    <row r="6281" spans="1:9" x14ac:dyDescent="0.2">
      <c r="A6281" s="77">
        <v>38413</v>
      </c>
      <c r="B6281" s="61">
        <v>4052</v>
      </c>
      <c r="C6281" s="78">
        <f t="shared" si="249"/>
        <v>2005.03</v>
      </c>
      <c r="D6281" s="78">
        <f t="shared" si="250"/>
        <v>8.0370247933884293</v>
      </c>
      <c r="E6281" s="78"/>
      <c r="F6281" s="78"/>
      <c r="G6281" s="78"/>
      <c r="H6281" s="78"/>
      <c r="I6281" s="78"/>
    </row>
    <row r="6282" spans="1:9" x14ac:dyDescent="0.2">
      <c r="A6282" s="77">
        <v>38414</v>
      </c>
      <c r="B6282" s="61">
        <v>3322</v>
      </c>
      <c r="C6282" s="78">
        <f t="shared" si="249"/>
        <v>2005.03</v>
      </c>
      <c r="D6282" s="78">
        <f t="shared" si="250"/>
        <v>6.5890909090909089</v>
      </c>
      <c r="E6282" s="78"/>
      <c r="F6282" s="78"/>
      <c r="G6282" s="78"/>
      <c r="H6282" s="78"/>
      <c r="I6282" s="78"/>
    </row>
    <row r="6283" spans="1:9" x14ac:dyDescent="0.2">
      <c r="A6283" s="77">
        <v>38415</v>
      </c>
      <c r="B6283" s="61">
        <v>3118</v>
      </c>
      <c r="C6283" s="78">
        <f t="shared" ref="C6283:C6346" si="251">YEAR(A6283) + MONTH(A6283) / 100</f>
        <v>2005.03</v>
      </c>
      <c r="D6283" s="78">
        <f t="shared" si="250"/>
        <v>6.1844628099173553</v>
      </c>
      <c r="E6283" s="78"/>
      <c r="F6283" s="78"/>
      <c r="G6283" s="78"/>
      <c r="H6283" s="78"/>
      <c r="I6283" s="78"/>
    </row>
    <row r="6284" spans="1:9" x14ac:dyDescent="0.2">
      <c r="A6284" s="77">
        <v>38416</v>
      </c>
      <c r="B6284" s="61">
        <v>2803</v>
      </c>
      <c r="C6284" s="78">
        <f t="shared" si="251"/>
        <v>2005.03</v>
      </c>
      <c r="D6284" s="78">
        <f t="shared" ref="D6284:D6347" si="252">B6284 * 60 * 60 * 24 / 43560 / 1000</f>
        <v>5.5596694214876035</v>
      </c>
      <c r="E6284" s="78"/>
      <c r="F6284" s="78"/>
      <c r="G6284" s="78"/>
      <c r="H6284" s="78"/>
      <c r="I6284" s="78"/>
    </row>
    <row r="6285" spans="1:9" x14ac:dyDescent="0.2">
      <c r="A6285" s="77">
        <v>38417</v>
      </c>
      <c r="B6285" s="61">
        <v>2483</v>
      </c>
      <c r="C6285" s="78">
        <f t="shared" si="251"/>
        <v>2005.03</v>
      </c>
      <c r="D6285" s="78">
        <f t="shared" si="252"/>
        <v>4.9249586776859502</v>
      </c>
      <c r="E6285" s="78"/>
      <c r="F6285" s="78"/>
      <c r="G6285" s="78"/>
      <c r="H6285" s="78"/>
      <c r="I6285" s="78"/>
    </row>
    <row r="6286" spans="1:9" x14ac:dyDescent="0.2">
      <c r="A6286" s="77">
        <v>38418</v>
      </c>
      <c r="B6286" s="61">
        <v>2502</v>
      </c>
      <c r="C6286" s="78">
        <f t="shared" si="251"/>
        <v>2005.03</v>
      </c>
      <c r="D6286" s="78">
        <f t="shared" si="252"/>
        <v>4.9626446280991727</v>
      </c>
      <c r="E6286" s="78"/>
      <c r="F6286" s="78"/>
      <c r="G6286" s="78"/>
      <c r="H6286" s="78"/>
      <c r="I6286" s="78"/>
    </row>
    <row r="6287" spans="1:9" x14ac:dyDescent="0.2">
      <c r="A6287" s="77">
        <v>38419</v>
      </c>
      <c r="B6287" s="61">
        <v>2364</v>
      </c>
      <c r="C6287" s="78">
        <f t="shared" si="251"/>
        <v>2005.03</v>
      </c>
      <c r="D6287" s="78">
        <f t="shared" si="252"/>
        <v>4.6889256198347109</v>
      </c>
      <c r="E6287" s="78"/>
      <c r="F6287" s="78"/>
      <c r="G6287" s="78"/>
      <c r="H6287" s="78"/>
      <c r="I6287" s="78"/>
    </row>
    <row r="6288" spans="1:9" x14ac:dyDescent="0.2">
      <c r="A6288" s="77">
        <v>38420</v>
      </c>
      <c r="B6288" s="61">
        <v>2616</v>
      </c>
      <c r="C6288" s="78">
        <f t="shared" si="251"/>
        <v>2005.03</v>
      </c>
      <c r="D6288" s="78">
        <f t="shared" si="252"/>
        <v>5.1887603305785124</v>
      </c>
      <c r="E6288" s="78"/>
      <c r="F6288" s="78"/>
      <c r="G6288" s="78"/>
      <c r="H6288" s="78"/>
      <c r="I6288" s="78"/>
    </row>
    <row r="6289" spans="1:9" x14ac:dyDescent="0.2">
      <c r="A6289" s="77">
        <v>38421</v>
      </c>
      <c r="B6289" s="61">
        <v>2692</v>
      </c>
      <c r="C6289" s="78">
        <f t="shared" si="251"/>
        <v>2005.03</v>
      </c>
      <c r="D6289" s="78">
        <f t="shared" si="252"/>
        <v>5.3395041322314043</v>
      </c>
      <c r="E6289" s="78"/>
      <c r="F6289" s="78"/>
      <c r="G6289" s="78"/>
      <c r="H6289" s="78"/>
      <c r="I6289" s="78"/>
    </row>
    <row r="6290" spans="1:9" x14ac:dyDescent="0.2">
      <c r="A6290" s="77">
        <v>38422</v>
      </c>
      <c r="B6290" s="61">
        <v>2980</v>
      </c>
      <c r="C6290" s="78">
        <f t="shared" si="251"/>
        <v>2005.03</v>
      </c>
      <c r="D6290" s="78">
        <f t="shared" si="252"/>
        <v>5.9107438016528926</v>
      </c>
      <c r="E6290" s="78"/>
      <c r="F6290" s="78"/>
      <c r="G6290" s="78"/>
      <c r="H6290" s="78"/>
      <c r="I6290" s="78"/>
    </row>
    <row r="6291" spans="1:9" x14ac:dyDescent="0.2">
      <c r="A6291" s="77">
        <v>38423</v>
      </c>
      <c r="B6291" s="61">
        <v>3286</v>
      </c>
      <c r="C6291" s="78">
        <f t="shared" si="251"/>
        <v>2005.03</v>
      </c>
      <c r="D6291" s="78">
        <f t="shared" si="252"/>
        <v>6.5176859504132238</v>
      </c>
      <c r="E6291" s="78"/>
      <c r="F6291" s="78"/>
      <c r="G6291" s="78"/>
      <c r="H6291" s="78"/>
      <c r="I6291" s="78"/>
    </row>
    <row r="6292" spans="1:9" x14ac:dyDescent="0.2">
      <c r="A6292" s="77">
        <v>38424</v>
      </c>
      <c r="B6292" s="61">
        <v>3156</v>
      </c>
      <c r="C6292" s="78">
        <f t="shared" si="251"/>
        <v>2005.03</v>
      </c>
      <c r="D6292" s="78">
        <f t="shared" si="252"/>
        <v>6.2598347107438013</v>
      </c>
      <c r="E6292" s="78"/>
      <c r="F6292" s="78"/>
      <c r="G6292" s="78"/>
      <c r="H6292" s="78"/>
      <c r="I6292" s="78"/>
    </row>
    <row r="6293" spans="1:9" x14ac:dyDescent="0.2">
      <c r="A6293" s="77">
        <v>38425</v>
      </c>
      <c r="B6293" s="61">
        <v>3010</v>
      </c>
      <c r="C6293" s="78">
        <f t="shared" si="251"/>
        <v>2005.03</v>
      </c>
      <c r="D6293" s="78">
        <f t="shared" si="252"/>
        <v>5.9702479338842975</v>
      </c>
      <c r="E6293" s="78"/>
      <c r="F6293" s="78"/>
      <c r="G6293" s="78"/>
      <c r="H6293" s="78"/>
      <c r="I6293" s="78"/>
    </row>
    <row r="6294" spans="1:9" x14ac:dyDescent="0.2">
      <c r="A6294" s="77">
        <v>38426</v>
      </c>
      <c r="B6294" s="61">
        <v>3086</v>
      </c>
      <c r="C6294" s="78">
        <f t="shared" si="251"/>
        <v>2005.03</v>
      </c>
      <c r="D6294" s="78">
        <f t="shared" si="252"/>
        <v>6.1209917355371903</v>
      </c>
      <c r="E6294" s="78"/>
      <c r="F6294" s="78"/>
      <c r="G6294" s="78"/>
      <c r="H6294" s="78"/>
      <c r="I6294" s="78"/>
    </row>
    <row r="6295" spans="1:9" x14ac:dyDescent="0.2">
      <c r="A6295" s="77">
        <v>38427</v>
      </c>
      <c r="B6295" s="61">
        <v>2608</v>
      </c>
      <c r="C6295" s="78">
        <f t="shared" si="251"/>
        <v>2005.03</v>
      </c>
      <c r="D6295" s="78">
        <f t="shared" si="252"/>
        <v>5.1728925619834705</v>
      </c>
      <c r="E6295" s="78"/>
      <c r="F6295" s="78"/>
      <c r="G6295" s="78"/>
      <c r="H6295" s="78"/>
      <c r="I6295" s="78"/>
    </row>
    <row r="6296" spans="1:9" x14ac:dyDescent="0.2">
      <c r="A6296" s="77">
        <v>38428</v>
      </c>
      <c r="B6296" s="61">
        <v>2276</v>
      </c>
      <c r="C6296" s="78">
        <f t="shared" si="251"/>
        <v>2005.03</v>
      </c>
      <c r="D6296" s="78">
        <f t="shared" si="252"/>
        <v>4.5143801652892561</v>
      </c>
      <c r="E6296" s="78"/>
      <c r="F6296" s="78"/>
      <c r="G6296" s="78"/>
      <c r="H6296" s="78"/>
      <c r="I6296" s="78"/>
    </row>
    <row r="6297" spans="1:9" x14ac:dyDescent="0.2">
      <c r="A6297" s="77">
        <v>38429</v>
      </c>
      <c r="B6297" s="61">
        <v>2466</v>
      </c>
      <c r="C6297" s="78">
        <f t="shared" si="251"/>
        <v>2005.03</v>
      </c>
      <c r="D6297" s="78">
        <f t="shared" si="252"/>
        <v>4.8912396694214877</v>
      </c>
      <c r="E6297" s="78"/>
      <c r="F6297" s="78"/>
      <c r="G6297" s="78"/>
      <c r="H6297" s="78"/>
      <c r="I6297" s="78"/>
    </row>
    <row r="6298" spans="1:9" x14ac:dyDescent="0.2">
      <c r="A6298" s="77">
        <v>38430</v>
      </c>
      <c r="B6298" s="61">
        <v>2263</v>
      </c>
      <c r="C6298" s="78">
        <f t="shared" si="251"/>
        <v>2005.03</v>
      </c>
      <c r="D6298" s="78">
        <f t="shared" si="252"/>
        <v>4.4885950413223146</v>
      </c>
      <c r="E6298" s="78"/>
      <c r="F6298" s="78"/>
      <c r="G6298" s="78"/>
      <c r="H6298" s="78"/>
      <c r="I6298" s="78"/>
    </row>
    <row r="6299" spans="1:9" x14ac:dyDescent="0.2">
      <c r="A6299" s="77">
        <v>38431</v>
      </c>
      <c r="B6299" s="61">
        <v>2361</v>
      </c>
      <c r="C6299" s="78">
        <f t="shared" si="251"/>
        <v>2005.03</v>
      </c>
      <c r="D6299" s="78">
        <f t="shared" si="252"/>
        <v>4.6829752066115704</v>
      </c>
      <c r="E6299" s="78"/>
      <c r="F6299" s="78"/>
      <c r="G6299" s="78"/>
      <c r="H6299" s="78"/>
      <c r="I6299" s="78"/>
    </row>
    <row r="6300" spans="1:9" x14ac:dyDescent="0.2">
      <c r="A6300" s="77">
        <v>38432</v>
      </c>
      <c r="B6300" s="61">
        <v>2598</v>
      </c>
      <c r="C6300" s="78">
        <f t="shared" si="251"/>
        <v>2005.03</v>
      </c>
      <c r="D6300" s="78">
        <f t="shared" si="252"/>
        <v>5.1530578512396694</v>
      </c>
      <c r="E6300" s="78"/>
      <c r="F6300" s="78"/>
      <c r="G6300" s="78"/>
      <c r="H6300" s="78"/>
      <c r="I6300" s="78"/>
    </row>
    <row r="6301" spans="1:9" x14ac:dyDescent="0.2">
      <c r="A6301" s="77">
        <v>38433</v>
      </c>
      <c r="B6301" s="61">
        <v>3348</v>
      </c>
      <c r="C6301" s="78">
        <f t="shared" si="251"/>
        <v>2005.03</v>
      </c>
      <c r="D6301" s="78">
        <f t="shared" si="252"/>
        <v>6.6406611570247929</v>
      </c>
      <c r="E6301" s="78"/>
      <c r="F6301" s="78"/>
      <c r="G6301" s="78"/>
      <c r="H6301" s="78"/>
      <c r="I6301" s="78"/>
    </row>
    <row r="6302" spans="1:9" x14ac:dyDescent="0.2">
      <c r="A6302" s="77">
        <v>38434</v>
      </c>
      <c r="B6302" s="61">
        <v>3556</v>
      </c>
      <c r="C6302" s="78">
        <f t="shared" si="251"/>
        <v>2005.03</v>
      </c>
      <c r="D6302" s="78">
        <f t="shared" si="252"/>
        <v>7.0532231404958674</v>
      </c>
      <c r="E6302" s="78"/>
      <c r="F6302" s="78"/>
      <c r="G6302" s="78"/>
      <c r="H6302" s="78"/>
      <c r="I6302" s="78"/>
    </row>
    <row r="6303" spans="1:9" x14ac:dyDescent="0.2">
      <c r="A6303" s="77">
        <v>38435</v>
      </c>
      <c r="B6303" s="61">
        <v>3583</v>
      </c>
      <c r="C6303" s="78">
        <f t="shared" si="251"/>
        <v>2005.03</v>
      </c>
      <c r="D6303" s="78">
        <f t="shared" si="252"/>
        <v>7.1067768595041327</v>
      </c>
      <c r="E6303" s="78"/>
      <c r="F6303" s="78"/>
      <c r="G6303" s="78"/>
      <c r="H6303" s="78"/>
      <c r="I6303" s="78"/>
    </row>
    <row r="6304" spans="1:9" x14ac:dyDescent="0.2">
      <c r="A6304" s="77">
        <v>38436</v>
      </c>
      <c r="B6304" s="61">
        <v>3248</v>
      </c>
      <c r="C6304" s="78">
        <f t="shared" si="251"/>
        <v>2005.03</v>
      </c>
      <c r="D6304" s="78">
        <f t="shared" si="252"/>
        <v>6.4423140495867761</v>
      </c>
      <c r="E6304" s="78"/>
      <c r="F6304" s="78"/>
      <c r="G6304" s="78"/>
      <c r="H6304" s="78"/>
      <c r="I6304" s="78"/>
    </row>
    <row r="6305" spans="1:9" x14ac:dyDescent="0.2">
      <c r="A6305" s="77">
        <v>38437</v>
      </c>
      <c r="B6305" s="61">
        <v>2952</v>
      </c>
      <c r="C6305" s="78">
        <f t="shared" si="251"/>
        <v>2005.03</v>
      </c>
      <c r="D6305" s="78">
        <f t="shared" si="252"/>
        <v>5.8552066115702486</v>
      </c>
      <c r="E6305" s="78"/>
      <c r="F6305" s="78"/>
      <c r="G6305" s="78"/>
      <c r="H6305" s="78"/>
      <c r="I6305" s="78"/>
    </row>
    <row r="6306" spans="1:9" x14ac:dyDescent="0.2">
      <c r="A6306" s="77">
        <v>38438</v>
      </c>
      <c r="B6306" s="61">
        <v>3014</v>
      </c>
      <c r="C6306" s="78">
        <f t="shared" si="251"/>
        <v>2005.03</v>
      </c>
      <c r="D6306" s="78">
        <f t="shared" si="252"/>
        <v>5.9781818181818176</v>
      </c>
      <c r="E6306" s="78"/>
      <c r="F6306" s="78"/>
      <c r="G6306" s="78"/>
      <c r="H6306" s="78"/>
      <c r="I6306" s="78"/>
    </row>
    <row r="6307" spans="1:9" x14ac:dyDescent="0.2">
      <c r="A6307" s="77">
        <v>38439</v>
      </c>
      <c r="B6307" s="61">
        <v>4627</v>
      </c>
      <c r="C6307" s="78">
        <f t="shared" si="251"/>
        <v>2005.03</v>
      </c>
      <c r="D6307" s="78">
        <f t="shared" si="252"/>
        <v>9.1775206611570255</v>
      </c>
      <c r="E6307" s="78"/>
      <c r="F6307" s="78"/>
      <c r="G6307" s="78"/>
      <c r="H6307" s="78"/>
      <c r="I6307" s="78"/>
    </row>
    <row r="6308" spans="1:9" x14ac:dyDescent="0.2">
      <c r="A6308" s="77">
        <v>38440</v>
      </c>
      <c r="B6308" s="61">
        <v>4490</v>
      </c>
      <c r="C6308" s="78">
        <f t="shared" si="251"/>
        <v>2005.03</v>
      </c>
      <c r="D6308" s="78">
        <f t="shared" si="252"/>
        <v>8.9057851239669414</v>
      </c>
      <c r="E6308" s="78"/>
      <c r="F6308" s="78"/>
      <c r="G6308" s="78"/>
      <c r="H6308" s="78"/>
      <c r="I6308" s="78"/>
    </row>
    <row r="6309" spans="1:9" x14ac:dyDescent="0.2">
      <c r="A6309" s="77">
        <v>38441</v>
      </c>
      <c r="B6309" s="61">
        <v>4179</v>
      </c>
      <c r="C6309" s="78">
        <f t="shared" si="251"/>
        <v>2005.03</v>
      </c>
      <c r="D6309" s="78">
        <f t="shared" si="252"/>
        <v>8.2889256198347105</v>
      </c>
      <c r="E6309" s="78"/>
      <c r="F6309" s="78"/>
      <c r="G6309" s="78"/>
      <c r="H6309" s="78"/>
      <c r="I6309" s="78"/>
    </row>
    <row r="6310" spans="1:9" x14ac:dyDescent="0.2">
      <c r="A6310" s="77">
        <v>38442</v>
      </c>
      <c r="B6310" s="61">
        <v>3559</v>
      </c>
      <c r="C6310" s="78">
        <f t="shared" si="251"/>
        <v>2005.03</v>
      </c>
      <c r="D6310" s="78">
        <f t="shared" si="252"/>
        <v>7.0591735537190079</v>
      </c>
      <c r="E6310" s="78"/>
      <c r="F6310" s="78"/>
      <c r="G6310" s="78"/>
      <c r="H6310" s="78"/>
      <c r="I6310" s="78"/>
    </row>
    <row r="6311" spans="1:9" x14ac:dyDescent="0.2">
      <c r="A6311" s="77">
        <v>38443</v>
      </c>
      <c r="B6311" s="61">
        <v>3151</v>
      </c>
      <c r="C6311" s="78">
        <f t="shared" si="251"/>
        <v>2005.04</v>
      </c>
      <c r="D6311" s="78">
        <f t="shared" si="252"/>
        <v>6.2499173553719007</v>
      </c>
      <c r="E6311" s="78"/>
      <c r="F6311" s="78"/>
      <c r="G6311" s="78"/>
      <c r="H6311" s="78"/>
      <c r="I6311" s="78"/>
    </row>
    <row r="6312" spans="1:9" x14ac:dyDescent="0.2">
      <c r="A6312" s="77">
        <v>38444</v>
      </c>
      <c r="B6312" s="61">
        <v>2872</v>
      </c>
      <c r="C6312" s="78">
        <f t="shared" si="251"/>
        <v>2005.04</v>
      </c>
      <c r="D6312" s="78">
        <f t="shared" si="252"/>
        <v>5.6965289256198348</v>
      </c>
      <c r="E6312" s="78"/>
      <c r="F6312" s="78"/>
      <c r="G6312" s="78"/>
      <c r="H6312" s="78"/>
      <c r="I6312" s="78"/>
    </row>
    <row r="6313" spans="1:9" x14ac:dyDescent="0.2">
      <c r="A6313" s="77">
        <v>38445</v>
      </c>
      <c r="B6313" s="61">
        <v>2742</v>
      </c>
      <c r="C6313" s="78">
        <f t="shared" si="251"/>
        <v>2005.04</v>
      </c>
      <c r="D6313" s="78">
        <f t="shared" si="252"/>
        <v>5.4386776859504131</v>
      </c>
      <c r="E6313" s="78"/>
      <c r="F6313" s="78"/>
      <c r="G6313" s="78"/>
      <c r="H6313" s="78"/>
      <c r="I6313" s="78"/>
    </row>
    <row r="6314" spans="1:9" x14ac:dyDescent="0.2">
      <c r="A6314" s="77">
        <v>38446</v>
      </c>
      <c r="B6314" s="61">
        <v>2945</v>
      </c>
      <c r="C6314" s="78">
        <f t="shared" si="251"/>
        <v>2005.04</v>
      </c>
      <c r="D6314" s="78">
        <f t="shared" si="252"/>
        <v>5.8413223140495862</v>
      </c>
      <c r="E6314" s="78"/>
      <c r="F6314" s="78"/>
      <c r="G6314" s="78"/>
      <c r="H6314" s="78"/>
      <c r="I6314" s="78"/>
    </row>
    <row r="6315" spans="1:9" x14ac:dyDescent="0.2">
      <c r="A6315" s="77">
        <v>38447</v>
      </c>
      <c r="B6315" s="61">
        <v>3443</v>
      </c>
      <c r="C6315" s="78">
        <f t="shared" si="251"/>
        <v>2005.04</v>
      </c>
      <c r="D6315" s="78">
        <f t="shared" si="252"/>
        <v>6.8290909090909091</v>
      </c>
      <c r="E6315" s="78"/>
      <c r="F6315" s="78"/>
      <c r="G6315" s="78"/>
      <c r="H6315" s="78"/>
      <c r="I6315" s="78"/>
    </row>
    <row r="6316" spans="1:9" x14ac:dyDescent="0.2">
      <c r="A6316" s="77">
        <v>38448</v>
      </c>
      <c r="B6316" s="61">
        <v>2637</v>
      </c>
      <c r="C6316" s="78">
        <f t="shared" si="251"/>
        <v>2005.04</v>
      </c>
      <c r="D6316" s="78">
        <f t="shared" si="252"/>
        <v>5.2304132231404958</v>
      </c>
      <c r="E6316" s="78"/>
      <c r="F6316" s="78"/>
      <c r="G6316" s="78"/>
      <c r="H6316" s="78"/>
      <c r="I6316" s="78"/>
    </row>
    <row r="6317" spans="1:9" x14ac:dyDescent="0.2">
      <c r="A6317" s="77">
        <v>38449</v>
      </c>
      <c r="B6317" s="61">
        <v>2109</v>
      </c>
      <c r="C6317" s="78">
        <f t="shared" si="251"/>
        <v>2005.04</v>
      </c>
      <c r="D6317" s="78">
        <f t="shared" si="252"/>
        <v>4.1831404958677689</v>
      </c>
      <c r="E6317" s="78"/>
      <c r="F6317" s="78"/>
      <c r="G6317" s="78"/>
      <c r="H6317" s="78"/>
      <c r="I6317" s="78"/>
    </row>
    <row r="6318" spans="1:9" x14ac:dyDescent="0.2">
      <c r="A6318" s="77">
        <v>38450</v>
      </c>
      <c r="B6318" s="61">
        <v>3075</v>
      </c>
      <c r="C6318" s="78">
        <f t="shared" si="251"/>
        <v>2005.04</v>
      </c>
      <c r="D6318" s="78">
        <f t="shared" si="252"/>
        <v>6.0991735537190079</v>
      </c>
      <c r="E6318" s="78"/>
      <c r="F6318" s="78"/>
      <c r="G6318" s="78"/>
      <c r="H6318" s="78"/>
      <c r="I6318" s="78"/>
    </row>
    <row r="6319" spans="1:9" x14ac:dyDescent="0.2">
      <c r="A6319" s="77">
        <v>38451</v>
      </c>
      <c r="B6319" s="61">
        <v>3030</v>
      </c>
      <c r="C6319" s="78">
        <f t="shared" si="251"/>
        <v>2005.04</v>
      </c>
      <c r="D6319" s="78">
        <f t="shared" si="252"/>
        <v>6.0099173553719014</v>
      </c>
      <c r="E6319" s="78"/>
      <c r="F6319" s="78"/>
      <c r="G6319" s="78"/>
      <c r="H6319" s="78"/>
      <c r="I6319" s="78"/>
    </row>
    <row r="6320" spans="1:9" x14ac:dyDescent="0.2">
      <c r="A6320" s="77">
        <v>38452</v>
      </c>
      <c r="B6320" s="61">
        <v>2220</v>
      </c>
      <c r="C6320" s="78">
        <f t="shared" si="251"/>
        <v>2005.04</v>
      </c>
      <c r="D6320" s="78">
        <f t="shared" si="252"/>
        <v>4.4033057851239672</v>
      </c>
      <c r="E6320" s="78"/>
      <c r="F6320" s="78"/>
      <c r="G6320" s="78"/>
      <c r="H6320" s="78"/>
      <c r="I6320" s="78"/>
    </row>
    <row r="6321" spans="1:9" x14ac:dyDescent="0.2">
      <c r="A6321" s="77">
        <v>38453</v>
      </c>
      <c r="B6321" s="61">
        <v>2784</v>
      </c>
      <c r="C6321" s="78">
        <f t="shared" si="251"/>
        <v>2005.04</v>
      </c>
      <c r="D6321" s="78">
        <f t="shared" si="252"/>
        <v>5.52198347107438</v>
      </c>
      <c r="E6321" s="78"/>
      <c r="F6321" s="78"/>
      <c r="G6321" s="78"/>
      <c r="H6321" s="78"/>
      <c r="I6321" s="78"/>
    </row>
    <row r="6322" spans="1:9" x14ac:dyDescent="0.2">
      <c r="A6322" s="77">
        <v>38454</v>
      </c>
      <c r="B6322" s="61">
        <v>2333</v>
      </c>
      <c r="C6322" s="78">
        <f t="shared" si="251"/>
        <v>2005.04</v>
      </c>
      <c r="D6322" s="78">
        <f t="shared" si="252"/>
        <v>4.6274380165289255</v>
      </c>
      <c r="E6322" s="78"/>
      <c r="F6322" s="78"/>
      <c r="G6322" s="78"/>
      <c r="H6322" s="78"/>
      <c r="I6322" s="78"/>
    </row>
    <row r="6323" spans="1:9" x14ac:dyDescent="0.2">
      <c r="A6323" s="77">
        <v>38455</v>
      </c>
      <c r="B6323" s="61">
        <v>2419</v>
      </c>
      <c r="C6323" s="78">
        <f t="shared" si="251"/>
        <v>2005.04</v>
      </c>
      <c r="D6323" s="78">
        <f t="shared" si="252"/>
        <v>4.7980165289256202</v>
      </c>
      <c r="E6323" s="78"/>
      <c r="F6323" s="78"/>
      <c r="G6323" s="78"/>
      <c r="H6323" s="78"/>
      <c r="I6323" s="78"/>
    </row>
    <row r="6324" spans="1:9" x14ac:dyDescent="0.2">
      <c r="A6324" s="77">
        <v>38456</v>
      </c>
      <c r="B6324" s="61">
        <v>2285</v>
      </c>
      <c r="C6324" s="78">
        <f t="shared" si="251"/>
        <v>2005.04</v>
      </c>
      <c r="D6324" s="78">
        <f t="shared" si="252"/>
        <v>4.5322314049586776</v>
      </c>
      <c r="E6324" s="78"/>
      <c r="F6324" s="78"/>
      <c r="G6324" s="78"/>
      <c r="H6324" s="78"/>
      <c r="I6324" s="78"/>
    </row>
    <row r="6325" spans="1:9" x14ac:dyDescent="0.2">
      <c r="A6325" s="77">
        <v>38457</v>
      </c>
      <c r="B6325" s="61">
        <v>3334</v>
      </c>
      <c r="C6325" s="78">
        <f t="shared" si="251"/>
        <v>2005.04</v>
      </c>
      <c r="D6325" s="78">
        <f t="shared" si="252"/>
        <v>6.6128925619834709</v>
      </c>
      <c r="E6325" s="78"/>
      <c r="F6325" s="78"/>
      <c r="G6325" s="78"/>
      <c r="H6325" s="78"/>
      <c r="I6325" s="78"/>
    </row>
    <row r="6326" spans="1:9" x14ac:dyDescent="0.2">
      <c r="A6326" s="77">
        <v>38458</v>
      </c>
      <c r="B6326" s="61">
        <v>2428</v>
      </c>
      <c r="C6326" s="78">
        <f t="shared" si="251"/>
        <v>2005.04</v>
      </c>
      <c r="D6326" s="78">
        <f t="shared" si="252"/>
        <v>4.8158677685950417</v>
      </c>
      <c r="E6326" s="78"/>
      <c r="F6326" s="78"/>
      <c r="G6326" s="78"/>
      <c r="H6326" s="78"/>
      <c r="I6326" s="78"/>
    </row>
    <row r="6327" spans="1:9" x14ac:dyDescent="0.2">
      <c r="A6327" s="77">
        <v>38459</v>
      </c>
      <c r="B6327" s="61">
        <v>1947</v>
      </c>
      <c r="C6327" s="78">
        <f t="shared" si="251"/>
        <v>2005.04</v>
      </c>
      <c r="D6327" s="78">
        <f t="shared" si="252"/>
        <v>3.8618181818181818</v>
      </c>
      <c r="E6327" s="78"/>
      <c r="F6327" s="78"/>
      <c r="G6327" s="78"/>
      <c r="H6327" s="78"/>
      <c r="I6327" s="78"/>
    </row>
    <row r="6328" spans="1:9" x14ac:dyDescent="0.2">
      <c r="A6328" s="77">
        <v>38460</v>
      </c>
      <c r="B6328" s="61">
        <v>2210</v>
      </c>
      <c r="C6328" s="78">
        <f t="shared" si="251"/>
        <v>2005.04</v>
      </c>
      <c r="D6328" s="78">
        <f t="shared" si="252"/>
        <v>4.3834710743801653</v>
      </c>
      <c r="E6328" s="78"/>
      <c r="F6328" s="78"/>
      <c r="G6328" s="78"/>
      <c r="H6328" s="78"/>
      <c r="I6328" s="78"/>
    </row>
    <row r="6329" spans="1:9" x14ac:dyDescent="0.2">
      <c r="A6329" s="77">
        <v>38461</v>
      </c>
      <c r="B6329" s="61">
        <v>2255</v>
      </c>
      <c r="C6329" s="78">
        <f t="shared" si="251"/>
        <v>2005.04</v>
      </c>
      <c r="D6329" s="78">
        <f t="shared" si="252"/>
        <v>4.4727272727272727</v>
      </c>
      <c r="E6329" s="78"/>
      <c r="F6329" s="78"/>
      <c r="G6329" s="78"/>
      <c r="H6329" s="78"/>
      <c r="I6329" s="78"/>
    </row>
    <row r="6330" spans="1:9" x14ac:dyDescent="0.2">
      <c r="A6330" s="77">
        <v>38462</v>
      </c>
      <c r="B6330" s="61">
        <v>2370</v>
      </c>
      <c r="C6330" s="78">
        <f t="shared" si="251"/>
        <v>2005.04</v>
      </c>
      <c r="D6330" s="78">
        <f t="shared" si="252"/>
        <v>4.7008264462809919</v>
      </c>
      <c r="E6330" s="78"/>
      <c r="F6330" s="78"/>
      <c r="G6330" s="78"/>
      <c r="H6330" s="78"/>
      <c r="I6330" s="78"/>
    </row>
    <row r="6331" spans="1:9" x14ac:dyDescent="0.2">
      <c r="A6331" s="77">
        <v>38463</v>
      </c>
      <c r="B6331" s="61">
        <v>2373</v>
      </c>
      <c r="C6331" s="78">
        <f t="shared" si="251"/>
        <v>2005.04</v>
      </c>
      <c r="D6331" s="78">
        <f t="shared" si="252"/>
        <v>4.7067768595041324</v>
      </c>
      <c r="E6331" s="78"/>
      <c r="F6331" s="78"/>
      <c r="G6331" s="78"/>
      <c r="H6331" s="78"/>
      <c r="I6331" s="78"/>
    </row>
    <row r="6332" spans="1:9" x14ac:dyDescent="0.2">
      <c r="A6332" s="77">
        <v>38464</v>
      </c>
      <c r="B6332" s="61">
        <v>2456</v>
      </c>
      <c r="C6332" s="78">
        <f t="shared" si="251"/>
        <v>2005.04</v>
      </c>
      <c r="D6332" s="78">
        <f t="shared" si="252"/>
        <v>4.8714049586776857</v>
      </c>
      <c r="E6332" s="78"/>
      <c r="F6332" s="78"/>
      <c r="G6332" s="78"/>
      <c r="H6332" s="78"/>
      <c r="I6332" s="78"/>
    </row>
    <row r="6333" spans="1:9" x14ac:dyDescent="0.2">
      <c r="A6333" s="77">
        <v>38465</v>
      </c>
      <c r="B6333" s="61">
        <v>3097</v>
      </c>
      <c r="C6333" s="78">
        <f t="shared" si="251"/>
        <v>2005.04</v>
      </c>
      <c r="D6333" s="78">
        <f t="shared" si="252"/>
        <v>6.1428099173553719</v>
      </c>
      <c r="E6333" s="78"/>
      <c r="F6333" s="78"/>
      <c r="G6333" s="78"/>
      <c r="H6333" s="78"/>
      <c r="I6333" s="78"/>
    </row>
    <row r="6334" spans="1:9" x14ac:dyDescent="0.2">
      <c r="A6334" s="77">
        <v>38466</v>
      </c>
      <c r="B6334" s="61">
        <v>3348</v>
      </c>
      <c r="C6334" s="78">
        <f t="shared" si="251"/>
        <v>2005.04</v>
      </c>
      <c r="D6334" s="78">
        <f t="shared" si="252"/>
        <v>6.6406611570247929</v>
      </c>
      <c r="E6334" s="78"/>
      <c r="F6334" s="78"/>
      <c r="G6334" s="78"/>
      <c r="H6334" s="78"/>
      <c r="I6334" s="78"/>
    </row>
    <row r="6335" spans="1:9" x14ac:dyDescent="0.2">
      <c r="A6335" s="77">
        <v>38467</v>
      </c>
      <c r="B6335" s="61">
        <v>3404</v>
      </c>
      <c r="C6335" s="78">
        <f t="shared" si="251"/>
        <v>2005.04</v>
      </c>
      <c r="D6335" s="78">
        <f t="shared" si="252"/>
        <v>6.7517355371900827</v>
      </c>
      <c r="E6335" s="78"/>
      <c r="F6335" s="78"/>
      <c r="G6335" s="78"/>
      <c r="H6335" s="78"/>
      <c r="I6335" s="78"/>
    </row>
    <row r="6336" spans="1:9" x14ac:dyDescent="0.2">
      <c r="A6336" s="77">
        <v>38468</v>
      </c>
      <c r="B6336" s="61">
        <v>3643</v>
      </c>
      <c r="C6336" s="78">
        <f t="shared" si="251"/>
        <v>2005.04</v>
      </c>
      <c r="D6336" s="78">
        <f t="shared" si="252"/>
        <v>7.2257851239669426</v>
      </c>
      <c r="E6336" s="78"/>
      <c r="F6336" s="78"/>
      <c r="G6336" s="78"/>
      <c r="H6336" s="78"/>
      <c r="I6336" s="78"/>
    </row>
    <row r="6337" spans="1:9" x14ac:dyDescent="0.2">
      <c r="A6337" s="77">
        <v>38469</v>
      </c>
      <c r="B6337" s="61">
        <v>3406</v>
      </c>
      <c r="C6337" s="78">
        <f t="shared" si="251"/>
        <v>2005.04</v>
      </c>
      <c r="D6337" s="78">
        <f t="shared" si="252"/>
        <v>6.7557024793388427</v>
      </c>
      <c r="E6337" s="78"/>
      <c r="F6337" s="78"/>
      <c r="G6337" s="78"/>
      <c r="H6337" s="78"/>
      <c r="I6337" s="78"/>
    </row>
    <row r="6338" spans="1:9" x14ac:dyDescent="0.2">
      <c r="A6338" s="77">
        <v>38470</v>
      </c>
      <c r="B6338" s="61">
        <v>5380</v>
      </c>
      <c r="C6338" s="78">
        <f t="shared" si="251"/>
        <v>2005.04</v>
      </c>
      <c r="D6338" s="78">
        <f t="shared" si="252"/>
        <v>10.67107438016529</v>
      </c>
      <c r="E6338" s="78"/>
      <c r="F6338" s="78"/>
      <c r="G6338" s="78"/>
      <c r="H6338" s="78"/>
      <c r="I6338" s="78"/>
    </row>
    <row r="6339" spans="1:9" x14ac:dyDescent="0.2">
      <c r="A6339" s="77">
        <v>38471</v>
      </c>
      <c r="B6339" s="61">
        <v>5380</v>
      </c>
      <c r="C6339" s="78">
        <f t="shared" si="251"/>
        <v>2005.04</v>
      </c>
      <c r="D6339" s="78">
        <f t="shared" si="252"/>
        <v>10.67107438016529</v>
      </c>
      <c r="E6339" s="78"/>
      <c r="F6339" s="78"/>
      <c r="G6339" s="78"/>
      <c r="H6339" s="78"/>
      <c r="I6339" s="78"/>
    </row>
    <row r="6340" spans="1:9" x14ac:dyDescent="0.2">
      <c r="A6340" s="77">
        <v>38472</v>
      </c>
      <c r="B6340" s="61">
        <v>4984</v>
      </c>
      <c r="C6340" s="78">
        <f t="shared" si="251"/>
        <v>2005.04</v>
      </c>
      <c r="D6340" s="78">
        <f t="shared" si="252"/>
        <v>9.8856198347107433</v>
      </c>
      <c r="E6340" s="78"/>
      <c r="F6340" s="78"/>
      <c r="G6340" s="78"/>
      <c r="H6340" s="78"/>
      <c r="I6340" s="78"/>
    </row>
    <row r="6341" spans="1:9" x14ac:dyDescent="0.2">
      <c r="A6341" s="77">
        <v>38473</v>
      </c>
      <c r="B6341" s="61">
        <v>4619</v>
      </c>
      <c r="C6341" s="78">
        <f t="shared" si="251"/>
        <v>2005.05</v>
      </c>
      <c r="D6341" s="78">
        <f t="shared" si="252"/>
        <v>9.1616528925619836</v>
      </c>
      <c r="E6341" s="78"/>
      <c r="F6341" s="78"/>
      <c r="G6341" s="78"/>
      <c r="H6341" s="78"/>
      <c r="I6341" s="78"/>
    </row>
    <row r="6342" spans="1:9" x14ac:dyDescent="0.2">
      <c r="A6342" s="77">
        <v>38474</v>
      </c>
      <c r="B6342" s="61">
        <v>4317</v>
      </c>
      <c r="C6342" s="78">
        <f t="shared" si="251"/>
        <v>2005.05</v>
      </c>
      <c r="D6342" s="78">
        <f t="shared" si="252"/>
        <v>8.5626446280991733</v>
      </c>
      <c r="E6342" s="78"/>
      <c r="F6342" s="78"/>
      <c r="G6342" s="78"/>
      <c r="H6342" s="78"/>
      <c r="I6342" s="78"/>
    </row>
    <row r="6343" spans="1:9" x14ac:dyDescent="0.2">
      <c r="A6343" s="77">
        <v>38475</v>
      </c>
      <c r="B6343" s="61">
        <v>4422</v>
      </c>
      <c r="C6343" s="78">
        <f t="shared" si="251"/>
        <v>2005.05</v>
      </c>
      <c r="D6343" s="78">
        <f t="shared" si="252"/>
        <v>8.7709090909090897</v>
      </c>
      <c r="E6343" s="78"/>
      <c r="F6343" s="78"/>
      <c r="G6343" s="78"/>
      <c r="H6343" s="78"/>
      <c r="I6343" s="78"/>
    </row>
    <row r="6344" spans="1:9" x14ac:dyDescent="0.2">
      <c r="A6344" s="77">
        <v>38476</v>
      </c>
      <c r="B6344" s="61">
        <v>4821</v>
      </c>
      <c r="C6344" s="78">
        <f t="shared" si="251"/>
        <v>2005.05</v>
      </c>
      <c r="D6344" s="78">
        <f t="shared" si="252"/>
        <v>9.562314049586778</v>
      </c>
      <c r="E6344" s="78"/>
      <c r="F6344" s="78"/>
      <c r="G6344" s="78"/>
      <c r="H6344" s="78"/>
      <c r="I6344" s="78"/>
    </row>
    <row r="6345" spans="1:9" x14ac:dyDescent="0.2">
      <c r="A6345" s="77">
        <v>38477</v>
      </c>
      <c r="B6345" s="61">
        <v>5458</v>
      </c>
      <c r="C6345" s="78">
        <f t="shared" si="251"/>
        <v>2005.05</v>
      </c>
      <c r="D6345" s="78">
        <f t="shared" si="252"/>
        <v>10.825785123966941</v>
      </c>
      <c r="E6345" s="78"/>
      <c r="F6345" s="78"/>
      <c r="G6345" s="78"/>
      <c r="H6345" s="78"/>
      <c r="I6345" s="78"/>
    </row>
    <row r="6346" spans="1:9" x14ac:dyDescent="0.2">
      <c r="A6346" s="77">
        <v>38478</v>
      </c>
      <c r="B6346" s="61">
        <v>8134</v>
      </c>
      <c r="C6346" s="78">
        <f t="shared" si="251"/>
        <v>2005.05</v>
      </c>
      <c r="D6346" s="78">
        <f t="shared" si="252"/>
        <v>16.133553719008265</v>
      </c>
      <c r="E6346" s="78"/>
      <c r="F6346" s="78"/>
      <c r="G6346" s="78"/>
      <c r="H6346" s="78"/>
      <c r="I6346" s="78"/>
    </row>
    <row r="6347" spans="1:9" x14ac:dyDescent="0.2">
      <c r="A6347" s="77">
        <v>38479</v>
      </c>
      <c r="B6347" s="61">
        <v>8014</v>
      </c>
      <c r="C6347" s="78">
        <f t="shared" ref="C6347:C6410" si="253">YEAR(A6347) + MONTH(A6347) / 100</f>
        <v>2005.05</v>
      </c>
      <c r="D6347" s="78">
        <f t="shared" si="252"/>
        <v>15.895537190082646</v>
      </c>
      <c r="E6347" s="78"/>
      <c r="F6347" s="78"/>
      <c r="G6347" s="78"/>
      <c r="H6347" s="78"/>
      <c r="I6347" s="78"/>
    </row>
    <row r="6348" spans="1:9" x14ac:dyDescent="0.2">
      <c r="A6348" s="77">
        <v>38480</v>
      </c>
      <c r="B6348" s="61">
        <v>8754</v>
      </c>
      <c r="C6348" s="78">
        <f t="shared" si="253"/>
        <v>2005.05</v>
      </c>
      <c r="D6348" s="78">
        <f t="shared" ref="D6348:D6411" si="254">B6348 * 60 * 60 * 24 / 43560 / 1000</f>
        <v>17.36330578512397</v>
      </c>
      <c r="E6348" s="78"/>
      <c r="F6348" s="78"/>
      <c r="G6348" s="78"/>
      <c r="H6348" s="78"/>
      <c r="I6348" s="78"/>
    </row>
    <row r="6349" spans="1:9" x14ac:dyDescent="0.2">
      <c r="A6349" s="77">
        <v>38481</v>
      </c>
      <c r="B6349" s="61">
        <v>9953</v>
      </c>
      <c r="C6349" s="78">
        <f t="shared" si="253"/>
        <v>2005.05</v>
      </c>
      <c r="D6349" s="78">
        <f t="shared" si="254"/>
        <v>19.741487603305785</v>
      </c>
      <c r="E6349" s="78"/>
      <c r="F6349" s="78"/>
      <c r="G6349" s="78"/>
      <c r="H6349" s="78"/>
      <c r="I6349" s="78"/>
    </row>
    <row r="6350" spans="1:9" x14ac:dyDescent="0.2">
      <c r="A6350" s="77">
        <v>38482</v>
      </c>
      <c r="B6350" s="61">
        <v>9181</v>
      </c>
      <c r="C6350" s="78">
        <f t="shared" si="253"/>
        <v>2005.05</v>
      </c>
      <c r="D6350" s="78">
        <f t="shared" si="254"/>
        <v>18.210247933884297</v>
      </c>
      <c r="E6350" s="78"/>
      <c r="F6350" s="78"/>
      <c r="G6350" s="78"/>
      <c r="H6350" s="78"/>
      <c r="I6350" s="78"/>
    </row>
    <row r="6351" spans="1:9" x14ac:dyDescent="0.2">
      <c r="A6351" s="77">
        <v>38483</v>
      </c>
      <c r="B6351" s="61">
        <v>7624</v>
      </c>
      <c r="C6351" s="78">
        <f t="shared" si="253"/>
        <v>2005.05</v>
      </c>
      <c r="D6351" s="78">
        <f t="shared" si="254"/>
        <v>15.12198347107438</v>
      </c>
      <c r="E6351" s="78"/>
      <c r="F6351" s="78"/>
      <c r="G6351" s="78"/>
      <c r="H6351" s="78"/>
      <c r="I6351" s="78"/>
    </row>
    <row r="6352" spans="1:9" x14ac:dyDescent="0.2">
      <c r="A6352" s="77">
        <v>38484</v>
      </c>
      <c r="B6352" s="61">
        <v>6909</v>
      </c>
      <c r="C6352" s="78">
        <f t="shared" si="253"/>
        <v>2005.05</v>
      </c>
      <c r="D6352" s="78">
        <f t="shared" si="254"/>
        <v>13.703801652892562</v>
      </c>
      <c r="E6352" s="78"/>
      <c r="F6352" s="78"/>
      <c r="G6352" s="78"/>
      <c r="H6352" s="78"/>
      <c r="I6352" s="78"/>
    </row>
    <row r="6353" spans="1:9" x14ac:dyDescent="0.2">
      <c r="A6353" s="77">
        <v>38485</v>
      </c>
      <c r="B6353" s="61">
        <v>6066</v>
      </c>
      <c r="C6353" s="78">
        <f t="shared" si="253"/>
        <v>2005.05</v>
      </c>
      <c r="D6353" s="78">
        <f t="shared" si="254"/>
        <v>12.031735537190084</v>
      </c>
      <c r="E6353" s="78"/>
      <c r="F6353" s="78"/>
      <c r="G6353" s="78"/>
      <c r="H6353" s="78"/>
      <c r="I6353" s="78"/>
    </row>
    <row r="6354" spans="1:9" x14ac:dyDescent="0.2">
      <c r="A6354" s="77">
        <v>38486</v>
      </c>
      <c r="B6354" s="61">
        <v>8013</v>
      </c>
      <c r="C6354" s="78">
        <f t="shared" si="253"/>
        <v>2005.05</v>
      </c>
      <c r="D6354" s="78">
        <f t="shared" si="254"/>
        <v>15.893553719008265</v>
      </c>
      <c r="E6354" s="78"/>
      <c r="F6354" s="78"/>
      <c r="G6354" s="78"/>
      <c r="H6354" s="78"/>
      <c r="I6354" s="78"/>
    </row>
    <row r="6355" spans="1:9" x14ac:dyDescent="0.2">
      <c r="A6355" s="77">
        <v>38487</v>
      </c>
      <c r="B6355" s="61">
        <v>7834</v>
      </c>
      <c r="C6355" s="78">
        <f t="shared" si="253"/>
        <v>2005.05</v>
      </c>
      <c r="D6355" s="78">
        <f t="shared" si="254"/>
        <v>15.538512396694216</v>
      </c>
      <c r="E6355" s="78"/>
      <c r="F6355" s="78"/>
      <c r="G6355" s="78"/>
      <c r="H6355" s="78"/>
      <c r="I6355" s="78"/>
    </row>
    <row r="6356" spans="1:9" x14ac:dyDescent="0.2">
      <c r="A6356" s="77">
        <v>38488</v>
      </c>
      <c r="B6356" s="61">
        <v>5485</v>
      </c>
      <c r="C6356" s="78">
        <f t="shared" si="253"/>
        <v>2005.05</v>
      </c>
      <c r="D6356" s="78">
        <f t="shared" si="254"/>
        <v>10.879338842975207</v>
      </c>
      <c r="E6356" s="78"/>
      <c r="F6356" s="78"/>
      <c r="G6356" s="78"/>
      <c r="H6356" s="78"/>
      <c r="I6356" s="78"/>
    </row>
    <row r="6357" spans="1:9" x14ac:dyDescent="0.2">
      <c r="A6357" s="77">
        <v>38489</v>
      </c>
      <c r="B6357" s="61">
        <v>5727</v>
      </c>
      <c r="C6357" s="78">
        <f t="shared" si="253"/>
        <v>2005.05</v>
      </c>
      <c r="D6357" s="78">
        <f t="shared" si="254"/>
        <v>11.359338842975207</v>
      </c>
      <c r="E6357" s="78"/>
      <c r="F6357" s="78"/>
      <c r="G6357" s="78"/>
      <c r="H6357" s="78"/>
      <c r="I6357" s="78"/>
    </row>
    <row r="6358" spans="1:9" x14ac:dyDescent="0.2">
      <c r="A6358" s="77">
        <v>38490</v>
      </c>
      <c r="B6358" s="61">
        <v>6273</v>
      </c>
      <c r="C6358" s="78">
        <f t="shared" si="253"/>
        <v>2005.05</v>
      </c>
      <c r="D6358" s="78">
        <f t="shared" si="254"/>
        <v>12.442314049586777</v>
      </c>
      <c r="E6358" s="78"/>
      <c r="F6358" s="78"/>
      <c r="G6358" s="78"/>
      <c r="H6358" s="78"/>
      <c r="I6358" s="78"/>
    </row>
    <row r="6359" spans="1:9" x14ac:dyDescent="0.2">
      <c r="A6359" s="77">
        <v>38491</v>
      </c>
      <c r="B6359" s="61">
        <v>7281</v>
      </c>
      <c r="C6359" s="78">
        <f t="shared" si="253"/>
        <v>2005.05</v>
      </c>
      <c r="D6359" s="78">
        <f t="shared" si="254"/>
        <v>14.441652892561985</v>
      </c>
      <c r="E6359" s="78"/>
      <c r="F6359" s="78"/>
      <c r="G6359" s="78"/>
      <c r="H6359" s="78"/>
      <c r="I6359" s="78"/>
    </row>
    <row r="6360" spans="1:9" x14ac:dyDescent="0.2">
      <c r="A6360" s="77">
        <v>38492</v>
      </c>
      <c r="B6360" s="61">
        <v>7212</v>
      </c>
      <c r="C6360" s="78">
        <f t="shared" si="253"/>
        <v>2005.05</v>
      </c>
      <c r="D6360" s="78">
        <f t="shared" si="254"/>
        <v>14.304793388429752</v>
      </c>
      <c r="E6360" s="78"/>
      <c r="F6360" s="78"/>
      <c r="G6360" s="78"/>
      <c r="H6360" s="78"/>
      <c r="I6360" s="78"/>
    </row>
    <row r="6361" spans="1:9" x14ac:dyDescent="0.2">
      <c r="A6361" s="77">
        <v>38493</v>
      </c>
      <c r="B6361" s="61">
        <v>6285</v>
      </c>
      <c r="C6361" s="78">
        <f t="shared" si="253"/>
        <v>2005.05</v>
      </c>
      <c r="D6361" s="78">
        <f t="shared" si="254"/>
        <v>12.466115702479339</v>
      </c>
      <c r="E6361" s="78"/>
      <c r="F6361" s="78"/>
      <c r="G6361" s="78"/>
      <c r="H6361" s="78"/>
      <c r="I6361" s="78"/>
    </row>
    <row r="6362" spans="1:9" x14ac:dyDescent="0.2">
      <c r="A6362" s="77">
        <v>38494</v>
      </c>
      <c r="B6362" s="61">
        <v>5375</v>
      </c>
      <c r="C6362" s="78">
        <f t="shared" si="253"/>
        <v>2005.05</v>
      </c>
      <c r="D6362" s="78">
        <f t="shared" si="254"/>
        <v>10.661157024793388</v>
      </c>
      <c r="E6362" s="78"/>
      <c r="F6362" s="78"/>
      <c r="G6362" s="78"/>
      <c r="H6362" s="78"/>
      <c r="I6362" s="78"/>
    </row>
    <row r="6363" spans="1:9" x14ac:dyDescent="0.2">
      <c r="A6363" s="77">
        <v>38495</v>
      </c>
      <c r="B6363" s="61">
        <v>5403</v>
      </c>
      <c r="C6363" s="78">
        <f t="shared" si="253"/>
        <v>2005.05</v>
      </c>
      <c r="D6363" s="78">
        <f t="shared" si="254"/>
        <v>10.716694214876034</v>
      </c>
      <c r="E6363" s="78"/>
      <c r="F6363" s="78"/>
      <c r="G6363" s="78"/>
      <c r="H6363" s="78"/>
      <c r="I6363" s="78"/>
    </row>
    <row r="6364" spans="1:9" x14ac:dyDescent="0.2">
      <c r="A6364" s="77">
        <v>38496</v>
      </c>
      <c r="B6364" s="61">
        <v>5092</v>
      </c>
      <c r="C6364" s="78">
        <f t="shared" si="253"/>
        <v>2005.05</v>
      </c>
      <c r="D6364" s="78">
        <f t="shared" si="254"/>
        <v>10.099834710743803</v>
      </c>
      <c r="E6364" s="78"/>
      <c r="F6364" s="78"/>
      <c r="G6364" s="78"/>
      <c r="H6364" s="78"/>
      <c r="I6364" s="78"/>
    </row>
    <row r="6365" spans="1:9" x14ac:dyDescent="0.2">
      <c r="A6365" s="77">
        <v>38497</v>
      </c>
      <c r="B6365" s="61">
        <v>5338</v>
      </c>
      <c r="C6365" s="78">
        <f t="shared" si="253"/>
        <v>2005.05</v>
      </c>
      <c r="D6365" s="78">
        <f t="shared" si="254"/>
        <v>10.587768595041322</v>
      </c>
      <c r="E6365" s="78"/>
      <c r="F6365" s="78"/>
      <c r="G6365" s="78"/>
      <c r="H6365" s="78"/>
      <c r="I6365" s="78"/>
    </row>
    <row r="6366" spans="1:9" x14ac:dyDescent="0.2">
      <c r="A6366" s="77">
        <v>38498</v>
      </c>
      <c r="B6366" s="61">
        <v>6363</v>
      </c>
      <c r="C6366" s="78">
        <f t="shared" si="253"/>
        <v>2005.05</v>
      </c>
      <c r="D6366" s="78">
        <f t="shared" si="254"/>
        <v>12.620826446280992</v>
      </c>
      <c r="E6366" s="78"/>
      <c r="F6366" s="78"/>
      <c r="G6366" s="78"/>
      <c r="H6366" s="78"/>
      <c r="I6366" s="78"/>
    </row>
    <row r="6367" spans="1:9" x14ac:dyDescent="0.2">
      <c r="A6367" s="77">
        <v>38499</v>
      </c>
      <c r="B6367" s="61">
        <v>6768</v>
      </c>
      <c r="C6367" s="78">
        <f t="shared" si="253"/>
        <v>2005.05</v>
      </c>
      <c r="D6367" s="78">
        <f t="shared" si="254"/>
        <v>13.424132231404959</v>
      </c>
      <c r="E6367" s="78"/>
      <c r="F6367" s="78"/>
      <c r="G6367" s="78"/>
      <c r="H6367" s="78"/>
      <c r="I6367" s="78"/>
    </row>
    <row r="6368" spans="1:9" x14ac:dyDescent="0.2">
      <c r="A6368" s="77">
        <v>38500</v>
      </c>
      <c r="B6368" s="61">
        <v>6509</v>
      </c>
      <c r="C6368" s="78">
        <f t="shared" si="253"/>
        <v>2005.05</v>
      </c>
      <c r="D6368" s="78">
        <f t="shared" si="254"/>
        <v>12.910413223140496</v>
      </c>
      <c r="E6368" s="78"/>
      <c r="F6368" s="78"/>
      <c r="G6368" s="78"/>
      <c r="H6368" s="78"/>
      <c r="I6368" s="78"/>
    </row>
    <row r="6369" spans="1:9" x14ac:dyDescent="0.2">
      <c r="A6369" s="77">
        <v>38501</v>
      </c>
      <c r="B6369" s="61">
        <v>6203</v>
      </c>
      <c r="C6369" s="78">
        <f t="shared" si="253"/>
        <v>2005.05</v>
      </c>
      <c r="D6369" s="78">
        <f t="shared" si="254"/>
        <v>12.303471074380166</v>
      </c>
      <c r="E6369" s="78"/>
      <c r="F6369" s="78"/>
      <c r="G6369" s="78"/>
      <c r="H6369" s="78"/>
      <c r="I6369" s="78"/>
    </row>
    <row r="6370" spans="1:9" x14ac:dyDescent="0.2">
      <c r="A6370" s="77">
        <v>38502</v>
      </c>
      <c r="B6370" s="61">
        <v>5940</v>
      </c>
      <c r="C6370" s="78">
        <f t="shared" si="253"/>
        <v>2005.05</v>
      </c>
      <c r="D6370" s="78">
        <f t="shared" si="254"/>
        <v>11.781818181818181</v>
      </c>
      <c r="E6370" s="78"/>
      <c r="F6370" s="78"/>
      <c r="G6370" s="78"/>
      <c r="H6370" s="78"/>
      <c r="I6370" s="78"/>
    </row>
    <row r="6371" spans="1:9" x14ac:dyDescent="0.2">
      <c r="A6371" s="77">
        <v>38503</v>
      </c>
      <c r="B6371" s="61">
        <v>5547</v>
      </c>
      <c r="C6371" s="78">
        <f t="shared" si="253"/>
        <v>2005.05</v>
      </c>
      <c r="D6371" s="78">
        <f t="shared" si="254"/>
        <v>11.002314049586778</v>
      </c>
      <c r="E6371" s="78"/>
      <c r="F6371" s="78"/>
      <c r="G6371" s="78"/>
      <c r="H6371" s="78"/>
      <c r="I6371" s="78"/>
    </row>
    <row r="6372" spans="1:9" x14ac:dyDescent="0.2">
      <c r="A6372" s="77">
        <v>38504</v>
      </c>
      <c r="B6372" s="61">
        <v>5028</v>
      </c>
      <c r="C6372" s="78">
        <f t="shared" si="253"/>
        <v>2005.06</v>
      </c>
      <c r="D6372" s="78">
        <f t="shared" si="254"/>
        <v>9.9728925619834712</v>
      </c>
      <c r="E6372" s="78"/>
      <c r="F6372" s="78"/>
      <c r="G6372" s="78"/>
      <c r="H6372" s="78"/>
      <c r="I6372" s="78"/>
    </row>
    <row r="6373" spans="1:9" x14ac:dyDescent="0.2">
      <c r="A6373" s="77">
        <v>38505</v>
      </c>
      <c r="B6373" s="61">
        <v>4645</v>
      </c>
      <c r="C6373" s="78">
        <f t="shared" si="253"/>
        <v>2005.06</v>
      </c>
      <c r="D6373" s="78">
        <f t="shared" si="254"/>
        <v>9.2132231404958667</v>
      </c>
      <c r="E6373" s="78"/>
      <c r="F6373" s="78"/>
      <c r="G6373" s="78"/>
      <c r="H6373" s="78"/>
      <c r="I6373" s="78"/>
    </row>
    <row r="6374" spans="1:9" x14ac:dyDescent="0.2">
      <c r="A6374" s="77">
        <v>38506</v>
      </c>
      <c r="B6374" s="61">
        <v>4348</v>
      </c>
      <c r="C6374" s="78">
        <f t="shared" si="253"/>
        <v>2005.06</v>
      </c>
      <c r="D6374" s="78">
        <f t="shared" si="254"/>
        <v>8.6241322314049587</v>
      </c>
      <c r="E6374" s="78"/>
      <c r="F6374" s="78"/>
      <c r="G6374" s="78"/>
      <c r="H6374" s="78"/>
      <c r="I6374" s="78"/>
    </row>
    <row r="6375" spans="1:9" x14ac:dyDescent="0.2">
      <c r="A6375" s="77">
        <v>38507</v>
      </c>
      <c r="B6375" s="61">
        <v>3728</v>
      </c>
      <c r="C6375" s="78">
        <f t="shared" si="253"/>
        <v>2005.06</v>
      </c>
      <c r="D6375" s="78">
        <f t="shared" si="254"/>
        <v>7.394380165289256</v>
      </c>
      <c r="E6375" s="78"/>
      <c r="F6375" s="78"/>
      <c r="G6375" s="78"/>
      <c r="H6375" s="78"/>
      <c r="I6375" s="78"/>
    </row>
    <row r="6376" spans="1:9" x14ac:dyDescent="0.2">
      <c r="A6376" s="77">
        <v>38508</v>
      </c>
      <c r="B6376" s="61">
        <v>3486</v>
      </c>
      <c r="C6376" s="78">
        <f t="shared" si="253"/>
        <v>2005.06</v>
      </c>
      <c r="D6376" s="78">
        <f t="shared" si="254"/>
        <v>6.9143801652892565</v>
      </c>
      <c r="E6376" s="78"/>
      <c r="F6376" s="78"/>
      <c r="G6376" s="78"/>
      <c r="H6376" s="78"/>
      <c r="I6376" s="78"/>
    </row>
    <row r="6377" spans="1:9" x14ac:dyDescent="0.2">
      <c r="A6377" s="77">
        <v>38509</v>
      </c>
      <c r="B6377" s="61">
        <v>3104</v>
      </c>
      <c r="C6377" s="78">
        <f t="shared" si="253"/>
        <v>2005.06</v>
      </c>
      <c r="D6377" s="78">
        <f t="shared" si="254"/>
        <v>6.1566942148760324</v>
      </c>
      <c r="E6377" s="78"/>
      <c r="F6377" s="78"/>
      <c r="G6377" s="78"/>
      <c r="H6377" s="78"/>
      <c r="I6377" s="78"/>
    </row>
    <row r="6378" spans="1:9" x14ac:dyDescent="0.2">
      <c r="A6378" s="77">
        <v>38510</v>
      </c>
      <c r="B6378" s="61">
        <v>2991</v>
      </c>
      <c r="C6378" s="78">
        <f t="shared" si="253"/>
        <v>2005.06</v>
      </c>
      <c r="D6378" s="78">
        <f t="shared" si="254"/>
        <v>5.9325619834710741</v>
      </c>
      <c r="E6378" s="78"/>
      <c r="F6378" s="78"/>
      <c r="G6378" s="78"/>
      <c r="H6378" s="78"/>
      <c r="I6378" s="78"/>
    </row>
    <row r="6379" spans="1:9" x14ac:dyDescent="0.2">
      <c r="A6379" s="77">
        <v>38511</v>
      </c>
      <c r="B6379" s="61">
        <v>2488</v>
      </c>
      <c r="C6379" s="78">
        <f t="shared" si="253"/>
        <v>2005.06</v>
      </c>
      <c r="D6379" s="78">
        <f t="shared" si="254"/>
        <v>4.9348760330578516</v>
      </c>
      <c r="E6379" s="78"/>
      <c r="F6379" s="78"/>
      <c r="G6379" s="78"/>
      <c r="H6379" s="78"/>
      <c r="I6379" s="78"/>
    </row>
    <row r="6380" spans="1:9" x14ac:dyDescent="0.2">
      <c r="A6380" s="77">
        <v>38512</v>
      </c>
      <c r="B6380" s="61">
        <v>3038</v>
      </c>
      <c r="C6380" s="78">
        <f t="shared" si="253"/>
        <v>2005.06</v>
      </c>
      <c r="D6380" s="78">
        <f t="shared" si="254"/>
        <v>6.0257851239669424</v>
      </c>
      <c r="E6380" s="78"/>
      <c r="F6380" s="78"/>
      <c r="G6380" s="78"/>
      <c r="H6380" s="78"/>
      <c r="I6380" s="78"/>
    </row>
    <row r="6381" spans="1:9" x14ac:dyDescent="0.2">
      <c r="A6381" s="77">
        <v>38513</v>
      </c>
      <c r="B6381" s="61">
        <v>2877</v>
      </c>
      <c r="C6381" s="78">
        <f t="shared" si="253"/>
        <v>2005.06</v>
      </c>
      <c r="D6381" s="78">
        <f t="shared" si="254"/>
        <v>5.7064462809917362</v>
      </c>
      <c r="E6381" s="78"/>
      <c r="F6381" s="78"/>
      <c r="G6381" s="78"/>
      <c r="H6381" s="78"/>
      <c r="I6381" s="78"/>
    </row>
    <row r="6382" spans="1:9" x14ac:dyDescent="0.2">
      <c r="A6382" s="77">
        <v>38514</v>
      </c>
      <c r="B6382" s="61">
        <v>2665</v>
      </c>
      <c r="C6382" s="78">
        <f t="shared" si="253"/>
        <v>2005.06</v>
      </c>
      <c r="D6382" s="78">
        <f t="shared" si="254"/>
        <v>5.2859504132231407</v>
      </c>
      <c r="E6382" s="78"/>
      <c r="F6382" s="78"/>
      <c r="G6382" s="78"/>
      <c r="H6382" s="78"/>
      <c r="I6382" s="78"/>
    </row>
    <row r="6383" spans="1:9" x14ac:dyDescent="0.2">
      <c r="A6383" s="77">
        <v>38515</v>
      </c>
      <c r="B6383" s="61">
        <v>3000</v>
      </c>
      <c r="C6383" s="78">
        <f t="shared" si="253"/>
        <v>2005.06</v>
      </c>
      <c r="D6383" s="78">
        <f t="shared" si="254"/>
        <v>5.9504132231404956</v>
      </c>
      <c r="E6383" s="78"/>
      <c r="F6383" s="78"/>
      <c r="G6383" s="78"/>
      <c r="H6383" s="78"/>
      <c r="I6383" s="78"/>
    </row>
    <row r="6384" spans="1:9" x14ac:dyDescent="0.2">
      <c r="A6384" s="77">
        <v>38516</v>
      </c>
      <c r="B6384" s="61">
        <v>2770</v>
      </c>
      <c r="C6384" s="78">
        <f t="shared" si="253"/>
        <v>2005.06</v>
      </c>
      <c r="D6384" s="78">
        <f t="shared" si="254"/>
        <v>5.4942148760330571</v>
      </c>
      <c r="E6384" s="78"/>
      <c r="F6384" s="78"/>
      <c r="G6384" s="78"/>
      <c r="H6384" s="78"/>
      <c r="I6384" s="78"/>
    </row>
    <row r="6385" spans="1:9" x14ac:dyDescent="0.2">
      <c r="A6385" s="77">
        <v>38517</v>
      </c>
      <c r="B6385" s="61">
        <v>2824</v>
      </c>
      <c r="C6385" s="78">
        <f t="shared" si="253"/>
        <v>2005.06</v>
      </c>
      <c r="D6385" s="78">
        <f t="shared" si="254"/>
        <v>5.6013223140495869</v>
      </c>
      <c r="E6385" s="78"/>
      <c r="F6385" s="78"/>
      <c r="G6385" s="78"/>
      <c r="H6385" s="78"/>
      <c r="I6385" s="78"/>
    </row>
    <row r="6386" spans="1:9" x14ac:dyDescent="0.2">
      <c r="A6386" s="77">
        <v>38518</v>
      </c>
      <c r="B6386" s="61">
        <v>2671</v>
      </c>
      <c r="C6386" s="78">
        <f t="shared" si="253"/>
        <v>2005.06</v>
      </c>
      <c r="D6386" s="78">
        <f t="shared" si="254"/>
        <v>5.2978512396694217</v>
      </c>
      <c r="E6386" s="78"/>
      <c r="F6386" s="78"/>
      <c r="G6386" s="78"/>
      <c r="H6386" s="78"/>
      <c r="I6386" s="78"/>
    </row>
    <row r="6387" spans="1:9" x14ac:dyDescent="0.2">
      <c r="A6387" s="77">
        <v>38519</v>
      </c>
      <c r="B6387" s="61">
        <v>2766</v>
      </c>
      <c r="C6387" s="78">
        <f t="shared" si="253"/>
        <v>2005.06</v>
      </c>
      <c r="D6387" s="78">
        <f t="shared" si="254"/>
        <v>5.4862809917355371</v>
      </c>
      <c r="E6387" s="78"/>
      <c r="F6387" s="78"/>
      <c r="G6387" s="78"/>
      <c r="H6387" s="78"/>
      <c r="I6387" s="78"/>
    </row>
    <row r="6388" spans="1:9" x14ac:dyDescent="0.2">
      <c r="A6388" s="77">
        <v>38520</v>
      </c>
      <c r="B6388" s="61">
        <v>2753</v>
      </c>
      <c r="C6388" s="78">
        <f t="shared" si="253"/>
        <v>2005.06</v>
      </c>
      <c r="D6388" s="78">
        <f t="shared" si="254"/>
        <v>5.4604958677685955</v>
      </c>
      <c r="E6388" s="78"/>
      <c r="F6388" s="78"/>
      <c r="G6388" s="78"/>
      <c r="H6388" s="78"/>
      <c r="I6388" s="78"/>
    </row>
    <row r="6389" spans="1:9" x14ac:dyDescent="0.2">
      <c r="A6389" s="77">
        <v>38521</v>
      </c>
      <c r="B6389" s="61">
        <v>4042</v>
      </c>
      <c r="C6389" s="78">
        <f t="shared" si="253"/>
        <v>2005.06</v>
      </c>
      <c r="D6389" s="78">
        <f t="shared" si="254"/>
        <v>8.0171900826446283</v>
      </c>
      <c r="E6389" s="78"/>
      <c r="F6389" s="78"/>
      <c r="G6389" s="78"/>
      <c r="H6389" s="78"/>
      <c r="I6389" s="78"/>
    </row>
    <row r="6390" spans="1:9" x14ac:dyDescent="0.2">
      <c r="A6390" s="77">
        <v>38522</v>
      </c>
      <c r="B6390" s="61">
        <v>5798</v>
      </c>
      <c r="C6390" s="78">
        <f t="shared" si="253"/>
        <v>2005.06</v>
      </c>
      <c r="D6390" s="78">
        <f t="shared" si="254"/>
        <v>11.500165289256199</v>
      </c>
      <c r="E6390" s="78"/>
      <c r="F6390" s="78"/>
      <c r="G6390" s="78"/>
      <c r="H6390" s="78"/>
      <c r="I6390" s="78"/>
    </row>
    <row r="6391" spans="1:9" x14ac:dyDescent="0.2">
      <c r="A6391" s="77">
        <v>38523</v>
      </c>
      <c r="B6391" s="61">
        <v>5520</v>
      </c>
      <c r="C6391" s="78">
        <f t="shared" si="253"/>
        <v>2005.06</v>
      </c>
      <c r="D6391" s="78">
        <f t="shared" si="254"/>
        <v>10.948760330578512</v>
      </c>
      <c r="E6391" s="78"/>
      <c r="F6391" s="78"/>
      <c r="G6391" s="78"/>
      <c r="H6391" s="78"/>
      <c r="I6391" s="78"/>
    </row>
    <row r="6392" spans="1:9" x14ac:dyDescent="0.2">
      <c r="A6392" s="77">
        <v>38524</v>
      </c>
      <c r="B6392" s="61">
        <v>4661</v>
      </c>
      <c r="C6392" s="78">
        <f t="shared" si="253"/>
        <v>2005.06</v>
      </c>
      <c r="D6392" s="78">
        <f t="shared" si="254"/>
        <v>9.2449586776859505</v>
      </c>
      <c r="E6392" s="78"/>
      <c r="F6392" s="78"/>
      <c r="G6392" s="78"/>
      <c r="H6392" s="78"/>
      <c r="I6392" s="78"/>
    </row>
    <row r="6393" spans="1:9" x14ac:dyDescent="0.2">
      <c r="A6393" s="77">
        <v>38525</v>
      </c>
      <c r="B6393" s="61">
        <v>3986</v>
      </c>
      <c r="C6393" s="78">
        <f t="shared" si="253"/>
        <v>2005.06</v>
      </c>
      <c r="D6393" s="78">
        <f t="shared" si="254"/>
        <v>7.9061157024793394</v>
      </c>
      <c r="E6393" s="78"/>
      <c r="F6393" s="78"/>
      <c r="G6393" s="78"/>
      <c r="H6393" s="78"/>
      <c r="I6393" s="78"/>
    </row>
    <row r="6394" spans="1:9" x14ac:dyDescent="0.2">
      <c r="A6394" s="77">
        <v>38526</v>
      </c>
      <c r="B6394" s="61">
        <v>3696</v>
      </c>
      <c r="C6394" s="78">
        <f t="shared" si="253"/>
        <v>2005.06</v>
      </c>
      <c r="D6394" s="78">
        <f t="shared" si="254"/>
        <v>7.330909090909091</v>
      </c>
      <c r="E6394" s="78"/>
      <c r="F6394" s="78"/>
      <c r="G6394" s="78"/>
      <c r="H6394" s="78"/>
      <c r="I6394" s="78"/>
    </row>
    <row r="6395" spans="1:9" x14ac:dyDescent="0.2">
      <c r="A6395" s="77">
        <v>38527</v>
      </c>
      <c r="B6395" s="61">
        <v>3615</v>
      </c>
      <c r="C6395" s="78">
        <f t="shared" si="253"/>
        <v>2005.06</v>
      </c>
      <c r="D6395" s="78">
        <f t="shared" si="254"/>
        <v>7.1702479338842977</v>
      </c>
      <c r="E6395" s="78"/>
      <c r="F6395" s="78"/>
      <c r="G6395" s="78"/>
      <c r="H6395" s="78"/>
      <c r="I6395" s="78"/>
    </row>
    <row r="6396" spans="1:9" x14ac:dyDescent="0.2">
      <c r="A6396" s="77">
        <v>38528</v>
      </c>
      <c r="B6396" s="61">
        <v>3162</v>
      </c>
      <c r="C6396" s="78">
        <f t="shared" si="253"/>
        <v>2005.06</v>
      </c>
      <c r="D6396" s="78">
        <f t="shared" si="254"/>
        <v>6.2717355371900831</v>
      </c>
      <c r="E6396" s="78"/>
      <c r="F6396" s="78"/>
      <c r="G6396" s="78"/>
      <c r="H6396" s="78"/>
      <c r="I6396" s="78"/>
    </row>
    <row r="6397" spans="1:9" x14ac:dyDescent="0.2">
      <c r="A6397" s="77">
        <v>38529</v>
      </c>
      <c r="B6397" s="61">
        <v>3328</v>
      </c>
      <c r="C6397" s="78">
        <f t="shared" si="253"/>
        <v>2005.06</v>
      </c>
      <c r="D6397" s="78">
        <f t="shared" si="254"/>
        <v>6.6009917355371899</v>
      </c>
      <c r="E6397" s="78"/>
      <c r="F6397" s="78"/>
      <c r="G6397" s="78"/>
      <c r="H6397" s="78"/>
      <c r="I6397" s="78"/>
    </row>
    <row r="6398" spans="1:9" x14ac:dyDescent="0.2">
      <c r="A6398" s="77">
        <v>38530</v>
      </c>
      <c r="B6398" s="61">
        <v>3031</v>
      </c>
      <c r="C6398" s="78">
        <f t="shared" si="253"/>
        <v>2005.06</v>
      </c>
      <c r="D6398" s="78">
        <f t="shared" si="254"/>
        <v>6.011900826446281</v>
      </c>
      <c r="E6398" s="78"/>
      <c r="F6398" s="78"/>
      <c r="G6398" s="78"/>
      <c r="H6398" s="78"/>
      <c r="I6398" s="78"/>
    </row>
    <row r="6399" spans="1:9" x14ac:dyDescent="0.2">
      <c r="A6399" s="77">
        <v>38531</v>
      </c>
      <c r="B6399" s="61">
        <v>2890</v>
      </c>
      <c r="C6399" s="78">
        <f t="shared" si="253"/>
        <v>2005.06</v>
      </c>
      <c r="D6399" s="78">
        <f t="shared" si="254"/>
        <v>5.7322314049586778</v>
      </c>
      <c r="E6399" s="78"/>
      <c r="F6399" s="78"/>
      <c r="G6399" s="78"/>
      <c r="H6399" s="78"/>
      <c r="I6399" s="78"/>
    </row>
    <row r="6400" spans="1:9" x14ac:dyDescent="0.2">
      <c r="A6400" s="77">
        <v>38532</v>
      </c>
      <c r="B6400" s="61">
        <v>2975</v>
      </c>
      <c r="C6400" s="78">
        <f t="shared" si="253"/>
        <v>2005.06</v>
      </c>
      <c r="D6400" s="78">
        <f t="shared" si="254"/>
        <v>5.9008264462809921</v>
      </c>
      <c r="E6400" s="78"/>
      <c r="F6400" s="78"/>
      <c r="G6400" s="78"/>
      <c r="H6400" s="78"/>
      <c r="I6400" s="78"/>
    </row>
    <row r="6401" spans="1:9" x14ac:dyDescent="0.2">
      <c r="A6401" s="77">
        <v>38533</v>
      </c>
      <c r="B6401" s="61">
        <v>2727</v>
      </c>
      <c r="C6401" s="78">
        <f t="shared" si="253"/>
        <v>2005.06</v>
      </c>
      <c r="D6401" s="78">
        <f t="shared" si="254"/>
        <v>5.4089256198347115</v>
      </c>
      <c r="E6401" s="78"/>
      <c r="F6401" s="78"/>
      <c r="G6401" s="78"/>
      <c r="H6401" s="78"/>
      <c r="I6401" s="78"/>
    </row>
    <row r="6402" spans="1:9" x14ac:dyDescent="0.2">
      <c r="A6402" s="77">
        <v>38534</v>
      </c>
      <c r="B6402" s="61">
        <v>2628</v>
      </c>
      <c r="C6402" s="78">
        <f t="shared" si="253"/>
        <v>2005.07</v>
      </c>
      <c r="D6402" s="78">
        <f t="shared" si="254"/>
        <v>5.2125619834710744</v>
      </c>
      <c r="E6402" s="78"/>
      <c r="F6402" s="78"/>
      <c r="G6402" s="78"/>
      <c r="H6402" s="78"/>
      <c r="I6402" s="78"/>
    </row>
    <row r="6403" spans="1:9" x14ac:dyDescent="0.2">
      <c r="A6403" s="77">
        <v>38535</v>
      </c>
      <c r="B6403" s="61">
        <v>2341</v>
      </c>
      <c r="C6403" s="78">
        <f t="shared" si="253"/>
        <v>2005.07</v>
      </c>
      <c r="D6403" s="78">
        <f t="shared" si="254"/>
        <v>4.6433057851239674</v>
      </c>
      <c r="E6403" s="78"/>
      <c r="F6403" s="78"/>
      <c r="G6403" s="78"/>
      <c r="H6403" s="78"/>
      <c r="I6403" s="78"/>
    </row>
    <row r="6404" spans="1:9" x14ac:dyDescent="0.2">
      <c r="A6404" s="77">
        <v>38536</v>
      </c>
      <c r="B6404" s="61">
        <v>2314</v>
      </c>
      <c r="C6404" s="78">
        <f t="shared" si="253"/>
        <v>2005.07</v>
      </c>
      <c r="D6404" s="78">
        <f t="shared" si="254"/>
        <v>4.5897520661157021</v>
      </c>
      <c r="E6404" s="78"/>
      <c r="F6404" s="78"/>
      <c r="G6404" s="78"/>
      <c r="H6404" s="78"/>
      <c r="I6404" s="78"/>
    </row>
    <row r="6405" spans="1:9" x14ac:dyDescent="0.2">
      <c r="A6405" s="77">
        <v>38537</v>
      </c>
      <c r="B6405" s="61">
        <v>2329</v>
      </c>
      <c r="C6405" s="78">
        <f t="shared" si="253"/>
        <v>2005.07</v>
      </c>
      <c r="D6405" s="78">
        <f t="shared" si="254"/>
        <v>4.6195041322314045</v>
      </c>
      <c r="E6405" s="78"/>
      <c r="F6405" s="78"/>
      <c r="G6405" s="78"/>
      <c r="H6405" s="78"/>
      <c r="I6405" s="78"/>
    </row>
    <row r="6406" spans="1:9" x14ac:dyDescent="0.2">
      <c r="A6406" s="77">
        <v>38538</v>
      </c>
      <c r="B6406" s="61">
        <v>2186</v>
      </c>
      <c r="C6406" s="78">
        <f t="shared" si="253"/>
        <v>2005.07</v>
      </c>
      <c r="D6406" s="78">
        <f t="shared" si="254"/>
        <v>4.3358677685950413</v>
      </c>
      <c r="E6406" s="78"/>
      <c r="F6406" s="78"/>
      <c r="G6406" s="78"/>
      <c r="H6406" s="78"/>
      <c r="I6406" s="78"/>
    </row>
    <row r="6407" spans="1:9" x14ac:dyDescent="0.2">
      <c r="A6407" s="77">
        <v>38539</v>
      </c>
      <c r="B6407" s="61">
        <v>1954</v>
      </c>
      <c r="C6407" s="78">
        <f t="shared" si="253"/>
        <v>2005.07</v>
      </c>
      <c r="D6407" s="78">
        <f t="shared" si="254"/>
        <v>3.8757024793388428</v>
      </c>
      <c r="E6407" s="78"/>
      <c r="F6407" s="78"/>
      <c r="G6407" s="78"/>
      <c r="H6407" s="78"/>
      <c r="I6407" s="78"/>
    </row>
    <row r="6408" spans="1:9" x14ac:dyDescent="0.2">
      <c r="A6408" s="77">
        <v>38540</v>
      </c>
      <c r="B6408" s="61">
        <v>1830</v>
      </c>
      <c r="C6408" s="78">
        <f t="shared" si="253"/>
        <v>2005.07</v>
      </c>
      <c r="D6408" s="78">
        <f t="shared" si="254"/>
        <v>3.6297520661157021</v>
      </c>
      <c r="E6408" s="78"/>
      <c r="F6408" s="78"/>
      <c r="G6408" s="78"/>
      <c r="H6408" s="78"/>
      <c r="I6408" s="78"/>
    </row>
    <row r="6409" spans="1:9" x14ac:dyDescent="0.2">
      <c r="A6409" s="77">
        <v>38541</v>
      </c>
      <c r="B6409" s="61">
        <v>1863</v>
      </c>
      <c r="C6409" s="78">
        <f t="shared" si="253"/>
        <v>2005.07</v>
      </c>
      <c r="D6409" s="78">
        <f t="shared" si="254"/>
        <v>3.695206611570248</v>
      </c>
      <c r="E6409" s="78"/>
      <c r="F6409" s="78"/>
      <c r="G6409" s="78"/>
      <c r="H6409" s="78"/>
      <c r="I6409" s="78"/>
    </row>
    <row r="6410" spans="1:9" x14ac:dyDescent="0.2">
      <c r="A6410" s="77">
        <v>38542</v>
      </c>
      <c r="B6410" s="61">
        <v>1624</v>
      </c>
      <c r="C6410" s="78">
        <f t="shared" si="253"/>
        <v>2005.07</v>
      </c>
      <c r="D6410" s="78">
        <f t="shared" si="254"/>
        <v>3.2211570247933881</v>
      </c>
      <c r="E6410" s="78"/>
      <c r="F6410" s="78"/>
      <c r="G6410" s="78"/>
      <c r="H6410" s="78"/>
      <c r="I6410" s="78"/>
    </row>
    <row r="6411" spans="1:9" x14ac:dyDescent="0.2">
      <c r="A6411" s="77">
        <v>38543</v>
      </c>
      <c r="B6411" s="61">
        <v>1769</v>
      </c>
      <c r="C6411" s="78">
        <f t="shared" ref="C6411:C6474" si="255">YEAR(A6411) + MONTH(A6411) / 100</f>
        <v>2005.07</v>
      </c>
      <c r="D6411" s="78">
        <f t="shared" si="254"/>
        <v>3.5087603305785122</v>
      </c>
      <c r="E6411" s="78"/>
      <c r="F6411" s="78"/>
      <c r="G6411" s="78"/>
      <c r="H6411" s="78"/>
      <c r="I6411" s="78"/>
    </row>
    <row r="6412" spans="1:9" x14ac:dyDescent="0.2">
      <c r="A6412" s="77">
        <v>38544</v>
      </c>
      <c r="B6412" s="61">
        <v>1229</v>
      </c>
      <c r="C6412" s="78">
        <f t="shared" si="255"/>
        <v>2005.07</v>
      </c>
      <c r="D6412" s="78">
        <f t="shared" ref="D6412:D6475" si="256">B6412 * 60 * 60 * 24 / 43560 / 1000</f>
        <v>2.4376859504132229</v>
      </c>
      <c r="E6412" s="78"/>
      <c r="F6412" s="78"/>
      <c r="G6412" s="78"/>
      <c r="H6412" s="78"/>
      <c r="I6412" s="78"/>
    </row>
    <row r="6413" spans="1:9" x14ac:dyDescent="0.2">
      <c r="A6413" s="77">
        <v>38545</v>
      </c>
      <c r="B6413" s="61">
        <v>1430</v>
      </c>
      <c r="C6413" s="78">
        <f t="shared" si="255"/>
        <v>2005.07</v>
      </c>
      <c r="D6413" s="78">
        <f t="shared" si="256"/>
        <v>2.8363636363636364</v>
      </c>
      <c r="E6413" s="78"/>
      <c r="F6413" s="78"/>
      <c r="G6413" s="78"/>
      <c r="H6413" s="78"/>
      <c r="I6413" s="78"/>
    </row>
    <row r="6414" spans="1:9" x14ac:dyDescent="0.2">
      <c r="A6414" s="77">
        <v>38546</v>
      </c>
      <c r="B6414" s="61">
        <v>1398</v>
      </c>
      <c r="C6414" s="78">
        <f t="shared" si="255"/>
        <v>2005.07</v>
      </c>
      <c r="D6414" s="78">
        <f t="shared" si="256"/>
        <v>2.7728925619834714</v>
      </c>
      <c r="E6414" s="78"/>
      <c r="F6414" s="78"/>
      <c r="G6414" s="78"/>
      <c r="H6414" s="78"/>
      <c r="I6414" s="78"/>
    </row>
    <row r="6415" spans="1:9" x14ac:dyDescent="0.2">
      <c r="A6415" s="77">
        <v>38547</v>
      </c>
      <c r="B6415" s="61">
        <v>1441</v>
      </c>
      <c r="C6415" s="78">
        <f t="shared" si="255"/>
        <v>2005.07</v>
      </c>
      <c r="D6415" s="78">
        <f t="shared" si="256"/>
        <v>2.8581818181818179</v>
      </c>
      <c r="E6415" s="78"/>
      <c r="F6415" s="78"/>
      <c r="G6415" s="78"/>
      <c r="H6415" s="78"/>
      <c r="I6415" s="78"/>
    </row>
    <row r="6416" spans="1:9" x14ac:dyDescent="0.2">
      <c r="A6416" s="77">
        <v>38548</v>
      </c>
      <c r="B6416" s="61">
        <v>1172</v>
      </c>
      <c r="C6416" s="78">
        <f t="shared" si="255"/>
        <v>2005.07</v>
      </c>
      <c r="D6416" s="78">
        <f t="shared" si="256"/>
        <v>2.324628099173554</v>
      </c>
      <c r="E6416" s="78"/>
      <c r="F6416" s="78"/>
      <c r="G6416" s="78"/>
      <c r="H6416" s="78"/>
      <c r="I6416" s="78"/>
    </row>
    <row r="6417" spans="1:9" x14ac:dyDescent="0.2">
      <c r="A6417" s="77">
        <v>38549</v>
      </c>
      <c r="B6417" s="61">
        <v>1096</v>
      </c>
      <c r="C6417" s="78">
        <f t="shared" si="255"/>
        <v>2005.07</v>
      </c>
      <c r="D6417" s="78">
        <f t="shared" si="256"/>
        <v>2.1738842975206611</v>
      </c>
      <c r="E6417" s="78"/>
      <c r="F6417" s="78"/>
      <c r="G6417" s="78"/>
      <c r="H6417" s="78"/>
      <c r="I6417" s="78"/>
    </row>
    <row r="6418" spans="1:9" x14ac:dyDescent="0.2">
      <c r="A6418" s="77">
        <v>38550</v>
      </c>
      <c r="B6418" s="61">
        <v>1089</v>
      </c>
      <c r="C6418" s="78">
        <f t="shared" si="255"/>
        <v>2005.07</v>
      </c>
      <c r="D6418" s="78">
        <f t="shared" si="256"/>
        <v>2.16</v>
      </c>
      <c r="E6418" s="78"/>
      <c r="F6418" s="78"/>
      <c r="G6418" s="78"/>
      <c r="H6418" s="78"/>
      <c r="I6418" s="78"/>
    </row>
    <row r="6419" spans="1:9" x14ac:dyDescent="0.2">
      <c r="A6419" s="77">
        <v>38551</v>
      </c>
      <c r="B6419" s="61">
        <v>1521</v>
      </c>
      <c r="C6419" s="78">
        <f t="shared" si="255"/>
        <v>2005.07</v>
      </c>
      <c r="D6419" s="78">
        <f t="shared" si="256"/>
        <v>3.0168595041322313</v>
      </c>
      <c r="E6419" s="78"/>
      <c r="F6419" s="78"/>
      <c r="G6419" s="78"/>
      <c r="H6419" s="78"/>
      <c r="I6419" s="78"/>
    </row>
    <row r="6420" spans="1:9" x14ac:dyDescent="0.2">
      <c r="A6420" s="77">
        <v>38552</v>
      </c>
      <c r="B6420" s="61">
        <v>855</v>
      </c>
      <c r="C6420" s="78">
        <f t="shared" si="255"/>
        <v>2005.07</v>
      </c>
      <c r="D6420" s="78">
        <f t="shared" si="256"/>
        <v>1.6958677685950414</v>
      </c>
      <c r="E6420" s="78"/>
      <c r="F6420" s="78"/>
      <c r="G6420" s="78"/>
      <c r="H6420" s="78"/>
      <c r="I6420" s="78"/>
    </row>
    <row r="6421" spans="1:9" x14ac:dyDescent="0.2">
      <c r="A6421" s="77">
        <v>38553</v>
      </c>
      <c r="B6421" s="61">
        <v>855</v>
      </c>
      <c r="C6421" s="78">
        <f t="shared" si="255"/>
        <v>2005.07</v>
      </c>
      <c r="D6421" s="78">
        <f t="shared" si="256"/>
        <v>1.6958677685950414</v>
      </c>
      <c r="E6421" s="78"/>
      <c r="F6421" s="78"/>
      <c r="G6421" s="78"/>
      <c r="H6421" s="78"/>
      <c r="I6421" s="78"/>
    </row>
    <row r="6422" spans="1:9" x14ac:dyDescent="0.2">
      <c r="A6422" s="77">
        <v>38554</v>
      </c>
      <c r="B6422" s="61">
        <v>-145</v>
      </c>
      <c r="C6422" s="78">
        <f t="shared" si="255"/>
        <v>2005.07</v>
      </c>
      <c r="D6422" s="78">
        <f t="shared" si="256"/>
        <v>-0.28760330578512394</v>
      </c>
      <c r="E6422" s="78"/>
      <c r="F6422" s="78"/>
      <c r="G6422" s="78"/>
      <c r="H6422" s="78"/>
      <c r="I6422" s="78"/>
    </row>
    <row r="6423" spans="1:9" x14ac:dyDescent="0.2">
      <c r="A6423" s="77">
        <v>38555</v>
      </c>
      <c r="B6423" s="61">
        <v>2</v>
      </c>
      <c r="C6423" s="78">
        <f t="shared" si="255"/>
        <v>2005.07</v>
      </c>
      <c r="D6423" s="78">
        <f t="shared" si="256"/>
        <v>3.9669421487603307E-3</v>
      </c>
      <c r="E6423" s="78"/>
      <c r="F6423" s="78"/>
      <c r="G6423" s="78"/>
      <c r="H6423" s="78"/>
      <c r="I6423" s="78"/>
    </row>
    <row r="6424" spans="1:9" x14ac:dyDescent="0.2">
      <c r="A6424" s="77">
        <v>38556</v>
      </c>
      <c r="B6424" s="61">
        <v>580</v>
      </c>
      <c r="C6424" s="78">
        <f t="shared" si="255"/>
        <v>2005.07</v>
      </c>
      <c r="D6424" s="78">
        <f t="shared" si="256"/>
        <v>1.1504132231404958</v>
      </c>
      <c r="E6424" s="78"/>
      <c r="F6424" s="78"/>
      <c r="G6424" s="78"/>
      <c r="H6424" s="78"/>
      <c r="I6424" s="78"/>
    </row>
    <row r="6425" spans="1:9" x14ac:dyDescent="0.2">
      <c r="A6425" s="77">
        <v>38557</v>
      </c>
      <c r="B6425" s="61">
        <v>242</v>
      </c>
      <c r="C6425" s="78">
        <f t="shared" si="255"/>
        <v>2005.07</v>
      </c>
      <c r="D6425" s="78">
        <f t="shared" si="256"/>
        <v>0.48</v>
      </c>
      <c r="E6425" s="78"/>
      <c r="F6425" s="78"/>
      <c r="G6425" s="78"/>
      <c r="H6425" s="78"/>
      <c r="I6425" s="78"/>
    </row>
    <row r="6426" spans="1:9" x14ac:dyDescent="0.2">
      <c r="A6426" s="77">
        <v>38558</v>
      </c>
      <c r="B6426" s="61">
        <v>727</v>
      </c>
      <c r="C6426" s="78">
        <f t="shared" si="255"/>
        <v>2005.07</v>
      </c>
      <c r="D6426" s="78">
        <f t="shared" si="256"/>
        <v>1.4419834710743802</v>
      </c>
      <c r="E6426" s="78"/>
      <c r="F6426" s="78"/>
      <c r="G6426" s="78"/>
      <c r="H6426" s="78"/>
      <c r="I6426" s="78"/>
    </row>
    <row r="6427" spans="1:9" x14ac:dyDescent="0.2">
      <c r="A6427" s="77">
        <v>38559</v>
      </c>
      <c r="B6427" s="61">
        <v>827</v>
      </c>
      <c r="C6427" s="78">
        <f t="shared" si="255"/>
        <v>2005.07</v>
      </c>
      <c r="D6427" s="78">
        <f t="shared" si="256"/>
        <v>1.6403305785123967</v>
      </c>
      <c r="E6427" s="78"/>
      <c r="F6427" s="78"/>
      <c r="G6427" s="78"/>
      <c r="H6427" s="78"/>
      <c r="I6427" s="78"/>
    </row>
    <row r="6428" spans="1:9" x14ac:dyDescent="0.2">
      <c r="A6428" s="77">
        <v>38560</v>
      </c>
      <c r="B6428" s="61">
        <v>478</v>
      </c>
      <c r="C6428" s="78">
        <f t="shared" si="255"/>
        <v>2005.07</v>
      </c>
      <c r="D6428" s="78">
        <f t="shared" si="256"/>
        <v>0.94809917355371898</v>
      </c>
      <c r="E6428" s="78"/>
      <c r="F6428" s="78"/>
      <c r="G6428" s="78"/>
      <c r="H6428" s="78"/>
      <c r="I6428" s="78"/>
    </row>
    <row r="6429" spans="1:9" x14ac:dyDescent="0.2">
      <c r="A6429" s="77">
        <v>38561</v>
      </c>
      <c r="B6429" s="61">
        <v>471</v>
      </c>
      <c r="C6429" s="78">
        <f t="shared" si="255"/>
        <v>2005.07</v>
      </c>
      <c r="D6429" s="78">
        <f t="shared" si="256"/>
        <v>0.93421487603305786</v>
      </c>
      <c r="E6429" s="78"/>
      <c r="F6429" s="78"/>
      <c r="G6429" s="78"/>
      <c r="H6429" s="78"/>
      <c r="I6429" s="78"/>
    </row>
    <row r="6430" spans="1:9" x14ac:dyDescent="0.2">
      <c r="A6430" s="77">
        <v>38562</v>
      </c>
      <c r="B6430" s="61">
        <v>523</v>
      </c>
      <c r="C6430" s="78">
        <f t="shared" si="255"/>
        <v>2005.07</v>
      </c>
      <c r="D6430" s="78">
        <f t="shared" si="256"/>
        <v>1.0373553719008264</v>
      </c>
      <c r="E6430" s="78"/>
      <c r="F6430" s="78"/>
      <c r="G6430" s="78"/>
      <c r="H6430" s="78"/>
      <c r="I6430" s="78"/>
    </row>
    <row r="6431" spans="1:9" x14ac:dyDescent="0.2">
      <c r="A6431" s="77">
        <v>38563</v>
      </c>
      <c r="B6431" s="61">
        <v>549</v>
      </c>
      <c r="C6431" s="78">
        <f t="shared" si="255"/>
        <v>2005.07</v>
      </c>
      <c r="D6431" s="78">
        <f t="shared" si="256"/>
        <v>1.0889256198347106</v>
      </c>
      <c r="E6431" s="78"/>
      <c r="F6431" s="78"/>
      <c r="G6431" s="78"/>
      <c r="H6431" s="78"/>
      <c r="I6431" s="78"/>
    </row>
    <row r="6432" spans="1:9" x14ac:dyDescent="0.2">
      <c r="A6432" s="77">
        <v>38564</v>
      </c>
      <c r="B6432" s="61">
        <v>668</v>
      </c>
      <c r="C6432" s="78">
        <f t="shared" si="255"/>
        <v>2005.07</v>
      </c>
      <c r="D6432" s="78">
        <f t="shared" si="256"/>
        <v>1.3249586776859503</v>
      </c>
      <c r="E6432" s="78"/>
      <c r="F6432" s="78"/>
      <c r="G6432" s="78"/>
      <c r="H6432" s="78"/>
      <c r="I6432" s="78"/>
    </row>
    <row r="6433" spans="1:9" x14ac:dyDescent="0.2">
      <c r="A6433" s="77">
        <v>38565</v>
      </c>
      <c r="B6433" s="61">
        <v>334</v>
      </c>
      <c r="C6433" s="78">
        <f t="shared" si="255"/>
        <v>2005.08</v>
      </c>
      <c r="D6433" s="78">
        <f t="shared" si="256"/>
        <v>0.66247933884297516</v>
      </c>
      <c r="E6433" s="78"/>
      <c r="F6433" s="78"/>
      <c r="G6433" s="78"/>
      <c r="H6433" s="78"/>
      <c r="I6433" s="78"/>
    </row>
    <row r="6434" spans="1:9" x14ac:dyDescent="0.2">
      <c r="A6434" s="77">
        <v>38566</v>
      </c>
      <c r="B6434" s="61">
        <v>377</v>
      </c>
      <c r="C6434" s="78">
        <f t="shared" si="255"/>
        <v>2005.08</v>
      </c>
      <c r="D6434" s="78">
        <f t="shared" si="256"/>
        <v>0.74776859504132231</v>
      </c>
      <c r="E6434" s="78"/>
      <c r="F6434" s="78"/>
      <c r="G6434" s="78"/>
      <c r="H6434" s="78"/>
      <c r="I6434" s="78"/>
    </row>
    <row r="6435" spans="1:9" x14ac:dyDescent="0.2">
      <c r="A6435" s="77">
        <v>38567</v>
      </c>
      <c r="B6435" s="61">
        <v>584</v>
      </c>
      <c r="C6435" s="78">
        <f t="shared" si="255"/>
        <v>2005.08</v>
      </c>
      <c r="D6435" s="78">
        <f t="shared" si="256"/>
        <v>1.1583471074380165</v>
      </c>
      <c r="E6435" s="78"/>
      <c r="F6435" s="78"/>
      <c r="G6435" s="78"/>
      <c r="H6435" s="78"/>
      <c r="I6435" s="78"/>
    </row>
    <row r="6436" spans="1:9" x14ac:dyDescent="0.2">
      <c r="A6436" s="77">
        <v>38568</v>
      </c>
      <c r="B6436" s="61">
        <v>481</v>
      </c>
      <c r="C6436" s="78">
        <f t="shared" si="255"/>
        <v>2005.08</v>
      </c>
      <c r="D6436" s="78">
        <f t="shared" si="256"/>
        <v>0.95404958677685958</v>
      </c>
      <c r="E6436" s="78"/>
      <c r="F6436" s="78"/>
      <c r="G6436" s="78"/>
      <c r="H6436" s="78"/>
      <c r="I6436" s="78"/>
    </row>
    <row r="6437" spans="1:9" x14ac:dyDescent="0.2">
      <c r="A6437" s="77">
        <v>38569</v>
      </c>
      <c r="B6437" s="61">
        <v>682</v>
      </c>
      <c r="C6437" s="78">
        <f t="shared" si="255"/>
        <v>2005.08</v>
      </c>
      <c r="D6437" s="78">
        <f t="shared" si="256"/>
        <v>1.3527272727272728</v>
      </c>
      <c r="E6437" s="78"/>
      <c r="F6437" s="78"/>
      <c r="G6437" s="78"/>
      <c r="H6437" s="78"/>
      <c r="I6437" s="78"/>
    </row>
    <row r="6438" spans="1:9" x14ac:dyDescent="0.2">
      <c r="A6438" s="77">
        <v>38570</v>
      </c>
      <c r="B6438" s="61">
        <v>806</v>
      </c>
      <c r="C6438" s="78">
        <f t="shared" si="255"/>
        <v>2005.08</v>
      </c>
      <c r="D6438" s="78">
        <f t="shared" si="256"/>
        <v>1.5986776859504133</v>
      </c>
      <c r="E6438" s="78"/>
      <c r="F6438" s="78"/>
      <c r="G6438" s="78"/>
      <c r="H6438" s="78"/>
      <c r="I6438" s="78"/>
    </row>
    <row r="6439" spans="1:9" x14ac:dyDescent="0.2">
      <c r="A6439" s="77">
        <v>38571</v>
      </c>
      <c r="B6439" s="61">
        <v>441</v>
      </c>
      <c r="C6439" s="78">
        <f t="shared" si="255"/>
        <v>2005.08</v>
      </c>
      <c r="D6439" s="78">
        <f t="shared" si="256"/>
        <v>0.87471074380165292</v>
      </c>
      <c r="E6439" s="78"/>
      <c r="F6439" s="78"/>
      <c r="G6439" s="78"/>
      <c r="H6439" s="78"/>
      <c r="I6439" s="78"/>
    </row>
    <row r="6440" spans="1:9" x14ac:dyDescent="0.2">
      <c r="A6440" s="77">
        <v>38572</v>
      </c>
      <c r="B6440" s="61">
        <v>326</v>
      </c>
      <c r="C6440" s="78">
        <f t="shared" si="255"/>
        <v>2005.08</v>
      </c>
      <c r="D6440" s="78">
        <f t="shared" si="256"/>
        <v>0.64661157024793381</v>
      </c>
      <c r="E6440" s="78"/>
      <c r="F6440" s="78"/>
      <c r="G6440" s="78"/>
      <c r="H6440" s="78"/>
      <c r="I6440" s="78"/>
    </row>
    <row r="6441" spans="1:9" x14ac:dyDescent="0.2">
      <c r="A6441" s="77">
        <v>38573</v>
      </c>
      <c r="B6441" s="61">
        <v>76</v>
      </c>
      <c r="C6441" s="78">
        <f t="shared" si="255"/>
        <v>2005.08</v>
      </c>
      <c r="D6441" s="78">
        <f t="shared" si="256"/>
        <v>0.15074380165289256</v>
      </c>
      <c r="E6441" s="78"/>
      <c r="F6441" s="78"/>
      <c r="G6441" s="78"/>
      <c r="H6441" s="78"/>
      <c r="I6441" s="78"/>
    </row>
    <row r="6442" spans="1:9" x14ac:dyDescent="0.2">
      <c r="A6442" s="77">
        <v>38574</v>
      </c>
      <c r="B6442" s="61">
        <v>129</v>
      </c>
      <c r="C6442" s="78">
        <f t="shared" si="255"/>
        <v>2005.08</v>
      </c>
      <c r="D6442" s="78">
        <f t="shared" si="256"/>
        <v>0.25586776859504134</v>
      </c>
      <c r="E6442" s="78"/>
      <c r="F6442" s="78"/>
      <c r="G6442" s="78"/>
      <c r="H6442" s="78"/>
      <c r="I6442" s="78"/>
    </row>
    <row r="6443" spans="1:9" x14ac:dyDescent="0.2">
      <c r="A6443" s="77">
        <v>38575</v>
      </c>
      <c r="B6443" s="61">
        <v>232</v>
      </c>
      <c r="C6443" s="78">
        <f t="shared" si="255"/>
        <v>2005.08</v>
      </c>
      <c r="D6443" s="78">
        <f t="shared" si="256"/>
        <v>0.46016528925619832</v>
      </c>
      <c r="E6443" s="78"/>
      <c r="F6443" s="78"/>
      <c r="G6443" s="78"/>
      <c r="H6443" s="78"/>
      <c r="I6443" s="78"/>
    </row>
    <row r="6444" spans="1:9" x14ac:dyDescent="0.2">
      <c r="A6444" s="77">
        <v>38576</v>
      </c>
      <c r="B6444" s="61">
        <v>-267</v>
      </c>
      <c r="C6444" s="78">
        <f t="shared" si="255"/>
        <v>2005.08</v>
      </c>
      <c r="D6444" s="78">
        <f t="shared" si="256"/>
        <v>-0.52958677685950406</v>
      </c>
      <c r="E6444" s="78"/>
      <c r="F6444" s="78"/>
      <c r="G6444" s="78"/>
      <c r="H6444" s="78"/>
      <c r="I6444" s="78"/>
    </row>
    <row r="6445" spans="1:9" x14ac:dyDescent="0.2">
      <c r="A6445" s="77">
        <v>38577</v>
      </c>
      <c r="B6445" s="61">
        <v>213</v>
      </c>
      <c r="C6445" s="78">
        <f t="shared" si="255"/>
        <v>2005.08</v>
      </c>
      <c r="D6445" s="78">
        <f t="shared" si="256"/>
        <v>0.42247933884297523</v>
      </c>
      <c r="E6445" s="78"/>
      <c r="F6445" s="78"/>
      <c r="G6445" s="78"/>
      <c r="H6445" s="78"/>
      <c r="I6445" s="78"/>
    </row>
    <row r="6446" spans="1:9" x14ac:dyDescent="0.2">
      <c r="A6446" s="77">
        <v>38578</v>
      </c>
      <c r="B6446" s="61">
        <v>252</v>
      </c>
      <c r="C6446" s="78">
        <f t="shared" si="255"/>
        <v>2005.08</v>
      </c>
      <c r="D6446" s="78">
        <f t="shared" si="256"/>
        <v>0.4998347107438017</v>
      </c>
      <c r="E6446" s="78"/>
      <c r="F6446" s="78"/>
      <c r="G6446" s="78"/>
      <c r="H6446" s="78"/>
      <c r="I6446" s="78"/>
    </row>
    <row r="6447" spans="1:9" x14ac:dyDescent="0.2">
      <c r="A6447" s="77">
        <v>38579</v>
      </c>
      <c r="B6447" s="61">
        <v>205</v>
      </c>
      <c r="C6447" s="78">
        <f t="shared" si="255"/>
        <v>2005.08</v>
      </c>
      <c r="D6447" s="78">
        <f t="shared" si="256"/>
        <v>0.40661157024793393</v>
      </c>
      <c r="E6447" s="78"/>
      <c r="F6447" s="78"/>
      <c r="G6447" s="78"/>
      <c r="H6447" s="78"/>
      <c r="I6447" s="78"/>
    </row>
    <row r="6448" spans="1:9" x14ac:dyDescent="0.2">
      <c r="A6448" s="77">
        <v>38580</v>
      </c>
      <c r="B6448" s="61">
        <v>309</v>
      </c>
      <c r="C6448" s="78">
        <f t="shared" si="255"/>
        <v>2005.08</v>
      </c>
      <c r="D6448" s="78">
        <f t="shared" si="256"/>
        <v>0.61289256198347108</v>
      </c>
      <c r="E6448" s="78"/>
      <c r="F6448" s="78"/>
      <c r="G6448" s="78"/>
      <c r="H6448" s="78"/>
      <c r="I6448" s="78"/>
    </row>
    <row r="6449" spans="1:9" x14ac:dyDescent="0.2">
      <c r="A6449" s="77">
        <v>38581</v>
      </c>
      <c r="B6449" s="61">
        <v>348</v>
      </c>
      <c r="C6449" s="78">
        <f t="shared" si="255"/>
        <v>2005.08</v>
      </c>
      <c r="D6449" s="78">
        <f t="shared" si="256"/>
        <v>0.6902479338842975</v>
      </c>
      <c r="E6449" s="78"/>
      <c r="F6449" s="78"/>
      <c r="G6449" s="78"/>
      <c r="H6449" s="78"/>
      <c r="I6449" s="78"/>
    </row>
    <row r="6450" spans="1:9" x14ac:dyDescent="0.2">
      <c r="A6450" s="77">
        <v>38582</v>
      </c>
      <c r="B6450" s="61">
        <v>201</v>
      </c>
      <c r="C6450" s="78">
        <f t="shared" si="255"/>
        <v>2005.08</v>
      </c>
      <c r="D6450" s="78">
        <f t="shared" si="256"/>
        <v>0.3986776859504132</v>
      </c>
      <c r="E6450" s="78"/>
      <c r="F6450" s="78"/>
      <c r="G6450" s="78"/>
      <c r="H6450" s="78"/>
      <c r="I6450" s="78"/>
    </row>
    <row r="6451" spans="1:9" x14ac:dyDescent="0.2">
      <c r="A6451" s="77">
        <v>38583</v>
      </c>
      <c r="B6451" s="61">
        <v>262</v>
      </c>
      <c r="C6451" s="78">
        <f t="shared" si="255"/>
        <v>2005.08</v>
      </c>
      <c r="D6451" s="78">
        <f t="shared" si="256"/>
        <v>0.51966942148760331</v>
      </c>
      <c r="E6451" s="78"/>
      <c r="F6451" s="78"/>
      <c r="G6451" s="78"/>
      <c r="H6451" s="78"/>
      <c r="I6451" s="78"/>
    </row>
    <row r="6452" spans="1:9" x14ac:dyDescent="0.2">
      <c r="A6452" s="77">
        <v>38584</v>
      </c>
      <c r="B6452" s="61">
        <v>596</v>
      </c>
      <c r="C6452" s="78">
        <f t="shared" si="255"/>
        <v>2005.08</v>
      </c>
      <c r="D6452" s="78">
        <f t="shared" si="256"/>
        <v>1.1821487603305787</v>
      </c>
      <c r="E6452" s="78"/>
      <c r="F6452" s="78"/>
      <c r="G6452" s="78"/>
      <c r="H6452" s="78"/>
      <c r="I6452" s="78"/>
    </row>
    <row r="6453" spans="1:9" x14ac:dyDescent="0.2">
      <c r="A6453" s="77">
        <v>38585</v>
      </c>
      <c r="B6453" s="61">
        <v>434</v>
      </c>
      <c r="C6453" s="78">
        <f t="shared" si="255"/>
        <v>2005.08</v>
      </c>
      <c r="D6453" s="78">
        <f t="shared" si="256"/>
        <v>0.8608264462809917</v>
      </c>
      <c r="E6453" s="78"/>
      <c r="F6453" s="78"/>
      <c r="G6453" s="78"/>
      <c r="H6453" s="78"/>
      <c r="I6453" s="78"/>
    </row>
    <row r="6454" spans="1:9" x14ac:dyDescent="0.2">
      <c r="A6454" s="77">
        <v>38586</v>
      </c>
      <c r="B6454" s="61">
        <v>258</v>
      </c>
      <c r="C6454" s="78">
        <f t="shared" si="255"/>
        <v>2005.08</v>
      </c>
      <c r="D6454" s="78">
        <f t="shared" si="256"/>
        <v>0.51173553719008269</v>
      </c>
      <c r="E6454" s="78"/>
      <c r="F6454" s="78"/>
      <c r="G6454" s="78"/>
      <c r="H6454" s="78"/>
      <c r="I6454" s="78"/>
    </row>
    <row r="6455" spans="1:9" x14ac:dyDescent="0.2">
      <c r="A6455" s="77">
        <v>38587</v>
      </c>
      <c r="B6455" s="61">
        <v>291</v>
      </c>
      <c r="C6455" s="78">
        <f t="shared" si="255"/>
        <v>2005.08</v>
      </c>
      <c r="D6455" s="78">
        <f t="shared" si="256"/>
        <v>0.57719008264462812</v>
      </c>
      <c r="E6455" s="78"/>
      <c r="F6455" s="78"/>
      <c r="G6455" s="78"/>
      <c r="H6455" s="78"/>
      <c r="I6455" s="78"/>
    </row>
    <row r="6456" spans="1:9" x14ac:dyDescent="0.2">
      <c r="A6456" s="77">
        <v>38588</v>
      </c>
      <c r="B6456" s="61">
        <v>196</v>
      </c>
      <c r="C6456" s="78">
        <f t="shared" si="255"/>
        <v>2005.08</v>
      </c>
      <c r="D6456" s="78">
        <f t="shared" si="256"/>
        <v>0.38876033057851245</v>
      </c>
      <c r="E6456" s="78"/>
      <c r="F6456" s="78"/>
      <c r="G6456" s="78"/>
      <c r="H6456" s="78"/>
      <c r="I6456" s="78"/>
    </row>
    <row r="6457" spans="1:9" x14ac:dyDescent="0.2">
      <c r="A6457" s="77">
        <v>38589</v>
      </c>
      <c r="B6457" s="61">
        <v>132</v>
      </c>
      <c r="C6457" s="78">
        <f t="shared" si="255"/>
        <v>2005.08</v>
      </c>
      <c r="D6457" s="78">
        <f t="shared" si="256"/>
        <v>0.26181818181818184</v>
      </c>
      <c r="E6457" s="78"/>
      <c r="F6457" s="78"/>
      <c r="G6457" s="78"/>
      <c r="H6457" s="78"/>
      <c r="I6457" s="78"/>
    </row>
    <row r="6458" spans="1:9" x14ac:dyDescent="0.2">
      <c r="A6458" s="77">
        <v>38590</v>
      </c>
      <c r="B6458" s="61">
        <v>163</v>
      </c>
      <c r="C6458" s="78">
        <f t="shared" si="255"/>
        <v>2005.08</v>
      </c>
      <c r="D6458" s="78">
        <f t="shared" si="256"/>
        <v>0.3233057851239669</v>
      </c>
      <c r="E6458" s="78"/>
      <c r="F6458" s="78"/>
      <c r="G6458" s="78"/>
      <c r="H6458" s="78"/>
      <c r="I6458" s="78"/>
    </row>
    <row r="6459" spans="1:9" x14ac:dyDescent="0.2">
      <c r="A6459" s="77">
        <v>38591</v>
      </c>
      <c r="B6459" s="61">
        <v>237</v>
      </c>
      <c r="C6459" s="78">
        <f t="shared" si="255"/>
        <v>2005.08</v>
      </c>
      <c r="D6459" s="78">
        <f t="shared" si="256"/>
        <v>0.47008264462809918</v>
      </c>
      <c r="E6459" s="78"/>
      <c r="F6459" s="78"/>
      <c r="G6459" s="78"/>
      <c r="H6459" s="78"/>
      <c r="I6459" s="78"/>
    </row>
    <row r="6460" spans="1:9" x14ac:dyDescent="0.2">
      <c r="A6460" s="77">
        <v>38592</v>
      </c>
      <c r="B6460" s="61">
        <v>330</v>
      </c>
      <c r="C6460" s="78">
        <f t="shared" si="255"/>
        <v>2005.08</v>
      </c>
      <c r="D6460" s="78">
        <f t="shared" si="256"/>
        <v>0.65454545454545454</v>
      </c>
      <c r="E6460" s="78"/>
      <c r="F6460" s="78"/>
      <c r="G6460" s="78"/>
      <c r="H6460" s="78"/>
      <c r="I6460" s="78"/>
    </row>
    <row r="6461" spans="1:9" x14ac:dyDescent="0.2">
      <c r="A6461" s="77">
        <v>38593</v>
      </c>
      <c r="B6461" s="61">
        <v>51</v>
      </c>
      <c r="C6461" s="78">
        <f t="shared" si="255"/>
        <v>2005.08</v>
      </c>
      <c r="D6461" s="78">
        <f t="shared" si="256"/>
        <v>0.10115702479338844</v>
      </c>
      <c r="E6461" s="78"/>
      <c r="F6461" s="78"/>
      <c r="G6461" s="78"/>
      <c r="H6461" s="78"/>
      <c r="I6461" s="78"/>
    </row>
    <row r="6462" spans="1:9" x14ac:dyDescent="0.2">
      <c r="A6462" s="77">
        <v>38594</v>
      </c>
      <c r="B6462" s="61">
        <v>-661</v>
      </c>
      <c r="C6462" s="78">
        <f t="shared" si="255"/>
        <v>2005.08</v>
      </c>
      <c r="D6462" s="78">
        <f t="shared" si="256"/>
        <v>-1.3110743801652893</v>
      </c>
      <c r="E6462" s="78"/>
      <c r="F6462" s="78"/>
      <c r="G6462" s="78"/>
      <c r="H6462" s="78"/>
      <c r="I6462" s="78"/>
    </row>
    <row r="6463" spans="1:9" x14ac:dyDescent="0.2">
      <c r="A6463" s="77">
        <v>38595</v>
      </c>
      <c r="B6463" s="61">
        <v>-263</v>
      </c>
      <c r="C6463" s="78">
        <f t="shared" si="255"/>
        <v>2005.08</v>
      </c>
      <c r="D6463" s="78">
        <f t="shared" si="256"/>
        <v>-0.52165289256198344</v>
      </c>
      <c r="E6463" s="78"/>
      <c r="F6463" s="78"/>
      <c r="G6463" s="78"/>
      <c r="H6463" s="78"/>
      <c r="I6463" s="78"/>
    </row>
    <row r="6464" spans="1:9" x14ac:dyDescent="0.2">
      <c r="A6464" s="77">
        <v>38596</v>
      </c>
      <c r="B6464" s="61">
        <v>272</v>
      </c>
      <c r="C6464" s="78">
        <f t="shared" si="255"/>
        <v>2005.09</v>
      </c>
      <c r="D6464" s="78">
        <f t="shared" si="256"/>
        <v>0.53950413223140492</v>
      </c>
      <c r="E6464" s="78"/>
      <c r="F6464" s="78"/>
      <c r="G6464" s="78"/>
      <c r="H6464" s="78"/>
      <c r="I6464" s="78"/>
    </row>
    <row r="6465" spans="1:9" x14ac:dyDescent="0.2">
      <c r="A6465" s="77">
        <v>38597</v>
      </c>
      <c r="B6465" s="61">
        <v>161</v>
      </c>
      <c r="C6465" s="78">
        <f t="shared" si="255"/>
        <v>2005.09</v>
      </c>
      <c r="D6465" s="78">
        <f t="shared" si="256"/>
        <v>0.31933884297520659</v>
      </c>
      <c r="E6465" s="78"/>
      <c r="F6465" s="78"/>
      <c r="G6465" s="78"/>
      <c r="H6465" s="78"/>
      <c r="I6465" s="78"/>
    </row>
    <row r="6466" spans="1:9" x14ac:dyDescent="0.2">
      <c r="A6466" s="77">
        <v>38598</v>
      </c>
      <c r="B6466" s="61">
        <v>170</v>
      </c>
      <c r="C6466" s="78">
        <f t="shared" si="255"/>
        <v>2005.09</v>
      </c>
      <c r="D6466" s="78">
        <f t="shared" si="256"/>
        <v>0.33719008264462808</v>
      </c>
      <c r="E6466" s="78"/>
      <c r="F6466" s="78"/>
      <c r="G6466" s="78"/>
      <c r="H6466" s="78"/>
      <c r="I6466" s="78"/>
    </row>
    <row r="6467" spans="1:9" x14ac:dyDescent="0.2">
      <c r="A6467" s="77">
        <v>38599</v>
      </c>
      <c r="B6467" s="61">
        <v>133</v>
      </c>
      <c r="C6467" s="78">
        <f t="shared" si="255"/>
        <v>2005.09</v>
      </c>
      <c r="D6467" s="78">
        <f t="shared" si="256"/>
        <v>0.26380165289256202</v>
      </c>
      <c r="E6467" s="78"/>
      <c r="F6467" s="78"/>
      <c r="G6467" s="78"/>
      <c r="H6467" s="78"/>
      <c r="I6467" s="78"/>
    </row>
    <row r="6468" spans="1:9" x14ac:dyDescent="0.2">
      <c r="A6468" s="77">
        <v>38600</v>
      </c>
      <c r="B6468" s="61">
        <v>167</v>
      </c>
      <c r="C6468" s="78">
        <f t="shared" si="255"/>
        <v>2005.09</v>
      </c>
      <c r="D6468" s="78">
        <f t="shared" si="256"/>
        <v>0.33123966942148758</v>
      </c>
      <c r="E6468" s="78"/>
      <c r="F6468" s="78"/>
      <c r="G6468" s="78"/>
      <c r="H6468" s="78"/>
      <c r="I6468" s="78"/>
    </row>
    <row r="6469" spans="1:9" x14ac:dyDescent="0.2">
      <c r="A6469" s="77">
        <v>38601</v>
      </c>
      <c r="B6469" s="61">
        <v>243</v>
      </c>
      <c r="C6469" s="78">
        <f t="shared" si="255"/>
        <v>2005.09</v>
      </c>
      <c r="D6469" s="78">
        <f t="shared" si="256"/>
        <v>0.48198347107438017</v>
      </c>
      <c r="E6469" s="78"/>
      <c r="F6469" s="78"/>
      <c r="G6469" s="78"/>
      <c r="H6469" s="78"/>
      <c r="I6469" s="78"/>
    </row>
    <row r="6470" spans="1:9" x14ac:dyDescent="0.2">
      <c r="A6470" s="77">
        <v>38602</v>
      </c>
      <c r="B6470" s="61">
        <v>230</v>
      </c>
      <c r="C6470" s="78">
        <f t="shared" si="255"/>
        <v>2005.09</v>
      </c>
      <c r="D6470" s="78">
        <f t="shared" si="256"/>
        <v>0.45619834710743801</v>
      </c>
      <c r="E6470" s="78"/>
      <c r="F6470" s="78"/>
      <c r="G6470" s="78"/>
      <c r="H6470" s="78"/>
      <c r="I6470" s="78"/>
    </row>
    <row r="6471" spans="1:9" x14ac:dyDescent="0.2">
      <c r="A6471" s="77">
        <v>38603</v>
      </c>
      <c r="B6471" s="61">
        <v>251</v>
      </c>
      <c r="C6471" s="78">
        <f t="shared" si="255"/>
        <v>2005.09</v>
      </c>
      <c r="D6471" s="78">
        <f t="shared" si="256"/>
        <v>0.49785123966942146</v>
      </c>
      <c r="E6471" s="78"/>
      <c r="F6471" s="78"/>
      <c r="G6471" s="78"/>
      <c r="H6471" s="78"/>
      <c r="I6471" s="78"/>
    </row>
    <row r="6472" spans="1:9" x14ac:dyDescent="0.2">
      <c r="A6472" s="77">
        <v>38604</v>
      </c>
      <c r="B6472" s="61">
        <v>-90</v>
      </c>
      <c r="C6472" s="78">
        <f t="shared" si="255"/>
        <v>2005.09</v>
      </c>
      <c r="D6472" s="78">
        <f t="shared" si="256"/>
        <v>-0.1785123966942149</v>
      </c>
      <c r="E6472" s="78"/>
      <c r="F6472" s="78"/>
      <c r="G6472" s="78"/>
      <c r="H6472" s="78"/>
      <c r="I6472" s="78"/>
    </row>
    <row r="6473" spans="1:9" x14ac:dyDescent="0.2">
      <c r="A6473" s="77">
        <v>38605</v>
      </c>
      <c r="B6473" s="61">
        <v>-188</v>
      </c>
      <c r="C6473" s="78">
        <f t="shared" si="255"/>
        <v>2005.09</v>
      </c>
      <c r="D6473" s="78">
        <f t="shared" si="256"/>
        <v>-0.37289256198347109</v>
      </c>
      <c r="E6473" s="78"/>
      <c r="F6473" s="78"/>
      <c r="G6473" s="78"/>
      <c r="H6473" s="78"/>
      <c r="I6473" s="78"/>
    </row>
    <row r="6474" spans="1:9" x14ac:dyDescent="0.2">
      <c r="A6474" s="77">
        <v>38606</v>
      </c>
      <c r="B6474" s="61">
        <v>18</v>
      </c>
      <c r="C6474" s="78">
        <f t="shared" si="255"/>
        <v>2005.09</v>
      </c>
      <c r="D6474" s="78">
        <f t="shared" si="256"/>
        <v>3.5702479338842977E-2</v>
      </c>
      <c r="E6474" s="78"/>
      <c r="F6474" s="78"/>
      <c r="G6474" s="78"/>
      <c r="H6474" s="78"/>
      <c r="I6474" s="78"/>
    </row>
    <row r="6475" spans="1:9" x14ac:dyDescent="0.2">
      <c r="A6475" s="77">
        <v>38607</v>
      </c>
      <c r="B6475" s="61">
        <v>118</v>
      </c>
      <c r="C6475" s="78">
        <f t="shared" ref="C6475:C6538" si="257">YEAR(A6475) + MONTH(A6475) / 100</f>
        <v>2005.09</v>
      </c>
      <c r="D6475" s="78">
        <f t="shared" si="256"/>
        <v>0.23404958677685953</v>
      </c>
      <c r="E6475" s="78"/>
      <c r="F6475" s="78"/>
      <c r="G6475" s="78"/>
      <c r="H6475" s="78"/>
      <c r="I6475" s="78"/>
    </row>
    <row r="6476" spans="1:9" x14ac:dyDescent="0.2">
      <c r="A6476" s="77">
        <v>38608</v>
      </c>
      <c r="B6476" s="61">
        <v>360</v>
      </c>
      <c r="C6476" s="78">
        <f t="shared" si="257"/>
        <v>2005.09</v>
      </c>
      <c r="D6476" s="78">
        <f t="shared" ref="D6476:D6539" si="258">B6476 * 60 * 60 * 24 / 43560 / 1000</f>
        <v>0.71404958677685959</v>
      </c>
      <c r="E6476" s="78"/>
      <c r="F6476" s="78"/>
      <c r="G6476" s="78"/>
      <c r="H6476" s="78"/>
      <c r="I6476" s="78"/>
    </row>
    <row r="6477" spans="1:9" x14ac:dyDescent="0.2">
      <c r="A6477" s="77">
        <v>38609</v>
      </c>
      <c r="B6477" s="61">
        <v>236</v>
      </c>
      <c r="C6477" s="78">
        <f t="shared" si="257"/>
        <v>2005.09</v>
      </c>
      <c r="D6477" s="78">
        <f t="shared" si="258"/>
        <v>0.46809917355371905</v>
      </c>
      <c r="E6477" s="78"/>
      <c r="F6477" s="78"/>
      <c r="G6477" s="78"/>
      <c r="H6477" s="78"/>
      <c r="I6477" s="78"/>
    </row>
    <row r="6478" spans="1:9" x14ac:dyDescent="0.2">
      <c r="A6478" s="77">
        <v>38610</v>
      </c>
      <c r="B6478" s="61">
        <v>225</v>
      </c>
      <c r="C6478" s="78">
        <f t="shared" si="257"/>
        <v>2005.09</v>
      </c>
      <c r="D6478" s="78">
        <f t="shared" si="258"/>
        <v>0.4462809917355372</v>
      </c>
      <c r="E6478" s="78"/>
      <c r="F6478" s="78"/>
      <c r="G6478" s="78"/>
      <c r="H6478" s="78"/>
      <c r="I6478" s="78"/>
    </row>
    <row r="6479" spans="1:9" x14ac:dyDescent="0.2">
      <c r="A6479" s="77">
        <v>38611</v>
      </c>
      <c r="B6479" s="61">
        <v>-190</v>
      </c>
      <c r="C6479" s="78">
        <f t="shared" si="257"/>
        <v>2005.09</v>
      </c>
      <c r="D6479" s="78">
        <f t="shared" si="258"/>
        <v>-0.3768595041322314</v>
      </c>
      <c r="E6479" s="78"/>
      <c r="F6479" s="78"/>
      <c r="G6479" s="78"/>
      <c r="H6479" s="78"/>
      <c r="I6479" s="78"/>
    </row>
    <row r="6480" spans="1:9" x14ac:dyDescent="0.2">
      <c r="A6480" s="77">
        <v>38612</v>
      </c>
      <c r="B6480" s="61">
        <v>221</v>
      </c>
      <c r="C6480" s="78">
        <f t="shared" si="257"/>
        <v>2005.09</v>
      </c>
      <c r="D6480" s="78">
        <f t="shared" si="258"/>
        <v>0.43834710743801653</v>
      </c>
      <c r="E6480" s="78"/>
      <c r="F6480" s="78"/>
      <c r="G6480" s="78"/>
      <c r="H6480" s="78"/>
      <c r="I6480" s="78"/>
    </row>
    <row r="6481" spans="1:9" x14ac:dyDescent="0.2">
      <c r="A6481" s="77">
        <v>38613</v>
      </c>
      <c r="B6481" s="61">
        <v>160</v>
      </c>
      <c r="C6481" s="78">
        <f t="shared" si="257"/>
        <v>2005.09</v>
      </c>
      <c r="D6481" s="78">
        <f t="shared" si="258"/>
        <v>0.31735537190082647</v>
      </c>
      <c r="E6481" s="78"/>
      <c r="F6481" s="78"/>
      <c r="G6481" s="78"/>
      <c r="H6481" s="78"/>
      <c r="I6481" s="78"/>
    </row>
    <row r="6482" spans="1:9" x14ac:dyDescent="0.2">
      <c r="A6482" s="77">
        <v>38614</v>
      </c>
      <c r="B6482" s="61">
        <v>242</v>
      </c>
      <c r="C6482" s="78">
        <f t="shared" si="257"/>
        <v>2005.09</v>
      </c>
      <c r="D6482" s="78">
        <f t="shared" si="258"/>
        <v>0.48</v>
      </c>
      <c r="E6482" s="78"/>
      <c r="F6482" s="78"/>
      <c r="G6482" s="78"/>
      <c r="H6482" s="78"/>
      <c r="I6482" s="78"/>
    </row>
    <row r="6483" spans="1:9" x14ac:dyDescent="0.2">
      <c r="A6483" s="77">
        <v>38615</v>
      </c>
      <c r="B6483" s="61">
        <v>370</v>
      </c>
      <c r="C6483" s="78">
        <f t="shared" si="257"/>
        <v>2005.09</v>
      </c>
      <c r="D6483" s="78">
        <f t="shared" si="258"/>
        <v>0.73388429752066109</v>
      </c>
      <c r="E6483" s="78"/>
      <c r="F6483" s="78"/>
      <c r="G6483" s="78"/>
      <c r="H6483" s="78"/>
      <c r="I6483" s="78"/>
    </row>
    <row r="6484" spans="1:9" x14ac:dyDescent="0.2">
      <c r="A6484" s="77">
        <v>38616</v>
      </c>
      <c r="B6484" s="61">
        <v>271</v>
      </c>
      <c r="C6484" s="78">
        <f t="shared" si="257"/>
        <v>2005.09</v>
      </c>
      <c r="D6484" s="78">
        <f t="shared" si="258"/>
        <v>0.53752066115702479</v>
      </c>
      <c r="E6484" s="78"/>
      <c r="F6484" s="78"/>
      <c r="G6484" s="78"/>
      <c r="H6484" s="78"/>
      <c r="I6484" s="78"/>
    </row>
    <row r="6485" spans="1:9" x14ac:dyDescent="0.2">
      <c r="A6485" s="77">
        <v>38617</v>
      </c>
      <c r="B6485" s="61">
        <v>-117</v>
      </c>
      <c r="C6485" s="78">
        <f t="shared" si="257"/>
        <v>2005.09</v>
      </c>
      <c r="D6485" s="78">
        <f t="shared" si="258"/>
        <v>-0.23206611570247934</v>
      </c>
      <c r="E6485" s="78"/>
      <c r="F6485" s="78"/>
      <c r="G6485" s="78"/>
      <c r="H6485" s="78"/>
      <c r="I6485" s="78"/>
    </row>
    <row r="6486" spans="1:9" x14ac:dyDescent="0.2">
      <c r="A6486" s="77">
        <v>38618</v>
      </c>
      <c r="B6486" s="61">
        <v>-268</v>
      </c>
      <c r="C6486" s="78">
        <f t="shared" si="257"/>
        <v>2005.09</v>
      </c>
      <c r="D6486" s="78">
        <f t="shared" si="258"/>
        <v>-0.5315702479338843</v>
      </c>
      <c r="E6486" s="78"/>
      <c r="F6486" s="78"/>
      <c r="G6486" s="78"/>
      <c r="H6486" s="78"/>
      <c r="I6486" s="78"/>
    </row>
    <row r="6487" spans="1:9" x14ac:dyDescent="0.2">
      <c r="A6487" s="77">
        <v>38619</v>
      </c>
      <c r="B6487" s="61">
        <v>40</v>
      </c>
      <c r="C6487" s="78">
        <f t="shared" si="257"/>
        <v>2005.09</v>
      </c>
      <c r="D6487" s="78">
        <f t="shared" si="258"/>
        <v>7.9338842975206617E-2</v>
      </c>
      <c r="E6487" s="78"/>
      <c r="F6487" s="78"/>
      <c r="G6487" s="78"/>
      <c r="H6487" s="78"/>
      <c r="I6487" s="78"/>
    </row>
    <row r="6488" spans="1:9" x14ac:dyDescent="0.2">
      <c r="A6488" s="77">
        <v>38620</v>
      </c>
      <c r="B6488" s="61">
        <v>249</v>
      </c>
      <c r="C6488" s="78">
        <f t="shared" si="257"/>
        <v>2005.09</v>
      </c>
      <c r="D6488" s="78">
        <f t="shared" si="258"/>
        <v>0.49388429752066115</v>
      </c>
      <c r="E6488" s="78"/>
      <c r="F6488" s="78"/>
      <c r="G6488" s="78"/>
      <c r="H6488" s="78"/>
      <c r="I6488" s="78"/>
    </row>
    <row r="6489" spans="1:9" x14ac:dyDescent="0.2">
      <c r="A6489" s="77">
        <v>38621</v>
      </c>
      <c r="B6489" s="61">
        <v>116</v>
      </c>
      <c r="C6489" s="78">
        <f t="shared" si="257"/>
        <v>2005.09</v>
      </c>
      <c r="D6489" s="78">
        <f t="shared" si="258"/>
        <v>0.23008264462809916</v>
      </c>
      <c r="E6489" s="78"/>
      <c r="F6489" s="78"/>
      <c r="G6489" s="78"/>
      <c r="H6489" s="78"/>
      <c r="I6489" s="78"/>
    </row>
    <row r="6490" spans="1:9" x14ac:dyDescent="0.2">
      <c r="A6490" s="77">
        <v>38622</v>
      </c>
      <c r="B6490" s="61">
        <v>258</v>
      </c>
      <c r="C6490" s="78">
        <f t="shared" si="257"/>
        <v>2005.09</v>
      </c>
      <c r="D6490" s="78">
        <f t="shared" si="258"/>
        <v>0.51173553719008269</v>
      </c>
      <c r="E6490" s="78"/>
      <c r="F6490" s="78"/>
      <c r="G6490" s="78"/>
      <c r="H6490" s="78"/>
      <c r="I6490" s="78"/>
    </row>
    <row r="6491" spans="1:9" x14ac:dyDescent="0.2">
      <c r="A6491" s="77">
        <v>38623</v>
      </c>
      <c r="B6491" s="61">
        <v>180</v>
      </c>
      <c r="C6491" s="78">
        <f t="shared" si="257"/>
        <v>2005.09</v>
      </c>
      <c r="D6491" s="78">
        <f t="shared" si="258"/>
        <v>0.3570247933884298</v>
      </c>
      <c r="E6491" s="78"/>
      <c r="F6491" s="78"/>
      <c r="G6491" s="78"/>
      <c r="H6491" s="78"/>
      <c r="I6491" s="78"/>
    </row>
    <row r="6492" spans="1:9" x14ac:dyDescent="0.2">
      <c r="A6492" s="77">
        <v>38624</v>
      </c>
      <c r="B6492" s="61">
        <v>225</v>
      </c>
      <c r="C6492" s="78">
        <f t="shared" si="257"/>
        <v>2005.09</v>
      </c>
      <c r="D6492" s="78">
        <f t="shared" si="258"/>
        <v>0.4462809917355372</v>
      </c>
      <c r="E6492" s="78"/>
      <c r="F6492" s="78"/>
      <c r="G6492" s="78"/>
      <c r="H6492" s="78"/>
      <c r="I6492" s="78"/>
    </row>
    <row r="6493" spans="1:9" x14ac:dyDescent="0.2">
      <c r="A6493" s="77">
        <v>38625</v>
      </c>
      <c r="B6493" s="61">
        <v>241</v>
      </c>
      <c r="C6493" s="78">
        <f t="shared" si="257"/>
        <v>2005.09</v>
      </c>
      <c r="D6493" s="78">
        <f t="shared" si="258"/>
        <v>0.4780165289256198</v>
      </c>
      <c r="E6493" s="78"/>
      <c r="F6493" s="78"/>
      <c r="G6493" s="78"/>
      <c r="H6493" s="78"/>
      <c r="I6493" s="78"/>
    </row>
    <row r="6494" spans="1:9" x14ac:dyDescent="0.2">
      <c r="A6494" s="77">
        <v>38626</v>
      </c>
      <c r="B6494" s="61">
        <v>-412</v>
      </c>
      <c r="C6494" s="78">
        <f t="shared" si="257"/>
        <v>2005.1</v>
      </c>
      <c r="D6494" s="78">
        <f t="shared" si="258"/>
        <v>-0.81719008264462811</v>
      </c>
      <c r="E6494" s="78"/>
      <c r="F6494" s="78"/>
      <c r="G6494" s="78"/>
      <c r="H6494" s="78"/>
      <c r="I6494" s="78"/>
    </row>
    <row r="6495" spans="1:9" x14ac:dyDescent="0.2">
      <c r="A6495" s="77">
        <v>38627</v>
      </c>
      <c r="B6495" s="61">
        <v>-43</v>
      </c>
      <c r="C6495" s="78">
        <f t="shared" si="257"/>
        <v>2005.1</v>
      </c>
      <c r="D6495" s="78">
        <f t="shared" si="258"/>
        <v>-8.528925619834711E-2</v>
      </c>
      <c r="E6495" s="78"/>
      <c r="F6495" s="78"/>
      <c r="G6495" s="78"/>
      <c r="H6495" s="78"/>
      <c r="I6495" s="78"/>
    </row>
    <row r="6496" spans="1:9" x14ac:dyDescent="0.2">
      <c r="A6496" s="77">
        <v>38628</v>
      </c>
      <c r="B6496" s="61">
        <v>121</v>
      </c>
      <c r="C6496" s="78">
        <f t="shared" si="257"/>
        <v>2005.1</v>
      </c>
      <c r="D6496" s="78">
        <f t="shared" si="258"/>
        <v>0.24</v>
      </c>
      <c r="E6496" s="78"/>
      <c r="F6496" s="78"/>
      <c r="G6496" s="78"/>
      <c r="H6496" s="78"/>
      <c r="I6496" s="78"/>
    </row>
    <row r="6497" spans="1:9" x14ac:dyDescent="0.2">
      <c r="A6497" s="77">
        <v>38629</v>
      </c>
      <c r="B6497" s="61">
        <v>183</v>
      </c>
      <c r="C6497" s="78">
        <f t="shared" si="257"/>
        <v>2005.1</v>
      </c>
      <c r="D6497" s="78">
        <f t="shared" si="258"/>
        <v>0.36297520661157023</v>
      </c>
      <c r="E6497" s="78"/>
      <c r="F6497" s="78"/>
      <c r="G6497" s="78"/>
      <c r="H6497" s="78"/>
      <c r="I6497" s="78"/>
    </row>
    <row r="6498" spans="1:9" x14ac:dyDescent="0.2">
      <c r="A6498" s="77">
        <v>38630</v>
      </c>
      <c r="B6498" s="61">
        <v>243</v>
      </c>
      <c r="C6498" s="78">
        <f t="shared" si="257"/>
        <v>2005.1</v>
      </c>
      <c r="D6498" s="78">
        <f t="shared" si="258"/>
        <v>0.48198347107438017</v>
      </c>
      <c r="E6498" s="78"/>
      <c r="F6498" s="78"/>
      <c r="G6498" s="78"/>
      <c r="H6498" s="78"/>
      <c r="I6498" s="78"/>
    </row>
    <row r="6499" spans="1:9" x14ac:dyDescent="0.2">
      <c r="A6499" s="77">
        <v>38631</v>
      </c>
      <c r="B6499" s="61">
        <v>253</v>
      </c>
      <c r="C6499" s="78">
        <f t="shared" si="257"/>
        <v>2005.1</v>
      </c>
      <c r="D6499" s="78">
        <f t="shared" si="258"/>
        <v>0.50181818181818183</v>
      </c>
      <c r="E6499" s="78"/>
      <c r="F6499" s="78"/>
      <c r="G6499" s="78"/>
      <c r="H6499" s="78"/>
      <c r="I6499" s="78"/>
    </row>
    <row r="6500" spans="1:9" x14ac:dyDescent="0.2">
      <c r="A6500" s="77">
        <v>38632</v>
      </c>
      <c r="B6500" s="61">
        <v>32</v>
      </c>
      <c r="C6500" s="78">
        <f t="shared" si="257"/>
        <v>2005.1</v>
      </c>
      <c r="D6500" s="78">
        <f t="shared" si="258"/>
        <v>6.347107438016529E-2</v>
      </c>
      <c r="E6500" s="78"/>
      <c r="F6500" s="78"/>
      <c r="G6500" s="78"/>
      <c r="H6500" s="78"/>
      <c r="I6500" s="78"/>
    </row>
    <row r="6501" spans="1:9" x14ac:dyDescent="0.2">
      <c r="A6501" s="77">
        <v>38633</v>
      </c>
      <c r="B6501" s="61">
        <v>-41</v>
      </c>
      <c r="C6501" s="78">
        <f t="shared" si="257"/>
        <v>2005.1</v>
      </c>
      <c r="D6501" s="78">
        <f t="shared" si="258"/>
        <v>-8.1322314049586786E-2</v>
      </c>
      <c r="E6501" s="78"/>
      <c r="F6501" s="78"/>
      <c r="G6501" s="78"/>
      <c r="H6501" s="78"/>
      <c r="I6501" s="78"/>
    </row>
    <row r="6502" spans="1:9" x14ac:dyDescent="0.2">
      <c r="A6502" s="77">
        <v>38634</v>
      </c>
      <c r="B6502" s="61">
        <v>119</v>
      </c>
      <c r="C6502" s="78">
        <f t="shared" si="257"/>
        <v>2005.1</v>
      </c>
      <c r="D6502" s="78">
        <f t="shared" si="258"/>
        <v>0.23603305785123968</v>
      </c>
      <c r="E6502" s="78"/>
      <c r="F6502" s="78"/>
      <c r="G6502" s="78"/>
      <c r="H6502" s="78"/>
      <c r="I6502" s="78"/>
    </row>
    <row r="6503" spans="1:9" x14ac:dyDescent="0.2">
      <c r="A6503" s="77">
        <v>38635</v>
      </c>
      <c r="B6503" s="61">
        <v>189</v>
      </c>
      <c r="C6503" s="78">
        <f t="shared" si="257"/>
        <v>2005.1</v>
      </c>
      <c r="D6503" s="78">
        <f t="shared" si="258"/>
        <v>0.37487603305785128</v>
      </c>
      <c r="E6503" s="78"/>
      <c r="F6503" s="78"/>
      <c r="G6503" s="78"/>
      <c r="H6503" s="78"/>
      <c r="I6503" s="78"/>
    </row>
    <row r="6504" spans="1:9" x14ac:dyDescent="0.2">
      <c r="A6504" s="77">
        <v>38636</v>
      </c>
      <c r="B6504" s="61">
        <v>154</v>
      </c>
      <c r="C6504" s="78">
        <f t="shared" si="257"/>
        <v>2005.1</v>
      </c>
      <c r="D6504" s="78">
        <f t="shared" si="258"/>
        <v>0.30545454545454542</v>
      </c>
      <c r="E6504" s="78"/>
      <c r="F6504" s="78"/>
      <c r="G6504" s="78"/>
      <c r="H6504" s="78"/>
      <c r="I6504" s="78"/>
    </row>
    <row r="6505" spans="1:9" x14ac:dyDescent="0.2">
      <c r="A6505" s="77">
        <v>38637</v>
      </c>
      <c r="B6505" s="61">
        <v>142</v>
      </c>
      <c r="C6505" s="78">
        <f t="shared" si="257"/>
        <v>2005.1</v>
      </c>
      <c r="D6505" s="78">
        <f t="shared" si="258"/>
        <v>0.2816528925619835</v>
      </c>
      <c r="E6505" s="78"/>
      <c r="F6505" s="78"/>
      <c r="G6505" s="78"/>
      <c r="H6505" s="78"/>
      <c r="I6505" s="78"/>
    </row>
    <row r="6506" spans="1:9" x14ac:dyDescent="0.2">
      <c r="A6506" s="77">
        <v>38638</v>
      </c>
      <c r="B6506" s="61">
        <v>130</v>
      </c>
      <c r="C6506" s="78">
        <f t="shared" si="257"/>
        <v>2005.1</v>
      </c>
      <c r="D6506" s="78">
        <f t="shared" si="258"/>
        <v>0.25785123966942147</v>
      </c>
      <c r="E6506" s="78"/>
      <c r="F6506" s="78"/>
      <c r="G6506" s="78"/>
      <c r="H6506" s="78"/>
      <c r="I6506" s="78"/>
    </row>
    <row r="6507" spans="1:9" x14ac:dyDescent="0.2">
      <c r="A6507" s="77">
        <v>38639</v>
      </c>
      <c r="B6507" s="61">
        <v>19</v>
      </c>
      <c r="C6507" s="78">
        <f t="shared" si="257"/>
        <v>2005.1</v>
      </c>
      <c r="D6507" s="78">
        <f t="shared" si="258"/>
        <v>3.7685950413223139E-2</v>
      </c>
      <c r="E6507" s="78"/>
      <c r="F6507" s="78"/>
      <c r="G6507" s="78"/>
      <c r="H6507" s="78"/>
      <c r="I6507" s="78"/>
    </row>
    <row r="6508" spans="1:9" x14ac:dyDescent="0.2">
      <c r="A6508" s="77">
        <v>38640</v>
      </c>
      <c r="B6508" s="61">
        <v>62</v>
      </c>
      <c r="C6508" s="78">
        <f t="shared" si="257"/>
        <v>2005.1</v>
      </c>
      <c r="D6508" s="78">
        <f t="shared" si="258"/>
        <v>0.12297520661157024</v>
      </c>
      <c r="E6508" s="78"/>
      <c r="F6508" s="78"/>
      <c r="G6508" s="78"/>
      <c r="H6508" s="78"/>
      <c r="I6508" s="78"/>
    </row>
    <row r="6509" spans="1:9" x14ac:dyDescent="0.2">
      <c r="A6509" s="77">
        <v>38641</v>
      </c>
      <c r="B6509" s="61">
        <v>135</v>
      </c>
      <c r="C6509" s="78">
        <f t="shared" si="257"/>
        <v>2005.1</v>
      </c>
      <c r="D6509" s="78">
        <f t="shared" si="258"/>
        <v>0.26776859504132233</v>
      </c>
      <c r="E6509" s="78"/>
      <c r="F6509" s="78"/>
      <c r="G6509" s="78"/>
      <c r="H6509" s="78"/>
      <c r="I6509" s="78"/>
    </row>
    <row r="6510" spans="1:9" x14ac:dyDescent="0.2">
      <c r="A6510" s="77">
        <v>38642</v>
      </c>
      <c r="B6510" s="61">
        <v>273</v>
      </c>
      <c r="C6510" s="78">
        <f t="shared" si="257"/>
        <v>2005.1</v>
      </c>
      <c r="D6510" s="78">
        <f t="shared" si="258"/>
        <v>0.54148760330578516</v>
      </c>
      <c r="E6510" s="78"/>
      <c r="F6510" s="78"/>
      <c r="G6510" s="78"/>
      <c r="H6510" s="78"/>
      <c r="I6510" s="78"/>
    </row>
    <row r="6511" spans="1:9" x14ac:dyDescent="0.2">
      <c r="A6511" s="77">
        <v>38643</v>
      </c>
      <c r="B6511" s="61">
        <v>79</v>
      </c>
      <c r="C6511" s="78">
        <f t="shared" si="257"/>
        <v>2005.1</v>
      </c>
      <c r="D6511" s="78">
        <f t="shared" si="258"/>
        <v>0.15669421487603305</v>
      </c>
      <c r="E6511" s="78"/>
      <c r="F6511" s="78"/>
      <c r="G6511" s="78"/>
      <c r="H6511" s="78"/>
      <c r="I6511" s="78"/>
    </row>
    <row r="6512" spans="1:9" x14ac:dyDescent="0.2">
      <c r="A6512" s="77">
        <v>38644</v>
      </c>
      <c r="B6512" s="61">
        <v>-4</v>
      </c>
      <c r="C6512" s="78">
        <f t="shared" si="257"/>
        <v>2005.1</v>
      </c>
      <c r="D6512" s="78">
        <f t="shared" si="258"/>
        <v>-7.9338842975206613E-3</v>
      </c>
      <c r="E6512" s="78"/>
      <c r="F6512" s="78"/>
      <c r="G6512" s="78"/>
      <c r="H6512" s="78"/>
      <c r="I6512" s="78"/>
    </row>
    <row r="6513" spans="1:9" x14ac:dyDescent="0.2">
      <c r="A6513" s="77">
        <v>38645</v>
      </c>
      <c r="B6513" s="61">
        <v>50</v>
      </c>
      <c r="C6513" s="78">
        <f t="shared" si="257"/>
        <v>2005.1</v>
      </c>
      <c r="D6513" s="78">
        <f t="shared" si="258"/>
        <v>9.9173553719008267E-2</v>
      </c>
      <c r="E6513" s="78"/>
      <c r="F6513" s="78"/>
      <c r="G6513" s="78"/>
      <c r="H6513" s="78"/>
      <c r="I6513" s="78"/>
    </row>
    <row r="6514" spans="1:9" x14ac:dyDescent="0.2">
      <c r="A6514" s="77">
        <v>38646</v>
      </c>
      <c r="B6514" s="61">
        <v>264</v>
      </c>
      <c r="C6514" s="78">
        <f t="shared" si="257"/>
        <v>2005.1</v>
      </c>
      <c r="D6514" s="78">
        <f t="shared" si="258"/>
        <v>0.52363636363636368</v>
      </c>
      <c r="E6514" s="78"/>
      <c r="F6514" s="78"/>
      <c r="G6514" s="78"/>
      <c r="H6514" s="78"/>
      <c r="I6514" s="78"/>
    </row>
    <row r="6515" spans="1:9" x14ac:dyDescent="0.2">
      <c r="A6515" s="77">
        <v>38647</v>
      </c>
      <c r="B6515" s="61">
        <v>208</v>
      </c>
      <c r="C6515" s="78">
        <f t="shared" si="257"/>
        <v>2005.1</v>
      </c>
      <c r="D6515" s="78">
        <f t="shared" si="258"/>
        <v>0.41256198347107437</v>
      </c>
      <c r="E6515" s="78"/>
      <c r="F6515" s="78"/>
      <c r="G6515" s="78"/>
      <c r="H6515" s="78"/>
      <c r="I6515" s="78"/>
    </row>
    <row r="6516" spans="1:9" x14ac:dyDescent="0.2">
      <c r="A6516" s="77">
        <v>38648</v>
      </c>
      <c r="B6516" s="61">
        <v>223</v>
      </c>
      <c r="C6516" s="78">
        <f t="shared" si="257"/>
        <v>2005.1</v>
      </c>
      <c r="D6516" s="78">
        <f t="shared" si="258"/>
        <v>0.44231404958677684</v>
      </c>
      <c r="E6516" s="78"/>
      <c r="F6516" s="78"/>
      <c r="G6516" s="78"/>
      <c r="H6516" s="78"/>
      <c r="I6516" s="78"/>
    </row>
    <row r="6517" spans="1:9" x14ac:dyDescent="0.2">
      <c r="A6517" s="77">
        <v>38649</v>
      </c>
      <c r="B6517" s="61">
        <v>364</v>
      </c>
      <c r="C6517" s="78">
        <f t="shared" si="257"/>
        <v>2005.1</v>
      </c>
      <c r="D6517" s="78">
        <f t="shared" si="258"/>
        <v>0.72198347107438021</v>
      </c>
      <c r="E6517" s="78"/>
      <c r="F6517" s="78"/>
      <c r="G6517" s="78"/>
      <c r="H6517" s="78"/>
      <c r="I6517" s="78"/>
    </row>
    <row r="6518" spans="1:9" x14ac:dyDescent="0.2">
      <c r="A6518" s="77">
        <v>38650</v>
      </c>
      <c r="B6518" s="61">
        <v>238</v>
      </c>
      <c r="C6518" s="78">
        <f t="shared" si="257"/>
        <v>2005.1</v>
      </c>
      <c r="D6518" s="78">
        <f t="shared" si="258"/>
        <v>0.47206611570247936</v>
      </c>
      <c r="E6518" s="78"/>
      <c r="F6518" s="78"/>
      <c r="G6518" s="78"/>
      <c r="H6518" s="78"/>
      <c r="I6518" s="78"/>
    </row>
    <row r="6519" spans="1:9" x14ac:dyDescent="0.2">
      <c r="A6519" s="77">
        <v>38651</v>
      </c>
      <c r="B6519" s="61" t="s">
        <v>113</v>
      </c>
      <c r="C6519" s="78">
        <f t="shared" si="257"/>
        <v>2005.1</v>
      </c>
      <c r="D6519" s="78" t="e">
        <f t="shared" si="258"/>
        <v>#VALUE!</v>
      </c>
      <c r="E6519" s="78"/>
      <c r="F6519" s="78"/>
      <c r="G6519" s="78"/>
      <c r="H6519" s="78"/>
      <c r="I6519" s="78"/>
    </row>
    <row r="6520" spans="1:9" x14ac:dyDescent="0.2">
      <c r="A6520" s="77">
        <v>38652</v>
      </c>
      <c r="B6520" s="61">
        <v>419</v>
      </c>
      <c r="C6520" s="78">
        <f t="shared" si="257"/>
        <v>2005.1</v>
      </c>
      <c r="D6520" s="78">
        <f t="shared" si="258"/>
        <v>0.83107438016528934</v>
      </c>
      <c r="E6520" s="78"/>
      <c r="F6520" s="78"/>
      <c r="G6520" s="78"/>
      <c r="H6520" s="78"/>
      <c r="I6520" s="78"/>
    </row>
    <row r="6521" spans="1:9" x14ac:dyDescent="0.2">
      <c r="A6521" s="77">
        <v>38653</v>
      </c>
      <c r="B6521" s="61">
        <v>614</v>
      </c>
      <c r="C6521" s="78">
        <f t="shared" si="257"/>
        <v>2005.1</v>
      </c>
      <c r="D6521" s="78">
        <f t="shared" si="258"/>
        <v>1.2178512396694214</v>
      </c>
      <c r="E6521" s="78"/>
      <c r="F6521" s="78"/>
      <c r="G6521" s="78"/>
      <c r="H6521" s="78"/>
      <c r="I6521" s="78"/>
    </row>
    <row r="6522" spans="1:9" x14ac:dyDescent="0.2">
      <c r="A6522" s="77">
        <v>38654</v>
      </c>
      <c r="B6522" s="61">
        <v>285</v>
      </c>
      <c r="C6522" s="78">
        <f t="shared" si="257"/>
        <v>2005.1</v>
      </c>
      <c r="D6522" s="78">
        <f t="shared" si="258"/>
        <v>0.56528925619834702</v>
      </c>
      <c r="E6522" s="78"/>
      <c r="F6522" s="78"/>
      <c r="G6522" s="78"/>
      <c r="H6522" s="78"/>
      <c r="I6522" s="78"/>
    </row>
    <row r="6523" spans="1:9" x14ac:dyDescent="0.2">
      <c r="A6523" s="77">
        <v>38655</v>
      </c>
      <c r="B6523" s="61">
        <v>38</v>
      </c>
      <c r="C6523" s="78">
        <f t="shared" si="257"/>
        <v>2005.1</v>
      </c>
      <c r="D6523" s="78">
        <f t="shared" si="258"/>
        <v>7.5371900826446278E-2</v>
      </c>
      <c r="E6523" s="78"/>
      <c r="F6523" s="78"/>
      <c r="G6523" s="78"/>
      <c r="H6523" s="78"/>
      <c r="I6523" s="78"/>
    </row>
    <row r="6524" spans="1:9" x14ac:dyDescent="0.2">
      <c r="A6524" s="77">
        <v>38656</v>
      </c>
      <c r="B6524" s="61">
        <v>285</v>
      </c>
      <c r="C6524" s="78">
        <f t="shared" si="257"/>
        <v>2005.1</v>
      </c>
      <c r="D6524" s="78">
        <f t="shared" si="258"/>
        <v>0.56528925619834702</v>
      </c>
      <c r="E6524" s="78"/>
      <c r="F6524" s="78"/>
      <c r="G6524" s="78"/>
      <c r="H6524" s="78"/>
      <c r="I6524" s="78"/>
    </row>
    <row r="6525" spans="1:9" x14ac:dyDescent="0.2">
      <c r="A6525" s="77">
        <v>38657</v>
      </c>
      <c r="B6525" s="61">
        <v>365</v>
      </c>
      <c r="C6525" s="78">
        <f t="shared" si="257"/>
        <v>2005.11</v>
      </c>
      <c r="D6525" s="78">
        <f t="shared" si="258"/>
        <v>0.72396694214876034</v>
      </c>
      <c r="E6525" s="78"/>
      <c r="F6525" s="78"/>
      <c r="G6525" s="78"/>
      <c r="H6525" s="78"/>
      <c r="I6525" s="78"/>
    </row>
    <row r="6526" spans="1:9" x14ac:dyDescent="0.2">
      <c r="A6526" s="77">
        <v>38658</v>
      </c>
      <c r="B6526" s="61">
        <v>195</v>
      </c>
      <c r="C6526" s="78">
        <f t="shared" si="257"/>
        <v>2005.11</v>
      </c>
      <c r="D6526" s="78">
        <f t="shared" si="258"/>
        <v>0.38677685950413221</v>
      </c>
      <c r="E6526" s="78"/>
      <c r="F6526" s="78"/>
      <c r="G6526" s="78"/>
      <c r="H6526" s="78"/>
      <c r="I6526" s="78"/>
    </row>
    <row r="6527" spans="1:9" x14ac:dyDescent="0.2">
      <c r="A6527" s="77">
        <v>38659</v>
      </c>
      <c r="B6527" s="61">
        <v>1158</v>
      </c>
      <c r="C6527" s="78">
        <f t="shared" si="257"/>
        <v>2005.11</v>
      </c>
      <c r="D6527" s="78">
        <f t="shared" si="258"/>
        <v>2.2968595041322315</v>
      </c>
      <c r="E6527" s="78"/>
      <c r="F6527" s="78"/>
      <c r="G6527" s="78"/>
      <c r="H6527" s="78"/>
      <c r="I6527" s="78"/>
    </row>
    <row r="6528" spans="1:9" x14ac:dyDescent="0.2">
      <c r="A6528" s="77">
        <v>38660</v>
      </c>
      <c r="B6528" s="61">
        <v>257</v>
      </c>
      <c r="C6528" s="78">
        <f t="shared" si="257"/>
        <v>2005.11</v>
      </c>
      <c r="D6528" s="78">
        <f t="shared" si="258"/>
        <v>0.50975206611570245</v>
      </c>
      <c r="E6528" s="78"/>
      <c r="F6528" s="78"/>
      <c r="G6528" s="78"/>
      <c r="H6528" s="78"/>
      <c r="I6528" s="78"/>
    </row>
    <row r="6529" spans="1:9" x14ac:dyDescent="0.2">
      <c r="A6529" s="77">
        <v>38661</v>
      </c>
      <c r="B6529" s="61">
        <v>352</v>
      </c>
      <c r="C6529" s="78">
        <f t="shared" si="257"/>
        <v>2005.11</v>
      </c>
      <c r="D6529" s="78">
        <f t="shared" si="258"/>
        <v>0.69818181818181813</v>
      </c>
      <c r="E6529" s="78"/>
      <c r="F6529" s="78"/>
      <c r="G6529" s="78"/>
      <c r="H6529" s="78"/>
      <c r="I6529" s="78"/>
    </row>
    <row r="6530" spans="1:9" x14ac:dyDescent="0.2">
      <c r="A6530" s="77">
        <v>38662</v>
      </c>
      <c r="B6530" s="61">
        <v>1855</v>
      </c>
      <c r="C6530" s="78">
        <f t="shared" si="257"/>
        <v>2005.11</v>
      </c>
      <c r="D6530" s="78">
        <f t="shared" si="258"/>
        <v>3.6793388429752065</v>
      </c>
      <c r="E6530" s="78"/>
      <c r="F6530" s="78"/>
      <c r="G6530" s="78"/>
      <c r="H6530" s="78"/>
      <c r="I6530" s="78"/>
    </row>
    <row r="6531" spans="1:9" x14ac:dyDescent="0.2">
      <c r="A6531" s="77">
        <v>38663</v>
      </c>
      <c r="B6531" s="61">
        <v>2863</v>
      </c>
      <c r="C6531" s="78">
        <f t="shared" si="257"/>
        <v>2005.11</v>
      </c>
      <c r="D6531" s="78">
        <f t="shared" si="258"/>
        <v>5.6786776859504133</v>
      </c>
      <c r="E6531" s="78"/>
      <c r="F6531" s="78"/>
      <c r="G6531" s="78"/>
      <c r="H6531" s="78"/>
      <c r="I6531" s="78"/>
    </row>
    <row r="6532" spans="1:9" x14ac:dyDescent="0.2">
      <c r="A6532" s="77">
        <v>38664</v>
      </c>
      <c r="B6532" s="61">
        <v>921</v>
      </c>
      <c r="C6532" s="78">
        <f t="shared" si="257"/>
        <v>2005.11</v>
      </c>
      <c r="D6532" s="78">
        <f t="shared" si="258"/>
        <v>1.8267768595041323</v>
      </c>
      <c r="E6532" s="78"/>
      <c r="F6532" s="78"/>
      <c r="G6532" s="78"/>
      <c r="H6532" s="78"/>
      <c r="I6532" s="78"/>
    </row>
    <row r="6533" spans="1:9" x14ac:dyDescent="0.2">
      <c r="A6533" s="77">
        <v>38665</v>
      </c>
      <c r="B6533" s="61">
        <v>663</v>
      </c>
      <c r="C6533" s="78">
        <f t="shared" si="257"/>
        <v>2005.11</v>
      </c>
      <c r="D6533" s="78">
        <f t="shared" si="258"/>
        <v>1.3150413223140498</v>
      </c>
      <c r="E6533" s="78"/>
      <c r="F6533" s="78"/>
      <c r="G6533" s="78"/>
      <c r="H6533" s="78"/>
      <c r="I6533" s="78"/>
    </row>
    <row r="6534" spans="1:9" x14ac:dyDescent="0.2">
      <c r="A6534" s="77">
        <v>38666</v>
      </c>
      <c r="B6534" s="61">
        <v>662</v>
      </c>
      <c r="C6534" s="78">
        <f t="shared" si="257"/>
        <v>2005.11</v>
      </c>
      <c r="D6534" s="78">
        <f t="shared" si="258"/>
        <v>1.3130578512396693</v>
      </c>
      <c r="E6534" s="78"/>
      <c r="F6534" s="78"/>
      <c r="G6534" s="78"/>
      <c r="H6534" s="78"/>
      <c r="I6534" s="78"/>
    </row>
    <row r="6535" spans="1:9" x14ac:dyDescent="0.2">
      <c r="A6535" s="77">
        <v>38667</v>
      </c>
      <c r="B6535" s="61">
        <v>403</v>
      </c>
      <c r="C6535" s="78">
        <f t="shared" si="257"/>
        <v>2005.11</v>
      </c>
      <c r="D6535" s="78">
        <f t="shared" si="258"/>
        <v>0.79933884297520663</v>
      </c>
      <c r="E6535" s="78"/>
      <c r="F6535" s="78"/>
      <c r="G6535" s="78"/>
      <c r="H6535" s="78"/>
      <c r="I6535" s="78"/>
    </row>
    <row r="6536" spans="1:9" x14ac:dyDescent="0.2">
      <c r="A6536" s="77">
        <v>38668</v>
      </c>
      <c r="B6536" s="61">
        <v>463</v>
      </c>
      <c r="C6536" s="78">
        <f t="shared" si="257"/>
        <v>2005.11</v>
      </c>
      <c r="D6536" s="78">
        <f t="shared" si="258"/>
        <v>0.91834710743801662</v>
      </c>
      <c r="E6536" s="78"/>
      <c r="F6536" s="78"/>
      <c r="G6536" s="78"/>
      <c r="H6536" s="78"/>
      <c r="I6536" s="78"/>
    </row>
    <row r="6537" spans="1:9" x14ac:dyDescent="0.2">
      <c r="A6537" s="77">
        <v>38669</v>
      </c>
      <c r="B6537" s="61">
        <v>547</v>
      </c>
      <c r="C6537" s="78">
        <f t="shared" si="257"/>
        <v>2005.11</v>
      </c>
      <c r="D6537" s="78">
        <f t="shared" si="258"/>
        <v>1.0849586776859503</v>
      </c>
      <c r="E6537" s="78"/>
      <c r="F6537" s="78"/>
      <c r="G6537" s="78"/>
      <c r="H6537" s="78"/>
      <c r="I6537" s="78"/>
    </row>
    <row r="6538" spans="1:9" x14ac:dyDescent="0.2">
      <c r="A6538" s="77">
        <v>38670</v>
      </c>
      <c r="B6538" s="61">
        <v>658</v>
      </c>
      <c r="C6538" s="78">
        <f t="shared" si="257"/>
        <v>2005.11</v>
      </c>
      <c r="D6538" s="78">
        <f t="shared" si="258"/>
        <v>1.3051239669421488</v>
      </c>
      <c r="E6538" s="78"/>
      <c r="F6538" s="78"/>
      <c r="G6538" s="78"/>
      <c r="H6538" s="78"/>
      <c r="I6538" s="78"/>
    </row>
    <row r="6539" spans="1:9" x14ac:dyDescent="0.2">
      <c r="A6539" s="77">
        <v>38671</v>
      </c>
      <c r="B6539" s="61">
        <v>546</v>
      </c>
      <c r="C6539" s="78">
        <f t="shared" ref="C6539:C6602" si="259">YEAR(A6539) + MONTH(A6539) / 100</f>
        <v>2005.11</v>
      </c>
      <c r="D6539" s="78">
        <f t="shared" si="258"/>
        <v>1.0829752066115703</v>
      </c>
      <c r="E6539" s="78"/>
      <c r="F6539" s="78"/>
      <c r="G6539" s="78"/>
      <c r="H6539" s="78"/>
      <c r="I6539" s="78"/>
    </row>
    <row r="6540" spans="1:9" x14ac:dyDescent="0.2">
      <c r="A6540" s="77">
        <v>38672</v>
      </c>
      <c r="B6540" s="61">
        <v>398</v>
      </c>
      <c r="C6540" s="78">
        <f t="shared" si="259"/>
        <v>2005.11</v>
      </c>
      <c r="D6540" s="78">
        <f t="shared" ref="D6540:D6603" si="260">B6540 * 60 * 60 * 24 / 43560 / 1000</f>
        <v>0.78942148760330577</v>
      </c>
      <c r="E6540" s="78"/>
      <c r="F6540" s="78"/>
      <c r="G6540" s="78"/>
      <c r="H6540" s="78"/>
      <c r="I6540" s="78"/>
    </row>
    <row r="6541" spans="1:9" x14ac:dyDescent="0.2">
      <c r="A6541" s="77">
        <v>38673</v>
      </c>
      <c r="B6541" s="61">
        <v>402</v>
      </c>
      <c r="C6541" s="78">
        <f t="shared" si="259"/>
        <v>2005.11</v>
      </c>
      <c r="D6541" s="78">
        <f t="shared" si="260"/>
        <v>0.79735537190082639</v>
      </c>
      <c r="E6541" s="78"/>
      <c r="F6541" s="78"/>
      <c r="G6541" s="78"/>
      <c r="H6541" s="78"/>
      <c r="I6541" s="78"/>
    </row>
    <row r="6542" spans="1:9" x14ac:dyDescent="0.2">
      <c r="A6542" s="77">
        <v>38674</v>
      </c>
      <c r="B6542" s="61">
        <v>279</v>
      </c>
      <c r="C6542" s="78">
        <f t="shared" si="259"/>
        <v>2005.11</v>
      </c>
      <c r="D6542" s="78">
        <f t="shared" si="260"/>
        <v>0.55338842975206615</v>
      </c>
      <c r="E6542" s="78"/>
      <c r="F6542" s="78"/>
      <c r="G6542" s="78"/>
      <c r="H6542" s="78"/>
      <c r="I6542" s="78"/>
    </row>
    <row r="6543" spans="1:9" x14ac:dyDescent="0.2">
      <c r="A6543" s="77">
        <v>38675</v>
      </c>
      <c r="B6543" s="61">
        <v>249</v>
      </c>
      <c r="C6543" s="78">
        <f t="shared" si="259"/>
        <v>2005.11</v>
      </c>
      <c r="D6543" s="78">
        <f t="shared" si="260"/>
        <v>0.49388429752066115</v>
      </c>
      <c r="E6543" s="78"/>
      <c r="F6543" s="78"/>
      <c r="G6543" s="78"/>
      <c r="H6543" s="78"/>
      <c r="I6543" s="78"/>
    </row>
    <row r="6544" spans="1:9" x14ac:dyDescent="0.2">
      <c r="A6544" s="77">
        <v>38676</v>
      </c>
      <c r="B6544" s="61">
        <v>406</v>
      </c>
      <c r="C6544" s="78">
        <f t="shared" si="259"/>
        <v>2005.11</v>
      </c>
      <c r="D6544" s="78">
        <f t="shared" si="260"/>
        <v>0.80528925619834701</v>
      </c>
      <c r="E6544" s="78"/>
      <c r="F6544" s="78"/>
      <c r="G6544" s="78"/>
      <c r="H6544" s="78"/>
      <c r="I6544" s="78"/>
    </row>
    <row r="6545" spans="1:9" x14ac:dyDescent="0.2">
      <c r="A6545" s="77">
        <v>38677</v>
      </c>
      <c r="B6545" s="61">
        <v>365</v>
      </c>
      <c r="C6545" s="78">
        <f t="shared" si="259"/>
        <v>2005.11</v>
      </c>
      <c r="D6545" s="78">
        <f t="shared" si="260"/>
        <v>0.72396694214876034</v>
      </c>
      <c r="E6545" s="78"/>
      <c r="F6545" s="78"/>
      <c r="G6545" s="78"/>
      <c r="H6545" s="78"/>
      <c r="I6545" s="78"/>
    </row>
    <row r="6546" spans="1:9" x14ac:dyDescent="0.2">
      <c r="A6546" s="77">
        <v>38678</v>
      </c>
      <c r="B6546" s="61">
        <v>407</v>
      </c>
      <c r="C6546" s="78">
        <f t="shared" si="259"/>
        <v>2005.11</v>
      </c>
      <c r="D6546" s="78">
        <f t="shared" si="260"/>
        <v>0.80727272727272725</v>
      </c>
      <c r="E6546" s="78"/>
      <c r="F6546" s="78"/>
      <c r="G6546" s="78"/>
      <c r="H6546" s="78"/>
      <c r="I6546" s="78"/>
    </row>
    <row r="6547" spans="1:9" x14ac:dyDescent="0.2">
      <c r="A6547" s="77">
        <v>38679</v>
      </c>
      <c r="B6547" s="61">
        <v>414</v>
      </c>
      <c r="C6547" s="78">
        <f t="shared" si="259"/>
        <v>2005.11</v>
      </c>
      <c r="D6547" s="78">
        <f t="shared" si="260"/>
        <v>0.82115702479338848</v>
      </c>
      <c r="E6547" s="78"/>
      <c r="F6547" s="78"/>
      <c r="G6547" s="78"/>
      <c r="H6547" s="78"/>
      <c r="I6547" s="78"/>
    </row>
    <row r="6548" spans="1:9" x14ac:dyDescent="0.2">
      <c r="A6548" s="77">
        <v>38680</v>
      </c>
      <c r="B6548" s="61">
        <v>560</v>
      </c>
      <c r="C6548" s="78">
        <f t="shared" si="259"/>
        <v>2005.11</v>
      </c>
      <c r="D6548" s="78">
        <f t="shared" si="260"/>
        <v>1.1107438016528928</v>
      </c>
      <c r="E6548" s="78"/>
      <c r="F6548" s="78"/>
      <c r="G6548" s="78"/>
      <c r="H6548" s="78"/>
      <c r="I6548" s="78"/>
    </row>
    <row r="6549" spans="1:9" x14ac:dyDescent="0.2">
      <c r="A6549" s="77">
        <v>38681</v>
      </c>
      <c r="B6549" s="61">
        <v>974</v>
      </c>
      <c r="C6549" s="78">
        <f t="shared" si="259"/>
        <v>2005.11</v>
      </c>
      <c r="D6549" s="78">
        <f t="shared" si="260"/>
        <v>1.9319008264462809</v>
      </c>
      <c r="E6549" s="78"/>
      <c r="F6549" s="78"/>
      <c r="G6549" s="78"/>
      <c r="H6549" s="78"/>
      <c r="I6549" s="78"/>
    </row>
    <row r="6550" spans="1:9" x14ac:dyDescent="0.2">
      <c r="A6550" s="77">
        <v>38682</v>
      </c>
      <c r="B6550" s="61">
        <v>571</v>
      </c>
      <c r="C6550" s="78">
        <f t="shared" si="259"/>
        <v>2005.11</v>
      </c>
      <c r="D6550" s="78">
        <f t="shared" si="260"/>
        <v>1.1325619834710745</v>
      </c>
      <c r="E6550" s="78"/>
      <c r="F6550" s="78"/>
      <c r="G6550" s="78"/>
      <c r="H6550" s="78"/>
      <c r="I6550" s="78"/>
    </row>
    <row r="6551" spans="1:9" x14ac:dyDescent="0.2">
      <c r="A6551" s="77">
        <v>38683</v>
      </c>
      <c r="B6551" s="61">
        <v>470</v>
      </c>
      <c r="C6551" s="78">
        <f t="shared" si="259"/>
        <v>2005.11</v>
      </c>
      <c r="D6551" s="78">
        <f t="shared" si="260"/>
        <v>0.93223140495867762</v>
      </c>
      <c r="E6551" s="78"/>
      <c r="F6551" s="78"/>
      <c r="G6551" s="78"/>
      <c r="H6551" s="78"/>
      <c r="I6551" s="78"/>
    </row>
    <row r="6552" spans="1:9" x14ac:dyDescent="0.2">
      <c r="A6552" s="77">
        <v>38684</v>
      </c>
      <c r="B6552" s="61">
        <v>1476</v>
      </c>
      <c r="C6552" s="78">
        <f t="shared" si="259"/>
        <v>2005.11</v>
      </c>
      <c r="D6552" s="78">
        <f t="shared" si="260"/>
        <v>2.9276033057851243</v>
      </c>
      <c r="E6552" s="78"/>
      <c r="F6552" s="78"/>
      <c r="G6552" s="78"/>
      <c r="H6552" s="78"/>
      <c r="I6552" s="78"/>
    </row>
    <row r="6553" spans="1:9" x14ac:dyDescent="0.2">
      <c r="A6553" s="77">
        <v>38685</v>
      </c>
      <c r="B6553" s="61">
        <v>539</v>
      </c>
      <c r="C6553" s="78">
        <f t="shared" si="259"/>
        <v>2005.11</v>
      </c>
      <c r="D6553" s="78">
        <f t="shared" si="260"/>
        <v>1.0690909090909091</v>
      </c>
      <c r="E6553" s="78"/>
      <c r="F6553" s="78"/>
      <c r="G6553" s="78"/>
      <c r="H6553" s="78"/>
      <c r="I6553" s="78"/>
    </row>
    <row r="6554" spans="1:9" x14ac:dyDescent="0.2">
      <c r="A6554" s="77">
        <v>38686</v>
      </c>
      <c r="B6554" s="61">
        <v>1266</v>
      </c>
      <c r="C6554" s="78">
        <f t="shared" si="259"/>
        <v>2005.11</v>
      </c>
      <c r="D6554" s="78">
        <f t="shared" si="260"/>
        <v>2.5110743801652893</v>
      </c>
      <c r="E6554" s="78"/>
      <c r="F6554" s="78"/>
      <c r="G6554" s="78"/>
      <c r="H6554" s="78"/>
      <c r="I6554" s="78"/>
    </row>
    <row r="6555" spans="1:9" x14ac:dyDescent="0.2">
      <c r="A6555" s="77">
        <v>38687</v>
      </c>
      <c r="B6555" s="61">
        <v>3996</v>
      </c>
      <c r="C6555" s="78">
        <f t="shared" si="259"/>
        <v>2005.12</v>
      </c>
      <c r="D6555" s="78">
        <f t="shared" si="260"/>
        <v>7.9259504132231404</v>
      </c>
      <c r="E6555" s="78"/>
      <c r="F6555" s="78"/>
      <c r="G6555" s="78"/>
      <c r="H6555" s="78"/>
      <c r="I6555" s="78"/>
    </row>
    <row r="6556" spans="1:9" x14ac:dyDescent="0.2">
      <c r="A6556" s="77">
        <v>38688</v>
      </c>
      <c r="B6556" s="61">
        <v>2098</v>
      </c>
      <c r="C6556" s="78">
        <f t="shared" si="259"/>
        <v>2005.12</v>
      </c>
      <c r="D6556" s="78">
        <f t="shared" si="260"/>
        <v>4.1613223140495865</v>
      </c>
      <c r="E6556" s="78"/>
      <c r="F6556" s="78"/>
      <c r="G6556" s="78"/>
      <c r="H6556" s="78"/>
      <c r="I6556" s="78"/>
    </row>
    <row r="6557" spans="1:9" x14ac:dyDescent="0.2">
      <c r="A6557" s="77">
        <v>38689</v>
      </c>
      <c r="B6557" s="61">
        <v>1088</v>
      </c>
      <c r="C6557" s="78">
        <f t="shared" si="259"/>
        <v>2005.12</v>
      </c>
      <c r="D6557" s="78">
        <f t="shared" si="260"/>
        <v>2.1580165289256197</v>
      </c>
      <c r="E6557" s="78"/>
      <c r="F6557" s="78"/>
      <c r="G6557" s="78"/>
      <c r="H6557" s="78"/>
      <c r="I6557" s="78"/>
    </row>
    <row r="6558" spans="1:9" x14ac:dyDescent="0.2">
      <c r="A6558" s="77">
        <v>38690</v>
      </c>
      <c r="B6558" s="61">
        <v>821</v>
      </c>
      <c r="C6558" s="78">
        <f t="shared" si="259"/>
        <v>2005.12</v>
      </c>
      <c r="D6558" s="78">
        <f t="shared" si="260"/>
        <v>1.6284297520661157</v>
      </c>
      <c r="E6558" s="78"/>
      <c r="F6558" s="78"/>
      <c r="G6558" s="78"/>
      <c r="H6558" s="78"/>
      <c r="I6558" s="78"/>
    </row>
    <row r="6559" spans="1:9" x14ac:dyDescent="0.2">
      <c r="A6559" s="77">
        <v>38691</v>
      </c>
      <c r="B6559" s="61">
        <v>780</v>
      </c>
      <c r="C6559" s="78">
        <f t="shared" si="259"/>
        <v>2005.12</v>
      </c>
      <c r="D6559" s="78">
        <f t="shared" si="260"/>
        <v>1.5471074380165288</v>
      </c>
      <c r="E6559" s="78"/>
      <c r="F6559" s="78"/>
      <c r="G6559" s="78"/>
      <c r="H6559" s="78"/>
      <c r="I6559" s="78"/>
    </row>
    <row r="6560" spans="1:9" x14ac:dyDescent="0.2">
      <c r="A6560" s="77">
        <v>38692</v>
      </c>
      <c r="B6560" s="61">
        <v>597</v>
      </c>
      <c r="C6560" s="78">
        <f t="shared" si="259"/>
        <v>2005.12</v>
      </c>
      <c r="D6560" s="78">
        <f t="shared" si="260"/>
        <v>1.1841322314049587</v>
      </c>
      <c r="E6560" s="78"/>
      <c r="F6560" s="78"/>
      <c r="G6560" s="78"/>
      <c r="H6560" s="78"/>
      <c r="I6560" s="78"/>
    </row>
    <row r="6561" spans="1:9" x14ac:dyDescent="0.2">
      <c r="A6561" s="77">
        <v>38693</v>
      </c>
      <c r="B6561" s="61">
        <v>1114</v>
      </c>
      <c r="C6561" s="78">
        <f t="shared" si="259"/>
        <v>2005.12</v>
      </c>
      <c r="D6561" s="78">
        <f t="shared" si="260"/>
        <v>2.2095867768595041</v>
      </c>
      <c r="E6561" s="78"/>
      <c r="F6561" s="78"/>
      <c r="G6561" s="78"/>
      <c r="H6561" s="78"/>
      <c r="I6561" s="78"/>
    </row>
    <row r="6562" spans="1:9" x14ac:dyDescent="0.2">
      <c r="A6562" s="77">
        <v>38694</v>
      </c>
      <c r="B6562" s="61">
        <v>913</v>
      </c>
      <c r="C6562" s="78">
        <f t="shared" si="259"/>
        <v>2005.12</v>
      </c>
      <c r="D6562" s="78">
        <f t="shared" si="260"/>
        <v>1.810909090909091</v>
      </c>
      <c r="E6562" s="78"/>
      <c r="F6562" s="78"/>
      <c r="G6562" s="78"/>
      <c r="H6562" s="78"/>
      <c r="I6562" s="78"/>
    </row>
    <row r="6563" spans="1:9" x14ac:dyDescent="0.2">
      <c r="A6563" s="77">
        <v>38695</v>
      </c>
      <c r="B6563" s="61">
        <v>810</v>
      </c>
      <c r="C6563" s="78">
        <f t="shared" si="259"/>
        <v>2005.12</v>
      </c>
      <c r="D6563" s="78">
        <f t="shared" si="260"/>
        <v>1.606611570247934</v>
      </c>
      <c r="E6563" s="78"/>
      <c r="F6563" s="78"/>
      <c r="G6563" s="78"/>
      <c r="H6563" s="78"/>
      <c r="I6563" s="78"/>
    </row>
    <row r="6564" spans="1:9" x14ac:dyDescent="0.2">
      <c r="A6564" s="77">
        <v>38696</v>
      </c>
      <c r="B6564" s="61">
        <v>624</v>
      </c>
      <c r="C6564" s="78">
        <f t="shared" si="259"/>
        <v>2005.12</v>
      </c>
      <c r="D6564" s="78">
        <f t="shared" si="260"/>
        <v>1.2376859504132232</v>
      </c>
      <c r="E6564" s="78"/>
      <c r="F6564" s="78"/>
      <c r="G6564" s="78"/>
      <c r="H6564" s="78"/>
      <c r="I6564" s="78"/>
    </row>
    <row r="6565" spans="1:9" x14ac:dyDescent="0.2">
      <c r="A6565" s="77">
        <v>38697</v>
      </c>
      <c r="B6565" s="61">
        <v>719</v>
      </c>
      <c r="C6565" s="78">
        <f t="shared" si="259"/>
        <v>2005.12</v>
      </c>
      <c r="D6565" s="78">
        <f t="shared" si="260"/>
        <v>1.4261157024793387</v>
      </c>
      <c r="E6565" s="78"/>
      <c r="F6565" s="78"/>
      <c r="G6565" s="78"/>
      <c r="H6565" s="78"/>
      <c r="I6565" s="78"/>
    </row>
    <row r="6566" spans="1:9" x14ac:dyDescent="0.2">
      <c r="A6566" s="77">
        <v>38698</v>
      </c>
      <c r="B6566" s="61">
        <v>670</v>
      </c>
      <c r="C6566" s="78">
        <f t="shared" si="259"/>
        <v>2005.12</v>
      </c>
      <c r="D6566" s="78">
        <f t="shared" si="260"/>
        <v>1.3289256198347106</v>
      </c>
      <c r="E6566" s="78"/>
      <c r="F6566" s="78"/>
      <c r="G6566" s="78"/>
      <c r="H6566" s="78"/>
      <c r="I6566" s="78"/>
    </row>
    <row r="6567" spans="1:9" x14ac:dyDescent="0.2">
      <c r="A6567" s="77">
        <v>38699</v>
      </c>
      <c r="B6567" s="61">
        <v>595</v>
      </c>
      <c r="C6567" s="78">
        <f t="shared" si="259"/>
        <v>2005.12</v>
      </c>
      <c r="D6567" s="78">
        <f t="shared" si="260"/>
        <v>1.1801652892561982</v>
      </c>
      <c r="E6567" s="78"/>
      <c r="F6567" s="78"/>
      <c r="G6567" s="78"/>
      <c r="H6567" s="78"/>
      <c r="I6567" s="78"/>
    </row>
    <row r="6568" spans="1:9" x14ac:dyDescent="0.2">
      <c r="A6568" s="77">
        <v>38700</v>
      </c>
      <c r="B6568" s="61">
        <v>577</v>
      </c>
      <c r="C6568" s="78">
        <f t="shared" si="259"/>
        <v>2005.12</v>
      </c>
      <c r="D6568" s="78">
        <f t="shared" si="260"/>
        <v>1.1444628099173553</v>
      </c>
      <c r="E6568" s="78"/>
      <c r="F6568" s="78"/>
      <c r="G6568" s="78"/>
      <c r="H6568" s="78"/>
      <c r="I6568" s="78"/>
    </row>
    <row r="6569" spans="1:9" x14ac:dyDescent="0.2">
      <c r="A6569" s="77">
        <v>38701</v>
      </c>
      <c r="B6569" s="61">
        <v>444</v>
      </c>
      <c r="C6569" s="78">
        <f t="shared" si="259"/>
        <v>2005.12</v>
      </c>
      <c r="D6569" s="78">
        <f t="shared" si="260"/>
        <v>0.88066115702479342</v>
      </c>
      <c r="E6569" s="78"/>
      <c r="F6569" s="78"/>
      <c r="G6569" s="78"/>
      <c r="H6569" s="78"/>
      <c r="I6569" s="78"/>
    </row>
    <row r="6570" spans="1:9" x14ac:dyDescent="0.2">
      <c r="A6570" s="77">
        <v>38702</v>
      </c>
      <c r="B6570" s="61">
        <v>564</v>
      </c>
      <c r="C6570" s="78">
        <f t="shared" si="259"/>
        <v>2005.12</v>
      </c>
      <c r="D6570" s="78">
        <f t="shared" si="260"/>
        <v>1.1186776859504133</v>
      </c>
      <c r="E6570" s="78"/>
      <c r="F6570" s="78"/>
      <c r="G6570" s="78"/>
      <c r="H6570" s="78"/>
      <c r="I6570" s="78"/>
    </row>
    <row r="6571" spans="1:9" x14ac:dyDescent="0.2">
      <c r="A6571" s="77">
        <v>38703</v>
      </c>
      <c r="B6571" s="61">
        <v>598</v>
      </c>
      <c r="C6571" s="78">
        <f t="shared" si="259"/>
        <v>2005.12</v>
      </c>
      <c r="D6571" s="78">
        <f t="shared" si="260"/>
        <v>1.1861157024793387</v>
      </c>
      <c r="E6571" s="78"/>
      <c r="F6571" s="78"/>
      <c r="G6571" s="78"/>
      <c r="H6571" s="78"/>
      <c r="I6571" s="78"/>
    </row>
    <row r="6572" spans="1:9" x14ac:dyDescent="0.2">
      <c r="A6572" s="77">
        <v>38704</v>
      </c>
      <c r="B6572" s="61">
        <v>1863</v>
      </c>
      <c r="C6572" s="78">
        <f t="shared" si="259"/>
        <v>2005.12</v>
      </c>
      <c r="D6572" s="78">
        <f t="shared" si="260"/>
        <v>3.695206611570248</v>
      </c>
      <c r="E6572" s="78"/>
      <c r="F6572" s="78"/>
      <c r="G6572" s="78"/>
      <c r="H6572" s="78"/>
      <c r="I6572" s="78"/>
    </row>
    <row r="6573" spans="1:9" x14ac:dyDescent="0.2">
      <c r="A6573" s="77">
        <v>38705</v>
      </c>
      <c r="B6573" s="61">
        <v>7986</v>
      </c>
      <c r="C6573" s="78">
        <f t="shared" si="259"/>
        <v>2005.12</v>
      </c>
      <c r="D6573" s="78">
        <f t="shared" si="260"/>
        <v>15.84</v>
      </c>
      <c r="E6573" s="78"/>
      <c r="F6573" s="78"/>
      <c r="G6573" s="78"/>
      <c r="H6573" s="78"/>
      <c r="I6573" s="78"/>
    </row>
    <row r="6574" spans="1:9" x14ac:dyDescent="0.2">
      <c r="A6574" s="77">
        <v>38706</v>
      </c>
      <c r="B6574" s="61">
        <v>10847</v>
      </c>
      <c r="C6574" s="78">
        <f t="shared" si="259"/>
        <v>2005.12</v>
      </c>
      <c r="D6574" s="78">
        <f t="shared" si="260"/>
        <v>21.514710743801654</v>
      </c>
      <c r="E6574" s="78"/>
      <c r="F6574" s="78"/>
      <c r="G6574" s="78"/>
      <c r="H6574" s="78"/>
      <c r="I6574" s="78"/>
    </row>
    <row r="6575" spans="1:9" x14ac:dyDescent="0.2">
      <c r="A6575" s="77">
        <v>38707</v>
      </c>
      <c r="B6575" s="61">
        <v>13314</v>
      </c>
      <c r="C6575" s="78">
        <f t="shared" si="259"/>
        <v>2005.12</v>
      </c>
      <c r="D6575" s="78">
        <f t="shared" si="260"/>
        <v>26.40793388429752</v>
      </c>
      <c r="E6575" s="78"/>
      <c r="F6575" s="78"/>
      <c r="G6575" s="78"/>
      <c r="H6575" s="78"/>
      <c r="I6575" s="78"/>
    </row>
    <row r="6576" spans="1:9" x14ac:dyDescent="0.2">
      <c r="A6576" s="77">
        <v>38708</v>
      </c>
      <c r="B6576" s="61">
        <v>15454</v>
      </c>
      <c r="C6576" s="78">
        <f t="shared" si="259"/>
        <v>2005.12</v>
      </c>
      <c r="D6576" s="78">
        <f t="shared" si="260"/>
        <v>30.652561983471074</v>
      </c>
      <c r="E6576" s="78"/>
      <c r="F6576" s="78"/>
      <c r="G6576" s="78"/>
      <c r="H6576" s="78"/>
      <c r="I6576" s="78"/>
    </row>
    <row r="6577" spans="1:9" x14ac:dyDescent="0.2">
      <c r="A6577" s="77">
        <v>38709</v>
      </c>
      <c r="B6577" s="61">
        <v>9842</v>
      </c>
      <c r="C6577" s="78">
        <f t="shared" si="259"/>
        <v>2005.12</v>
      </c>
      <c r="D6577" s="78">
        <f t="shared" si="260"/>
        <v>19.521322314049588</v>
      </c>
      <c r="E6577" s="78"/>
      <c r="F6577" s="78"/>
      <c r="G6577" s="78"/>
      <c r="H6577" s="78"/>
      <c r="I6577" s="78"/>
    </row>
    <row r="6578" spans="1:9" x14ac:dyDescent="0.2">
      <c r="A6578" s="77">
        <v>38710</v>
      </c>
      <c r="B6578" s="61">
        <v>5769</v>
      </c>
      <c r="C6578" s="78">
        <f t="shared" si="259"/>
        <v>2005.12</v>
      </c>
      <c r="D6578" s="78">
        <f t="shared" si="260"/>
        <v>11.442644628099172</v>
      </c>
      <c r="E6578" s="78"/>
      <c r="F6578" s="78"/>
      <c r="G6578" s="78"/>
      <c r="H6578" s="78"/>
      <c r="I6578" s="78"/>
    </row>
    <row r="6579" spans="1:9" x14ac:dyDescent="0.2">
      <c r="A6579" s="77">
        <v>38711</v>
      </c>
      <c r="B6579" s="61">
        <v>6957</v>
      </c>
      <c r="C6579" s="78">
        <f t="shared" si="259"/>
        <v>2005.12</v>
      </c>
      <c r="D6579" s="78">
        <f t="shared" si="260"/>
        <v>13.79900826446281</v>
      </c>
      <c r="E6579" s="78"/>
      <c r="F6579" s="78"/>
      <c r="G6579" s="78"/>
      <c r="H6579" s="78"/>
      <c r="I6579" s="78"/>
    </row>
    <row r="6580" spans="1:9" x14ac:dyDescent="0.2">
      <c r="A6580" s="77">
        <v>38712</v>
      </c>
      <c r="B6580" s="61">
        <v>8921</v>
      </c>
      <c r="C6580" s="78">
        <f t="shared" si="259"/>
        <v>2005.12</v>
      </c>
      <c r="D6580" s="78">
        <f t="shared" si="260"/>
        <v>17.694545454545455</v>
      </c>
      <c r="E6580" s="78"/>
      <c r="F6580" s="78"/>
      <c r="G6580" s="78"/>
      <c r="H6580" s="78"/>
      <c r="I6580" s="78"/>
    </row>
    <row r="6581" spans="1:9" x14ac:dyDescent="0.2">
      <c r="A6581" s="77">
        <v>38713</v>
      </c>
      <c r="B6581" s="61">
        <v>11699</v>
      </c>
      <c r="C6581" s="78">
        <f t="shared" si="259"/>
        <v>2005.12</v>
      </c>
      <c r="D6581" s="78">
        <f t="shared" si="260"/>
        <v>23.204628099173554</v>
      </c>
      <c r="E6581" s="78"/>
      <c r="F6581" s="78"/>
      <c r="G6581" s="78"/>
      <c r="H6581" s="78"/>
      <c r="I6581" s="78"/>
    </row>
    <row r="6582" spans="1:9" x14ac:dyDescent="0.2">
      <c r="A6582" s="77">
        <v>38714</v>
      </c>
      <c r="B6582" s="61">
        <v>18787</v>
      </c>
      <c r="C6582" s="78">
        <f t="shared" si="259"/>
        <v>2005.12</v>
      </c>
      <c r="D6582" s="78">
        <f t="shared" si="260"/>
        <v>37.263471074380163</v>
      </c>
      <c r="E6582" s="78"/>
      <c r="F6582" s="78"/>
      <c r="G6582" s="78"/>
      <c r="H6582" s="78"/>
      <c r="I6582" s="78"/>
    </row>
    <row r="6583" spans="1:9" x14ac:dyDescent="0.2">
      <c r="A6583" s="77">
        <v>38715</v>
      </c>
      <c r="B6583" s="61">
        <v>10039</v>
      </c>
      <c r="C6583" s="78">
        <f t="shared" si="259"/>
        <v>2005.12</v>
      </c>
      <c r="D6583" s="78">
        <f t="shared" si="260"/>
        <v>19.91206611570248</v>
      </c>
      <c r="E6583" s="78"/>
      <c r="F6583" s="78"/>
      <c r="G6583" s="78"/>
      <c r="H6583" s="78"/>
      <c r="I6583" s="78"/>
    </row>
    <row r="6584" spans="1:9" x14ac:dyDescent="0.2">
      <c r="A6584" s="77">
        <v>38716</v>
      </c>
      <c r="B6584" s="61">
        <v>13401</v>
      </c>
      <c r="C6584" s="78">
        <f t="shared" si="259"/>
        <v>2005.12</v>
      </c>
      <c r="D6584" s="78">
        <f t="shared" si="260"/>
        <v>26.580495867768594</v>
      </c>
      <c r="E6584" s="78"/>
      <c r="F6584" s="78"/>
      <c r="G6584" s="78"/>
      <c r="H6584" s="78"/>
      <c r="I6584" s="78"/>
    </row>
    <row r="6585" spans="1:9" x14ac:dyDescent="0.2">
      <c r="A6585" s="77">
        <v>38717</v>
      </c>
      <c r="B6585" s="61">
        <v>18821</v>
      </c>
      <c r="C6585" s="78">
        <f t="shared" si="259"/>
        <v>2005.12</v>
      </c>
      <c r="D6585" s="78">
        <f t="shared" si="260"/>
        <v>37.330909090909088</v>
      </c>
      <c r="E6585" s="78"/>
      <c r="F6585" s="78"/>
      <c r="G6585" s="78"/>
      <c r="H6585" s="78"/>
      <c r="I6585" s="78"/>
    </row>
    <row r="6586" spans="1:9" x14ac:dyDescent="0.2">
      <c r="A6586" s="77">
        <v>38718</v>
      </c>
      <c r="B6586" s="61">
        <v>13301</v>
      </c>
      <c r="C6586" s="78">
        <f t="shared" si="259"/>
        <v>2006.01</v>
      </c>
      <c r="D6586" s="78">
        <f t="shared" si="260"/>
        <v>26.38214876033058</v>
      </c>
      <c r="E6586" s="78"/>
      <c r="F6586" s="78"/>
      <c r="G6586" s="78"/>
      <c r="H6586" s="78"/>
      <c r="I6586" s="78"/>
    </row>
    <row r="6587" spans="1:9" x14ac:dyDescent="0.2">
      <c r="A6587" s="77">
        <v>38719</v>
      </c>
      <c r="B6587" s="61">
        <v>9023</v>
      </c>
      <c r="C6587" s="78">
        <f t="shared" si="259"/>
        <v>2006.01</v>
      </c>
      <c r="D6587" s="78">
        <f t="shared" si="260"/>
        <v>17.89685950413223</v>
      </c>
      <c r="E6587" s="78"/>
      <c r="F6587" s="78"/>
      <c r="G6587" s="78"/>
      <c r="H6587" s="78"/>
      <c r="I6587" s="78"/>
    </row>
    <row r="6588" spans="1:9" x14ac:dyDescent="0.2">
      <c r="A6588" s="77">
        <v>38720</v>
      </c>
      <c r="B6588" s="61">
        <v>7429</v>
      </c>
      <c r="C6588" s="78">
        <f t="shared" si="259"/>
        <v>2006.01</v>
      </c>
      <c r="D6588" s="78">
        <f t="shared" si="260"/>
        <v>14.735206611570247</v>
      </c>
      <c r="E6588" s="78"/>
      <c r="F6588" s="78"/>
      <c r="G6588" s="78"/>
      <c r="H6588" s="78"/>
      <c r="I6588" s="78"/>
    </row>
    <row r="6589" spans="1:9" x14ac:dyDescent="0.2">
      <c r="A6589" s="77">
        <v>38721</v>
      </c>
      <c r="B6589" s="61">
        <v>5760</v>
      </c>
      <c r="C6589" s="78">
        <f t="shared" si="259"/>
        <v>2006.01</v>
      </c>
      <c r="D6589" s="78">
        <f t="shared" si="260"/>
        <v>11.424793388429753</v>
      </c>
      <c r="E6589" s="78"/>
      <c r="F6589" s="78"/>
      <c r="G6589" s="78"/>
      <c r="H6589" s="78"/>
      <c r="I6589" s="78"/>
    </row>
    <row r="6590" spans="1:9" x14ac:dyDescent="0.2">
      <c r="A6590" s="77">
        <v>38722</v>
      </c>
      <c r="B6590" s="61">
        <v>4844</v>
      </c>
      <c r="C6590" s="78">
        <f t="shared" si="259"/>
        <v>2006.01</v>
      </c>
      <c r="D6590" s="78">
        <f t="shared" si="260"/>
        <v>9.6079338842975215</v>
      </c>
      <c r="E6590" s="78"/>
      <c r="F6590" s="78"/>
      <c r="G6590" s="78"/>
      <c r="H6590" s="78"/>
      <c r="I6590" s="78"/>
    </row>
    <row r="6591" spans="1:9" x14ac:dyDescent="0.2">
      <c r="A6591" s="77">
        <v>38723</v>
      </c>
      <c r="B6591" s="61">
        <v>4204</v>
      </c>
      <c r="C6591" s="78">
        <f t="shared" si="259"/>
        <v>2006.01</v>
      </c>
      <c r="D6591" s="78">
        <f t="shared" si="260"/>
        <v>8.338512396694215</v>
      </c>
      <c r="E6591" s="78"/>
      <c r="F6591" s="78"/>
      <c r="G6591" s="78"/>
      <c r="H6591" s="78"/>
      <c r="I6591" s="78"/>
    </row>
    <row r="6592" spans="1:9" x14ac:dyDescent="0.2">
      <c r="A6592" s="77">
        <v>38724</v>
      </c>
      <c r="B6592" s="61">
        <v>4062</v>
      </c>
      <c r="C6592" s="78">
        <f t="shared" si="259"/>
        <v>2006.01</v>
      </c>
      <c r="D6592" s="78">
        <f t="shared" si="260"/>
        <v>8.0568595041322322</v>
      </c>
      <c r="E6592" s="78"/>
      <c r="F6592" s="78"/>
      <c r="G6592" s="78"/>
      <c r="H6592" s="78"/>
      <c r="I6592" s="78"/>
    </row>
    <row r="6593" spans="1:9" x14ac:dyDescent="0.2">
      <c r="A6593" s="77">
        <v>38725</v>
      </c>
      <c r="B6593" s="61">
        <v>3687</v>
      </c>
      <c r="C6593" s="78">
        <f t="shared" si="259"/>
        <v>2006.01</v>
      </c>
      <c r="D6593" s="78">
        <f t="shared" si="260"/>
        <v>7.3130578512396696</v>
      </c>
      <c r="E6593" s="78"/>
      <c r="F6593" s="78"/>
      <c r="G6593" s="78"/>
      <c r="H6593" s="78"/>
      <c r="I6593" s="78"/>
    </row>
    <row r="6594" spans="1:9" x14ac:dyDescent="0.2">
      <c r="A6594" s="77">
        <v>38726</v>
      </c>
      <c r="B6594" s="61">
        <v>3254</v>
      </c>
      <c r="C6594" s="78">
        <f t="shared" si="259"/>
        <v>2006.01</v>
      </c>
      <c r="D6594" s="78">
        <f t="shared" si="260"/>
        <v>6.4542148760330571</v>
      </c>
      <c r="E6594" s="78"/>
      <c r="F6594" s="78"/>
      <c r="G6594" s="78"/>
      <c r="H6594" s="78"/>
      <c r="I6594" s="78"/>
    </row>
    <row r="6595" spans="1:9" x14ac:dyDescent="0.2">
      <c r="A6595" s="77">
        <v>38727</v>
      </c>
      <c r="B6595" s="61">
        <v>4446</v>
      </c>
      <c r="C6595" s="78">
        <f t="shared" si="259"/>
        <v>2006.01</v>
      </c>
      <c r="D6595" s="78">
        <f t="shared" si="260"/>
        <v>8.8185123966942154</v>
      </c>
      <c r="E6595" s="78"/>
      <c r="F6595" s="78"/>
      <c r="G6595" s="78"/>
      <c r="H6595" s="78"/>
      <c r="I6595" s="78"/>
    </row>
    <row r="6596" spans="1:9" x14ac:dyDescent="0.2">
      <c r="A6596" s="77">
        <v>38728</v>
      </c>
      <c r="B6596" s="61">
        <v>5585</v>
      </c>
      <c r="C6596" s="78">
        <f t="shared" si="259"/>
        <v>2006.01</v>
      </c>
      <c r="D6596" s="78">
        <f t="shared" si="260"/>
        <v>11.077685950413223</v>
      </c>
      <c r="E6596" s="78"/>
      <c r="F6596" s="78"/>
      <c r="G6596" s="78"/>
      <c r="H6596" s="78"/>
      <c r="I6596" s="78"/>
    </row>
    <row r="6597" spans="1:9" x14ac:dyDescent="0.2">
      <c r="A6597" s="77">
        <v>38729</v>
      </c>
      <c r="B6597" s="61">
        <v>4375</v>
      </c>
      <c r="C6597" s="78">
        <f t="shared" si="259"/>
        <v>2006.01</v>
      </c>
      <c r="D6597" s="78">
        <f t="shared" si="260"/>
        <v>8.6776859504132222</v>
      </c>
      <c r="E6597" s="78"/>
      <c r="F6597" s="78"/>
      <c r="G6597" s="78"/>
      <c r="H6597" s="78"/>
      <c r="I6597" s="78"/>
    </row>
    <row r="6598" spans="1:9" x14ac:dyDescent="0.2">
      <c r="A6598" s="77">
        <v>38730</v>
      </c>
      <c r="B6598" s="61">
        <v>3841</v>
      </c>
      <c r="C6598" s="78">
        <f t="shared" si="259"/>
        <v>2006.01</v>
      </c>
      <c r="D6598" s="78">
        <f t="shared" si="260"/>
        <v>7.6185123966942143</v>
      </c>
      <c r="E6598" s="78"/>
      <c r="F6598" s="78"/>
      <c r="G6598" s="78"/>
      <c r="H6598" s="78"/>
      <c r="I6598" s="78"/>
    </row>
    <row r="6599" spans="1:9" x14ac:dyDescent="0.2">
      <c r="A6599" s="77">
        <v>38731</v>
      </c>
      <c r="B6599" s="61">
        <v>5142</v>
      </c>
      <c r="C6599" s="78">
        <f t="shared" si="259"/>
        <v>2006.01</v>
      </c>
      <c r="D6599" s="78">
        <f t="shared" si="260"/>
        <v>10.19900826446281</v>
      </c>
      <c r="E6599" s="78"/>
      <c r="F6599" s="78"/>
      <c r="G6599" s="78"/>
      <c r="H6599" s="78"/>
      <c r="I6599" s="78"/>
    </row>
    <row r="6600" spans="1:9" x14ac:dyDescent="0.2">
      <c r="A6600" s="77">
        <v>38732</v>
      </c>
      <c r="B6600" s="61">
        <v>4335</v>
      </c>
      <c r="C6600" s="78">
        <f t="shared" si="259"/>
        <v>2006.01</v>
      </c>
      <c r="D6600" s="78">
        <f t="shared" si="260"/>
        <v>8.5983471074380162</v>
      </c>
      <c r="E6600" s="78"/>
      <c r="F6600" s="78"/>
      <c r="G6600" s="78"/>
      <c r="H6600" s="78"/>
      <c r="I6600" s="78"/>
    </row>
    <row r="6601" spans="1:9" x14ac:dyDescent="0.2">
      <c r="A6601" s="77">
        <v>38733</v>
      </c>
      <c r="B6601" s="61">
        <v>3783</v>
      </c>
      <c r="C6601" s="78">
        <f t="shared" si="259"/>
        <v>2006.01</v>
      </c>
      <c r="D6601" s="78">
        <f t="shared" si="260"/>
        <v>7.5034710743801654</v>
      </c>
      <c r="E6601" s="78"/>
      <c r="F6601" s="78"/>
      <c r="G6601" s="78"/>
      <c r="H6601" s="78"/>
      <c r="I6601" s="78"/>
    </row>
    <row r="6602" spans="1:9" x14ac:dyDescent="0.2">
      <c r="A6602" s="77">
        <v>38734</v>
      </c>
      <c r="B6602" s="61">
        <v>4226</v>
      </c>
      <c r="C6602" s="78">
        <f t="shared" si="259"/>
        <v>2006.01</v>
      </c>
      <c r="D6602" s="78">
        <f t="shared" si="260"/>
        <v>8.382148760330578</v>
      </c>
      <c r="E6602" s="78"/>
      <c r="F6602" s="78"/>
      <c r="G6602" s="78"/>
      <c r="H6602" s="78"/>
      <c r="I6602" s="78"/>
    </row>
    <row r="6603" spans="1:9" x14ac:dyDescent="0.2">
      <c r="A6603" s="77">
        <v>38735</v>
      </c>
      <c r="B6603" s="61">
        <v>4199</v>
      </c>
      <c r="C6603" s="78">
        <f t="shared" ref="C6603:C6666" si="261">YEAR(A6603) + MONTH(A6603) / 100</f>
        <v>2006.01</v>
      </c>
      <c r="D6603" s="78">
        <f t="shared" si="260"/>
        <v>8.3285950413223144</v>
      </c>
      <c r="E6603" s="78"/>
      <c r="F6603" s="78"/>
      <c r="G6603" s="78"/>
      <c r="H6603" s="78"/>
      <c r="I6603" s="78"/>
    </row>
    <row r="6604" spans="1:9" x14ac:dyDescent="0.2">
      <c r="A6604" s="77">
        <v>38736</v>
      </c>
      <c r="B6604" s="61">
        <v>3416</v>
      </c>
      <c r="C6604" s="78">
        <f t="shared" si="261"/>
        <v>2006.01</v>
      </c>
      <c r="D6604" s="78">
        <f t="shared" ref="D6604:D6667" si="262">B6604 * 60 * 60 * 24 / 43560 / 1000</f>
        <v>6.7755371900826447</v>
      </c>
      <c r="E6604" s="78"/>
      <c r="F6604" s="78"/>
      <c r="G6604" s="78"/>
      <c r="H6604" s="78"/>
      <c r="I6604" s="78"/>
    </row>
    <row r="6605" spans="1:9" x14ac:dyDescent="0.2">
      <c r="A6605" s="77">
        <v>38737</v>
      </c>
      <c r="B6605" s="61">
        <v>3339</v>
      </c>
      <c r="C6605" s="78">
        <f t="shared" si="261"/>
        <v>2006.01</v>
      </c>
      <c r="D6605" s="78">
        <f t="shared" si="262"/>
        <v>6.6228099173553723</v>
      </c>
      <c r="E6605" s="78"/>
      <c r="F6605" s="78"/>
      <c r="G6605" s="78"/>
      <c r="H6605" s="78"/>
      <c r="I6605" s="78"/>
    </row>
    <row r="6606" spans="1:9" x14ac:dyDescent="0.2">
      <c r="A6606" s="77">
        <v>38738</v>
      </c>
      <c r="B6606" s="61">
        <v>3040</v>
      </c>
      <c r="C6606" s="78">
        <f t="shared" si="261"/>
        <v>2006.01</v>
      </c>
      <c r="D6606" s="78">
        <f t="shared" si="262"/>
        <v>6.0297520661157025</v>
      </c>
      <c r="E6606" s="78"/>
      <c r="F6606" s="78"/>
      <c r="G6606" s="78"/>
      <c r="H6606" s="78"/>
      <c r="I6606" s="78"/>
    </row>
    <row r="6607" spans="1:9" x14ac:dyDescent="0.2">
      <c r="A6607" s="77">
        <v>38739</v>
      </c>
      <c r="B6607" s="61">
        <v>2766</v>
      </c>
      <c r="C6607" s="78">
        <f t="shared" si="261"/>
        <v>2006.01</v>
      </c>
      <c r="D6607" s="78">
        <f t="shared" si="262"/>
        <v>5.4862809917355371</v>
      </c>
      <c r="E6607" s="78"/>
      <c r="F6607" s="78"/>
      <c r="G6607" s="78"/>
      <c r="H6607" s="78"/>
      <c r="I6607" s="78"/>
    </row>
    <row r="6608" spans="1:9" x14ac:dyDescent="0.2">
      <c r="A6608" s="77">
        <v>38740</v>
      </c>
      <c r="B6608" s="61">
        <v>2829</v>
      </c>
      <c r="C6608" s="78">
        <f t="shared" si="261"/>
        <v>2006.01</v>
      </c>
      <c r="D6608" s="78">
        <f t="shared" si="262"/>
        <v>5.6112396694214874</v>
      </c>
      <c r="E6608" s="78"/>
      <c r="F6608" s="78"/>
      <c r="G6608" s="78"/>
      <c r="H6608" s="78"/>
      <c r="I6608" s="78"/>
    </row>
    <row r="6609" spans="1:9" x14ac:dyDescent="0.2">
      <c r="A6609" s="77">
        <v>38741</v>
      </c>
      <c r="B6609" s="61">
        <v>2416</v>
      </c>
      <c r="C6609" s="78">
        <f t="shared" si="261"/>
        <v>2006.01</v>
      </c>
      <c r="D6609" s="78">
        <f t="shared" si="262"/>
        <v>4.7920661157024798</v>
      </c>
      <c r="E6609" s="78"/>
      <c r="F6609" s="78"/>
      <c r="G6609" s="78"/>
      <c r="H6609" s="78"/>
      <c r="I6609" s="78"/>
    </row>
    <row r="6610" spans="1:9" x14ac:dyDescent="0.2">
      <c r="A6610" s="77">
        <v>38742</v>
      </c>
      <c r="B6610" s="61">
        <v>1670</v>
      </c>
      <c r="C6610" s="78">
        <f t="shared" si="261"/>
        <v>2006.01</v>
      </c>
      <c r="D6610" s="78">
        <f t="shared" si="262"/>
        <v>3.3123966942148759</v>
      </c>
      <c r="E6610" s="78"/>
      <c r="F6610" s="78"/>
      <c r="G6610" s="78"/>
      <c r="H6610" s="78"/>
      <c r="I6610" s="78"/>
    </row>
    <row r="6611" spans="1:9" x14ac:dyDescent="0.2">
      <c r="A6611" s="77">
        <v>38743</v>
      </c>
      <c r="B6611" s="61">
        <v>2208</v>
      </c>
      <c r="C6611" s="78">
        <f t="shared" si="261"/>
        <v>2006.01</v>
      </c>
      <c r="D6611" s="78">
        <f t="shared" si="262"/>
        <v>4.3795041322314043</v>
      </c>
      <c r="E6611" s="78"/>
      <c r="F6611" s="78"/>
      <c r="G6611" s="78"/>
      <c r="H6611" s="78"/>
      <c r="I6611" s="78"/>
    </row>
    <row r="6612" spans="1:9" x14ac:dyDescent="0.2">
      <c r="A6612" s="77">
        <v>38744</v>
      </c>
      <c r="B6612" s="61">
        <v>2133</v>
      </c>
      <c r="C6612" s="78">
        <f t="shared" si="261"/>
        <v>2006.01</v>
      </c>
      <c r="D6612" s="78">
        <f t="shared" si="262"/>
        <v>4.230743801652892</v>
      </c>
      <c r="E6612" s="78"/>
      <c r="F6612" s="78"/>
      <c r="G6612" s="78"/>
      <c r="H6612" s="78"/>
      <c r="I6612" s="78"/>
    </row>
    <row r="6613" spans="1:9" x14ac:dyDescent="0.2">
      <c r="A6613" s="77">
        <v>38745</v>
      </c>
      <c r="B6613" s="61">
        <v>3279</v>
      </c>
      <c r="C6613" s="78">
        <f t="shared" si="261"/>
        <v>2006.01</v>
      </c>
      <c r="D6613" s="78">
        <f t="shared" si="262"/>
        <v>6.5038016528925615</v>
      </c>
      <c r="E6613" s="78"/>
      <c r="F6613" s="78"/>
      <c r="G6613" s="78"/>
      <c r="H6613" s="78"/>
      <c r="I6613" s="78"/>
    </row>
    <row r="6614" spans="1:9" x14ac:dyDescent="0.2">
      <c r="A6614" s="77">
        <v>38746</v>
      </c>
      <c r="B6614" s="61">
        <v>2803</v>
      </c>
      <c r="C6614" s="78">
        <f t="shared" si="261"/>
        <v>2006.01</v>
      </c>
      <c r="D6614" s="78">
        <f t="shared" si="262"/>
        <v>5.5596694214876035</v>
      </c>
      <c r="E6614" s="78"/>
      <c r="F6614" s="78"/>
      <c r="G6614" s="78"/>
      <c r="H6614" s="78"/>
      <c r="I6614" s="78"/>
    </row>
    <row r="6615" spans="1:9" x14ac:dyDescent="0.2">
      <c r="A6615" s="77">
        <v>38747</v>
      </c>
      <c r="B6615" s="61">
        <v>4725</v>
      </c>
      <c r="C6615" s="78">
        <f t="shared" si="261"/>
        <v>2006.01</v>
      </c>
      <c r="D6615" s="78">
        <f t="shared" si="262"/>
        <v>9.3719008264462804</v>
      </c>
      <c r="E6615" s="78"/>
      <c r="F6615" s="78"/>
      <c r="G6615" s="78"/>
      <c r="H6615" s="78"/>
      <c r="I6615" s="78"/>
    </row>
    <row r="6616" spans="1:9" x14ac:dyDescent="0.2">
      <c r="A6616" s="77">
        <v>38748</v>
      </c>
      <c r="B6616" s="61">
        <v>4206</v>
      </c>
      <c r="C6616" s="78">
        <f t="shared" si="261"/>
        <v>2006.01</v>
      </c>
      <c r="D6616" s="78">
        <f t="shared" si="262"/>
        <v>8.3424793388429759</v>
      </c>
      <c r="E6616" s="78"/>
      <c r="F6616" s="78"/>
      <c r="G6616" s="78"/>
      <c r="H6616" s="78"/>
      <c r="I6616" s="78"/>
    </row>
    <row r="6617" spans="1:9" x14ac:dyDescent="0.2">
      <c r="A6617" s="77">
        <v>38749</v>
      </c>
      <c r="B6617" s="61">
        <v>4773</v>
      </c>
      <c r="C6617" s="78">
        <f t="shared" si="261"/>
        <v>2006.02</v>
      </c>
      <c r="D6617" s="78">
        <f t="shared" si="262"/>
        <v>9.4671074380165283</v>
      </c>
      <c r="E6617" s="78"/>
      <c r="F6617" s="78"/>
      <c r="G6617" s="78"/>
      <c r="H6617" s="78"/>
      <c r="I6617" s="78"/>
    </row>
    <row r="6618" spans="1:9" x14ac:dyDescent="0.2">
      <c r="A6618" s="77">
        <v>38750</v>
      </c>
      <c r="B6618" s="61">
        <v>5054</v>
      </c>
      <c r="C6618" s="78">
        <f t="shared" si="261"/>
        <v>2006.02</v>
      </c>
      <c r="D6618" s="78">
        <f t="shared" si="262"/>
        <v>10.024462809917354</v>
      </c>
      <c r="E6618" s="78"/>
      <c r="F6618" s="78"/>
      <c r="G6618" s="78"/>
      <c r="H6618" s="78"/>
      <c r="I6618" s="78"/>
    </row>
    <row r="6619" spans="1:9" x14ac:dyDescent="0.2">
      <c r="A6619" s="77">
        <v>38751</v>
      </c>
      <c r="B6619" s="61">
        <v>4302</v>
      </c>
      <c r="C6619" s="78">
        <f t="shared" si="261"/>
        <v>2006.02</v>
      </c>
      <c r="D6619" s="78">
        <f t="shared" si="262"/>
        <v>8.5328925619834717</v>
      </c>
      <c r="E6619" s="78"/>
      <c r="F6619" s="78"/>
      <c r="G6619" s="78"/>
      <c r="H6619" s="78"/>
      <c r="I6619" s="78"/>
    </row>
    <row r="6620" spans="1:9" x14ac:dyDescent="0.2">
      <c r="A6620" s="77">
        <v>38752</v>
      </c>
      <c r="B6620" s="61">
        <v>5916</v>
      </c>
      <c r="C6620" s="78">
        <f t="shared" si="261"/>
        <v>2006.02</v>
      </c>
      <c r="D6620" s="78">
        <f t="shared" si="262"/>
        <v>11.734214876033059</v>
      </c>
      <c r="E6620" s="78"/>
      <c r="F6620" s="78"/>
      <c r="G6620" s="78"/>
      <c r="H6620" s="78"/>
      <c r="I6620" s="78"/>
    </row>
    <row r="6621" spans="1:9" x14ac:dyDescent="0.2">
      <c r="A6621" s="77">
        <v>38753</v>
      </c>
      <c r="B6621" s="61">
        <v>4679</v>
      </c>
      <c r="C6621" s="78">
        <f t="shared" si="261"/>
        <v>2006.02</v>
      </c>
      <c r="D6621" s="78">
        <f t="shared" si="262"/>
        <v>9.2806611570247934</v>
      </c>
      <c r="E6621" s="78"/>
      <c r="F6621" s="78"/>
      <c r="G6621" s="78"/>
      <c r="H6621" s="78"/>
      <c r="I6621" s="78"/>
    </row>
    <row r="6622" spans="1:9" x14ac:dyDescent="0.2">
      <c r="A6622" s="77">
        <v>38754</v>
      </c>
      <c r="B6622" s="61">
        <v>3845</v>
      </c>
      <c r="C6622" s="78">
        <f t="shared" si="261"/>
        <v>2006.02</v>
      </c>
      <c r="D6622" s="78">
        <f t="shared" si="262"/>
        <v>7.6264462809917362</v>
      </c>
      <c r="E6622" s="78"/>
      <c r="F6622" s="78"/>
      <c r="G6622" s="78"/>
      <c r="H6622" s="78"/>
      <c r="I6622" s="78"/>
    </row>
    <row r="6623" spans="1:9" x14ac:dyDescent="0.2">
      <c r="A6623" s="77">
        <v>38755</v>
      </c>
      <c r="B6623" s="61">
        <v>3400</v>
      </c>
      <c r="C6623" s="78">
        <f t="shared" si="261"/>
        <v>2006.02</v>
      </c>
      <c r="D6623" s="78">
        <f t="shared" si="262"/>
        <v>6.7438016528925617</v>
      </c>
      <c r="E6623" s="78"/>
      <c r="F6623" s="78"/>
      <c r="G6623" s="78"/>
      <c r="H6623" s="78"/>
      <c r="I6623" s="78"/>
    </row>
    <row r="6624" spans="1:9" x14ac:dyDescent="0.2">
      <c r="A6624" s="77">
        <v>38756</v>
      </c>
      <c r="B6624" s="61">
        <v>3271</v>
      </c>
      <c r="C6624" s="78">
        <f t="shared" si="261"/>
        <v>2006.02</v>
      </c>
      <c r="D6624" s="78">
        <f t="shared" si="262"/>
        <v>6.4879338842975205</v>
      </c>
      <c r="E6624" s="78"/>
      <c r="F6624" s="78"/>
      <c r="G6624" s="78"/>
      <c r="H6624" s="78"/>
      <c r="I6624" s="78"/>
    </row>
    <row r="6625" spans="1:9" x14ac:dyDescent="0.2">
      <c r="A6625" s="77">
        <v>38757</v>
      </c>
      <c r="B6625" s="61">
        <v>3402</v>
      </c>
      <c r="C6625" s="78">
        <f t="shared" si="261"/>
        <v>2006.02</v>
      </c>
      <c r="D6625" s="78">
        <f t="shared" si="262"/>
        <v>6.7477685950413226</v>
      </c>
      <c r="E6625" s="78"/>
      <c r="F6625" s="78"/>
      <c r="G6625" s="78"/>
      <c r="H6625" s="78"/>
      <c r="I6625" s="78"/>
    </row>
    <row r="6626" spans="1:9" x14ac:dyDescent="0.2">
      <c r="A6626" s="77">
        <v>38758</v>
      </c>
      <c r="B6626" s="61">
        <v>3160</v>
      </c>
      <c r="C6626" s="78">
        <f t="shared" si="261"/>
        <v>2006.02</v>
      </c>
      <c r="D6626" s="78">
        <f t="shared" si="262"/>
        <v>6.2677685950413222</v>
      </c>
      <c r="E6626" s="78"/>
      <c r="F6626" s="78"/>
      <c r="G6626" s="78"/>
      <c r="H6626" s="78"/>
      <c r="I6626" s="78"/>
    </row>
    <row r="6627" spans="1:9" x14ac:dyDescent="0.2">
      <c r="A6627" s="77">
        <v>38759</v>
      </c>
      <c r="B6627" s="61">
        <v>3321</v>
      </c>
      <c r="C6627" s="78">
        <f t="shared" si="261"/>
        <v>2006.02</v>
      </c>
      <c r="D6627" s="78">
        <f t="shared" si="262"/>
        <v>6.5871074380165293</v>
      </c>
      <c r="E6627" s="78"/>
      <c r="F6627" s="78"/>
      <c r="G6627" s="78"/>
      <c r="H6627" s="78"/>
      <c r="I6627" s="78"/>
    </row>
    <row r="6628" spans="1:9" x14ac:dyDescent="0.2">
      <c r="A6628" s="77">
        <v>38760</v>
      </c>
      <c r="B6628" s="61">
        <v>3110</v>
      </c>
      <c r="C6628" s="78">
        <f t="shared" si="261"/>
        <v>2006.02</v>
      </c>
      <c r="D6628" s="78">
        <f t="shared" si="262"/>
        <v>6.1685950413223143</v>
      </c>
      <c r="E6628" s="78"/>
      <c r="F6628" s="78"/>
      <c r="G6628" s="78"/>
      <c r="H6628" s="78"/>
      <c r="I6628" s="78"/>
    </row>
    <row r="6629" spans="1:9" x14ac:dyDescent="0.2">
      <c r="A6629" s="77">
        <v>38761</v>
      </c>
      <c r="B6629" s="61">
        <v>3170</v>
      </c>
      <c r="C6629" s="78">
        <f t="shared" si="261"/>
        <v>2006.02</v>
      </c>
      <c r="D6629" s="78">
        <f t="shared" si="262"/>
        <v>6.2876033057851233</v>
      </c>
      <c r="E6629" s="78"/>
      <c r="F6629" s="78"/>
      <c r="G6629" s="78"/>
      <c r="H6629" s="78"/>
      <c r="I6629" s="78"/>
    </row>
    <row r="6630" spans="1:9" x14ac:dyDescent="0.2">
      <c r="A6630" s="77">
        <v>38762</v>
      </c>
      <c r="B6630" s="61">
        <v>3045</v>
      </c>
      <c r="C6630" s="78">
        <f t="shared" si="261"/>
        <v>2006.02</v>
      </c>
      <c r="D6630" s="78">
        <f t="shared" si="262"/>
        <v>6.039669421487603</v>
      </c>
      <c r="E6630" s="78"/>
      <c r="F6630" s="78"/>
      <c r="G6630" s="78"/>
      <c r="H6630" s="78"/>
      <c r="I6630" s="78"/>
    </row>
    <row r="6631" spans="1:9" x14ac:dyDescent="0.2">
      <c r="A6631" s="77">
        <v>38763</v>
      </c>
      <c r="B6631" s="61">
        <v>2793</v>
      </c>
      <c r="C6631" s="78">
        <f t="shared" si="261"/>
        <v>2006.02</v>
      </c>
      <c r="D6631" s="78">
        <f t="shared" si="262"/>
        <v>5.5398347107438015</v>
      </c>
      <c r="E6631" s="78"/>
      <c r="F6631" s="78"/>
      <c r="G6631" s="78"/>
      <c r="H6631" s="78"/>
      <c r="I6631" s="78"/>
    </row>
    <row r="6632" spans="1:9" x14ac:dyDescent="0.2">
      <c r="A6632" s="77">
        <v>38764</v>
      </c>
      <c r="B6632" s="61">
        <v>2579</v>
      </c>
      <c r="C6632" s="78">
        <f t="shared" si="261"/>
        <v>2006.02</v>
      </c>
      <c r="D6632" s="78">
        <f t="shared" si="262"/>
        <v>5.115371900826446</v>
      </c>
      <c r="E6632" s="78"/>
      <c r="F6632" s="78"/>
      <c r="G6632" s="78"/>
      <c r="H6632" s="78"/>
      <c r="I6632" s="78"/>
    </row>
    <row r="6633" spans="1:9" x14ac:dyDescent="0.2">
      <c r="A6633" s="77">
        <v>38765</v>
      </c>
      <c r="B6633" s="61">
        <v>2551</v>
      </c>
      <c r="C6633" s="78">
        <f t="shared" si="261"/>
        <v>2006.02</v>
      </c>
      <c r="D6633" s="78">
        <f t="shared" si="262"/>
        <v>5.0598347107438011</v>
      </c>
      <c r="E6633" s="78"/>
      <c r="F6633" s="78"/>
      <c r="G6633" s="78"/>
      <c r="H6633" s="78"/>
      <c r="I6633" s="78"/>
    </row>
    <row r="6634" spans="1:9" x14ac:dyDescent="0.2">
      <c r="A6634" s="77">
        <v>38766</v>
      </c>
      <c r="B6634" s="61">
        <v>2174</v>
      </c>
      <c r="C6634" s="78">
        <f t="shared" si="261"/>
        <v>2006.02</v>
      </c>
      <c r="D6634" s="78">
        <f t="shared" si="262"/>
        <v>4.3120661157024793</v>
      </c>
      <c r="E6634" s="78"/>
      <c r="F6634" s="78"/>
      <c r="G6634" s="78"/>
      <c r="H6634" s="78"/>
      <c r="I6634" s="78"/>
    </row>
    <row r="6635" spans="1:9" x14ac:dyDescent="0.2">
      <c r="A6635" s="77">
        <v>38767</v>
      </c>
      <c r="B6635" s="61">
        <v>1857</v>
      </c>
      <c r="C6635" s="78">
        <f t="shared" si="261"/>
        <v>2006.02</v>
      </c>
      <c r="D6635" s="78">
        <f t="shared" si="262"/>
        <v>3.683305785123967</v>
      </c>
      <c r="E6635" s="78"/>
      <c r="F6635" s="78"/>
      <c r="G6635" s="78"/>
      <c r="H6635" s="78"/>
      <c r="I6635" s="78"/>
    </row>
    <row r="6636" spans="1:9" x14ac:dyDescent="0.2">
      <c r="A6636" s="77">
        <v>38768</v>
      </c>
      <c r="B6636" s="61">
        <v>1901</v>
      </c>
      <c r="C6636" s="78">
        <f t="shared" si="261"/>
        <v>2006.02</v>
      </c>
      <c r="D6636" s="78">
        <f t="shared" si="262"/>
        <v>3.7705785123966944</v>
      </c>
      <c r="E6636" s="78"/>
      <c r="F6636" s="78"/>
      <c r="G6636" s="78"/>
      <c r="H6636" s="78"/>
      <c r="I6636" s="78"/>
    </row>
    <row r="6637" spans="1:9" x14ac:dyDescent="0.2">
      <c r="A6637" s="77">
        <v>38769</v>
      </c>
      <c r="B6637" s="61">
        <v>1638</v>
      </c>
      <c r="C6637" s="78">
        <f t="shared" si="261"/>
        <v>2006.02</v>
      </c>
      <c r="D6637" s="78">
        <f t="shared" si="262"/>
        <v>3.2489256198347105</v>
      </c>
      <c r="E6637" s="78"/>
      <c r="F6637" s="78"/>
      <c r="G6637" s="78"/>
      <c r="H6637" s="78"/>
      <c r="I6637" s="78"/>
    </row>
    <row r="6638" spans="1:9" x14ac:dyDescent="0.2">
      <c r="A6638" s="77">
        <v>38770</v>
      </c>
      <c r="B6638" s="61">
        <v>1850</v>
      </c>
      <c r="C6638" s="78">
        <f t="shared" si="261"/>
        <v>2006.02</v>
      </c>
      <c r="D6638" s="78">
        <f t="shared" si="262"/>
        <v>3.6694214876033056</v>
      </c>
      <c r="E6638" s="78"/>
      <c r="F6638" s="78"/>
      <c r="G6638" s="78"/>
      <c r="H6638" s="78"/>
      <c r="I6638" s="78"/>
    </row>
    <row r="6639" spans="1:9" x14ac:dyDescent="0.2">
      <c r="A6639" s="77">
        <v>38771</v>
      </c>
      <c r="B6639" s="61">
        <v>1725</v>
      </c>
      <c r="C6639" s="78">
        <f t="shared" si="261"/>
        <v>2006.02</v>
      </c>
      <c r="D6639" s="78">
        <f t="shared" si="262"/>
        <v>3.4214876033057853</v>
      </c>
      <c r="E6639" s="78"/>
      <c r="F6639" s="78"/>
      <c r="G6639" s="78"/>
      <c r="H6639" s="78"/>
      <c r="I6639" s="78"/>
    </row>
    <row r="6640" spans="1:9" x14ac:dyDescent="0.2">
      <c r="A6640" s="77">
        <v>38772</v>
      </c>
      <c r="B6640" s="61">
        <v>1682</v>
      </c>
      <c r="C6640" s="78">
        <f t="shared" si="261"/>
        <v>2006.02</v>
      </c>
      <c r="D6640" s="78">
        <f t="shared" si="262"/>
        <v>3.3361983471074383</v>
      </c>
      <c r="E6640" s="78"/>
      <c r="F6640" s="78"/>
      <c r="G6640" s="78"/>
      <c r="H6640" s="78"/>
      <c r="I6640" s="78"/>
    </row>
    <row r="6641" spans="1:9" x14ac:dyDescent="0.2">
      <c r="A6641" s="77">
        <v>38773</v>
      </c>
      <c r="B6641" s="61">
        <v>1774</v>
      </c>
      <c r="C6641" s="78">
        <f t="shared" si="261"/>
        <v>2006.02</v>
      </c>
      <c r="D6641" s="78">
        <f t="shared" si="262"/>
        <v>3.5186776859504136</v>
      </c>
      <c r="E6641" s="78"/>
      <c r="F6641" s="78"/>
      <c r="G6641" s="78"/>
      <c r="H6641" s="78"/>
      <c r="I6641" s="78"/>
    </row>
    <row r="6642" spans="1:9" x14ac:dyDescent="0.2">
      <c r="A6642" s="77">
        <v>38774</v>
      </c>
      <c r="B6642" s="61">
        <v>2517</v>
      </c>
      <c r="C6642" s="78">
        <f t="shared" si="261"/>
        <v>2006.02</v>
      </c>
      <c r="D6642" s="78">
        <f t="shared" si="262"/>
        <v>4.9923966942148761</v>
      </c>
      <c r="E6642" s="78"/>
      <c r="F6642" s="78"/>
      <c r="G6642" s="78"/>
      <c r="H6642" s="78"/>
      <c r="I6642" s="78"/>
    </row>
    <row r="6643" spans="1:9" x14ac:dyDescent="0.2">
      <c r="A6643" s="77">
        <v>38775</v>
      </c>
      <c r="B6643" s="61">
        <v>5440</v>
      </c>
      <c r="C6643" s="78">
        <f t="shared" si="261"/>
        <v>2006.02</v>
      </c>
      <c r="D6643" s="78">
        <f t="shared" si="262"/>
        <v>10.790082644628098</v>
      </c>
      <c r="E6643" s="78"/>
      <c r="F6643" s="78"/>
      <c r="G6643" s="78"/>
      <c r="H6643" s="78"/>
      <c r="I6643" s="78"/>
    </row>
    <row r="6644" spans="1:9" x14ac:dyDescent="0.2">
      <c r="A6644" s="77">
        <v>38776</v>
      </c>
      <c r="B6644" s="61">
        <v>7026</v>
      </c>
      <c r="C6644" s="78">
        <f t="shared" si="261"/>
        <v>2006.02</v>
      </c>
      <c r="D6644" s="78">
        <f t="shared" si="262"/>
        <v>13.93586776859504</v>
      </c>
      <c r="E6644" s="78"/>
      <c r="F6644" s="78"/>
      <c r="G6644" s="78"/>
      <c r="H6644" s="78"/>
      <c r="I6644" s="78"/>
    </row>
    <row r="6645" spans="1:9" x14ac:dyDescent="0.2">
      <c r="A6645" s="77">
        <v>38777</v>
      </c>
      <c r="B6645" s="61">
        <v>5051</v>
      </c>
      <c r="C6645" s="78">
        <f t="shared" si="261"/>
        <v>2006.03</v>
      </c>
      <c r="D6645" s="78">
        <f t="shared" si="262"/>
        <v>10.018512396694216</v>
      </c>
      <c r="E6645" s="78"/>
      <c r="F6645" s="78"/>
      <c r="G6645" s="78"/>
      <c r="H6645" s="78"/>
      <c r="I6645" s="78"/>
    </row>
    <row r="6646" spans="1:9" x14ac:dyDescent="0.2">
      <c r="A6646" s="77">
        <v>38778</v>
      </c>
      <c r="B6646" s="61">
        <v>3926</v>
      </c>
      <c r="C6646" s="78">
        <f t="shared" si="261"/>
        <v>2006.03</v>
      </c>
      <c r="D6646" s="78">
        <f t="shared" si="262"/>
        <v>7.7871074380165295</v>
      </c>
      <c r="E6646" s="78"/>
      <c r="F6646" s="78"/>
      <c r="G6646" s="78"/>
      <c r="H6646" s="78"/>
      <c r="I6646" s="78"/>
    </row>
    <row r="6647" spans="1:9" x14ac:dyDescent="0.2">
      <c r="A6647" s="77">
        <v>38779</v>
      </c>
      <c r="B6647" s="61">
        <v>3344</v>
      </c>
      <c r="C6647" s="78">
        <f t="shared" si="261"/>
        <v>2006.03</v>
      </c>
      <c r="D6647" s="78">
        <f t="shared" si="262"/>
        <v>6.6327272727272728</v>
      </c>
      <c r="E6647" s="78"/>
      <c r="F6647" s="78"/>
      <c r="G6647" s="78"/>
      <c r="H6647" s="78"/>
      <c r="I6647" s="78"/>
    </row>
    <row r="6648" spans="1:9" x14ac:dyDescent="0.2">
      <c r="A6648" s="77">
        <v>38780</v>
      </c>
      <c r="B6648" s="61">
        <v>3182</v>
      </c>
      <c r="C6648" s="78">
        <f t="shared" si="261"/>
        <v>2006.03</v>
      </c>
      <c r="D6648" s="78">
        <f t="shared" si="262"/>
        <v>6.3114049586776853</v>
      </c>
      <c r="E6648" s="78"/>
      <c r="F6648" s="78"/>
      <c r="G6648" s="78"/>
      <c r="H6648" s="78"/>
      <c r="I6648" s="78"/>
    </row>
    <row r="6649" spans="1:9" x14ac:dyDescent="0.2">
      <c r="A6649" s="77">
        <v>38781</v>
      </c>
      <c r="B6649" s="61">
        <v>4313</v>
      </c>
      <c r="C6649" s="78">
        <f t="shared" si="261"/>
        <v>2006.03</v>
      </c>
      <c r="D6649" s="78">
        <f t="shared" si="262"/>
        <v>8.5547107438016532</v>
      </c>
      <c r="E6649" s="78"/>
      <c r="F6649" s="78"/>
      <c r="G6649" s="78"/>
      <c r="H6649" s="78"/>
      <c r="I6649" s="78"/>
    </row>
    <row r="6650" spans="1:9" x14ac:dyDescent="0.2">
      <c r="A6650" s="77">
        <v>38782</v>
      </c>
      <c r="B6650" s="61">
        <v>3689</v>
      </c>
      <c r="C6650" s="78">
        <f t="shared" si="261"/>
        <v>2006.03</v>
      </c>
      <c r="D6650" s="78">
        <f t="shared" si="262"/>
        <v>7.3170247933884296</v>
      </c>
      <c r="E6650" s="78"/>
      <c r="F6650" s="78"/>
      <c r="G6650" s="78"/>
      <c r="H6650" s="78"/>
      <c r="I6650" s="78"/>
    </row>
    <row r="6651" spans="1:9" x14ac:dyDescent="0.2">
      <c r="A6651" s="77">
        <v>38783</v>
      </c>
      <c r="B6651" s="61">
        <v>3479</v>
      </c>
      <c r="C6651" s="78">
        <f t="shared" si="261"/>
        <v>2006.03</v>
      </c>
      <c r="D6651" s="78">
        <f t="shared" si="262"/>
        <v>6.900495867768595</v>
      </c>
      <c r="E6651" s="78"/>
      <c r="F6651" s="78"/>
      <c r="G6651" s="78"/>
      <c r="H6651" s="78"/>
      <c r="I6651" s="78"/>
    </row>
    <row r="6652" spans="1:9" x14ac:dyDescent="0.2">
      <c r="A6652" s="77">
        <v>38784</v>
      </c>
      <c r="B6652" s="61">
        <v>3085</v>
      </c>
      <c r="C6652" s="78">
        <f t="shared" si="261"/>
        <v>2006.03</v>
      </c>
      <c r="D6652" s="78">
        <f t="shared" si="262"/>
        <v>6.1190082644628099</v>
      </c>
      <c r="E6652" s="78"/>
      <c r="F6652" s="78"/>
      <c r="G6652" s="78"/>
      <c r="H6652" s="78"/>
      <c r="I6652" s="78"/>
    </row>
    <row r="6653" spans="1:9" x14ac:dyDescent="0.2">
      <c r="A6653" s="77">
        <v>38785</v>
      </c>
      <c r="B6653" s="61">
        <v>2556</v>
      </c>
      <c r="C6653" s="78">
        <f t="shared" si="261"/>
        <v>2006.03</v>
      </c>
      <c r="D6653" s="78">
        <f t="shared" si="262"/>
        <v>5.0697520661157025</v>
      </c>
      <c r="E6653" s="78"/>
      <c r="F6653" s="78"/>
      <c r="G6653" s="78"/>
      <c r="H6653" s="78"/>
      <c r="I6653" s="78"/>
    </row>
    <row r="6654" spans="1:9" x14ac:dyDescent="0.2">
      <c r="A6654" s="77">
        <v>38786</v>
      </c>
      <c r="B6654" s="61">
        <v>2546</v>
      </c>
      <c r="C6654" s="78">
        <f t="shared" si="261"/>
        <v>2006.03</v>
      </c>
      <c r="D6654" s="78">
        <f t="shared" si="262"/>
        <v>5.0499173553719015</v>
      </c>
      <c r="E6654" s="78"/>
      <c r="F6654" s="78"/>
      <c r="G6654" s="78"/>
      <c r="H6654" s="78"/>
      <c r="I6654" s="78"/>
    </row>
    <row r="6655" spans="1:9" x14ac:dyDescent="0.2">
      <c r="A6655" s="77">
        <v>38787</v>
      </c>
      <c r="B6655" s="61">
        <v>2304</v>
      </c>
      <c r="C6655" s="78">
        <f t="shared" si="261"/>
        <v>2006.03</v>
      </c>
      <c r="D6655" s="78">
        <f t="shared" si="262"/>
        <v>4.569917355371901</v>
      </c>
      <c r="E6655" s="78"/>
      <c r="F6655" s="78"/>
      <c r="G6655" s="78"/>
      <c r="H6655" s="78"/>
      <c r="I6655" s="78"/>
    </row>
    <row r="6656" spans="1:9" x14ac:dyDescent="0.2">
      <c r="A6656" s="77">
        <v>38788</v>
      </c>
      <c r="B6656" s="61">
        <v>2122</v>
      </c>
      <c r="C6656" s="78">
        <f t="shared" si="261"/>
        <v>2006.03</v>
      </c>
      <c r="D6656" s="78">
        <f t="shared" si="262"/>
        <v>4.2089256198347114</v>
      </c>
      <c r="E6656" s="78"/>
      <c r="F6656" s="78"/>
      <c r="G6656" s="78"/>
      <c r="H6656" s="78"/>
      <c r="I6656" s="78"/>
    </row>
    <row r="6657" spans="1:9" x14ac:dyDescent="0.2">
      <c r="A6657" s="77">
        <v>38789</v>
      </c>
      <c r="B6657" s="61">
        <v>2235</v>
      </c>
      <c r="C6657" s="78">
        <f t="shared" si="261"/>
        <v>2006.03</v>
      </c>
      <c r="D6657" s="78">
        <f t="shared" si="262"/>
        <v>4.4330578512396697</v>
      </c>
      <c r="E6657" s="78"/>
      <c r="F6657" s="78"/>
      <c r="G6657" s="78"/>
      <c r="H6657" s="78"/>
      <c r="I6657" s="78"/>
    </row>
    <row r="6658" spans="1:9" x14ac:dyDescent="0.2">
      <c r="A6658" s="77">
        <v>38790</v>
      </c>
      <c r="B6658" s="61">
        <v>2098</v>
      </c>
      <c r="C6658" s="78">
        <f t="shared" si="261"/>
        <v>2006.03</v>
      </c>
      <c r="D6658" s="78">
        <f t="shared" si="262"/>
        <v>4.1613223140495865</v>
      </c>
      <c r="E6658" s="78"/>
      <c r="F6658" s="78"/>
      <c r="G6658" s="78"/>
      <c r="H6658" s="78"/>
      <c r="I6658" s="78"/>
    </row>
    <row r="6659" spans="1:9" x14ac:dyDescent="0.2">
      <c r="A6659" s="77">
        <v>38791</v>
      </c>
      <c r="B6659" s="61">
        <v>2159</v>
      </c>
      <c r="C6659" s="78">
        <f t="shared" si="261"/>
        <v>2006.03</v>
      </c>
      <c r="D6659" s="78">
        <f t="shared" si="262"/>
        <v>4.2823140495867769</v>
      </c>
      <c r="E6659" s="78"/>
      <c r="F6659" s="78"/>
      <c r="G6659" s="78"/>
      <c r="H6659" s="78"/>
      <c r="I6659" s="78"/>
    </row>
    <row r="6660" spans="1:9" x14ac:dyDescent="0.2">
      <c r="A6660" s="77">
        <v>38792</v>
      </c>
      <c r="B6660" s="61">
        <v>3050</v>
      </c>
      <c r="C6660" s="78">
        <f t="shared" si="261"/>
        <v>2006.03</v>
      </c>
      <c r="D6660" s="78">
        <f t="shared" si="262"/>
        <v>6.0495867768595044</v>
      </c>
      <c r="E6660" s="78"/>
      <c r="F6660" s="78"/>
      <c r="G6660" s="78"/>
      <c r="H6660" s="78"/>
      <c r="I6660" s="78"/>
    </row>
    <row r="6661" spans="1:9" x14ac:dyDescent="0.2">
      <c r="A6661" s="77">
        <v>38793</v>
      </c>
      <c r="B6661" s="61">
        <v>2356</v>
      </c>
      <c r="C6661" s="78">
        <f t="shared" si="261"/>
        <v>2006.03</v>
      </c>
      <c r="D6661" s="78">
        <f t="shared" si="262"/>
        <v>4.6730578512396699</v>
      </c>
      <c r="E6661" s="78"/>
      <c r="F6661" s="78"/>
      <c r="G6661" s="78"/>
      <c r="H6661" s="78"/>
      <c r="I6661" s="78"/>
    </row>
    <row r="6662" spans="1:9" x14ac:dyDescent="0.2">
      <c r="A6662" s="77">
        <v>38794</v>
      </c>
      <c r="B6662" s="61">
        <v>2165</v>
      </c>
      <c r="C6662" s="78">
        <f t="shared" si="261"/>
        <v>2006.03</v>
      </c>
      <c r="D6662" s="78">
        <f t="shared" si="262"/>
        <v>4.2942148760330578</v>
      </c>
      <c r="E6662" s="78"/>
      <c r="F6662" s="78"/>
      <c r="G6662" s="78"/>
      <c r="H6662" s="78"/>
      <c r="I6662" s="78"/>
    </row>
    <row r="6663" spans="1:9" x14ac:dyDescent="0.2">
      <c r="A6663" s="77">
        <v>38795</v>
      </c>
      <c r="B6663" s="61">
        <v>2259</v>
      </c>
      <c r="C6663" s="78">
        <f t="shared" si="261"/>
        <v>2006.03</v>
      </c>
      <c r="D6663" s="78">
        <f t="shared" si="262"/>
        <v>4.4806611570247936</v>
      </c>
      <c r="E6663" s="78"/>
      <c r="F6663" s="78"/>
      <c r="G6663" s="78"/>
      <c r="H6663" s="78"/>
      <c r="I6663" s="78"/>
    </row>
    <row r="6664" spans="1:9" x14ac:dyDescent="0.2">
      <c r="A6664" s="77">
        <v>38796</v>
      </c>
      <c r="B6664" s="61">
        <v>2053</v>
      </c>
      <c r="C6664" s="78">
        <f t="shared" si="261"/>
        <v>2006.03</v>
      </c>
      <c r="D6664" s="78">
        <f t="shared" si="262"/>
        <v>4.0720661157024791</v>
      </c>
      <c r="E6664" s="78"/>
      <c r="F6664" s="78"/>
      <c r="G6664" s="78"/>
      <c r="H6664" s="78"/>
      <c r="I6664" s="78"/>
    </row>
    <row r="6665" spans="1:9" x14ac:dyDescent="0.2">
      <c r="A6665" s="77">
        <v>38797</v>
      </c>
      <c r="B6665" s="61">
        <v>1932</v>
      </c>
      <c r="C6665" s="78">
        <f t="shared" si="261"/>
        <v>2006.03</v>
      </c>
      <c r="D6665" s="78">
        <f t="shared" si="262"/>
        <v>3.8320661157024793</v>
      </c>
      <c r="E6665" s="78"/>
      <c r="F6665" s="78"/>
      <c r="G6665" s="78"/>
      <c r="H6665" s="78"/>
      <c r="I6665" s="78"/>
    </row>
    <row r="6666" spans="1:9" x14ac:dyDescent="0.2">
      <c r="A6666" s="77">
        <v>38798</v>
      </c>
      <c r="B6666" s="61">
        <v>1879</v>
      </c>
      <c r="C6666" s="78">
        <f t="shared" si="261"/>
        <v>2006.03</v>
      </c>
      <c r="D6666" s="78">
        <f t="shared" si="262"/>
        <v>3.7269421487603305</v>
      </c>
      <c r="E6666" s="78"/>
      <c r="F6666" s="78"/>
      <c r="G6666" s="78"/>
      <c r="H6666" s="78"/>
      <c r="I6666" s="78"/>
    </row>
    <row r="6667" spans="1:9" x14ac:dyDescent="0.2">
      <c r="A6667" s="77">
        <v>38799</v>
      </c>
      <c r="B6667" s="61">
        <v>2107</v>
      </c>
      <c r="C6667" s="78">
        <f t="shared" ref="C6667:C6730" si="263">YEAR(A6667) + MONTH(A6667) / 100</f>
        <v>2006.03</v>
      </c>
      <c r="D6667" s="78">
        <f t="shared" si="262"/>
        <v>4.179173553719008</v>
      </c>
      <c r="E6667" s="78"/>
      <c r="F6667" s="78"/>
      <c r="G6667" s="78"/>
      <c r="H6667" s="78"/>
      <c r="I6667" s="78"/>
    </row>
    <row r="6668" spans="1:9" x14ac:dyDescent="0.2">
      <c r="A6668" s="77">
        <v>38800</v>
      </c>
      <c r="B6668" s="61">
        <v>3957</v>
      </c>
      <c r="C6668" s="78">
        <f t="shared" si="263"/>
        <v>2006.03</v>
      </c>
      <c r="D6668" s="78">
        <f t="shared" ref="D6668:D6731" si="264">B6668 * 60 * 60 * 24 / 43560 / 1000</f>
        <v>7.8485950413223149</v>
      </c>
      <c r="E6668" s="78"/>
      <c r="F6668" s="78"/>
      <c r="G6668" s="78"/>
      <c r="H6668" s="78"/>
      <c r="I6668" s="78"/>
    </row>
    <row r="6669" spans="1:9" x14ac:dyDescent="0.2">
      <c r="A6669" s="77">
        <v>38801</v>
      </c>
      <c r="B6669" s="61">
        <v>4365</v>
      </c>
      <c r="C6669" s="78">
        <f t="shared" si="263"/>
        <v>2006.03</v>
      </c>
      <c r="D6669" s="78">
        <f t="shared" si="264"/>
        <v>8.6578512396694229</v>
      </c>
      <c r="E6669" s="78"/>
      <c r="F6669" s="78"/>
      <c r="G6669" s="78"/>
      <c r="H6669" s="78"/>
      <c r="I6669" s="78"/>
    </row>
    <row r="6670" spans="1:9" x14ac:dyDescent="0.2">
      <c r="A6670" s="77">
        <v>38802</v>
      </c>
      <c r="B6670" s="61">
        <v>3575</v>
      </c>
      <c r="C6670" s="78">
        <f t="shared" si="263"/>
        <v>2006.03</v>
      </c>
      <c r="D6670" s="78">
        <f t="shared" si="264"/>
        <v>7.0909090909090908</v>
      </c>
      <c r="E6670" s="78"/>
      <c r="F6670" s="78"/>
      <c r="G6670" s="78"/>
      <c r="H6670" s="78"/>
      <c r="I6670" s="78"/>
    </row>
    <row r="6671" spans="1:9" x14ac:dyDescent="0.2">
      <c r="A6671" s="77">
        <v>38803</v>
      </c>
      <c r="B6671" s="61">
        <v>3365</v>
      </c>
      <c r="C6671" s="78">
        <f t="shared" si="263"/>
        <v>2006.03</v>
      </c>
      <c r="D6671" s="78">
        <f t="shared" si="264"/>
        <v>6.6743801652892563</v>
      </c>
      <c r="E6671" s="78"/>
      <c r="F6671" s="78"/>
      <c r="G6671" s="78"/>
      <c r="H6671" s="78"/>
      <c r="I6671" s="78"/>
    </row>
    <row r="6672" spans="1:9" x14ac:dyDescent="0.2">
      <c r="A6672" s="77">
        <v>38804</v>
      </c>
      <c r="B6672" s="61">
        <v>4567</v>
      </c>
      <c r="C6672" s="78">
        <f t="shared" si="263"/>
        <v>2006.03</v>
      </c>
      <c r="D6672" s="78">
        <f t="shared" si="264"/>
        <v>9.0585123966942156</v>
      </c>
      <c r="E6672" s="78"/>
      <c r="F6672" s="78"/>
      <c r="G6672" s="78"/>
      <c r="H6672" s="78"/>
      <c r="I6672" s="78"/>
    </row>
    <row r="6673" spans="1:9" x14ac:dyDescent="0.2">
      <c r="A6673" s="77">
        <v>38805</v>
      </c>
      <c r="B6673" s="61">
        <v>4003</v>
      </c>
      <c r="C6673" s="78">
        <f t="shared" si="263"/>
        <v>2006.03</v>
      </c>
      <c r="D6673" s="78">
        <f t="shared" si="264"/>
        <v>7.939834710743801</v>
      </c>
      <c r="E6673" s="78"/>
      <c r="F6673" s="78"/>
      <c r="G6673" s="78"/>
      <c r="H6673" s="78"/>
      <c r="I6673" s="78"/>
    </row>
    <row r="6674" spans="1:9" x14ac:dyDescent="0.2">
      <c r="A6674" s="77">
        <v>38806</v>
      </c>
      <c r="B6674" s="61">
        <v>3620</v>
      </c>
      <c r="C6674" s="78">
        <f t="shared" si="263"/>
        <v>2006.03</v>
      </c>
      <c r="D6674" s="78">
        <f t="shared" si="264"/>
        <v>7.1801652892561991</v>
      </c>
      <c r="E6674" s="78"/>
      <c r="F6674" s="78"/>
      <c r="G6674" s="78"/>
      <c r="H6674" s="78"/>
      <c r="I6674" s="78"/>
    </row>
    <row r="6675" spans="1:9" x14ac:dyDescent="0.2">
      <c r="A6675" s="77">
        <v>38807</v>
      </c>
      <c r="B6675" s="61">
        <v>4468</v>
      </c>
      <c r="C6675" s="78">
        <f t="shared" si="263"/>
        <v>2006.03</v>
      </c>
      <c r="D6675" s="78">
        <f t="shared" si="264"/>
        <v>8.8621487603305784</v>
      </c>
      <c r="E6675" s="78"/>
      <c r="F6675" s="78"/>
      <c r="G6675" s="78"/>
      <c r="H6675" s="78"/>
      <c r="I6675" s="78"/>
    </row>
    <row r="6676" spans="1:9" x14ac:dyDescent="0.2">
      <c r="A6676" s="77">
        <v>38808</v>
      </c>
      <c r="B6676" s="61">
        <v>4241</v>
      </c>
      <c r="C6676" s="78">
        <f t="shared" si="263"/>
        <v>2006.04</v>
      </c>
      <c r="D6676" s="78">
        <f t="shared" si="264"/>
        <v>8.4119008264462813</v>
      </c>
      <c r="E6676" s="78"/>
      <c r="F6676" s="78"/>
      <c r="G6676" s="78"/>
      <c r="H6676" s="78"/>
      <c r="I6676" s="78"/>
    </row>
    <row r="6677" spans="1:9" x14ac:dyDescent="0.2">
      <c r="A6677" s="77">
        <v>38809</v>
      </c>
      <c r="B6677" s="61">
        <v>4248</v>
      </c>
      <c r="C6677" s="78">
        <f t="shared" si="263"/>
        <v>2006.04</v>
      </c>
      <c r="D6677" s="78">
        <f t="shared" si="264"/>
        <v>8.425785123966941</v>
      </c>
      <c r="E6677" s="78"/>
      <c r="F6677" s="78"/>
      <c r="G6677" s="78"/>
      <c r="H6677" s="78"/>
      <c r="I6677" s="78"/>
    </row>
    <row r="6678" spans="1:9" x14ac:dyDescent="0.2">
      <c r="A6678" s="77">
        <v>38810</v>
      </c>
      <c r="B6678" s="61">
        <v>4747</v>
      </c>
      <c r="C6678" s="78">
        <f t="shared" si="263"/>
        <v>2006.04</v>
      </c>
      <c r="D6678" s="78">
        <f t="shared" si="264"/>
        <v>9.4155371900826452</v>
      </c>
      <c r="E6678" s="78"/>
      <c r="F6678" s="78"/>
      <c r="G6678" s="78"/>
      <c r="H6678" s="78"/>
      <c r="I6678" s="78"/>
    </row>
    <row r="6679" spans="1:9" x14ac:dyDescent="0.2">
      <c r="A6679" s="77">
        <v>38811</v>
      </c>
      <c r="B6679" s="61">
        <v>4148</v>
      </c>
      <c r="C6679" s="78">
        <f t="shared" si="263"/>
        <v>2006.04</v>
      </c>
      <c r="D6679" s="78">
        <f t="shared" si="264"/>
        <v>8.2274380165289251</v>
      </c>
      <c r="E6679" s="78"/>
      <c r="F6679" s="78"/>
      <c r="G6679" s="78"/>
      <c r="H6679" s="78"/>
      <c r="I6679" s="78"/>
    </row>
    <row r="6680" spans="1:9" x14ac:dyDescent="0.2">
      <c r="A6680" s="77">
        <v>38812</v>
      </c>
      <c r="B6680" s="61">
        <v>3886</v>
      </c>
      <c r="C6680" s="78">
        <f t="shared" si="263"/>
        <v>2006.04</v>
      </c>
      <c r="D6680" s="78">
        <f t="shared" si="264"/>
        <v>7.7077685950413226</v>
      </c>
      <c r="E6680" s="78"/>
      <c r="F6680" s="78"/>
      <c r="G6680" s="78"/>
      <c r="H6680" s="78"/>
      <c r="I6680" s="78"/>
    </row>
    <row r="6681" spans="1:9" x14ac:dyDescent="0.2">
      <c r="A6681" s="77">
        <v>38813</v>
      </c>
      <c r="B6681" s="61">
        <v>3520</v>
      </c>
      <c r="C6681" s="78">
        <f t="shared" si="263"/>
        <v>2006.04</v>
      </c>
      <c r="D6681" s="78">
        <f t="shared" si="264"/>
        <v>6.9818181818181824</v>
      </c>
      <c r="E6681" s="78"/>
      <c r="F6681" s="78"/>
      <c r="G6681" s="78"/>
      <c r="H6681" s="78"/>
      <c r="I6681" s="78"/>
    </row>
    <row r="6682" spans="1:9" x14ac:dyDescent="0.2">
      <c r="A6682" s="77">
        <v>38814</v>
      </c>
      <c r="B6682" s="61">
        <v>3203</v>
      </c>
      <c r="C6682" s="78">
        <f t="shared" si="263"/>
        <v>2006.04</v>
      </c>
      <c r="D6682" s="78">
        <f t="shared" si="264"/>
        <v>6.3530578512396696</v>
      </c>
      <c r="E6682" s="78"/>
      <c r="F6682" s="78"/>
      <c r="G6682" s="78"/>
      <c r="H6682" s="78"/>
      <c r="I6682" s="78"/>
    </row>
    <row r="6683" spans="1:9" x14ac:dyDescent="0.2">
      <c r="A6683" s="77">
        <v>38815</v>
      </c>
      <c r="B6683" s="61">
        <v>4327</v>
      </c>
      <c r="C6683" s="78">
        <f t="shared" si="263"/>
        <v>2006.04</v>
      </c>
      <c r="D6683" s="78">
        <f t="shared" si="264"/>
        <v>8.5824793388429761</v>
      </c>
      <c r="E6683" s="78"/>
      <c r="F6683" s="78"/>
      <c r="G6683" s="78"/>
      <c r="H6683" s="78"/>
      <c r="I6683" s="78"/>
    </row>
    <row r="6684" spans="1:9" x14ac:dyDescent="0.2">
      <c r="A6684" s="77">
        <v>38816</v>
      </c>
      <c r="B6684" s="61">
        <v>4395</v>
      </c>
      <c r="C6684" s="78">
        <f t="shared" si="263"/>
        <v>2006.04</v>
      </c>
      <c r="D6684" s="78">
        <f t="shared" si="264"/>
        <v>8.7173553719008261</v>
      </c>
      <c r="E6684" s="78"/>
      <c r="F6684" s="78"/>
      <c r="G6684" s="78"/>
      <c r="H6684" s="78"/>
      <c r="I6684" s="78"/>
    </row>
    <row r="6685" spans="1:9" x14ac:dyDescent="0.2">
      <c r="A6685" s="77">
        <v>38817</v>
      </c>
      <c r="B6685" s="61">
        <v>4459</v>
      </c>
      <c r="C6685" s="78">
        <f t="shared" si="263"/>
        <v>2006.04</v>
      </c>
      <c r="D6685" s="78">
        <f t="shared" si="264"/>
        <v>8.8442975206611578</v>
      </c>
      <c r="E6685" s="78"/>
      <c r="F6685" s="78"/>
      <c r="G6685" s="78"/>
      <c r="H6685" s="78"/>
      <c r="I6685" s="78"/>
    </row>
    <row r="6686" spans="1:9" x14ac:dyDescent="0.2">
      <c r="A6686" s="77">
        <v>38818</v>
      </c>
      <c r="B6686" s="61">
        <v>6550</v>
      </c>
      <c r="C6686" s="78">
        <f t="shared" si="263"/>
        <v>2006.04</v>
      </c>
      <c r="D6686" s="78">
        <f t="shared" si="264"/>
        <v>12.991735537190083</v>
      </c>
      <c r="E6686" s="78"/>
      <c r="F6686" s="78"/>
      <c r="G6686" s="78"/>
      <c r="H6686" s="78"/>
      <c r="I6686" s="78"/>
    </row>
    <row r="6687" spans="1:9" x14ac:dyDescent="0.2">
      <c r="A6687" s="77">
        <v>38819</v>
      </c>
      <c r="B6687" s="61">
        <v>10379</v>
      </c>
      <c r="C6687" s="78">
        <f t="shared" si="263"/>
        <v>2006.04</v>
      </c>
      <c r="D6687" s="78">
        <f t="shared" si="264"/>
        <v>20.586446280991733</v>
      </c>
      <c r="E6687" s="78"/>
      <c r="F6687" s="78"/>
      <c r="G6687" s="78"/>
      <c r="H6687" s="78"/>
      <c r="I6687" s="78"/>
    </row>
    <row r="6688" spans="1:9" x14ac:dyDescent="0.2">
      <c r="A6688" s="77">
        <v>38820</v>
      </c>
      <c r="B6688" s="61">
        <v>7489</v>
      </c>
      <c r="C6688" s="78">
        <f t="shared" si="263"/>
        <v>2006.04</v>
      </c>
      <c r="D6688" s="78">
        <f t="shared" si="264"/>
        <v>14.854214876033058</v>
      </c>
      <c r="E6688" s="78"/>
      <c r="F6688" s="78"/>
      <c r="G6688" s="78"/>
      <c r="H6688" s="78"/>
      <c r="I6688" s="78"/>
    </row>
    <row r="6689" spans="1:9" x14ac:dyDescent="0.2">
      <c r="A6689" s="77">
        <v>38821</v>
      </c>
      <c r="B6689" s="61">
        <v>5926</v>
      </c>
      <c r="C6689" s="78">
        <f t="shared" si="263"/>
        <v>2006.04</v>
      </c>
      <c r="D6689" s="78">
        <f t="shared" si="264"/>
        <v>11.754049586776858</v>
      </c>
      <c r="E6689" s="78"/>
      <c r="F6689" s="78"/>
      <c r="G6689" s="78"/>
      <c r="H6689" s="78"/>
      <c r="I6689" s="78"/>
    </row>
    <row r="6690" spans="1:9" x14ac:dyDescent="0.2">
      <c r="A6690" s="77">
        <v>38822</v>
      </c>
      <c r="B6690" s="61">
        <v>6143</v>
      </c>
      <c r="C6690" s="78">
        <f t="shared" si="263"/>
        <v>2006.04</v>
      </c>
      <c r="D6690" s="78">
        <f t="shared" si="264"/>
        <v>12.184462809917354</v>
      </c>
      <c r="E6690" s="78"/>
      <c r="F6690" s="78"/>
      <c r="G6690" s="78"/>
      <c r="H6690" s="78"/>
      <c r="I6690" s="78"/>
    </row>
    <row r="6691" spans="1:9" x14ac:dyDescent="0.2">
      <c r="A6691" s="77">
        <v>38823</v>
      </c>
      <c r="B6691" s="61">
        <v>4644</v>
      </c>
      <c r="C6691" s="78">
        <f t="shared" si="263"/>
        <v>2006.04</v>
      </c>
      <c r="D6691" s="78">
        <f t="shared" si="264"/>
        <v>9.211239669421488</v>
      </c>
      <c r="E6691" s="78"/>
      <c r="F6691" s="78"/>
      <c r="G6691" s="78"/>
      <c r="H6691" s="78"/>
      <c r="I6691" s="78"/>
    </row>
    <row r="6692" spans="1:9" x14ac:dyDescent="0.2">
      <c r="A6692" s="77">
        <v>38824</v>
      </c>
      <c r="B6692" s="61">
        <v>4091</v>
      </c>
      <c r="C6692" s="78">
        <f t="shared" si="263"/>
        <v>2006.04</v>
      </c>
      <c r="D6692" s="78">
        <f t="shared" si="264"/>
        <v>8.1143801652892567</v>
      </c>
      <c r="E6692" s="78"/>
      <c r="F6692" s="78"/>
      <c r="G6692" s="78"/>
      <c r="H6692" s="78"/>
      <c r="I6692" s="78"/>
    </row>
    <row r="6693" spans="1:9" x14ac:dyDescent="0.2">
      <c r="A6693" s="77">
        <v>38825</v>
      </c>
      <c r="B6693" s="61">
        <v>3626</v>
      </c>
      <c r="C6693" s="78">
        <f t="shared" si="263"/>
        <v>2006.04</v>
      </c>
      <c r="D6693" s="78">
        <f t="shared" si="264"/>
        <v>7.1920661157024801</v>
      </c>
      <c r="E6693" s="78"/>
      <c r="F6693" s="78"/>
      <c r="G6693" s="78"/>
      <c r="H6693" s="78"/>
      <c r="I6693" s="78"/>
    </row>
    <row r="6694" spans="1:9" x14ac:dyDescent="0.2">
      <c r="A6694" s="77">
        <v>38826</v>
      </c>
      <c r="B6694" s="61">
        <v>3564</v>
      </c>
      <c r="C6694" s="78">
        <f t="shared" si="263"/>
        <v>2006.04</v>
      </c>
      <c r="D6694" s="78">
        <f t="shared" si="264"/>
        <v>7.0690909090909093</v>
      </c>
      <c r="E6694" s="78"/>
      <c r="F6694" s="78"/>
      <c r="G6694" s="78"/>
      <c r="H6694" s="78"/>
      <c r="I6694" s="78"/>
    </row>
    <row r="6695" spans="1:9" x14ac:dyDescent="0.2">
      <c r="A6695" s="77">
        <v>38827</v>
      </c>
      <c r="B6695" s="61">
        <v>4014</v>
      </c>
      <c r="C6695" s="78">
        <f t="shared" si="263"/>
        <v>2006.04</v>
      </c>
      <c r="D6695" s="78">
        <f t="shared" si="264"/>
        <v>7.9616528925619834</v>
      </c>
      <c r="E6695" s="78"/>
      <c r="F6695" s="78"/>
      <c r="G6695" s="78"/>
      <c r="H6695" s="78"/>
      <c r="I6695" s="78"/>
    </row>
    <row r="6696" spans="1:9" x14ac:dyDescent="0.2">
      <c r="A6696" s="77">
        <v>38828</v>
      </c>
      <c r="B6696" s="61">
        <v>5262</v>
      </c>
      <c r="C6696" s="78">
        <f t="shared" si="263"/>
        <v>2006.04</v>
      </c>
      <c r="D6696" s="78">
        <f t="shared" si="264"/>
        <v>10.43702479338843</v>
      </c>
      <c r="E6696" s="78"/>
      <c r="F6696" s="78"/>
      <c r="G6696" s="78"/>
      <c r="H6696" s="78"/>
      <c r="I6696" s="78"/>
    </row>
    <row r="6697" spans="1:9" x14ac:dyDescent="0.2">
      <c r="A6697" s="77">
        <v>38829</v>
      </c>
      <c r="B6697" s="61">
        <v>5921</v>
      </c>
      <c r="C6697" s="78">
        <f t="shared" si="263"/>
        <v>2006.04</v>
      </c>
      <c r="D6697" s="78">
        <f t="shared" si="264"/>
        <v>11.74413223140496</v>
      </c>
      <c r="E6697" s="78"/>
      <c r="F6697" s="78"/>
      <c r="G6697" s="78"/>
      <c r="H6697" s="78"/>
      <c r="I6697" s="78"/>
    </row>
    <row r="6698" spans="1:9" x14ac:dyDescent="0.2">
      <c r="A6698" s="77">
        <v>38830</v>
      </c>
      <c r="B6698" s="61">
        <v>5981</v>
      </c>
      <c r="C6698" s="78">
        <f t="shared" si="263"/>
        <v>2006.04</v>
      </c>
      <c r="D6698" s="78">
        <f t="shared" si="264"/>
        <v>11.863140495867768</v>
      </c>
      <c r="E6698" s="78"/>
      <c r="F6698" s="78"/>
      <c r="G6698" s="78"/>
      <c r="H6698" s="78"/>
      <c r="I6698" s="78"/>
    </row>
    <row r="6699" spans="1:9" x14ac:dyDescent="0.2">
      <c r="A6699" s="77">
        <v>38831</v>
      </c>
      <c r="B6699" s="61">
        <v>6461</v>
      </c>
      <c r="C6699" s="78">
        <f t="shared" si="263"/>
        <v>2006.04</v>
      </c>
      <c r="D6699" s="78">
        <f t="shared" si="264"/>
        <v>12.815206611570247</v>
      </c>
      <c r="E6699" s="78"/>
      <c r="F6699" s="78"/>
      <c r="G6699" s="78"/>
      <c r="H6699" s="78"/>
      <c r="I6699" s="78"/>
    </row>
    <row r="6700" spans="1:9" x14ac:dyDescent="0.2">
      <c r="A6700" s="77">
        <v>38832</v>
      </c>
      <c r="B6700" s="61">
        <v>6351</v>
      </c>
      <c r="C6700" s="78">
        <f t="shared" si="263"/>
        <v>2006.04</v>
      </c>
      <c r="D6700" s="78">
        <f t="shared" si="264"/>
        <v>12.59702479338843</v>
      </c>
      <c r="E6700" s="78"/>
      <c r="F6700" s="78"/>
      <c r="G6700" s="78"/>
      <c r="H6700" s="78"/>
      <c r="I6700" s="78"/>
    </row>
    <row r="6701" spans="1:9" x14ac:dyDescent="0.2">
      <c r="A6701" s="77">
        <v>38833</v>
      </c>
      <c r="B6701" s="61">
        <v>7204</v>
      </c>
      <c r="C6701" s="78">
        <f t="shared" si="263"/>
        <v>2006.04</v>
      </c>
      <c r="D6701" s="78">
        <f t="shared" si="264"/>
        <v>14.288925619834711</v>
      </c>
      <c r="E6701" s="78"/>
      <c r="F6701" s="78"/>
      <c r="G6701" s="78"/>
      <c r="H6701" s="78"/>
      <c r="I6701" s="78"/>
    </row>
    <row r="6702" spans="1:9" x14ac:dyDescent="0.2">
      <c r="A6702" s="77">
        <v>38834</v>
      </c>
      <c r="B6702" s="61">
        <v>8813</v>
      </c>
      <c r="C6702" s="78">
        <f t="shared" si="263"/>
        <v>2006.04</v>
      </c>
      <c r="D6702" s="78">
        <f t="shared" si="264"/>
        <v>17.480330578512397</v>
      </c>
      <c r="E6702" s="78"/>
      <c r="F6702" s="78"/>
      <c r="G6702" s="78"/>
      <c r="H6702" s="78"/>
      <c r="I6702" s="78"/>
    </row>
    <row r="6703" spans="1:9" x14ac:dyDescent="0.2">
      <c r="A6703" s="77">
        <v>38835</v>
      </c>
      <c r="B6703" s="61">
        <v>10874</v>
      </c>
      <c r="C6703" s="78">
        <f t="shared" si="263"/>
        <v>2006.04</v>
      </c>
      <c r="D6703" s="78">
        <f t="shared" si="264"/>
        <v>21.568264462809918</v>
      </c>
      <c r="E6703" s="78"/>
      <c r="F6703" s="78"/>
      <c r="G6703" s="78"/>
      <c r="H6703" s="78"/>
      <c r="I6703" s="78"/>
    </row>
    <row r="6704" spans="1:9" x14ac:dyDescent="0.2">
      <c r="A6704" s="77">
        <v>38836</v>
      </c>
      <c r="B6704" s="61">
        <v>12792</v>
      </c>
      <c r="C6704" s="78">
        <f t="shared" si="263"/>
        <v>2006.04</v>
      </c>
      <c r="D6704" s="78">
        <f t="shared" si="264"/>
        <v>25.372561983471073</v>
      </c>
      <c r="E6704" s="78"/>
      <c r="F6704" s="78"/>
      <c r="G6704" s="78"/>
      <c r="H6704" s="78"/>
      <c r="I6704" s="78"/>
    </row>
    <row r="6705" spans="1:9" x14ac:dyDescent="0.2">
      <c r="A6705" s="77">
        <v>38837</v>
      </c>
      <c r="B6705" s="61">
        <v>11891</v>
      </c>
      <c r="C6705" s="78">
        <f t="shared" si="263"/>
        <v>2006.04</v>
      </c>
      <c r="D6705" s="78">
        <f t="shared" si="264"/>
        <v>23.585454545454546</v>
      </c>
      <c r="E6705" s="78"/>
      <c r="F6705" s="78"/>
      <c r="G6705" s="78"/>
      <c r="H6705" s="78"/>
      <c r="I6705" s="78"/>
    </row>
    <row r="6706" spans="1:9" x14ac:dyDescent="0.2">
      <c r="A6706" s="77">
        <v>38838</v>
      </c>
      <c r="B6706" s="61">
        <v>10006</v>
      </c>
      <c r="C6706" s="78">
        <f t="shared" si="263"/>
        <v>2006.05</v>
      </c>
      <c r="D6706" s="78">
        <f t="shared" si="264"/>
        <v>19.846611570247934</v>
      </c>
      <c r="E6706" s="78"/>
      <c r="F6706" s="78"/>
      <c r="G6706" s="78"/>
      <c r="H6706" s="78"/>
      <c r="I6706" s="78"/>
    </row>
    <row r="6707" spans="1:9" x14ac:dyDescent="0.2">
      <c r="A6707" s="77">
        <v>38839</v>
      </c>
      <c r="B6707" s="61">
        <v>8841</v>
      </c>
      <c r="C6707" s="78">
        <f t="shared" si="263"/>
        <v>2006.05</v>
      </c>
      <c r="D6707" s="78">
        <f t="shared" si="264"/>
        <v>17.535867768595043</v>
      </c>
      <c r="E6707" s="78"/>
      <c r="F6707" s="78"/>
      <c r="G6707" s="78"/>
      <c r="H6707" s="78"/>
      <c r="I6707" s="78"/>
    </row>
    <row r="6708" spans="1:9" x14ac:dyDescent="0.2">
      <c r="A6708" s="77">
        <v>38840</v>
      </c>
      <c r="B6708" s="61">
        <v>8752</v>
      </c>
      <c r="C6708" s="78">
        <f t="shared" si="263"/>
        <v>2006.05</v>
      </c>
      <c r="D6708" s="78">
        <f t="shared" si="264"/>
        <v>17.359338842975205</v>
      </c>
      <c r="E6708" s="78"/>
      <c r="F6708" s="78"/>
      <c r="G6708" s="78"/>
      <c r="H6708" s="78"/>
      <c r="I6708" s="78"/>
    </row>
    <row r="6709" spans="1:9" x14ac:dyDescent="0.2">
      <c r="A6709" s="77">
        <v>38841</v>
      </c>
      <c r="B6709" s="61">
        <v>8828</v>
      </c>
      <c r="C6709" s="78">
        <f t="shared" si="263"/>
        <v>2006.05</v>
      </c>
      <c r="D6709" s="78">
        <f t="shared" si="264"/>
        <v>17.510082644628099</v>
      </c>
      <c r="E6709" s="78"/>
      <c r="F6709" s="78"/>
      <c r="G6709" s="78"/>
      <c r="H6709" s="78"/>
      <c r="I6709" s="78"/>
    </row>
    <row r="6710" spans="1:9" x14ac:dyDescent="0.2">
      <c r="A6710" s="77">
        <v>38842</v>
      </c>
      <c r="B6710" s="61">
        <v>8905</v>
      </c>
      <c r="C6710" s="78">
        <f t="shared" si="263"/>
        <v>2006.05</v>
      </c>
      <c r="D6710" s="78">
        <f t="shared" si="264"/>
        <v>17.662809917355371</v>
      </c>
      <c r="E6710" s="78"/>
      <c r="F6710" s="78"/>
      <c r="G6710" s="78"/>
      <c r="H6710" s="78"/>
      <c r="I6710" s="78"/>
    </row>
    <row r="6711" spans="1:9" x14ac:dyDescent="0.2">
      <c r="A6711" s="77">
        <v>38843</v>
      </c>
      <c r="B6711" s="61">
        <v>9199</v>
      </c>
      <c r="C6711" s="78">
        <f t="shared" si="263"/>
        <v>2006.05</v>
      </c>
      <c r="D6711" s="78">
        <f t="shared" si="264"/>
        <v>18.245950413223142</v>
      </c>
      <c r="E6711" s="78"/>
      <c r="F6711" s="78"/>
      <c r="G6711" s="78"/>
      <c r="H6711" s="78"/>
      <c r="I6711" s="78"/>
    </row>
    <row r="6712" spans="1:9" x14ac:dyDescent="0.2">
      <c r="A6712" s="77">
        <v>38844</v>
      </c>
      <c r="B6712" s="61">
        <v>9462</v>
      </c>
      <c r="C6712" s="78">
        <f t="shared" si="263"/>
        <v>2006.05</v>
      </c>
      <c r="D6712" s="78">
        <f t="shared" si="264"/>
        <v>18.767603305785123</v>
      </c>
      <c r="E6712" s="78"/>
      <c r="F6712" s="78"/>
      <c r="G6712" s="78"/>
      <c r="H6712" s="78"/>
      <c r="I6712" s="78"/>
    </row>
    <row r="6713" spans="1:9" x14ac:dyDescent="0.2">
      <c r="A6713" s="77">
        <v>38845</v>
      </c>
      <c r="B6713" s="61">
        <v>9237</v>
      </c>
      <c r="C6713" s="78">
        <f t="shared" si="263"/>
        <v>2006.05</v>
      </c>
      <c r="D6713" s="78">
        <f t="shared" si="264"/>
        <v>18.321322314049585</v>
      </c>
      <c r="E6713" s="78"/>
      <c r="F6713" s="78"/>
      <c r="G6713" s="78"/>
      <c r="H6713" s="78"/>
      <c r="I6713" s="78"/>
    </row>
    <row r="6714" spans="1:9" x14ac:dyDescent="0.2">
      <c r="A6714" s="77">
        <v>38846</v>
      </c>
      <c r="B6714" s="61">
        <v>8792</v>
      </c>
      <c r="C6714" s="78">
        <f t="shared" si="263"/>
        <v>2006.05</v>
      </c>
      <c r="D6714" s="78">
        <f t="shared" si="264"/>
        <v>17.438677685950413</v>
      </c>
      <c r="E6714" s="78"/>
      <c r="F6714" s="78"/>
      <c r="G6714" s="78"/>
      <c r="H6714" s="78"/>
      <c r="I6714" s="78"/>
    </row>
    <row r="6715" spans="1:9" x14ac:dyDescent="0.2">
      <c r="A6715" s="77">
        <v>38847</v>
      </c>
      <c r="B6715" s="61">
        <v>9548</v>
      </c>
      <c r="C6715" s="78">
        <f t="shared" si="263"/>
        <v>2006.05</v>
      </c>
      <c r="D6715" s="78">
        <f t="shared" si="264"/>
        <v>18.938181818181821</v>
      </c>
      <c r="E6715" s="78"/>
      <c r="F6715" s="78"/>
      <c r="G6715" s="78"/>
      <c r="H6715" s="78"/>
      <c r="I6715" s="78"/>
    </row>
    <row r="6716" spans="1:9" x14ac:dyDescent="0.2">
      <c r="A6716" s="77">
        <v>38848</v>
      </c>
      <c r="B6716" s="61">
        <v>9022</v>
      </c>
      <c r="C6716" s="78">
        <f t="shared" si="263"/>
        <v>2006.05</v>
      </c>
      <c r="D6716" s="78">
        <f t="shared" si="264"/>
        <v>17.894876033057852</v>
      </c>
      <c r="E6716" s="78"/>
      <c r="F6716" s="78"/>
      <c r="G6716" s="78"/>
      <c r="H6716" s="78"/>
      <c r="I6716" s="78"/>
    </row>
    <row r="6717" spans="1:9" x14ac:dyDescent="0.2">
      <c r="A6717" s="77">
        <v>38849</v>
      </c>
      <c r="B6717" s="61">
        <v>10084</v>
      </c>
      <c r="C6717" s="78">
        <f t="shared" si="263"/>
        <v>2006.05</v>
      </c>
      <c r="D6717" s="78">
        <f t="shared" si="264"/>
        <v>20.001322314049588</v>
      </c>
      <c r="E6717" s="78"/>
      <c r="F6717" s="78"/>
      <c r="G6717" s="78"/>
      <c r="H6717" s="78"/>
      <c r="I6717" s="78"/>
    </row>
    <row r="6718" spans="1:9" x14ac:dyDescent="0.2">
      <c r="A6718" s="77">
        <v>38850</v>
      </c>
      <c r="B6718" s="61">
        <v>9633</v>
      </c>
      <c r="C6718" s="78">
        <f t="shared" si="263"/>
        <v>2006.05</v>
      </c>
      <c r="D6718" s="78">
        <f t="shared" si="264"/>
        <v>19.10677685950413</v>
      </c>
      <c r="E6718" s="78"/>
      <c r="F6718" s="78"/>
      <c r="G6718" s="78"/>
      <c r="H6718" s="78"/>
      <c r="I6718" s="78"/>
    </row>
    <row r="6719" spans="1:9" x14ac:dyDescent="0.2">
      <c r="A6719" s="77">
        <v>38851</v>
      </c>
      <c r="B6719" s="61">
        <v>10468</v>
      </c>
      <c r="C6719" s="78">
        <f t="shared" si="263"/>
        <v>2006.05</v>
      </c>
      <c r="D6719" s="78">
        <f t="shared" si="264"/>
        <v>20.762975206611568</v>
      </c>
      <c r="E6719" s="78"/>
      <c r="F6719" s="78"/>
      <c r="G6719" s="78"/>
      <c r="H6719" s="78"/>
      <c r="I6719" s="78"/>
    </row>
    <row r="6720" spans="1:9" x14ac:dyDescent="0.2">
      <c r="A6720" s="77">
        <v>38852</v>
      </c>
      <c r="B6720" s="61">
        <v>12253</v>
      </c>
      <c r="C6720" s="78">
        <f t="shared" si="263"/>
        <v>2006.05</v>
      </c>
      <c r="D6720" s="78">
        <f t="shared" si="264"/>
        <v>24.303471074380166</v>
      </c>
      <c r="E6720" s="78"/>
      <c r="F6720" s="78"/>
      <c r="G6720" s="78"/>
      <c r="H6720" s="78"/>
      <c r="I6720" s="78"/>
    </row>
    <row r="6721" spans="1:9" x14ac:dyDescent="0.2">
      <c r="A6721" s="77">
        <v>38853</v>
      </c>
      <c r="B6721" s="61">
        <v>13655</v>
      </c>
      <c r="C6721" s="78">
        <f t="shared" si="263"/>
        <v>2006.05</v>
      </c>
      <c r="D6721" s="78">
        <f t="shared" si="264"/>
        <v>27.084297520661156</v>
      </c>
      <c r="E6721" s="78"/>
      <c r="F6721" s="78"/>
      <c r="G6721" s="78"/>
      <c r="H6721" s="78"/>
      <c r="I6721" s="78"/>
    </row>
    <row r="6722" spans="1:9" x14ac:dyDescent="0.2">
      <c r="A6722" s="77">
        <v>38854</v>
      </c>
      <c r="B6722" s="61">
        <v>14913</v>
      </c>
      <c r="C6722" s="78">
        <f t="shared" si="263"/>
        <v>2006.05</v>
      </c>
      <c r="D6722" s="78">
        <f t="shared" si="264"/>
        <v>29.579504132231406</v>
      </c>
      <c r="E6722" s="78"/>
      <c r="F6722" s="78"/>
      <c r="G6722" s="78"/>
      <c r="H6722" s="78"/>
      <c r="I6722" s="78"/>
    </row>
    <row r="6723" spans="1:9" x14ac:dyDescent="0.2">
      <c r="A6723" s="77">
        <v>38855</v>
      </c>
      <c r="B6723" s="61">
        <v>14646</v>
      </c>
      <c r="C6723" s="78">
        <f t="shared" si="263"/>
        <v>2006.05</v>
      </c>
      <c r="D6723" s="78">
        <f t="shared" si="264"/>
        <v>29.0499173553719</v>
      </c>
      <c r="E6723" s="78"/>
      <c r="F6723" s="78"/>
      <c r="G6723" s="78"/>
      <c r="H6723" s="78"/>
      <c r="I6723" s="78"/>
    </row>
    <row r="6724" spans="1:9" x14ac:dyDescent="0.2">
      <c r="A6724" s="77">
        <v>38856</v>
      </c>
      <c r="B6724" s="61">
        <v>15655</v>
      </c>
      <c r="C6724" s="78">
        <f t="shared" si="263"/>
        <v>2006.05</v>
      </c>
      <c r="D6724" s="78">
        <f t="shared" si="264"/>
        <v>31.051239669421488</v>
      </c>
      <c r="E6724" s="78"/>
      <c r="F6724" s="78"/>
      <c r="G6724" s="78"/>
      <c r="H6724" s="78"/>
      <c r="I6724" s="78"/>
    </row>
    <row r="6725" spans="1:9" x14ac:dyDescent="0.2">
      <c r="A6725" s="77">
        <v>38857</v>
      </c>
      <c r="B6725" s="61">
        <v>18332</v>
      </c>
      <c r="C6725" s="78">
        <f t="shared" si="263"/>
        <v>2006.05</v>
      </c>
      <c r="D6725" s="78">
        <f t="shared" si="264"/>
        <v>36.360991735537191</v>
      </c>
      <c r="E6725" s="78"/>
      <c r="F6725" s="78"/>
      <c r="G6725" s="78"/>
      <c r="H6725" s="78"/>
      <c r="I6725" s="78"/>
    </row>
    <row r="6726" spans="1:9" x14ac:dyDescent="0.2">
      <c r="A6726" s="77">
        <v>38858</v>
      </c>
      <c r="B6726" s="61">
        <v>13897</v>
      </c>
      <c r="C6726" s="78">
        <f t="shared" si="263"/>
        <v>2006.05</v>
      </c>
      <c r="D6726" s="78">
        <f t="shared" si="264"/>
        <v>27.564297520661157</v>
      </c>
      <c r="E6726" s="78"/>
      <c r="F6726" s="78"/>
      <c r="G6726" s="78"/>
      <c r="H6726" s="78"/>
      <c r="I6726" s="78"/>
    </row>
    <row r="6727" spans="1:9" x14ac:dyDescent="0.2">
      <c r="A6727" s="77">
        <v>38859</v>
      </c>
      <c r="B6727" s="61">
        <v>18488</v>
      </c>
      <c r="C6727" s="78">
        <f t="shared" si="263"/>
        <v>2006.05</v>
      </c>
      <c r="D6727" s="78">
        <f t="shared" si="264"/>
        <v>36.670413223140493</v>
      </c>
      <c r="E6727" s="78"/>
      <c r="F6727" s="78"/>
      <c r="G6727" s="78"/>
      <c r="H6727" s="78"/>
      <c r="I6727" s="78"/>
    </row>
    <row r="6728" spans="1:9" x14ac:dyDescent="0.2">
      <c r="A6728" s="77">
        <v>38860</v>
      </c>
      <c r="B6728" s="61">
        <v>15727</v>
      </c>
      <c r="C6728" s="78">
        <f t="shared" si="263"/>
        <v>2006.05</v>
      </c>
      <c r="D6728" s="78">
        <f t="shared" si="264"/>
        <v>31.19404958677686</v>
      </c>
      <c r="E6728" s="78"/>
      <c r="F6728" s="78"/>
      <c r="G6728" s="78"/>
      <c r="H6728" s="78"/>
      <c r="I6728" s="78"/>
    </row>
    <row r="6729" spans="1:9" x14ac:dyDescent="0.2">
      <c r="A6729" s="77">
        <v>38861</v>
      </c>
      <c r="B6729" s="61">
        <v>13230</v>
      </c>
      <c r="C6729" s="78">
        <f t="shared" si="263"/>
        <v>2006.05</v>
      </c>
      <c r="D6729" s="78">
        <f t="shared" si="264"/>
        <v>26.241322314049587</v>
      </c>
      <c r="E6729" s="78"/>
      <c r="F6729" s="78"/>
      <c r="G6729" s="78"/>
      <c r="H6729" s="78"/>
      <c r="I6729" s="78"/>
    </row>
    <row r="6730" spans="1:9" x14ac:dyDescent="0.2">
      <c r="A6730" s="77">
        <v>38862</v>
      </c>
      <c r="B6730" s="61">
        <v>10228</v>
      </c>
      <c r="C6730" s="78">
        <f t="shared" si="263"/>
        <v>2006.05</v>
      </c>
      <c r="D6730" s="78">
        <f t="shared" si="264"/>
        <v>20.286942148760332</v>
      </c>
      <c r="E6730" s="78"/>
      <c r="F6730" s="78"/>
      <c r="G6730" s="78"/>
      <c r="H6730" s="78"/>
      <c r="I6730" s="78"/>
    </row>
    <row r="6731" spans="1:9" x14ac:dyDescent="0.2">
      <c r="A6731" s="77">
        <v>38863</v>
      </c>
      <c r="B6731" s="61">
        <v>8882</v>
      </c>
      <c r="C6731" s="78">
        <f t="shared" ref="C6731:C6794" si="265">YEAR(A6731) + MONTH(A6731) / 100</f>
        <v>2006.05</v>
      </c>
      <c r="D6731" s="78">
        <f t="shared" si="264"/>
        <v>17.61719008264463</v>
      </c>
      <c r="E6731" s="78"/>
      <c r="F6731" s="78"/>
      <c r="G6731" s="78"/>
      <c r="H6731" s="78"/>
      <c r="I6731" s="78"/>
    </row>
    <row r="6732" spans="1:9" x14ac:dyDescent="0.2">
      <c r="A6732" s="77">
        <v>38864</v>
      </c>
      <c r="B6732" s="61">
        <v>6982</v>
      </c>
      <c r="C6732" s="78">
        <f t="shared" si="265"/>
        <v>2006.05</v>
      </c>
      <c r="D6732" s="78">
        <f t="shared" ref="D6732:D6795" si="266">B6732 * 60 * 60 * 24 / 43560 / 1000</f>
        <v>13.848595041322314</v>
      </c>
      <c r="E6732" s="78"/>
      <c r="F6732" s="78"/>
      <c r="G6732" s="78"/>
      <c r="H6732" s="78"/>
      <c r="I6732" s="78"/>
    </row>
    <row r="6733" spans="1:9" x14ac:dyDescent="0.2">
      <c r="A6733" s="77">
        <v>38865</v>
      </c>
      <c r="B6733" s="61">
        <v>6757</v>
      </c>
      <c r="C6733" s="78">
        <f t="shared" si="265"/>
        <v>2006.05</v>
      </c>
      <c r="D6733" s="78">
        <f t="shared" si="266"/>
        <v>13.402314049586778</v>
      </c>
      <c r="E6733" s="78"/>
      <c r="F6733" s="78"/>
      <c r="G6733" s="78"/>
      <c r="H6733" s="78"/>
      <c r="I6733" s="78"/>
    </row>
    <row r="6734" spans="1:9" x14ac:dyDescent="0.2">
      <c r="A6734" s="77">
        <v>38866</v>
      </c>
      <c r="B6734" s="61">
        <v>6408</v>
      </c>
      <c r="C6734" s="78">
        <f t="shared" si="265"/>
        <v>2006.05</v>
      </c>
      <c r="D6734" s="78">
        <f t="shared" si="266"/>
        <v>12.710082644628098</v>
      </c>
      <c r="E6734" s="78"/>
      <c r="F6734" s="78"/>
      <c r="G6734" s="78"/>
      <c r="H6734" s="78"/>
      <c r="I6734" s="78"/>
    </row>
    <row r="6735" spans="1:9" x14ac:dyDescent="0.2">
      <c r="A6735" s="77">
        <v>38867</v>
      </c>
      <c r="B6735" s="61">
        <v>5913</v>
      </c>
      <c r="C6735" s="78">
        <f t="shared" si="265"/>
        <v>2006.05</v>
      </c>
      <c r="D6735" s="78">
        <f t="shared" si="266"/>
        <v>11.728264462809918</v>
      </c>
      <c r="E6735" s="78"/>
      <c r="F6735" s="78"/>
      <c r="G6735" s="78"/>
      <c r="H6735" s="78"/>
      <c r="I6735" s="78"/>
    </row>
    <row r="6736" spans="1:9" x14ac:dyDescent="0.2">
      <c r="A6736" s="77">
        <v>38868</v>
      </c>
      <c r="B6736" s="61">
        <v>5679</v>
      </c>
      <c r="C6736" s="78">
        <f t="shared" si="265"/>
        <v>2006.05</v>
      </c>
      <c r="D6736" s="78">
        <f t="shared" si="266"/>
        <v>11.264132231404959</v>
      </c>
      <c r="E6736" s="78"/>
      <c r="F6736" s="78"/>
      <c r="G6736" s="78"/>
      <c r="H6736" s="78"/>
      <c r="I6736" s="78"/>
    </row>
    <row r="6737" spans="1:9" x14ac:dyDescent="0.2">
      <c r="A6737" s="77">
        <v>38869</v>
      </c>
      <c r="B6737" s="61">
        <v>6712</v>
      </c>
      <c r="C6737" s="78">
        <f t="shared" si="265"/>
        <v>2006.06</v>
      </c>
      <c r="D6737" s="78">
        <f t="shared" si="266"/>
        <v>13.31305785123967</v>
      </c>
      <c r="E6737" s="78"/>
      <c r="F6737" s="78"/>
      <c r="G6737" s="78"/>
      <c r="H6737" s="78"/>
      <c r="I6737" s="78"/>
    </row>
    <row r="6738" spans="1:9" x14ac:dyDescent="0.2">
      <c r="A6738" s="77">
        <v>38870</v>
      </c>
      <c r="B6738" s="61">
        <v>7849</v>
      </c>
      <c r="C6738" s="78">
        <f t="shared" si="265"/>
        <v>2006.06</v>
      </c>
      <c r="D6738" s="78">
        <f t="shared" si="266"/>
        <v>15.568264462809918</v>
      </c>
      <c r="E6738" s="78"/>
      <c r="F6738" s="78"/>
      <c r="G6738" s="78"/>
      <c r="H6738" s="78"/>
      <c r="I6738" s="78"/>
    </row>
    <row r="6739" spans="1:9" x14ac:dyDescent="0.2">
      <c r="A6739" s="77">
        <v>38871</v>
      </c>
      <c r="B6739" s="61">
        <v>7342</v>
      </c>
      <c r="C6739" s="78">
        <f t="shared" si="265"/>
        <v>2006.06</v>
      </c>
      <c r="D6739" s="78">
        <f t="shared" si="266"/>
        <v>14.562644628099173</v>
      </c>
      <c r="E6739" s="78"/>
      <c r="F6739" s="78"/>
      <c r="G6739" s="78"/>
      <c r="H6739" s="78"/>
      <c r="I6739" s="78"/>
    </row>
    <row r="6740" spans="1:9" x14ac:dyDescent="0.2">
      <c r="A6740" s="77">
        <v>38872</v>
      </c>
      <c r="B6740" s="61">
        <v>7647</v>
      </c>
      <c r="C6740" s="78">
        <f t="shared" si="265"/>
        <v>2006.06</v>
      </c>
      <c r="D6740" s="78">
        <f t="shared" si="266"/>
        <v>15.167603305785123</v>
      </c>
      <c r="E6740" s="78"/>
      <c r="F6740" s="78"/>
      <c r="G6740" s="78"/>
      <c r="H6740" s="78"/>
      <c r="I6740" s="78"/>
    </row>
    <row r="6741" spans="1:9" x14ac:dyDescent="0.2">
      <c r="A6741" s="77">
        <v>38873</v>
      </c>
      <c r="B6741" s="61">
        <v>7044</v>
      </c>
      <c r="C6741" s="78">
        <f t="shared" si="265"/>
        <v>2006.06</v>
      </c>
      <c r="D6741" s="78">
        <f t="shared" si="266"/>
        <v>13.971570247933885</v>
      </c>
      <c r="E6741" s="78"/>
      <c r="F6741" s="78"/>
      <c r="G6741" s="78"/>
      <c r="H6741" s="78"/>
      <c r="I6741" s="78"/>
    </row>
    <row r="6742" spans="1:9" x14ac:dyDescent="0.2">
      <c r="A6742" s="77">
        <v>38874</v>
      </c>
      <c r="B6742" s="61">
        <v>6467</v>
      </c>
      <c r="C6742" s="78">
        <f t="shared" si="265"/>
        <v>2006.06</v>
      </c>
      <c r="D6742" s="78">
        <f t="shared" si="266"/>
        <v>12.827107438016528</v>
      </c>
      <c r="E6742" s="78"/>
      <c r="F6742" s="78"/>
      <c r="G6742" s="78"/>
      <c r="H6742" s="78"/>
      <c r="I6742" s="78"/>
    </row>
    <row r="6743" spans="1:9" x14ac:dyDescent="0.2">
      <c r="A6743" s="77">
        <v>38875</v>
      </c>
      <c r="B6743" s="61">
        <v>6491</v>
      </c>
      <c r="C6743" s="78">
        <f t="shared" si="265"/>
        <v>2006.06</v>
      </c>
      <c r="D6743" s="78">
        <f t="shared" si="266"/>
        <v>12.874710743801653</v>
      </c>
      <c r="E6743" s="78"/>
      <c r="F6743" s="78"/>
      <c r="G6743" s="78"/>
      <c r="H6743" s="78"/>
      <c r="I6743" s="78"/>
    </row>
    <row r="6744" spans="1:9" x14ac:dyDescent="0.2">
      <c r="A6744" s="77">
        <v>38876</v>
      </c>
      <c r="B6744" s="61">
        <v>5549</v>
      </c>
      <c r="C6744" s="78">
        <f t="shared" si="265"/>
        <v>2006.06</v>
      </c>
      <c r="D6744" s="78">
        <f t="shared" si="266"/>
        <v>11.006280991735537</v>
      </c>
      <c r="E6744" s="78"/>
      <c r="F6744" s="78"/>
      <c r="G6744" s="78"/>
      <c r="H6744" s="78"/>
      <c r="I6744" s="78"/>
    </row>
    <row r="6745" spans="1:9" x14ac:dyDescent="0.2">
      <c r="A6745" s="77">
        <v>38877</v>
      </c>
      <c r="B6745" s="61">
        <v>4941</v>
      </c>
      <c r="C6745" s="78">
        <f t="shared" si="265"/>
        <v>2006.06</v>
      </c>
      <c r="D6745" s="78">
        <f t="shared" si="266"/>
        <v>9.8003305785123978</v>
      </c>
      <c r="E6745" s="78"/>
      <c r="F6745" s="78"/>
      <c r="G6745" s="78"/>
      <c r="H6745" s="78"/>
      <c r="I6745" s="78"/>
    </row>
    <row r="6746" spans="1:9" x14ac:dyDescent="0.2">
      <c r="A6746" s="77">
        <v>38878</v>
      </c>
      <c r="B6746" s="61">
        <v>4125</v>
      </c>
      <c r="C6746" s="78">
        <f t="shared" si="265"/>
        <v>2006.06</v>
      </c>
      <c r="D6746" s="78">
        <f t="shared" si="266"/>
        <v>8.1818181818181817</v>
      </c>
      <c r="E6746" s="78"/>
      <c r="F6746" s="78"/>
      <c r="G6746" s="78"/>
      <c r="H6746" s="78"/>
      <c r="I6746" s="78"/>
    </row>
    <row r="6747" spans="1:9" x14ac:dyDescent="0.2">
      <c r="A6747" s="77">
        <v>38879</v>
      </c>
      <c r="B6747" s="61">
        <v>4573</v>
      </c>
      <c r="C6747" s="78">
        <f t="shared" si="265"/>
        <v>2006.06</v>
      </c>
      <c r="D6747" s="78">
        <f t="shared" si="266"/>
        <v>9.0704132231404966</v>
      </c>
      <c r="E6747" s="78"/>
      <c r="F6747" s="78"/>
      <c r="G6747" s="78"/>
      <c r="H6747" s="78"/>
      <c r="I6747" s="78"/>
    </row>
    <row r="6748" spans="1:9" x14ac:dyDescent="0.2">
      <c r="A6748" s="77">
        <v>38880</v>
      </c>
      <c r="B6748" s="61">
        <v>3847</v>
      </c>
      <c r="C6748" s="78">
        <f t="shared" si="265"/>
        <v>2006.06</v>
      </c>
      <c r="D6748" s="78">
        <f t="shared" si="266"/>
        <v>7.6304132231404953</v>
      </c>
      <c r="E6748" s="78"/>
      <c r="F6748" s="78"/>
      <c r="G6748" s="78"/>
      <c r="H6748" s="78"/>
      <c r="I6748" s="78"/>
    </row>
    <row r="6749" spans="1:9" x14ac:dyDescent="0.2">
      <c r="A6749" s="77">
        <v>38881</v>
      </c>
      <c r="B6749" s="61">
        <v>3624</v>
      </c>
      <c r="C6749" s="78">
        <f t="shared" si="265"/>
        <v>2006.06</v>
      </c>
      <c r="D6749" s="78">
        <f t="shared" si="266"/>
        <v>7.1880991735537192</v>
      </c>
      <c r="E6749" s="78"/>
      <c r="F6749" s="78"/>
      <c r="G6749" s="78"/>
      <c r="H6749" s="78"/>
      <c r="I6749" s="78"/>
    </row>
    <row r="6750" spans="1:9" x14ac:dyDescent="0.2">
      <c r="A6750" s="77">
        <v>38882</v>
      </c>
      <c r="B6750" s="61">
        <v>2783</v>
      </c>
      <c r="C6750" s="78">
        <f t="shared" si="265"/>
        <v>2006.06</v>
      </c>
      <c r="D6750" s="78">
        <f t="shared" si="266"/>
        <v>5.52</v>
      </c>
      <c r="E6750" s="78"/>
      <c r="F6750" s="78"/>
      <c r="G6750" s="78"/>
      <c r="H6750" s="78"/>
      <c r="I6750" s="78"/>
    </row>
    <row r="6751" spans="1:9" x14ac:dyDescent="0.2">
      <c r="A6751" s="77">
        <v>38883</v>
      </c>
      <c r="B6751" s="61">
        <v>3327</v>
      </c>
      <c r="C6751" s="78">
        <f t="shared" si="265"/>
        <v>2006.06</v>
      </c>
      <c r="D6751" s="78">
        <f t="shared" si="266"/>
        <v>6.5990082644628103</v>
      </c>
      <c r="E6751" s="78"/>
      <c r="F6751" s="78"/>
      <c r="G6751" s="78"/>
      <c r="H6751" s="78"/>
      <c r="I6751" s="78"/>
    </row>
    <row r="6752" spans="1:9" x14ac:dyDescent="0.2">
      <c r="A6752" s="77">
        <v>38884</v>
      </c>
      <c r="B6752" s="61">
        <v>4988</v>
      </c>
      <c r="C6752" s="78">
        <f t="shared" si="265"/>
        <v>2006.06</v>
      </c>
      <c r="D6752" s="78">
        <f t="shared" si="266"/>
        <v>9.8935537190082652</v>
      </c>
      <c r="E6752" s="78"/>
      <c r="F6752" s="78"/>
      <c r="G6752" s="78"/>
      <c r="H6752" s="78"/>
      <c r="I6752" s="78"/>
    </row>
    <row r="6753" spans="1:9" x14ac:dyDescent="0.2">
      <c r="A6753" s="77">
        <v>38885</v>
      </c>
      <c r="B6753" s="61">
        <v>4497</v>
      </c>
      <c r="C6753" s="78">
        <f t="shared" si="265"/>
        <v>2006.06</v>
      </c>
      <c r="D6753" s="78">
        <f t="shared" si="266"/>
        <v>8.9196694214876029</v>
      </c>
      <c r="E6753" s="78"/>
      <c r="F6753" s="78"/>
      <c r="G6753" s="78"/>
      <c r="H6753" s="78"/>
      <c r="I6753" s="78"/>
    </row>
    <row r="6754" spans="1:9" x14ac:dyDescent="0.2">
      <c r="A6754" s="77">
        <v>38886</v>
      </c>
      <c r="B6754" s="61">
        <v>4189</v>
      </c>
      <c r="C6754" s="78">
        <f t="shared" si="265"/>
        <v>2006.06</v>
      </c>
      <c r="D6754" s="78">
        <f t="shared" si="266"/>
        <v>8.3087603305785116</v>
      </c>
      <c r="E6754" s="78"/>
      <c r="F6754" s="78"/>
      <c r="G6754" s="78"/>
      <c r="H6754" s="78"/>
      <c r="I6754" s="78"/>
    </row>
    <row r="6755" spans="1:9" x14ac:dyDescent="0.2">
      <c r="A6755" s="77">
        <v>38887</v>
      </c>
      <c r="B6755" s="61">
        <v>3797</v>
      </c>
      <c r="C6755" s="78">
        <f t="shared" si="265"/>
        <v>2006.06</v>
      </c>
      <c r="D6755" s="78">
        <f t="shared" si="266"/>
        <v>7.5312396694214874</v>
      </c>
      <c r="E6755" s="78"/>
      <c r="F6755" s="78"/>
      <c r="G6755" s="78"/>
      <c r="H6755" s="78"/>
      <c r="I6755" s="78"/>
    </row>
    <row r="6756" spans="1:9" x14ac:dyDescent="0.2">
      <c r="A6756" s="77">
        <v>38888</v>
      </c>
      <c r="B6756" s="61">
        <v>4057</v>
      </c>
      <c r="C6756" s="78">
        <f t="shared" si="265"/>
        <v>2006.06</v>
      </c>
      <c r="D6756" s="78">
        <f t="shared" si="266"/>
        <v>8.0469421487603299</v>
      </c>
      <c r="E6756" s="78"/>
      <c r="F6756" s="78"/>
      <c r="G6756" s="78"/>
      <c r="H6756" s="78"/>
      <c r="I6756" s="78"/>
    </row>
    <row r="6757" spans="1:9" x14ac:dyDescent="0.2">
      <c r="A6757" s="77">
        <v>38889</v>
      </c>
      <c r="B6757" s="61">
        <v>3983</v>
      </c>
      <c r="C6757" s="78">
        <f t="shared" si="265"/>
        <v>2006.06</v>
      </c>
      <c r="D6757" s="78">
        <f t="shared" si="266"/>
        <v>7.9001652892561989</v>
      </c>
      <c r="E6757" s="78"/>
      <c r="F6757" s="78"/>
      <c r="G6757" s="78"/>
      <c r="H6757" s="78"/>
      <c r="I6757" s="78"/>
    </row>
    <row r="6758" spans="1:9" x14ac:dyDescent="0.2">
      <c r="A6758" s="77">
        <v>38890</v>
      </c>
      <c r="B6758" s="61">
        <v>3376</v>
      </c>
      <c r="C6758" s="78">
        <f t="shared" si="265"/>
        <v>2006.06</v>
      </c>
      <c r="D6758" s="78">
        <f t="shared" si="266"/>
        <v>6.6961983471074378</v>
      </c>
      <c r="E6758" s="78"/>
      <c r="F6758" s="78"/>
      <c r="G6758" s="78"/>
      <c r="H6758" s="78"/>
      <c r="I6758" s="78"/>
    </row>
    <row r="6759" spans="1:9" x14ac:dyDescent="0.2">
      <c r="A6759" s="77">
        <v>38891</v>
      </c>
      <c r="B6759" s="61">
        <v>3711</v>
      </c>
      <c r="C6759" s="78">
        <f t="shared" si="265"/>
        <v>2006.06</v>
      </c>
      <c r="D6759" s="78">
        <f t="shared" si="266"/>
        <v>7.3606611570247935</v>
      </c>
      <c r="E6759" s="78"/>
      <c r="F6759" s="78"/>
      <c r="G6759" s="78"/>
      <c r="H6759" s="78"/>
      <c r="I6759" s="78"/>
    </row>
    <row r="6760" spans="1:9" x14ac:dyDescent="0.2">
      <c r="A6760" s="77">
        <v>38892</v>
      </c>
      <c r="B6760" s="61">
        <v>3826</v>
      </c>
      <c r="C6760" s="78">
        <f t="shared" si="265"/>
        <v>2006.06</v>
      </c>
      <c r="D6760" s="78">
        <f t="shared" si="266"/>
        <v>7.5887603305785127</v>
      </c>
      <c r="E6760" s="78"/>
      <c r="F6760" s="78"/>
      <c r="G6760" s="78"/>
      <c r="H6760" s="78"/>
      <c r="I6760" s="78"/>
    </row>
    <row r="6761" spans="1:9" x14ac:dyDescent="0.2">
      <c r="A6761" s="77">
        <v>38893</v>
      </c>
      <c r="B6761" s="61">
        <v>3663</v>
      </c>
      <c r="C6761" s="78">
        <f t="shared" si="265"/>
        <v>2006.06</v>
      </c>
      <c r="D6761" s="78">
        <f t="shared" si="266"/>
        <v>7.2654545454545447</v>
      </c>
      <c r="E6761" s="78"/>
      <c r="F6761" s="78"/>
      <c r="G6761" s="78"/>
      <c r="H6761" s="78"/>
      <c r="I6761" s="78"/>
    </row>
    <row r="6762" spans="1:9" x14ac:dyDescent="0.2">
      <c r="A6762" s="77">
        <v>38894</v>
      </c>
      <c r="B6762" s="61">
        <v>3313</v>
      </c>
      <c r="C6762" s="78">
        <f t="shared" si="265"/>
        <v>2006.06</v>
      </c>
      <c r="D6762" s="78">
        <f t="shared" si="266"/>
        <v>6.5712396694214874</v>
      </c>
      <c r="E6762" s="78"/>
      <c r="F6762" s="78"/>
      <c r="G6762" s="78"/>
      <c r="H6762" s="78"/>
      <c r="I6762" s="78"/>
    </row>
    <row r="6763" spans="1:9" x14ac:dyDescent="0.2">
      <c r="A6763" s="77">
        <v>38895</v>
      </c>
      <c r="B6763" s="61">
        <v>3116</v>
      </c>
      <c r="C6763" s="78">
        <f t="shared" si="265"/>
        <v>2006.06</v>
      </c>
      <c r="D6763" s="78">
        <f t="shared" si="266"/>
        <v>6.1804958677685953</v>
      </c>
      <c r="E6763" s="78"/>
      <c r="F6763" s="78"/>
      <c r="G6763" s="78"/>
      <c r="H6763" s="78"/>
      <c r="I6763" s="78"/>
    </row>
    <row r="6764" spans="1:9" x14ac:dyDescent="0.2">
      <c r="A6764" s="77">
        <v>38896</v>
      </c>
      <c r="B6764" s="61">
        <v>3118</v>
      </c>
      <c r="C6764" s="78">
        <f t="shared" si="265"/>
        <v>2006.06</v>
      </c>
      <c r="D6764" s="78">
        <f t="shared" si="266"/>
        <v>6.1844628099173553</v>
      </c>
      <c r="E6764" s="78"/>
      <c r="F6764" s="78"/>
      <c r="G6764" s="78"/>
      <c r="H6764" s="78"/>
      <c r="I6764" s="78"/>
    </row>
    <row r="6765" spans="1:9" x14ac:dyDescent="0.2">
      <c r="A6765" s="77">
        <v>38897</v>
      </c>
      <c r="B6765" s="61">
        <v>2770</v>
      </c>
      <c r="C6765" s="78">
        <f t="shared" si="265"/>
        <v>2006.06</v>
      </c>
      <c r="D6765" s="78">
        <f t="shared" si="266"/>
        <v>5.4942148760330571</v>
      </c>
      <c r="E6765" s="78"/>
      <c r="F6765" s="78"/>
      <c r="G6765" s="78"/>
      <c r="H6765" s="78"/>
      <c r="I6765" s="78"/>
    </row>
    <row r="6766" spans="1:9" x14ac:dyDescent="0.2">
      <c r="A6766" s="77">
        <v>38898</v>
      </c>
      <c r="B6766" s="61">
        <v>2018</v>
      </c>
      <c r="C6766" s="78">
        <f t="shared" si="265"/>
        <v>2006.06</v>
      </c>
      <c r="D6766" s="78">
        <f t="shared" si="266"/>
        <v>4.0026446280991737</v>
      </c>
      <c r="E6766" s="78"/>
      <c r="F6766" s="78"/>
      <c r="G6766" s="78"/>
      <c r="H6766" s="78"/>
      <c r="I6766" s="78"/>
    </row>
    <row r="6767" spans="1:9" x14ac:dyDescent="0.2">
      <c r="A6767" s="77">
        <v>38899</v>
      </c>
      <c r="B6767" s="61">
        <v>1994</v>
      </c>
      <c r="C6767" s="78">
        <f t="shared" si="265"/>
        <v>2006.07</v>
      </c>
      <c r="D6767" s="78">
        <f t="shared" si="266"/>
        <v>3.9550413223140493</v>
      </c>
      <c r="E6767" s="78"/>
      <c r="F6767" s="78"/>
      <c r="G6767" s="78"/>
      <c r="H6767" s="78"/>
      <c r="I6767" s="78"/>
    </row>
    <row r="6768" spans="1:9" x14ac:dyDescent="0.2">
      <c r="A6768" s="77">
        <v>38900</v>
      </c>
      <c r="B6768" s="61">
        <v>2051</v>
      </c>
      <c r="C6768" s="78">
        <f t="shared" si="265"/>
        <v>2006.07</v>
      </c>
      <c r="D6768" s="78">
        <f t="shared" si="266"/>
        <v>4.0680991735537191</v>
      </c>
      <c r="E6768" s="78"/>
      <c r="F6768" s="78"/>
      <c r="G6768" s="78"/>
      <c r="H6768" s="78"/>
      <c r="I6768" s="78"/>
    </row>
    <row r="6769" spans="1:9" x14ac:dyDescent="0.2">
      <c r="A6769" s="77">
        <v>38901</v>
      </c>
      <c r="B6769" s="61">
        <v>1847</v>
      </c>
      <c r="C6769" s="78">
        <f t="shared" si="265"/>
        <v>2006.07</v>
      </c>
      <c r="D6769" s="78">
        <f t="shared" si="266"/>
        <v>3.6634710743801651</v>
      </c>
      <c r="E6769" s="78"/>
      <c r="F6769" s="78"/>
      <c r="G6769" s="78"/>
      <c r="H6769" s="78"/>
      <c r="I6769" s="78"/>
    </row>
    <row r="6770" spans="1:9" x14ac:dyDescent="0.2">
      <c r="A6770" s="77">
        <v>38902</v>
      </c>
      <c r="B6770" s="61">
        <v>1578</v>
      </c>
      <c r="C6770" s="78">
        <f t="shared" si="265"/>
        <v>2006.07</v>
      </c>
      <c r="D6770" s="78">
        <f t="shared" si="266"/>
        <v>3.1299173553719006</v>
      </c>
      <c r="E6770" s="78"/>
      <c r="F6770" s="78"/>
      <c r="G6770" s="78"/>
      <c r="H6770" s="78"/>
      <c r="I6770" s="78"/>
    </row>
    <row r="6771" spans="1:9" x14ac:dyDescent="0.2">
      <c r="A6771" s="77">
        <v>38903</v>
      </c>
      <c r="B6771" s="61">
        <v>1281</v>
      </c>
      <c r="C6771" s="78">
        <f t="shared" si="265"/>
        <v>2006.07</v>
      </c>
      <c r="D6771" s="78">
        <f t="shared" si="266"/>
        <v>2.5408264462809917</v>
      </c>
      <c r="E6771" s="78"/>
      <c r="F6771" s="78"/>
      <c r="G6771" s="78"/>
      <c r="H6771" s="78"/>
      <c r="I6771" s="78"/>
    </row>
    <row r="6772" spans="1:9" x14ac:dyDescent="0.2">
      <c r="A6772" s="77">
        <v>38904</v>
      </c>
      <c r="B6772" s="61">
        <v>1104</v>
      </c>
      <c r="C6772" s="78">
        <f t="shared" si="265"/>
        <v>2006.07</v>
      </c>
      <c r="D6772" s="78">
        <f t="shared" si="266"/>
        <v>2.1897520661157022</v>
      </c>
      <c r="E6772" s="78"/>
      <c r="F6772" s="78"/>
      <c r="G6772" s="78"/>
      <c r="H6772" s="78"/>
      <c r="I6772" s="78"/>
    </row>
    <row r="6773" spans="1:9" x14ac:dyDescent="0.2">
      <c r="A6773" s="77">
        <v>38905</v>
      </c>
      <c r="B6773" s="61">
        <v>1376</v>
      </c>
      <c r="C6773" s="78">
        <f t="shared" si="265"/>
        <v>2006.07</v>
      </c>
      <c r="D6773" s="78">
        <f t="shared" si="266"/>
        <v>2.7292561983471075</v>
      </c>
      <c r="E6773" s="78"/>
      <c r="F6773" s="78"/>
      <c r="G6773" s="78"/>
      <c r="H6773" s="78"/>
      <c r="I6773" s="78"/>
    </row>
    <row r="6774" spans="1:9" x14ac:dyDescent="0.2">
      <c r="A6774" s="77">
        <v>38906</v>
      </c>
      <c r="B6774" s="61">
        <v>1509</v>
      </c>
      <c r="C6774" s="78">
        <f t="shared" si="265"/>
        <v>2006.07</v>
      </c>
      <c r="D6774" s="78">
        <f t="shared" si="266"/>
        <v>2.9930578512396697</v>
      </c>
      <c r="E6774" s="78"/>
      <c r="F6774" s="78"/>
      <c r="G6774" s="78"/>
      <c r="H6774" s="78"/>
      <c r="I6774" s="78"/>
    </row>
    <row r="6775" spans="1:9" x14ac:dyDescent="0.2">
      <c r="A6775" s="77">
        <v>38907</v>
      </c>
      <c r="B6775" s="61">
        <v>1680</v>
      </c>
      <c r="C6775" s="78">
        <f t="shared" si="265"/>
        <v>2006.07</v>
      </c>
      <c r="D6775" s="78">
        <f t="shared" si="266"/>
        <v>3.3322314049586774</v>
      </c>
      <c r="E6775" s="78"/>
      <c r="F6775" s="78"/>
      <c r="G6775" s="78"/>
      <c r="H6775" s="78"/>
      <c r="I6775" s="78"/>
    </row>
    <row r="6776" spans="1:9" x14ac:dyDescent="0.2">
      <c r="A6776" s="77">
        <v>38908</v>
      </c>
      <c r="B6776" s="61">
        <v>1232</v>
      </c>
      <c r="C6776" s="78">
        <f t="shared" si="265"/>
        <v>2006.07</v>
      </c>
      <c r="D6776" s="78">
        <f t="shared" si="266"/>
        <v>2.4436363636363634</v>
      </c>
      <c r="E6776" s="78"/>
      <c r="F6776" s="78"/>
      <c r="G6776" s="78"/>
      <c r="H6776" s="78"/>
      <c r="I6776" s="78"/>
    </row>
    <row r="6777" spans="1:9" x14ac:dyDescent="0.2">
      <c r="A6777" s="77">
        <v>38909</v>
      </c>
      <c r="B6777" s="61">
        <v>1092</v>
      </c>
      <c r="C6777" s="78">
        <f t="shared" si="265"/>
        <v>2006.07</v>
      </c>
      <c r="D6777" s="78">
        <f t="shared" si="266"/>
        <v>2.1659504132231406</v>
      </c>
      <c r="E6777" s="78"/>
      <c r="F6777" s="78"/>
      <c r="G6777" s="78"/>
      <c r="H6777" s="78"/>
      <c r="I6777" s="78"/>
    </row>
    <row r="6778" spans="1:9" x14ac:dyDescent="0.2">
      <c r="A6778" s="77">
        <v>38910</v>
      </c>
      <c r="B6778" s="61">
        <v>1066</v>
      </c>
      <c r="C6778" s="78">
        <f t="shared" si="265"/>
        <v>2006.07</v>
      </c>
      <c r="D6778" s="78">
        <f t="shared" si="266"/>
        <v>2.1143801652892562</v>
      </c>
      <c r="E6778" s="78"/>
      <c r="F6778" s="78"/>
      <c r="G6778" s="78"/>
      <c r="H6778" s="78"/>
      <c r="I6778" s="78"/>
    </row>
    <row r="6779" spans="1:9" x14ac:dyDescent="0.2">
      <c r="A6779" s="77">
        <v>38911</v>
      </c>
      <c r="B6779" s="61">
        <v>1067</v>
      </c>
      <c r="C6779" s="78">
        <f t="shared" si="265"/>
        <v>2006.07</v>
      </c>
      <c r="D6779" s="78">
        <f t="shared" si="266"/>
        <v>2.1163636363636367</v>
      </c>
      <c r="E6779" s="78"/>
      <c r="F6779" s="78"/>
      <c r="G6779" s="78"/>
      <c r="H6779" s="78"/>
      <c r="I6779" s="78"/>
    </row>
    <row r="6780" spans="1:9" x14ac:dyDescent="0.2">
      <c r="A6780" s="77">
        <v>38912</v>
      </c>
      <c r="B6780" s="61">
        <v>1069</v>
      </c>
      <c r="C6780" s="78">
        <f t="shared" si="265"/>
        <v>2006.07</v>
      </c>
      <c r="D6780" s="78">
        <f t="shared" si="266"/>
        <v>2.1203305785123967</v>
      </c>
      <c r="E6780" s="78"/>
      <c r="F6780" s="78"/>
      <c r="G6780" s="78"/>
      <c r="H6780" s="78"/>
      <c r="I6780" s="78"/>
    </row>
    <row r="6781" spans="1:9" x14ac:dyDescent="0.2">
      <c r="A6781" s="77">
        <v>38913</v>
      </c>
      <c r="B6781" s="61">
        <v>1158</v>
      </c>
      <c r="C6781" s="78">
        <f t="shared" si="265"/>
        <v>2006.07</v>
      </c>
      <c r="D6781" s="78">
        <f t="shared" si="266"/>
        <v>2.2968595041322315</v>
      </c>
      <c r="E6781" s="78"/>
      <c r="F6781" s="78"/>
      <c r="G6781" s="78"/>
      <c r="H6781" s="78"/>
      <c r="I6781" s="78"/>
    </row>
    <row r="6782" spans="1:9" x14ac:dyDescent="0.2">
      <c r="A6782" s="77">
        <v>38914</v>
      </c>
      <c r="B6782" s="61">
        <v>1086</v>
      </c>
      <c r="C6782" s="78">
        <f t="shared" si="265"/>
        <v>2006.07</v>
      </c>
      <c r="D6782" s="78">
        <f t="shared" si="266"/>
        <v>2.1540495867768596</v>
      </c>
      <c r="E6782" s="78"/>
      <c r="F6782" s="78"/>
      <c r="G6782" s="78"/>
      <c r="H6782" s="78"/>
      <c r="I6782" s="78"/>
    </row>
    <row r="6783" spans="1:9" x14ac:dyDescent="0.2">
      <c r="A6783" s="77">
        <v>38915</v>
      </c>
      <c r="B6783" s="61">
        <v>1121</v>
      </c>
      <c r="C6783" s="78">
        <f t="shared" si="265"/>
        <v>2006.07</v>
      </c>
      <c r="D6783" s="78">
        <f t="shared" si="266"/>
        <v>2.2234710743801651</v>
      </c>
      <c r="E6783" s="78"/>
      <c r="F6783" s="78"/>
      <c r="G6783" s="78"/>
      <c r="H6783" s="78"/>
      <c r="I6783" s="78"/>
    </row>
    <row r="6784" spans="1:9" x14ac:dyDescent="0.2">
      <c r="A6784" s="77">
        <v>38916</v>
      </c>
      <c r="B6784" s="61">
        <v>1019</v>
      </c>
      <c r="C6784" s="78">
        <f t="shared" si="265"/>
        <v>2006.07</v>
      </c>
      <c r="D6784" s="78">
        <f t="shared" si="266"/>
        <v>2.0211570247933883</v>
      </c>
      <c r="E6784" s="78"/>
      <c r="F6784" s="78"/>
      <c r="G6784" s="78"/>
      <c r="H6784" s="78"/>
      <c r="I6784" s="78"/>
    </row>
    <row r="6785" spans="1:9" x14ac:dyDescent="0.2">
      <c r="A6785" s="77">
        <v>38917</v>
      </c>
      <c r="B6785" s="61">
        <v>745</v>
      </c>
      <c r="C6785" s="78">
        <f t="shared" si="265"/>
        <v>2006.07</v>
      </c>
      <c r="D6785" s="78">
        <f t="shared" si="266"/>
        <v>1.4776859504132231</v>
      </c>
      <c r="E6785" s="78"/>
      <c r="F6785" s="78"/>
      <c r="G6785" s="78"/>
      <c r="H6785" s="78"/>
      <c r="I6785" s="78"/>
    </row>
    <row r="6786" spans="1:9" x14ac:dyDescent="0.2">
      <c r="A6786" s="77">
        <v>38918</v>
      </c>
      <c r="B6786" s="61">
        <v>1091</v>
      </c>
      <c r="C6786" s="78">
        <f t="shared" si="265"/>
        <v>2006.07</v>
      </c>
      <c r="D6786" s="78">
        <f t="shared" si="266"/>
        <v>2.1639669421487602</v>
      </c>
      <c r="E6786" s="78"/>
      <c r="F6786" s="78"/>
      <c r="G6786" s="78"/>
      <c r="H6786" s="78"/>
      <c r="I6786" s="78"/>
    </row>
    <row r="6787" spans="1:9" x14ac:dyDescent="0.2">
      <c r="A6787" s="77">
        <v>38919</v>
      </c>
      <c r="B6787" s="61">
        <v>787</v>
      </c>
      <c r="C6787" s="78">
        <f t="shared" si="265"/>
        <v>2006.07</v>
      </c>
      <c r="D6787" s="78">
        <f t="shared" si="266"/>
        <v>1.5609917355371901</v>
      </c>
      <c r="E6787" s="78"/>
      <c r="F6787" s="78"/>
      <c r="G6787" s="78"/>
      <c r="H6787" s="78"/>
      <c r="I6787" s="78"/>
    </row>
    <row r="6788" spans="1:9" x14ac:dyDescent="0.2">
      <c r="A6788" s="77">
        <v>38920</v>
      </c>
      <c r="B6788" s="61">
        <v>927</v>
      </c>
      <c r="C6788" s="78">
        <f t="shared" si="265"/>
        <v>2006.07</v>
      </c>
      <c r="D6788" s="78">
        <f t="shared" si="266"/>
        <v>1.8386776859504133</v>
      </c>
      <c r="E6788" s="78"/>
      <c r="F6788" s="78"/>
      <c r="G6788" s="78"/>
      <c r="H6788" s="78"/>
      <c r="I6788" s="78"/>
    </row>
    <row r="6789" spans="1:9" x14ac:dyDescent="0.2">
      <c r="A6789" s="77">
        <v>38921</v>
      </c>
      <c r="B6789" s="61">
        <v>1155</v>
      </c>
      <c r="C6789" s="78">
        <f t="shared" si="265"/>
        <v>2006.07</v>
      </c>
      <c r="D6789" s="78">
        <f t="shared" si="266"/>
        <v>2.290909090909091</v>
      </c>
      <c r="E6789" s="78"/>
      <c r="F6789" s="78"/>
      <c r="G6789" s="78"/>
      <c r="H6789" s="78"/>
      <c r="I6789" s="78"/>
    </row>
    <row r="6790" spans="1:9" x14ac:dyDescent="0.2">
      <c r="A6790" s="77">
        <v>38922</v>
      </c>
      <c r="B6790" s="61">
        <v>687</v>
      </c>
      <c r="C6790" s="78">
        <f t="shared" si="265"/>
        <v>2006.07</v>
      </c>
      <c r="D6790" s="78">
        <f t="shared" si="266"/>
        <v>1.3626446280991735</v>
      </c>
      <c r="E6790" s="78"/>
      <c r="F6790" s="78"/>
      <c r="G6790" s="78"/>
      <c r="H6790" s="78"/>
      <c r="I6790" s="78"/>
    </row>
    <row r="6791" spans="1:9" x14ac:dyDescent="0.2">
      <c r="A6791" s="77">
        <v>38923</v>
      </c>
      <c r="B6791" s="61">
        <v>933</v>
      </c>
      <c r="C6791" s="78">
        <f t="shared" si="265"/>
        <v>2006.07</v>
      </c>
      <c r="D6791" s="78">
        <f t="shared" si="266"/>
        <v>1.850578512396694</v>
      </c>
      <c r="E6791" s="78"/>
      <c r="F6791" s="78"/>
      <c r="G6791" s="78"/>
      <c r="H6791" s="78"/>
      <c r="I6791" s="78"/>
    </row>
    <row r="6792" spans="1:9" x14ac:dyDescent="0.2">
      <c r="A6792" s="77">
        <v>38924</v>
      </c>
      <c r="B6792" s="61">
        <v>746</v>
      </c>
      <c r="C6792" s="78">
        <f t="shared" si="265"/>
        <v>2006.07</v>
      </c>
      <c r="D6792" s="78">
        <f t="shared" si="266"/>
        <v>1.4796694214876034</v>
      </c>
      <c r="E6792" s="78"/>
      <c r="F6792" s="78"/>
      <c r="G6792" s="78"/>
      <c r="H6792" s="78"/>
      <c r="I6792" s="78"/>
    </row>
    <row r="6793" spans="1:9" x14ac:dyDescent="0.2">
      <c r="A6793" s="77">
        <v>38925</v>
      </c>
      <c r="B6793" s="61">
        <v>587</v>
      </c>
      <c r="C6793" s="78">
        <f t="shared" si="265"/>
        <v>2006.07</v>
      </c>
      <c r="D6793" s="78">
        <f t="shared" si="266"/>
        <v>1.164297520661157</v>
      </c>
      <c r="E6793" s="78"/>
      <c r="F6793" s="78"/>
      <c r="G6793" s="78"/>
      <c r="H6793" s="78"/>
      <c r="I6793" s="78"/>
    </row>
    <row r="6794" spans="1:9" x14ac:dyDescent="0.2">
      <c r="A6794" s="77">
        <v>38926</v>
      </c>
      <c r="B6794" s="61">
        <v>309</v>
      </c>
      <c r="C6794" s="78">
        <f t="shared" si="265"/>
        <v>2006.07</v>
      </c>
      <c r="D6794" s="78">
        <f t="shared" si="266"/>
        <v>0.61289256198347108</v>
      </c>
      <c r="E6794" s="78"/>
      <c r="F6794" s="78"/>
      <c r="G6794" s="78"/>
      <c r="H6794" s="78"/>
      <c r="I6794" s="78"/>
    </row>
    <row r="6795" spans="1:9" x14ac:dyDescent="0.2">
      <c r="A6795" s="77">
        <v>38927</v>
      </c>
      <c r="B6795" s="61">
        <v>-188</v>
      </c>
      <c r="C6795" s="78">
        <f t="shared" ref="C6795:C6858" si="267">YEAR(A6795) + MONTH(A6795) / 100</f>
        <v>2006.07</v>
      </c>
      <c r="D6795" s="78">
        <f t="shared" si="266"/>
        <v>-0.37289256198347109</v>
      </c>
      <c r="E6795" s="78"/>
      <c r="F6795" s="78"/>
      <c r="G6795" s="78"/>
      <c r="H6795" s="78"/>
      <c r="I6795" s="78"/>
    </row>
    <row r="6796" spans="1:9" x14ac:dyDescent="0.2">
      <c r="A6796" s="77">
        <v>38928</v>
      </c>
      <c r="B6796" s="61">
        <v>50</v>
      </c>
      <c r="C6796" s="78">
        <f t="shared" si="267"/>
        <v>2006.07</v>
      </c>
      <c r="D6796" s="78">
        <f t="shared" ref="D6796:D6859" si="268">B6796 * 60 * 60 * 24 / 43560 / 1000</f>
        <v>9.9173553719008267E-2</v>
      </c>
      <c r="E6796" s="78"/>
      <c r="F6796" s="78"/>
      <c r="G6796" s="78"/>
      <c r="H6796" s="78"/>
      <c r="I6796" s="78"/>
    </row>
    <row r="6797" spans="1:9" x14ac:dyDescent="0.2">
      <c r="A6797" s="77">
        <v>38929</v>
      </c>
      <c r="B6797" s="61">
        <v>-55</v>
      </c>
      <c r="C6797" s="78">
        <f t="shared" si="267"/>
        <v>2006.07</v>
      </c>
      <c r="D6797" s="78">
        <f t="shared" si="268"/>
        <v>-0.1090909090909091</v>
      </c>
      <c r="E6797" s="78"/>
      <c r="F6797" s="78"/>
      <c r="G6797" s="78"/>
      <c r="H6797" s="78"/>
      <c r="I6797" s="78"/>
    </row>
    <row r="6798" spans="1:9" x14ac:dyDescent="0.2">
      <c r="A6798" s="77">
        <v>38930</v>
      </c>
      <c r="B6798" s="61">
        <v>494</v>
      </c>
      <c r="C6798" s="78">
        <f t="shared" si="267"/>
        <v>2006.08</v>
      </c>
      <c r="D6798" s="78">
        <f t="shared" si="268"/>
        <v>0.97983471074380168</v>
      </c>
      <c r="E6798" s="78"/>
      <c r="F6798" s="78"/>
      <c r="G6798" s="78"/>
      <c r="H6798" s="78"/>
      <c r="I6798" s="78"/>
    </row>
    <row r="6799" spans="1:9" x14ac:dyDescent="0.2">
      <c r="A6799" s="77">
        <v>38931</v>
      </c>
      <c r="B6799" s="61">
        <v>553</v>
      </c>
      <c r="C6799" s="78">
        <f t="shared" si="267"/>
        <v>2006.08</v>
      </c>
      <c r="D6799" s="78">
        <f t="shared" si="268"/>
        <v>1.0968595041322315</v>
      </c>
      <c r="E6799" s="78"/>
      <c r="F6799" s="78"/>
      <c r="G6799" s="78"/>
      <c r="H6799" s="78"/>
      <c r="I6799" s="78"/>
    </row>
    <row r="6800" spans="1:9" x14ac:dyDescent="0.2">
      <c r="A6800" s="77">
        <v>38932</v>
      </c>
      <c r="B6800" s="61">
        <v>557</v>
      </c>
      <c r="C6800" s="78">
        <f t="shared" si="267"/>
        <v>2006.08</v>
      </c>
      <c r="D6800" s="78">
        <f t="shared" si="268"/>
        <v>1.1047933884297521</v>
      </c>
      <c r="E6800" s="78"/>
      <c r="F6800" s="78"/>
      <c r="G6800" s="78"/>
      <c r="H6800" s="78"/>
      <c r="I6800" s="78"/>
    </row>
    <row r="6801" spans="1:9" x14ac:dyDescent="0.2">
      <c r="A6801" s="77">
        <v>38933</v>
      </c>
      <c r="B6801" s="61">
        <v>606</v>
      </c>
      <c r="C6801" s="78">
        <f t="shared" si="267"/>
        <v>2006.08</v>
      </c>
      <c r="D6801" s="78">
        <f t="shared" si="268"/>
        <v>1.20198347107438</v>
      </c>
      <c r="E6801" s="78"/>
      <c r="F6801" s="78"/>
      <c r="G6801" s="78"/>
      <c r="H6801" s="78"/>
      <c r="I6801" s="78"/>
    </row>
    <row r="6802" spans="1:9" x14ac:dyDescent="0.2">
      <c r="A6802" s="77">
        <v>38934</v>
      </c>
      <c r="B6802" s="61">
        <v>458</v>
      </c>
      <c r="C6802" s="78">
        <f t="shared" si="267"/>
        <v>2006.08</v>
      </c>
      <c r="D6802" s="78">
        <f t="shared" si="268"/>
        <v>0.90842975206611576</v>
      </c>
      <c r="E6802" s="78"/>
      <c r="F6802" s="78"/>
      <c r="G6802" s="78"/>
      <c r="H6802" s="78"/>
      <c r="I6802" s="78"/>
    </row>
    <row r="6803" spans="1:9" x14ac:dyDescent="0.2">
      <c r="A6803" s="77">
        <v>38935</v>
      </c>
      <c r="B6803" s="61">
        <v>551</v>
      </c>
      <c r="C6803" s="78">
        <f t="shared" si="267"/>
        <v>2006.08</v>
      </c>
      <c r="D6803" s="78">
        <f t="shared" si="268"/>
        <v>1.0928925619834711</v>
      </c>
      <c r="E6803" s="78"/>
      <c r="F6803" s="78"/>
      <c r="G6803" s="78"/>
      <c r="H6803" s="78"/>
      <c r="I6803" s="78"/>
    </row>
    <row r="6804" spans="1:9" x14ac:dyDescent="0.2">
      <c r="A6804" s="77">
        <v>38936</v>
      </c>
      <c r="B6804" s="61">
        <v>170</v>
      </c>
      <c r="C6804" s="78">
        <f t="shared" si="267"/>
        <v>2006.08</v>
      </c>
      <c r="D6804" s="78">
        <f t="shared" si="268"/>
        <v>0.33719008264462808</v>
      </c>
      <c r="E6804" s="78"/>
      <c r="F6804" s="78"/>
      <c r="G6804" s="78"/>
      <c r="H6804" s="78"/>
      <c r="I6804" s="78"/>
    </row>
    <row r="6805" spans="1:9" x14ac:dyDescent="0.2">
      <c r="A6805" s="77">
        <v>38937</v>
      </c>
      <c r="B6805" s="61">
        <v>197</v>
      </c>
      <c r="C6805" s="78">
        <f t="shared" si="267"/>
        <v>2006.08</v>
      </c>
      <c r="D6805" s="78">
        <f t="shared" si="268"/>
        <v>0.39074380165289258</v>
      </c>
      <c r="E6805" s="78"/>
      <c r="F6805" s="78"/>
      <c r="G6805" s="78"/>
      <c r="H6805" s="78"/>
      <c r="I6805" s="78"/>
    </row>
    <row r="6806" spans="1:9" x14ac:dyDescent="0.2">
      <c r="A6806" s="77">
        <v>38938</v>
      </c>
      <c r="B6806" s="61">
        <v>623</v>
      </c>
      <c r="C6806" s="78">
        <f t="shared" si="267"/>
        <v>2006.08</v>
      </c>
      <c r="D6806" s="78">
        <f t="shared" si="268"/>
        <v>1.2357024793388429</v>
      </c>
      <c r="E6806" s="78"/>
      <c r="F6806" s="78"/>
      <c r="G6806" s="78"/>
      <c r="H6806" s="78"/>
      <c r="I6806" s="78"/>
    </row>
    <row r="6807" spans="1:9" x14ac:dyDescent="0.2">
      <c r="A6807" s="77">
        <v>38939</v>
      </c>
      <c r="B6807" s="61">
        <v>453</v>
      </c>
      <c r="C6807" s="78">
        <f t="shared" si="267"/>
        <v>2006.08</v>
      </c>
      <c r="D6807" s="78">
        <f t="shared" si="268"/>
        <v>0.8985123966942149</v>
      </c>
      <c r="E6807" s="78"/>
      <c r="F6807" s="78"/>
      <c r="G6807" s="78"/>
      <c r="H6807" s="78"/>
      <c r="I6807" s="78"/>
    </row>
    <row r="6808" spans="1:9" x14ac:dyDescent="0.2">
      <c r="A6808" s="77">
        <v>38940</v>
      </c>
      <c r="B6808" s="61">
        <v>435</v>
      </c>
      <c r="C6808" s="78">
        <f t="shared" si="267"/>
        <v>2006.08</v>
      </c>
      <c r="D6808" s="78">
        <f t="shared" si="268"/>
        <v>0.86280991735537194</v>
      </c>
      <c r="E6808" s="78"/>
      <c r="F6808" s="78"/>
      <c r="G6808" s="78"/>
      <c r="H6808" s="78"/>
      <c r="I6808" s="78"/>
    </row>
    <row r="6809" spans="1:9" x14ac:dyDescent="0.2">
      <c r="A6809" s="77">
        <v>38941</v>
      </c>
      <c r="B6809" s="61">
        <v>294</v>
      </c>
      <c r="C6809" s="78">
        <f t="shared" si="267"/>
        <v>2006.08</v>
      </c>
      <c r="D6809" s="78">
        <f t="shared" si="268"/>
        <v>0.5831404958677685</v>
      </c>
      <c r="E6809" s="78"/>
      <c r="F6809" s="78"/>
      <c r="G6809" s="78"/>
      <c r="H6809" s="78"/>
      <c r="I6809" s="78"/>
    </row>
    <row r="6810" spans="1:9" x14ac:dyDescent="0.2">
      <c r="A6810" s="77">
        <v>38942</v>
      </c>
      <c r="B6810" s="61">
        <v>406</v>
      </c>
      <c r="C6810" s="78">
        <f t="shared" si="267"/>
        <v>2006.08</v>
      </c>
      <c r="D6810" s="78">
        <f t="shared" si="268"/>
        <v>0.80528925619834701</v>
      </c>
      <c r="E6810" s="78"/>
      <c r="F6810" s="78"/>
      <c r="G6810" s="78"/>
      <c r="H6810" s="78"/>
      <c r="I6810" s="78"/>
    </row>
    <row r="6811" spans="1:9" x14ac:dyDescent="0.2">
      <c r="A6811" s="77">
        <v>38943</v>
      </c>
      <c r="B6811" s="61">
        <v>210</v>
      </c>
      <c r="C6811" s="78">
        <f t="shared" si="267"/>
        <v>2006.08</v>
      </c>
      <c r="D6811" s="78">
        <f t="shared" si="268"/>
        <v>0.41652892561983468</v>
      </c>
      <c r="E6811" s="78"/>
      <c r="F6811" s="78"/>
      <c r="G6811" s="78"/>
      <c r="H6811" s="78"/>
      <c r="I6811" s="78"/>
    </row>
    <row r="6812" spans="1:9" x14ac:dyDescent="0.2">
      <c r="A6812" s="77">
        <v>38944</v>
      </c>
      <c r="B6812" s="61">
        <v>206</v>
      </c>
      <c r="C6812" s="78">
        <f t="shared" si="267"/>
        <v>2006.08</v>
      </c>
      <c r="D6812" s="78">
        <f t="shared" si="268"/>
        <v>0.40859504132231406</v>
      </c>
      <c r="E6812" s="78"/>
      <c r="F6812" s="78"/>
      <c r="G6812" s="78"/>
      <c r="H6812" s="78"/>
      <c r="I6812" s="78"/>
    </row>
    <row r="6813" spans="1:9" x14ac:dyDescent="0.2">
      <c r="A6813" s="77">
        <v>38945</v>
      </c>
      <c r="B6813" s="61">
        <v>119</v>
      </c>
      <c r="C6813" s="78">
        <f t="shared" si="267"/>
        <v>2006.08</v>
      </c>
      <c r="D6813" s="78">
        <f t="shared" si="268"/>
        <v>0.23603305785123968</v>
      </c>
      <c r="E6813" s="78"/>
      <c r="F6813" s="78"/>
      <c r="G6813" s="78"/>
      <c r="H6813" s="78"/>
      <c r="I6813" s="78"/>
    </row>
    <row r="6814" spans="1:9" x14ac:dyDescent="0.2">
      <c r="A6814" s="77">
        <v>38946</v>
      </c>
      <c r="B6814" s="61">
        <v>197</v>
      </c>
      <c r="C6814" s="78">
        <f t="shared" si="267"/>
        <v>2006.08</v>
      </c>
      <c r="D6814" s="78">
        <f t="shared" si="268"/>
        <v>0.39074380165289258</v>
      </c>
      <c r="E6814" s="78"/>
      <c r="F6814" s="78"/>
      <c r="G6814" s="78"/>
      <c r="H6814" s="78"/>
      <c r="I6814" s="78"/>
    </row>
    <row r="6815" spans="1:9" x14ac:dyDescent="0.2">
      <c r="A6815" s="77">
        <v>38947</v>
      </c>
      <c r="B6815" s="61">
        <v>457</v>
      </c>
      <c r="C6815" s="78">
        <f t="shared" si="267"/>
        <v>2006.08</v>
      </c>
      <c r="D6815" s="78">
        <f t="shared" si="268"/>
        <v>0.90644628099173552</v>
      </c>
      <c r="E6815" s="78"/>
      <c r="F6815" s="78"/>
      <c r="G6815" s="78"/>
      <c r="H6815" s="78"/>
      <c r="I6815" s="78"/>
    </row>
    <row r="6816" spans="1:9" x14ac:dyDescent="0.2">
      <c r="A6816" s="77">
        <v>38948</v>
      </c>
      <c r="B6816" s="61">
        <v>446</v>
      </c>
      <c r="C6816" s="78">
        <f t="shared" si="267"/>
        <v>2006.08</v>
      </c>
      <c r="D6816" s="78">
        <f t="shared" si="268"/>
        <v>0.88462809917355367</v>
      </c>
      <c r="E6816" s="78"/>
      <c r="F6816" s="78"/>
      <c r="G6816" s="78"/>
      <c r="H6816" s="78"/>
      <c r="I6816" s="78"/>
    </row>
    <row r="6817" spans="1:9" x14ac:dyDescent="0.2">
      <c r="A6817" s="77">
        <v>38949</v>
      </c>
      <c r="B6817" s="61">
        <v>253</v>
      </c>
      <c r="C6817" s="78">
        <f t="shared" si="267"/>
        <v>2006.08</v>
      </c>
      <c r="D6817" s="78">
        <f t="shared" si="268"/>
        <v>0.50181818181818183</v>
      </c>
      <c r="E6817" s="78"/>
      <c r="F6817" s="78"/>
      <c r="G6817" s="78"/>
      <c r="H6817" s="78"/>
      <c r="I6817" s="78"/>
    </row>
    <row r="6818" spans="1:9" x14ac:dyDescent="0.2">
      <c r="A6818" s="77">
        <v>38950</v>
      </c>
      <c r="B6818" s="61">
        <v>60</v>
      </c>
      <c r="C6818" s="78">
        <f t="shared" si="267"/>
        <v>2006.08</v>
      </c>
      <c r="D6818" s="78">
        <f t="shared" si="268"/>
        <v>0.11900826446280992</v>
      </c>
      <c r="E6818" s="78"/>
      <c r="F6818" s="78"/>
      <c r="G6818" s="78"/>
      <c r="H6818" s="78"/>
      <c r="I6818" s="78"/>
    </row>
    <row r="6819" spans="1:9" x14ac:dyDescent="0.2">
      <c r="A6819" s="77">
        <v>38951</v>
      </c>
      <c r="B6819" s="61">
        <v>145</v>
      </c>
      <c r="C6819" s="78">
        <f t="shared" si="267"/>
        <v>2006.08</v>
      </c>
      <c r="D6819" s="78">
        <f t="shared" si="268"/>
        <v>0.28760330578512394</v>
      </c>
      <c r="E6819" s="78"/>
      <c r="F6819" s="78"/>
      <c r="G6819" s="78"/>
      <c r="H6819" s="78"/>
      <c r="I6819" s="78"/>
    </row>
    <row r="6820" spans="1:9" x14ac:dyDescent="0.2">
      <c r="A6820" s="77">
        <v>38952</v>
      </c>
      <c r="B6820" s="61">
        <v>260</v>
      </c>
      <c r="C6820" s="78">
        <f t="shared" si="267"/>
        <v>2006.08</v>
      </c>
      <c r="D6820" s="78">
        <f t="shared" si="268"/>
        <v>0.51570247933884295</v>
      </c>
      <c r="E6820" s="78"/>
      <c r="F6820" s="78"/>
      <c r="G6820" s="78"/>
      <c r="H6820" s="78"/>
      <c r="I6820" s="78"/>
    </row>
    <row r="6821" spans="1:9" x14ac:dyDescent="0.2">
      <c r="A6821" s="77">
        <v>38953</v>
      </c>
      <c r="B6821" s="61">
        <v>306</v>
      </c>
      <c r="C6821" s="78">
        <f t="shared" si="267"/>
        <v>2006.08</v>
      </c>
      <c r="D6821" s="78">
        <f t="shared" si="268"/>
        <v>0.60694214876033059</v>
      </c>
      <c r="E6821" s="78"/>
      <c r="F6821" s="78"/>
      <c r="G6821" s="78"/>
      <c r="H6821" s="78"/>
      <c r="I6821" s="78"/>
    </row>
    <row r="6822" spans="1:9" x14ac:dyDescent="0.2">
      <c r="A6822" s="77">
        <v>38954</v>
      </c>
      <c r="B6822" s="61">
        <v>306</v>
      </c>
      <c r="C6822" s="78">
        <f t="shared" si="267"/>
        <v>2006.08</v>
      </c>
      <c r="D6822" s="78">
        <f t="shared" si="268"/>
        <v>0.60694214876033059</v>
      </c>
      <c r="E6822" s="78"/>
      <c r="F6822" s="78"/>
      <c r="G6822" s="78"/>
      <c r="H6822" s="78"/>
      <c r="I6822" s="78"/>
    </row>
    <row r="6823" spans="1:9" x14ac:dyDescent="0.2">
      <c r="A6823" s="77">
        <v>38955</v>
      </c>
      <c r="B6823" s="61">
        <v>306</v>
      </c>
      <c r="C6823" s="78">
        <f t="shared" si="267"/>
        <v>2006.08</v>
      </c>
      <c r="D6823" s="78">
        <f t="shared" si="268"/>
        <v>0.60694214876033059</v>
      </c>
      <c r="E6823" s="78"/>
      <c r="F6823" s="78"/>
      <c r="G6823" s="78"/>
      <c r="H6823" s="78"/>
      <c r="I6823" s="78"/>
    </row>
    <row r="6824" spans="1:9" x14ac:dyDescent="0.2">
      <c r="A6824" s="77">
        <v>38956</v>
      </c>
      <c r="B6824" s="61">
        <v>352</v>
      </c>
      <c r="C6824" s="78">
        <f t="shared" si="267"/>
        <v>2006.08</v>
      </c>
      <c r="D6824" s="78">
        <f t="shared" si="268"/>
        <v>0.69818181818181813</v>
      </c>
      <c r="E6824" s="78"/>
      <c r="F6824" s="78"/>
      <c r="G6824" s="78"/>
      <c r="H6824" s="78"/>
      <c r="I6824" s="78"/>
    </row>
    <row r="6825" spans="1:9" x14ac:dyDescent="0.2">
      <c r="A6825" s="77">
        <v>38957</v>
      </c>
      <c r="B6825" s="61">
        <v>267</v>
      </c>
      <c r="C6825" s="78">
        <f t="shared" si="267"/>
        <v>2006.08</v>
      </c>
      <c r="D6825" s="78">
        <f t="shared" si="268"/>
        <v>0.52958677685950406</v>
      </c>
      <c r="E6825" s="78"/>
      <c r="F6825" s="78"/>
      <c r="G6825" s="78"/>
      <c r="H6825" s="78"/>
      <c r="I6825" s="78"/>
    </row>
    <row r="6826" spans="1:9" x14ac:dyDescent="0.2">
      <c r="A6826" s="77">
        <v>38958</v>
      </c>
      <c r="B6826" s="61">
        <v>-58</v>
      </c>
      <c r="C6826" s="78">
        <f t="shared" si="267"/>
        <v>2006.08</v>
      </c>
      <c r="D6826" s="78">
        <f t="shared" si="268"/>
        <v>-0.11504132231404958</v>
      </c>
      <c r="E6826" s="78"/>
      <c r="F6826" s="78"/>
      <c r="G6826" s="78"/>
      <c r="H6826" s="78"/>
      <c r="I6826" s="78"/>
    </row>
    <row r="6827" spans="1:9" x14ac:dyDescent="0.2">
      <c r="A6827" s="77">
        <v>38959</v>
      </c>
      <c r="B6827" s="61">
        <v>38</v>
      </c>
      <c r="C6827" s="78">
        <f t="shared" si="267"/>
        <v>2006.08</v>
      </c>
      <c r="D6827" s="78">
        <f t="shared" si="268"/>
        <v>7.5371900826446278E-2</v>
      </c>
      <c r="E6827" s="78"/>
      <c r="F6827" s="78"/>
      <c r="G6827" s="78"/>
      <c r="H6827" s="78"/>
      <c r="I6827" s="78"/>
    </row>
    <row r="6828" spans="1:9" x14ac:dyDescent="0.2">
      <c r="A6828" s="77">
        <v>38960</v>
      </c>
      <c r="B6828" s="61">
        <v>141</v>
      </c>
      <c r="C6828" s="78">
        <f t="shared" si="267"/>
        <v>2006.08</v>
      </c>
      <c r="D6828" s="78">
        <f t="shared" si="268"/>
        <v>0.27966942148760332</v>
      </c>
      <c r="E6828" s="78"/>
      <c r="F6828" s="78"/>
      <c r="G6828" s="78"/>
      <c r="H6828" s="78"/>
      <c r="I6828" s="78"/>
    </row>
    <row r="6829" spans="1:9" x14ac:dyDescent="0.2">
      <c r="A6829" s="77">
        <v>38961</v>
      </c>
      <c r="B6829" s="61">
        <v>253</v>
      </c>
      <c r="C6829" s="78">
        <f t="shared" si="267"/>
        <v>2006.09</v>
      </c>
      <c r="D6829" s="78">
        <f t="shared" si="268"/>
        <v>0.50181818181818183</v>
      </c>
      <c r="E6829" s="78"/>
      <c r="F6829" s="78"/>
      <c r="G6829" s="78"/>
      <c r="H6829" s="78"/>
      <c r="I6829" s="78"/>
    </row>
    <row r="6830" spans="1:9" x14ac:dyDescent="0.2">
      <c r="A6830" s="77">
        <v>38962</v>
      </c>
      <c r="B6830" s="61">
        <v>245</v>
      </c>
      <c r="C6830" s="78">
        <f t="shared" si="267"/>
        <v>2006.09</v>
      </c>
      <c r="D6830" s="78">
        <f t="shared" si="268"/>
        <v>0.48595041322314053</v>
      </c>
      <c r="E6830" s="78"/>
      <c r="F6830" s="78"/>
      <c r="G6830" s="78"/>
      <c r="H6830" s="78"/>
      <c r="I6830" s="78"/>
    </row>
    <row r="6831" spans="1:9" x14ac:dyDescent="0.2">
      <c r="A6831" s="77">
        <v>38963</v>
      </c>
      <c r="B6831" s="61">
        <v>258</v>
      </c>
      <c r="C6831" s="78">
        <f t="shared" si="267"/>
        <v>2006.09</v>
      </c>
      <c r="D6831" s="78">
        <f t="shared" si="268"/>
        <v>0.51173553719008269</v>
      </c>
      <c r="E6831" s="78"/>
      <c r="F6831" s="78"/>
      <c r="G6831" s="78"/>
      <c r="H6831" s="78"/>
      <c r="I6831" s="78"/>
    </row>
    <row r="6832" spans="1:9" x14ac:dyDescent="0.2">
      <c r="A6832" s="77">
        <v>38964</v>
      </c>
      <c r="B6832" s="61">
        <v>290</v>
      </c>
      <c r="C6832" s="78">
        <f t="shared" si="267"/>
        <v>2006.09</v>
      </c>
      <c r="D6832" s="78">
        <f t="shared" si="268"/>
        <v>0.57520661157024788</v>
      </c>
      <c r="E6832" s="78"/>
      <c r="F6832" s="78"/>
      <c r="G6832" s="78"/>
      <c r="H6832" s="78"/>
      <c r="I6832" s="78"/>
    </row>
    <row r="6833" spans="1:9" x14ac:dyDescent="0.2">
      <c r="A6833" s="77">
        <v>38965</v>
      </c>
      <c r="B6833" s="61">
        <v>47</v>
      </c>
      <c r="C6833" s="78">
        <f t="shared" si="267"/>
        <v>2006.09</v>
      </c>
      <c r="D6833" s="78">
        <f t="shared" si="268"/>
        <v>9.3223140495867773E-2</v>
      </c>
      <c r="E6833" s="78"/>
      <c r="F6833" s="78"/>
      <c r="G6833" s="78"/>
      <c r="H6833" s="78"/>
      <c r="I6833" s="78"/>
    </row>
    <row r="6834" spans="1:9" x14ac:dyDescent="0.2">
      <c r="A6834" s="77">
        <v>38966</v>
      </c>
      <c r="B6834" s="61">
        <v>253</v>
      </c>
      <c r="C6834" s="78">
        <f t="shared" si="267"/>
        <v>2006.09</v>
      </c>
      <c r="D6834" s="78">
        <f t="shared" si="268"/>
        <v>0.50181818181818183</v>
      </c>
      <c r="E6834" s="78"/>
      <c r="F6834" s="78"/>
      <c r="G6834" s="78"/>
      <c r="H6834" s="78"/>
      <c r="I6834" s="78"/>
    </row>
    <row r="6835" spans="1:9" x14ac:dyDescent="0.2">
      <c r="A6835" s="77">
        <v>38967</v>
      </c>
      <c r="B6835" s="61">
        <v>482</v>
      </c>
      <c r="C6835" s="78">
        <f t="shared" si="267"/>
        <v>2006.09</v>
      </c>
      <c r="D6835" s="78">
        <f t="shared" si="268"/>
        <v>0.9560330578512396</v>
      </c>
      <c r="E6835" s="78"/>
      <c r="F6835" s="78"/>
      <c r="G6835" s="78"/>
      <c r="H6835" s="78"/>
      <c r="I6835" s="78"/>
    </row>
    <row r="6836" spans="1:9" x14ac:dyDescent="0.2">
      <c r="A6836" s="77">
        <v>38968</v>
      </c>
      <c r="B6836" s="61">
        <v>-48</v>
      </c>
      <c r="C6836" s="78">
        <f t="shared" si="267"/>
        <v>2006.09</v>
      </c>
      <c r="D6836" s="78">
        <f t="shared" si="268"/>
        <v>-9.5206611570247929E-2</v>
      </c>
      <c r="E6836" s="78"/>
      <c r="F6836" s="78"/>
      <c r="G6836" s="78"/>
      <c r="H6836" s="78"/>
      <c r="I6836" s="78"/>
    </row>
    <row r="6837" spans="1:9" x14ac:dyDescent="0.2">
      <c r="A6837" s="77">
        <v>38969</v>
      </c>
      <c r="B6837" s="61">
        <v>35</v>
      </c>
      <c r="C6837" s="78">
        <f t="shared" si="267"/>
        <v>2006.09</v>
      </c>
      <c r="D6837" s="78">
        <f t="shared" si="268"/>
        <v>6.9421487603305798E-2</v>
      </c>
      <c r="E6837" s="78"/>
      <c r="F6837" s="78"/>
      <c r="G6837" s="78"/>
      <c r="H6837" s="78"/>
      <c r="I6837" s="78"/>
    </row>
    <row r="6838" spans="1:9" x14ac:dyDescent="0.2">
      <c r="A6838" s="77">
        <v>38970</v>
      </c>
      <c r="B6838" s="61">
        <v>129</v>
      </c>
      <c r="C6838" s="78">
        <f t="shared" si="267"/>
        <v>2006.09</v>
      </c>
      <c r="D6838" s="78">
        <f t="shared" si="268"/>
        <v>0.25586776859504134</v>
      </c>
      <c r="E6838" s="78"/>
      <c r="F6838" s="78"/>
      <c r="G6838" s="78"/>
      <c r="H6838" s="78"/>
      <c r="I6838" s="78"/>
    </row>
    <row r="6839" spans="1:9" x14ac:dyDescent="0.2">
      <c r="A6839" s="77">
        <v>38971</v>
      </c>
      <c r="B6839" s="61">
        <v>423</v>
      </c>
      <c r="C6839" s="78">
        <f t="shared" si="267"/>
        <v>2006.09</v>
      </c>
      <c r="D6839" s="78">
        <f t="shared" si="268"/>
        <v>0.83900826446280996</v>
      </c>
      <c r="E6839" s="78"/>
      <c r="F6839" s="78"/>
      <c r="G6839" s="78"/>
      <c r="H6839" s="78"/>
      <c r="I6839" s="78"/>
    </row>
    <row r="6840" spans="1:9" x14ac:dyDescent="0.2">
      <c r="A6840" s="77">
        <v>38972</v>
      </c>
      <c r="B6840" s="61">
        <v>358</v>
      </c>
      <c r="C6840" s="78">
        <f t="shared" si="267"/>
        <v>2006.09</v>
      </c>
      <c r="D6840" s="78">
        <f t="shared" si="268"/>
        <v>0.71008264462809911</v>
      </c>
      <c r="E6840" s="78"/>
      <c r="F6840" s="78"/>
      <c r="G6840" s="78"/>
      <c r="H6840" s="78"/>
      <c r="I6840" s="78"/>
    </row>
    <row r="6841" spans="1:9" x14ac:dyDescent="0.2">
      <c r="A6841" s="77">
        <v>38973</v>
      </c>
      <c r="B6841" s="61">
        <v>190</v>
      </c>
      <c r="C6841" s="78">
        <f t="shared" si="267"/>
        <v>2006.09</v>
      </c>
      <c r="D6841" s="78">
        <f t="shared" si="268"/>
        <v>0.3768595041322314</v>
      </c>
      <c r="E6841" s="78"/>
      <c r="F6841" s="78"/>
      <c r="G6841" s="78"/>
      <c r="H6841" s="78"/>
      <c r="I6841" s="78"/>
    </row>
    <row r="6842" spans="1:9" x14ac:dyDescent="0.2">
      <c r="A6842" s="77">
        <v>38974</v>
      </c>
      <c r="B6842" s="61">
        <v>-508</v>
      </c>
      <c r="C6842" s="78">
        <f t="shared" si="267"/>
        <v>2006.09</v>
      </c>
      <c r="D6842" s="78">
        <f t="shared" si="268"/>
        <v>-1.0076033057851239</v>
      </c>
      <c r="E6842" s="78"/>
      <c r="F6842" s="78"/>
      <c r="G6842" s="78"/>
      <c r="H6842" s="78"/>
      <c r="I6842" s="78"/>
    </row>
    <row r="6843" spans="1:9" x14ac:dyDescent="0.2">
      <c r="A6843" s="77">
        <v>38975</v>
      </c>
      <c r="B6843" s="61">
        <v>-343</v>
      </c>
      <c r="C6843" s="78">
        <f t="shared" si="267"/>
        <v>2006.09</v>
      </c>
      <c r="D6843" s="78">
        <f t="shared" si="268"/>
        <v>-0.68033057851239664</v>
      </c>
      <c r="E6843" s="78"/>
      <c r="F6843" s="78"/>
      <c r="G6843" s="78"/>
      <c r="H6843" s="78"/>
      <c r="I6843" s="78"/>
    </row>
    <row r="6844" spans="1:9" x14ac:dyDescent="0.2">
      <c r="A6844" s="77">
        <v>38976</v>
      </c>
      <c r="B6844" s="61">
        <v>-21</v>
      </c>
      <c r="C6844" s="78">
        <f t="shared" si="267"/>
        <v>2006.09</v>
      </c>
      <c r="D6844" s="78">
        <f t="shared" si="268"/>
        <v>-4.1652892561983471E-2</v>
      </c>
      <c r="E6844" s="78"/>
      <c r="F6844" s="78"/>
      <c r="G6844" s="78"/>
      <c r="H6844" s="78"/>
      <c r="I6844" s="78"/>
    </row>
    <row r="6845" spans="1:9" x14ac:dyDescent="0.2">
      <c r="A6845" s="77">
        <v>38977</v>
      </c>
      <c r="B6845" s="61">
        <v>308</v>
      </c>
      <c r="C6845" s="78">
        <f t="shared" si="267"/>
        <v>2006.09</v>
      </c>
      <c r="D6845" s="78">
        <f t="shared" si="268"/>
        <v>0.61090909090909085</v>
      </c>
      <c r="E6845" s="78"/>
      <c r="F6845" s="78"/>
      <c r="G6845" s="78"/>
      <c r="H6845" s="78"/>
      <c r="I6845" s="78"/>
    </row>
    <row r="6846" spans="1:9" x14ac:dyDescent="0.2">
      <c r="A6846" s="77">
        <v>38978</v>
      </c>
      <c r="B6846" s="61">
        <v>235</v>
      </c>
      <c r="C6846" s="78">
        <f t="shared" si="267"/>
        <v>2006.09</v>
      </c>
      <c r="D6846" s="78">
        <f t="shared" si="268"/>
        <v>0.46611570247933881</v>
      </c>
      <c r="E6846" s="78"/>
      <c r="F6846" s="78"/>
      <c r="G6846" s="78"/>
      <c r="H6846" s="78"/>
      <c r="I6846" s="78"/>
    </row>
    <row r="6847" spans="1:9" x14ac:dyDescent="0.2">
      <c r="A6847" s="77">
        <v>38979</v>
      </c>
      <c r="B6847" s="61">
        <v>120</v>
      </c>
      <c r="C6847" s="78">
        <f t="shared" si="267"/>
        <v>2006.09</v>
      </c>
      <c r="D6847" s="78">
        <f t="shared" si="268"/>
        <v>0.23801652892561984</v>
      </c>
      <c r="E6847" s="78"/>
      <c r="F6847" s="78"/>
      <c r="G6847" s="78"/>
      <c r="H6847" s="78"/>
      <c r="I6847" s="78"/>
    </row>
    <row r="6848" spans="1:9" x14ac:dyDescent="0.2">
      <c r="A6848" s="77">
        <v>38980</v>
      </c>
      <c r="B6848" s="61">
        <v>-106</v>
      </c>
      <c r="C6848" s="78">
        <f t="shared" si="267"/>
        <v>2006.09</v>
      </c>
      <c r="D6848" s="78">
        <f t="shared" si="268"/>
        <v>-0.21024793388429752</v>
      </c>
      <c r="E6848" s="78"/>
      <c r="F6848" s="78"/>
      <c r="G6848" s="78"/>
      <c r="H6848" s="78"/>
      <c r="I6848" s="78"/>
    </row>
    <row r="6849" spans="1:9" x14ac:dyDescent="0.2">
      <c r="A6849" s="77">
        <v>38981</v>
      </c>
      <c r="B6849" s="61">
        <v>364</v>
      </c>
      <c r="C6849" s="78">
        <f t="shared" si="267"/>
        <v>2006.09</v>
      </c>
      <c r="D6849" s="78">
        <f t="shared" si="268"/>
        <v>0.72198347107438021</v>
      </c>
      <c r="E6849" s="78"/>
      <c r="F6849" s="78"/>
      <c r="G6849" s="78"/>
      <c r="H6849" s="78"/>
      <c r="I6849" s="78"/>
    </row>
    <row r="6850" spans="1:9" x14ac:dyDescent="0.2">
      <c r="A6850" s="77">
        <v>38982</v>
      </c>
      <c r="B6850" s="61">
        <v>-95</v>
      </c>
      <c r="C6850" s="78">
        <f t="shared" si="267"/>
        <v>2006.09</v>
      </c>
      <c r="D6850" s="78">
        <f t="shared" si="268"/>
        <v>-0.1884297520661157</v>
      </c>
      <c r="E6850" s="78"/>
      <c r="F6850" s="78"/>
      <c r="G6850" s="78"/>
      <c r="H6850" s="78"/>
      <c r="I6850" s="78"/>
    </row>
    <row r="6851" spans="1:9" x14ac:dyDescent="0.2">
      <c r="A6851" s="77">
        <v>38983</v>
      </c>
      <c r="B6851" s="61">
        <v>191</v>
      </c>
      <c r="C6851" s="78">
        <f t="shared" si="267"/>
        <v>2006.09</v>
      </c>
      <c r="D6851" s="78">
        <f t="shared" si="268"/>
        <v>0.37884297520661159</v>
      </c>
      <c r="E6851" s="78"/>
      <c r="F6851" s="78"/>
      <c r="G6851" s="78"/>
      <c r="H6851" s="78"/>
      <c r="I6851" s="78"/>
    </row>
    <row r="6852" spans="1:9" x14ac:dyDescent="0.2">
      <c r="A6852" s="77">
        <v>38984</v>
      </c>
      <c r="B6852" s="61">
        <v>171</v>
      </c>
      <c r="C6852" s="78">
        <f t="shared" si="267"/>
        <v>2006.09</v>
      </c>
      <c r="D6852" s="78">
        <f t="shared" si="268"/>
        <v>0.33917355371900826</v>
      </c>
      <c r="E6852" s="78"/>
      <c r="F6852" s="78"/>
      <c r="G6852" s="78"/>
      <c r="H6852" s="78"/>
      <c r="I6852" s="78"/>
    </row>
    <row r="6853" spans="1:9" x14ac:dyDescent="0.2">
      <c r="A6853" s="77">
        <v>38985</v>
      </c>
      <c r="B6853" s="61">
        <v>182</v>
      </c>
      <c r="C6853" s="78">
        <f t="shared" si="267"/>
        <v>2006.09</v>
      </c>
      <c r="D6853" s="78">
        <f t="shared" si="268"/>
        <v>0.36099173553719011</v>
      </c>
      <c r="E6853" s="78"/>
      <c r="F6853" s="78"/>
      <c r="G6853" s="78"/>
      <c r="H6853" s="78"/>
      <c r="I6853" s="78"/>
    </row>
    <row r="6854" spans="1:9" x14ac:dyDescent="0.2">
      <c r="A6854" s="77">
        <v>38986</v>
      </c>
      <c r="B6854" s="61">
        <v>271</v>
      </c>
      <c r="C6854" s="78">
        <f t="shared" si="267"/>
        <v>2006.09</v>
      </c>
      <c r="D6854" s="78">
        <f t="shared" si="268"/>
        <v>0.53752066115702479</v>
      </c>
      <c r="E6854" s="78"/>
      <c r="F6854" s="78"/>
      <c r="G6854" s="78"/>
      <c r="H6854" s="78"/>
      <c r="I6854" s="78"/>
    </row>
    <row r="6855" spans="1:9" x14ac:dyDescent="0.2">
      <c r="A6855" s="77">
        <v>38987</v>
      </c>
      <c r="B6855" s="61">
        <v>154</v>
      </c>
      <c r="C6855" s="78">
        <f t="shared" si="267"/>
        <v>2006.09</v>
      </c>
      <c r="D6855" s="78">
        <f t="shared" si="268"/>
        <v>0.30545454545454542</v>
      </c>
      <c r="E6855" s="78"/>
      <c r="F6855" s="78"/>
      <c r="G6855" s="78"/>
      <c r="H6855" s="78"/>
      <c r="I6855" s="78"/>
    </row>
    <row r="6856" spans="1:9" x14ac:dyDescent="0.2">
      <c r="A6856" s="77">
        <v>38988</v>
      </c>
      <c r="B6856" s="61">
        <v>248</v>
      </c>
      <c r="C6856" s="78">
        <f t="shared" si="267"/>
        <v>2006.09</v>
      </c>
      <c r="D6856" s="78">
        <f t="shared" si="268"/>
        <v>0.49190082644628097</v>
      </c>
      <c r="E6856" s="78"/>
      <c r="F6856" s="78"/>
      <c r="G6856" s="78"/>
      <c r="H6856" s="78"/>
      <c r="I6856" s="78"/>
    </row>
    <row r="6857" spans="1:9" x14ac:dyDescent="0.2">
      <c r="A6857" s="77">
        <v>38989</v>
      </c>
      <c r="B6857" s="61">
        <v>235</v>
      </c>
      <c r="C6857" s="78">
        <f t="shared" si="267"/>
        <v>2006.09</v>
      </c>
      <c r="D6857" s="78">
        <f t="shared" si="268"/>
        <v>0.46611570247933881</v>
      </c>
      <c r="E6857" s="78"/>
      <c r="F6857" s="78"/>
      <c r="G6857" s="78"/>
      <c r="H6857" s="78"/>
      <c r="I6857" s="78"/>
    </row>
    <row r="6858" spans="1:9" x14ac:dyDescent="0.2">
      <c r="A6858" s="77">
        <v>38990</v>
      </c>
      <c r="B6858" s="61">
        <v>127</v>
      </c>
      <c r="C6858" s="78">
        <f t="shared" si="267"/>
        <v>2006.09</v>
      </c>
      <c r="D6858" s="78">
        <f t="shared" si="268"/>
        <v>0.25190082644628098</v>
      </c>
      <c r="E6858" s="78"/>
      <c r="F6858" s="78"/>
      <c r="G6858" s="78"/>
      <c r="H6858" s="78"/>
      <c r="I6858" s="78"/>
    </row>
    <row r="6859" spans="1:9" x14ac:dyDescent="0.2">
      <c r="A6859" s="77">
        <v>38991</v>
      </c>
      <c r="B6859" s="61">
        <v>-20</v>
      </c>
      <c r="C6859" s="78">
        <f t="shared" ref="C6859:C6922" si="269">YEAR(A6859) + MONTH(A6859) / 100</f>
        <v>2006.1</v>
      </c>
      <c r="D6859" s="78">
        <f t="shared" si="268"/>
        <v>-3.9669421487603308E-2</v>
      </c>
      <c r="E6859" s="78"/>
      <c r="F6859" s="78"/>
      <c r="G6859" s="78"/>
      <c r="H6859" s="78"/>
      <c r="I6859" s="78"/>
    </row>
    <row r="6860" spans="1:9" x14ac:dyDescent="0.2">
      <c r="A6860" s="77">
        <v>38992</v>
      </c>
      <c r="B6860" s="61">
        <v>148</v>
      </c>
      <c r="C6860" s="78">
        <f t="shared" si="269"/>
        <v>2006.1</v>
      </c>
      <c r="D6860" s="78">
        <f t="shared" ref="D6860:D6923" si="270">B6860 * 60 * 60 * 24 / 43560 / 1000</f>
        <v>0.29355371900826449</v>
      </c>
      <c r="E6860" s="78"/>
      <c r="F6860" s="78"/>
      <c r="G6860" s="78"/>
      <c r="H6860" s="78"/>
      <c r="I6860" s="78"/>
    </row>
    <row r="6861" spans="1:9" x14ac:dyDescent="0.2">
      <c r="A6861" s="77">
        <v>38993</v>
      </c>
      <c r="B6861" s="61">
        <v>-27</v>
      </c>
      <c r="C6861" s="78">
        <f t="shared" si="269"/>
        <v>2006.1</v>
      </c>
      <c r="D6861" s="78">
        <f t="shared" si="270"/>
        <v>-5.3553719008264465E-2</v>
      </c>
      <c r="E6861" s="78"/>
      <c r="F6861" s="78"/>
      <c r="G6861" s="78"/>
      <c r="H6861" s="78"/>
      <c r="I6861" s="78"/>
    </row>
    <row r="6862" spans="1:9" x14ac:dyDescent="0.2">
      <c r="A6862" s="77">
        <v>38994</v>
      </c>
      <c r="B6862" s="61">
        <v>67</v>
      </c>
      <c r="C6862" s="78">
        <f t="shared" si="269"/>
        <v>2006.1</v>
      </c>
      <c r="D6862" s="78">
        <f t="shared" si="270"/>
        <v>0.13289256198347107</v>
      </c>
      <c r="E6862" s="78"/>
      <c r="F6862" s="78"/>
      <c r="G6862" s="78"/>
      <c r="H6862" s="78"/>
      <c r="I6862" s="78"/>
    </row>
    <row r="6863" spans="1:9" x14ac:dyDescent="0.2">
      <c r="A6863" s="77">
        <v>38995</v>
      </c>
      <c r="B6863" s="61">
        <v>45</v>
      </c>
      <c r="C6863" s="78">
        <f t="shared" si="269"/>
        <v>2006.1</v>
      </c>
      <c r="D6863" s="78">
        <f t="shared" si="270"/>
        <v>8.9256198347107449E-2</v>
      </c>
      <c r="E6863" s="78"/>
      <c r="F6863" s="78"/>
      <c r="G6863" s="78"/>
      <c r="H6863" s="78"/>
      <c r="I6863" s="78"/>
    </row>
    <row r="6864" spans="1:9" x14ac:dyDescent="0.2">
      <c r="A6864" s="77">
        <v>38996</v>
      </c>
      <c r="B6864" s="61">
        <v>160</v>
      </c>
      <c r="C6864" s="78">
        <f t="shared" si="269"/>
        <v>2006.1</v>
      </c>
      <c r="D6864" s="78">
        <f t="shared" si="270"/>
        <v>0.31735537190082647</v>
      </c>
      <c r="E6864" s="78"/>
      <c r="F6864" s="78"/>
      <c r="G6864" s="78"/>
      <c r="H6864" s="78"/>
      <c r="I6864" s="78"/>
    </row>
    <row r="6865" spans="1:9" x14ac:dyDescent="0.2">
      <c r="A6865" s="77">
        <v>38997</v>
      </c>
      <c r="B6865" s="61">
        <v>36</v>
      </c>
      <c r="C6865" s="78">
        <f t="shared" si="269"/>
        <v>2006.1</v>
      </c>
      <c r="D6865" s="78">
        <f t="shared" si="270"/>
        <v>7.1404958677685954E-2</v>
      </c>
      <c r="E6865" s="78"/>
      <c r="F6865" s="78"/>
      <c r="G6865" s="78"/>
      <c r="H6865" s="78"/>
      <c r="I6865" s="78"/>
    </row>
    <row r="6866" spans="1:9" x14ac:dyDescent="0.2">
      <c r="A6866" s="77">
        <v>38998</v>
      </c>
      <c r="B6866" s="61">
        <v>53</v>
      </c>
      <c r="C6866" s="78">
        <f t="shared" si="269"/>
        <v>2006.1</v>
      </c>
      <c r="D6866" s="78">
        <f t="shared" si="270"/>
        <v>0.10512396694214876</v>
      </c>
      <c r="E6866" s="78"/>
      <c r="F6866" s="78"/>
      <c r="G6866" s="78"/>
      <c r="H6866" s="78"/>
      <c r="I6866" s="78"/>
    </row>
    <row r="6867" spans="1:9" x14ac:dyDescent="0.2">
      <c r="A6867" s="77">
        <v>38999</v>
      </c>
      <c r="B6867" s="61">
        <v>156</v>
      </c>
      <c r="C6867" s="78">
        <f t="shared" si="269"/>
        <v>2006.1</v>
      </c>
      <c r="D6867" s="78">
        <f t="shared" si="270"/>
        <v>0.30942148760330579</v>
      </c>
      <c r="E6867" s="78"/>
      <c r="F6867" s="78"/>
      <c r="G6867" s="78"/>
      <c r="H6867" s="78"/>
      <c r="I6867" s="78"/>
    </row>
    <row r="6868" spans="1:9" x14ac:dyDescent="0.2">
      <c r="A6868" s="77">
        <v>39000</v>
      </c>
      <c r="B6868" s="61">
        <v>15</v>
      </c>
      <c r="C6868" s="78">
        <f t="shared" si="269"/>
        <v>2006.1</v>
      </c>
      <c r="D6868" s="78">
        <f t="shared" si="270"/>
        <v>2.9752066115702479E-2</v>
      </c>
      <c r="E6868" s="78"/>
      <c r="F6868" s="78"/>
      <c r="G6868" s="78"/>
      <c r="H6868" s="78"/>
      <c r="I6868" s="78"/>
    </row>
    <row r="6869" spans="1:9" x14ac:dyDescent="0.2">
      <c r="A6869" s="77">
        <v>39001</v>
      </c>
      <c r="B6869" s="61">
        <v>-56</v>
      </c>
      <c r="C6869" s="78">
        <f t="shared" si="269"/>
        <v>2006.1</v>
      </c>
      <c r="D6869" s="78">
        <f t="shared" si="270"/>
        <v>-0.11107438016528925</v>
      </c>
      <c r="E6869" s="78"/>
      <c r="F6869" s="78"/>
      <c r="G6869" s="78"/>
      <c r="H6869" s="78"/>
      <c r="I6869" s="78"/>
    </row>
    <row r="6870" spans="1:9" x14ac:dyDescent="0.2">
      <c r="A6870" s="77">
        <v>39002</v>
      </c>
      <c r="B6870" s="61">
        <v>80</v>
      </c>
      <c r="C6870" s="78">
        <f t="shared" si="269"/>
        <v>2006.1</v>
      </c>
      <c r="D6870" s="78">
        <f t="shared" si="270"/>
        <v>0.15867768595041323</v>
      </c>
      <c r="E6870" s="78"/>
      <c r="F6870" s="78"/>
      <c r="G6870" s="78"/>
      <c r="H6870" s="78"/>
      <c r="I6870" s="78"/>
    </row>
    <row r="6871" spans="1:9" x14ac:dyDescent="0.2">
      <c r="A6871" s="77">
        <v>39003</v>
      </c>
      <c r="B6871" s="61">
        <v>181</v>
      </c>
      <c r="C6871" s="78">
        <f t="shared" si="269"/>
        <v>2006.1</v>
      </c>
      <c r="D6871" s="78">
        <f t="shared" si="270"/>
        <v>0.35900826446280992</v>
      </c>
      <c r="E6871" s="78"/>
      <c r="F6871" s="78"/>
      <c r="G6871" s="78"/>
      <c r="H6871" s="78"/>
      <c r="I6871" s="78"/>
    </row>
    <row r="6872" spans="1:9" x14ac:dyDescent="0.2">
      <c r="A6872" s="77">
        <v>39004</v>
      </c>
      <c r="B6872" s="61">
        <v>173</v>
      </c>
      <c r="C6872" s="78">
        <f t="shared" si="269"/>
        <v>2006.1</v>
      </c>
      <c r="D6872" s="78">
        <f t="shared" si="270"/>
        <v>0.34314049586776862</v>
      </c>
      <c r="E6872" s="78"/>
      <c r="F6872" s="78"/>
      <c r="G6872" s="78"/>
      <c r="H6872" s="78"/>
      <c r="I6872" s="78"/>
    </row>
    <row r="6873" spans="1:9" x14ac:dyDescent="0.2">
      <c r="A6873" s="77">
        <v>39005</v>
      </c>
      <c r="B6873" s="61">
        <v>37</v>
      </c>
      <c r="C6873" s="78">
        <f t="shared" si="269"/>
        <v>2006.1</v>
      </c>
      <c r="D6873" s="78">
        <f t="shared" si="270"/>
        <v>7.3388429752066123E-2</v>
      </c>
      <c r="E6873" s="78"/>
      <c r="F6873" s="78"/>
      <c r="G6873" s="78"/>
      <c r="H6873" s="78"/>
      <c r="I6873" s="78"/>
    </row>
    <row r="6874" spans="1:9" x14ac:dyDescent="0.2">
      <c r="A6874" s="77">
        <v>39006</v>
      </c>
      <c r="B6874" s="61">
        <v>-150</v>
      </c>
      <c r="C6874" s="78">
        <f t="shared" si="269"/>
        <v>2006.1</v>
      </c>
      <c r="D6874" s="78">
        <f t="shared" si="270"/>
        <v>-0.2975206611570248</v>
      </c>
      <c r="E6874" s="78"/>
      <c r="F6874" s="78"/>
      <c r="G6874" s="78"/>
      <c r="H6874" s="78"/>
      <c r="I6874" s="78"/>
    </row>
    <row r="6875" spans="1:9" x14ac:dyDescent="0.2">
      <c r="A6875" s="77">
        <v>39007</v>
      </c>
      <c r="B6875" s="61">
        <v>292</v>
      </c>
      <c r="C6875" s="78">
        <f t="shared" si="269"/>
        <v>2006.1</v>
      </c>
      <c r="D6875" s="78">
        <f t="shared" si="270"/>
        <v>0.57917355371900825</v>
      </c>
      <c r="E6875" s="78"/>
      <c r="F6875" s="78"/>
      <c r="G6875" s="78"/>
      <c r="H6875" s="78"/>
      <c r="I6875" s="78"/>
    </row>
    <row r="6876" spans="1:9" x14ac:dyDescent="0.2">
      <c r="A6876" s="77">
        <v>39008</v>
      </c>
      <c r="B6876" s="61">
        <v>46</v>
      </c>
      <c r="C6876" s="78">
        <f t="shared" si="269"/>
        <v>2006.1</v>
      </c>
      <c r="D6876" s="78">
        <f t="shared" si="270"/>
        <v>9.1239669421487604E-2</v>
      </c>
      <c r="E6876" s="78"/>
      <c r="F6876" s="78"/>
      <c r="G6876" s="78"/>
      <c r="H6876" s="78"/>
      <c r="I6876" s="78"/>
    </row>
    <row r="6877" spans="1:9" x14ac:dyDescent="0.2">
      <c r="A6877" s="77">
        <v>39009</v>
      </c>
      <c r="B6877" s="61">
        <v>205</v>
      </c>
      <c r="C6877" s="78">
        <f t="shared" si="269"/>
        <v>2006.1</v>
      </c>
      <c r="D6877" s="78">
        <f t="shared" si="270"/>
        <v>0.40661157024793393</v>
      </c>
      <c r="E6877" s="78"/>
      <c r="F6877" s="78"/>
      <c r="G6877" s="78"/>
      <c r="H6877" s="78"/>
      <c r="I6877" s="78"/>
    </row>
    <row r="6878" spans="1:9" x14ac:dyDescent="0.2">
      <c r="A6878" s="77">
        <v>39010</v>
      </c>
      <c r="B6878" s="61">
        <v>289</v>
      </c>
      <c r="C6878" s="78">
        <f t="shared" si="269"/>
        <v>2006.1</v>
      </c>
      <c r="D6878" s="78">
        <f t="shared" si="270"/>
        <v>0.57322314049586787</v>
      </c>
      <c r="E6878" s="78"/>
      <c r="F6878" s="78"/>
      <c r="G6878" s="78"/>
      <c r="H6878" s="78"/>
      <c r="I6878" s="78"/>
    </row>
    <row r="6879" spans="1:9" x14ac:dyDescent="0.2">
      <c r="A6879" s="77">
        <v>39011</v>
      </c>
      <c r="B6879" s="61">
        <v>142</v>
      </c>
      <c r="C6879" s="78">
        <f t="shared" si="269"/>
        <v>2006.1</v>
      </c>
      <c r="D6879" s="78">
        <f t="shared" si="270"/>
        <v>0.2816528925619835</v>
      </c>
      <c r="E6879" s="78"/>
      <c r="F6879" s="78"/>
      <c r="G6879" s="78"/>
      <c r="H6879" s="78"/>
      <c r="I6879" s="78"/>
    </row>
    <row r="6880" spans="1:9" x14ac:dyDescent="0.2">
      <c r="A6880" s="77">
        <v>39012</v>
      </c>
      <c r="B6880" s="61">
        <v>81</v>
      </c>
      <c r="C6880" s="78">
        <f t="shared" si="269"/>
        <v>2006.1</v>
      </c>
      <c r="D6880" s="78">
        <f t="shared" si="270"/>
        <v>0.16066115702479339</v>
      </c>
      <c r="E6880" s="78"/>
      <c r="F6880" s="78"/>
      <c r="G6880" s="78"/>
      <c r="H6880" s="78"/>
      <c r="I6880" s="78"/>
    </row>
    <row r="6881" spans="1:9" x14ac:dyDescent="0.2">
      <c r="A6881" s="77">
        <v>39013</v>
      </c>
      <c r="B6881" s="61">
        <v>126</v>
      </c>
      <c r="C6881" s="78">
        <f t="shared" si="269"/>
        <v>2006.1</v>
      </c>
      <c r="D6881" s="78">
        <f t="shared" si="270"/>
        <v>0.24991735537190085</v>
      </c>
      <c r="E6881" s="78"/>
      <c r="F6881" s="78"/>
      <c r="G6881" s="78"/>
      <c r="H6881" s="78"/>
      <c r="I6881" s="78"/>
    </row>
    <row r="6882" spans="1:9" x14ac:dyDescent="0.2">
      <c r="A6882" s="77">
        <v>39014</v>
      </c>
      <c r="B6882" s="61">
        <v>108</v>
      </c>
      <c r="C6882" s="78">
        <f t="shared" si="269"/>
        <v>2006.1</v>
      </c>
      <c r="D6882" s="78">
        <f t="shared" si="270"/>
        <v>0.21421487603305786</v>
      </c>
      <c r="E6882" s="78"/>
      <c r="F6882" s="78"/>
      <c r="G6882" s="78"/>
      <c r="H6882" s="78"/>
      <c r="I6882" s="78"/>
    </row>
    <row r="6883" spans="1:9" x14ac:dyDescent="0.2">
      <c r="A6883" s="77">
        <v>39015</v>
      </c>
      <c r="B6883" s="61">
        <v>-57</v>
      </c>
      <c r="C6883" s="78">
        <f t="shared" si="269"/>
        <v>2006.1</v>
      </c>
      <c r="D6883" s="78">
        <f t="shared" si="270"/>
        <v>-0.11305785123966942</v>
      </c>
      <c r="E6883" s="78"/>
      <c r="F6883" s="78"/>
      <c r="G6883" s="78"/>
      <c r="H6883" s="78"/>
      <c r="I6883" s="78"/>
    </row>
    <row r="6884" spans="1:9" x14ac:dyDescent="0.2">
      <c r="A6884" s="77">
        <v>39016</v>
      </c>
      <c r="B6884" s="61">
        <v>130</v>
      </c>
      <c r="C6884" s="78">
        <f t="shared" si="269"/>
        <v>2006.1</v>
      </c>
      <c r="D6884" s="78">
        <f t="shared" si="270"/>
        <v>0.25785123966942147</v>
      </c>
      <c r="E6884" s="78"/>
      <c r="F6884" s="78"/>
      <c r="G6884" s="78"/>
      <c r="H6884" s="78"/>
      <c r="I6884" s="78"/>
    </row>
    <row r="6885" spans="1:9" x14ac:dyDescent="0.2">
      <c r="A6885" s="77">
        <v>39017</v>
      </c>
      <c r="B6885" s="61">
        <v>107</v>
      </c>
      <c r="C6885" s="78">
        <f t="shared" si="269"/>
        <v>2006.1</v>
      </c>
      <c r="D6885" s="78">
        <f t="shared" si="270"/>
        <v>0.21223140495867768</v>
      </c>
      <c r="E6885" s="78"/>
      <c r="F6885" s="78"/>
      <c r="G6885" s="78"/>
      <c r="H6885" s="78"/>
      <c r="I6885" s="78"/>
    </row>
    <row r="6886" spans="1:9" x14ac:dyDescent="0.2">
      <c r="A6886" s="77">
        <v>39018</v>
      </c>
      <c r="B6886" s="61">
        <v>285</v>
      </c>
      <c r="C6886" s="78">
        <f t="shared" si="269"/>
        <v>2006.1</v>
      </c>
      <c r="D6886" s="78">
        <f t="shared" si="270"/>
        <v>0.56528925619834702</v>
      </c>
      <c r="E6886" s="78"/>
      <c r="F6886" s="78"/>
      <c r="G6886" s="78"/>
      <c r="H6886" s="78"/>
      <c r="I6886" s="78"/>
    </row>
    <row r="6887" spans="1:9" x14ac:dyDescent="0.2">
      <c r="A6887" s="77">
        <v>39019</v>
      </c>
      <c r="B6887" s="61">
        <v>98</v>
      </c>
      <c r="C6887" s="78">
        <f t="shared" si="269"/>
        <v>2006.1</v>
      </c>
      <c r="D6887" s="78">
        <f t="shared" si="270"/>
        <v>0.19438016528925622</v>
      </c>
      <c r="E6887" s="78"/>
      <c r="F6887" s="78"/>
      <c r="G6887" s="78"/>
      <c r="H6887" s="78"/>
      <c r="I6887" s="78"/>
    </row>
    <row r="6888" spans="1:9" x14ac:dyDescent="0.2">
      <c r="A6888" s="77">
        <v>39020</v>
      </c>
      <c r="B6888" s="61">
        <v>126</v>
      </c>
      <c r="C6888" s="78">
        <f t="shared" si="269"/>
        <v>2006.1</v>
      </c>
      <c r="D6888" s="78">
        <f t="shared" si="270"/>
        <v>0.24991735537190085</v>
      </c>
      <c r="E6888" s="78"/>
      <c r="F6888" s="78"/>
      <c r="G6888" s="78"/>
      <c r="H6888" s="78"/>
      <c r="I6888" s="78"/>
    </row>
    <row r="6889" spans="1:9" x14ac:dyDescent="0.2">
      <c r="A6889" s="77">
        <v>39021</v>
      </c>
      <c r="B6889" s="61">
        <v>232</v>
      </c>
      <c r="C6889" s="78">
        <f t="shared" si="269"/>
        <v>2006.1</v>
      </c>
      <c r="D6889" s="78">
        <f t="shared" si="270"/>
        <v>0.46016528925619832</v>
      </c>
      <c r="E6889" s="78"/>
      <c r="F6889" s="78"/>
      <c r="G6889" s="78"/>
      <c r="H6889" s="78"/>
      <c r="I6889" s="78"/>
    </row>
    <row r="6890" spans="1:9" x14ac:dyDescent="0.2">
      <c r="A6890" s="77">
        <v>39022</v>
      </c>
      <c r="B6890" s="61">
        <v>46</v>
      </c>
      <c r="C6890" s="78">
        <f t="shared" si="269"/>
        <v>2006.11</v>
      </c>
      <c r="D6890" s="78">
        <f t="shared" si="270"/>
        <v>9.1239669421487604E-2</v>
      </c>
      <c r="E6890" s="78"/>
      <c r="F6890" s="78"/>
      <c r="G6890" s="78"/>
      <c r="H6890" s="78"/>
      <c r="I6890" s="78"/>
    </row>
    <row r="6891" spans="1:9" x14ac:dyDescent="0.2">
      <c r="A6891" s="77">
        <v>39023</v>
      </c>
      <c r="B6891" s="61">
        <v>594</v>
      </c>
      <c r="C6891" s="78">
        <f t="shared" si="269"/>
        <v>2006.11</v>
      </c>
      <c r="D6891" s="78">
        <f t="shared" si="270"/>
        <v>1.1781818181818182</v>
      </c>
      <c r="E6891" s="78"/>
      <c r="F6891" s="78"/>
      <c r="G6891" s="78"/>
      <c r="H6891" s="78"/>
      <c r="I6891" s="78"/>
    </row>
    <row r="6892" spans="1:9" x14ac:dyDescent="0.2">
      <c r="A6892" s="77">
        <v>39024</v>
      </c>
      <c r="B6892" s="61">
        <v>881</v>
      </c>
      <c r="C6892" s="78">
        <f t="shared" si="269"/>
        <v>2006.11</v>
      </c>
      <c r="D6892" s="78">
        <f t="shared" si="270"/>
        <v>1.7474380165289256</v>
      </c>
      <c r="E6892" s="78"/>
      <c r="F6892" s="78"/>
      <c r="G6892" s="78"/>
      <c r="H6892" s="78"/>
      <c r="I6892" s="78"/>
    </row>
    <row r="6893" spans="1:9" x14ac:dyDescent="0.2">
      <c r="A6893" s="77">
        <v>39025</v>
      </c>
      <c r="B6893" s="61">
        <v>460</v>
      </c>
      <c r="C6893" s="78">
        <f t="shared" si="269"/>
        <v>2006.11</v>
      </c>
      <c r="D6893" s="78">
        <f t="shared" si="270"/>
        <v>0.91239669421487601</v>
      </c>
      <c r="E6893" s="78"/>
      <c r="F6893" s="78"/>
      <c r="G6893" s="78"/>
      <c r="H6893" s="78"/>
      <c r="I6893" s="78"/>
    </row>
    <row r="6894" spans="1:9" x14ac:dyDescent="0.2">
      <c r="A6894" s="77">
        <v>39026</v>
      </c>
      <c r="B6894" s="61">
        <v>494</v>
      </c>
      <c r="C6894" s="78">
        <f t="shared" si="269"/>
        <v>2006.11</v>
      </c>
      <c r="D6894" s="78">
        <f t="shared" si="270"/>
        <v>0.97983471074380168</v>
      </c>
      <c r="E6894" s="78"/>
      <c r="F6894" s="78"/>
      <c r="G6894" s="78"/>
      <c r="H6894" s="78"/>
      <c r="I6894" s="78"/>
    </row>
    <row r="6895" spans="1:9" x14ac:dyDescent="0.2">
      <c r="A6895" s="77">
        <v>39027</v>
      </c>
      <c r="B6895" s="61">
        <v>309</v>
      </c>
      <c r="C6895" s="78">
        <f t="shared" si="269"/>
        <v>2006.11</v>
      </c>
      <c r="D6895" s="78">
        <f t="shared" si="270"/>
        <v>0.61289256198347108</v>
      </c>
      <c r="E6895" s="78"/>
      <c r="F6895" s="78"/>
      <c r="G6895" s="78"/>
      <c r="H6895" s="78"/>
      <c r="I6895" s="78"/>
    </row>
    <row r="6896" spans="1:9" x14ac:dyDescent="0.2">
      <c r="A6896" s="77">
        <v>39028</v>
      </c>
      <c r="B6896" s="61">
        <v>183</v>
      </c>
      <c r="C6896" s="78">
        <f t="shared" si="269"/>
        <v>2006.11</v>
      </c>
      <c r="D6896" s="78">
        <f t="shared" si="270"/>
        <v>0.36297520661157023</v>
      </c>
      <c r="E6896" s="78"/>
      <c r="F6896" s="78"/>
      <c r="G6896" s="78"/>
      <c r="H6896" s="78"/>
      <c r="I6896" s="78"/>
    </row>
    <row r="6897" spans="1:9" x14ac:dyDescent="0.2">
      <c r="A6897" s="77">
        <v>39029</v>
      </c>
      <c r="B6897" s="61">
        <v>134</v>
      </c>
      <c r="C6897" s="78">
        <f t="shared" si="269"/>
        <v>2006.11</v>
      </c>
      <c r="D6897" s="78">
        <f t="shared" si="270"/>
        <v>0.26578512396694215</v>
      </c>
      <c r="E6897" s="78"/>
      <c r="F6897" s="78"/>
      <c r="G6897" s="78"/>
      <c r="H6897" s="78"/>
      <c r="I6897" s="78"/>
    </row>
    <row r="6898" spans="1:9" x14ac:dyDescent="0.2">
      <c r="A6898" s="77">
        <v>39030</v>
      </c>
      <c r="B6898" s="61">
        <v>110</v>
      </c>
      <c r="C6898" s="78">
        <f t="shared" si="269"/>
        <v>2006.11</v>
      </c>
      <c r="D6898" s="78">
        <f t="shared" si="270"/>
        <v>0.2181818181818182</v>
      </c>
      <c r="E6898" s="78"/>
      <c r="F6898" s="78"/>
      <c r="G6898" s="78"/>
      <c r="H6898" s="78"/>
      <c r="I6898" s="78"/>
    </row>
    <row r="6899" spans="1:9" x14ac:dyDescent="0.2">
      <c r="A6899" s="77">
        <v>39031</v>
      </c>
      <c r="B6899" s="61">
        <v>206</v>
      </c>
      <c r="C6899" s="78">
        <f t="shared" si="269"/>
        <v>2006.11</v>
      </c>
      <c r="D6899" s="78">
        <f t="shared" si="270"/>
        <v>0.40859504132231406</v>
      </c>
      <c r="E6899" s="78"/>
      <c r="F6899" s="78"/>
      <c r="G6899" s="78"/>
      <c r="H6899" s="78"/>
      <c r="I6899" s="78"/>
    </row>
    <row r="6900" spans="1:9" x14ac:dyDescent="0.2">
      <c r="A6900" s="77">
        <v>39032</v>
      </c>
      <c r="B6900" s="61">
        <v>389</v>
      </c>
      <c r="C6900" s="78">
        <f t="shared" si="269"/>
        <v>2006.11</v>
      </c>
      <c r="D6900" s="78">
        <f t="shared" si="270"/>
        <v>0.77157024793388429</v>
      </c>
      <c r="E6900" s="78"/>
      <c r="F6900" s="78"/>
      <c r="G6900" s="78"/>
      <c r="H6900" s="78"/>
      <c r="I6900" s="78"/>
    </row>
    <row r="6901" spans="1:9" x14ac:dyDescent="0.2">
      <c r="A6901" s="77">
        <v>39033</v>
      </c>
      <c r="B6901" s="61">
        <v>844</v>
      </c>
      <c r="C6901" s="78">
        <f t="shared" si="269"/>
        <v>2006.11</v>
      </c>
      <c r="D6901" s="78">
        <f t="shared" si="270"/>
        <v>1.6740495867768594</v>
      </c>
      <c r="E6901" s="78"/>
      <c r="F6901" s="78"/>
      <c r="G6901" s="78"/>
      <c r="H6901" s="78"/>
      <c r="I6901" s="78"/>
    </row>
    <row r="6902" spans="1:9" x14ac:dyDescent="0.2">
      <c r="A6902" s="77">
        <v>39034</v>
      </c>
      <c r="B6902" s="61">
        <v>1203</v>
      </c>
      <c r="C6902" s="78">
        <f t="shared" si="269"/>
        <v>2006.11</v>
      </c>
      <c r="D6902" s="78">
        <f t="shared" si="270"/>
        <v>2.3861157024793389</v>
      </c>
      <c r="E6902" s="78"/>
      <c r="F6902" s="78"/>
      <c r="G6902" s="78"/>
      <c r="H6902" s="78"/>
      <c r="I6902" s="78"/>
    </row>
    <row r="6903" spans="1:9" x14ac:dyDescent="0.2">
      <c r="A6903" s="77">
        <v>39035</v>
      </c>
      <c r="B6903" s="61">
        <v>760</v>
      </c>
      <c r="C6903" s="78">
        <f t="shared" si="269"/>
        <v>2006.11</v>
      </c>
      <c r="D6903" s="78">
        <f t="shared" si="270"/>
        <v>1.5074380165289256</v>
      </c>
      <c r="E6903" s="78"/>
      <c r="F6903" s="78"/>
      <c r="G6903" s="78"/>
      <c r="H6903" s="78"/>
      <c r="I6903" s="78"/>
    </row>
    <row r="6904" spans="1:9" x14ac:dyDescent="0.2">
      <c r="A6904" s="77">
        <v>39036</v>
      </c>
      <c r="B6904" s="61">
        <v>830</v>
      </c>
      <c r="C6904" s="78">
        <f t="shared" si="269"/>
        <v>2006.11</v>
      </c>
      <c r="D6904" s="78">
        <f t="shared" si="270"/>
        <v>1.646280991735537</v>
      </c>
      <c r="E6904" s="78"/>
      <c r="F6904" s="78"/>
      <c r="G6904" s="78"/>
      <c r="H6904" s="78"/>
      <c r="I6904" s="78"/>
    </row>
    <row r="6905" spans="1:9" x14ac:dyDescent="0.2">
      <c r="A6905" s="77">
        <v>39037</v>
      </c>
      <c r="B6905" s="61">
        <v>1612</v>
      </c>
      <c r="C6905" s="78">
        <f t="shared" si="269"/>
        <v>2006.11</v>
      </c>
      <c r="D6905" s="78">
        <f t="shared" si="270"/>
        <v>3.1973553719008265</v>
      </c>
      <c r="E6905" s="78"/>
      <c r="F6905" s="78"/>
      <c r="G6905" s="78"/>
      <c r="H6905" s="78"/>
      <c r="I6905" s="78"/>
    </row>
    <row r="6906" spans="1:9" x14ac:dyDescent="0.2">
      <c r="A6906" s="77">
        <v>39038</v>
      </c>
      <c r="B6906" s="61">
        <v>964</v>
      </c>
      <c r="C6906" s="78">
        <f t="shared" si="269"/>
        <v>2006.11</v>
      </c>
      <c r="D6906" s="78">
        <f t="shared" si="270"/>
        <v>1.9120661157024792</v>
      </c>
      <c r="E6906" s="78"/>
      <c r="F6906" s="78"/>
      <c r="G6906" s="78"/>
      <c r="H6906" s="78"/>
      <c r="I6906" s="78"/>
    </row>
    <row r="6907" spans="1:9" x14ac:dyDescent="0.2">
      <c r="A6907" s="77">
        <v>39039</v>
      </c>
      <c r="B6907" s="61">
        <v>438</v>
      </c>
      <c r="C6907" s="78">
        <f t="shared" si="269"/>
        <v>2006.11</v>
      </c>
      <c r="D6907" s="78">
        <f t="shared" si="270"/>
        <v>0.86876033057851232</v>
      </c>
      <c r="E6907" s="78"/>
      <c r="F6907" s="78"/>
      <c r="G6907" s="78"/>
      <c r="H6907" s="78"/>
      <c r="I6907" s="78"/>
    </row>
    <row r="6908" spans="1:9" x14ac:dyDescent="0.2">
      <c r="A6908" s="77">
        <v>39040</v>
      </c>
      <c r="B6908" s="61">
        <v>547</v>
      </c>
      <c r="C6908" s="78">
        <f t="shared" si="269"/>
        <v>2006.11</v>
      </c>
      <c r="D6908" s="78">
        <f t="shared" si="270"/>
        <v>1.0849586776859503</v>
      </c>
      <c r="E6908" s="78"/>
      <c r="F6908" s="78"/>
      <c r="G6908" s="78"/>
      <c r="H6908" s="78"/>
      <c r="I6908" s="78"/>
    </row>
    <row r="6909" spans="1:9" x14ac:dyDescent="0.2">
      <c r="A6909" s="77">
        <v>39041</v>
      </c>
      <c r="B6909" s="61">
        <v>1266</v>
      </c>
      <c r="C6909" s="78">
        <f t="shared" si="269"/>
        <v>2006.11</v>
      </c>
      <c r="D6909" s="78">
        <f t="shared" si="270"/>
        <v>2.5110743801652893</v>
      </c>
      <c r="E6909" s="78"/>
      <c r="F6909" s="78"/>
      <c r="G6909" s="78"/>
      <c r="H6909" s="78"/>
      <c r="I6909" s="78"/>
    </row>
    <row r="6910" spans="1:9" x14ac:dyDescent="0.2">
      <c r="A6910" s="77">
        <v>39042</v>
      </c>
      <c r="B6910" s="61">
        <v>873</v>
      </c>
      <c r="C6910" s="78">
        <f t="shared" si="269"/>
        <v>2006.11</v>
      </c>
      <c r="D6910" s="78">
        <f t="shared" si="270"/>
        <v>1.7315702479338844</v>
      </c>
      <c r="E6910" s="78"/>
      <c r="F6910" s="78"/>
      <c r="G6910" s="78"/>
      <c r="H6910" s="78"/>
      <c r="I6910" s="78"/>
    </row>
    <row r="6911" spans="1:9" x14ac:dyDescent="0.2">
      <c r="A6911" s="77">
        <v>39043</v>
      </c>
      <c r="B6911" s="61">
        <v>815</v>
      </c>
      <c r="C6911" s="78">
        <f t="shared" si="269"/>
        <v>2006.11</v>
      </c>
      <c r="D6911" s="78">
        <f t="shared" si="270"/>
        <v>1.6165289256198347</v>
      </c>
      <c r="E6911" s="78"/>
      <c r="F6911" s="78"/>
      <c r="G6911" s="78"/>
      <c r="H6911" s="78"/>
      <c r="I6911" s="78"/>
    </row>
    <row r="6912" spans="1:9" x14ac:dyDescent="0.2">
      <c r="A6912" s="77">
        <v>39044</v>
      </c>
      <c r="B6912" s="61">
        <v>519</v>
      </c>
      <c r="C6912" s="78">
        <f t="shared" si="269"/>
        <v>2006.11</v>
      </c>
      <c r="D6912" s="78">
        <f t="shared" si="270"/>
        <v>1.0294214876033059</v>
      </c>
      <c r="E6912" s="78"/>
      <c r="F6912" s="78"/>
      <c r="G6912" s="78"/>
      <c r="H6912" s="78"/>
      <c r="I6912" s="78"/>
    </row>
    <row r="6913" spans="1:9" x14ac:dyDescent="0.2">
      <c r="A6913" s="77">
        <v>39045</v>
      </c>
      <c r="B6913" s="61">
        <v>512</v>
      </c>
      <c r="C6913" s="78">
        <f t="shared" si="269"/>
        <v>2006.11</v>
      </c>
      <c r="D6913" s="78">
        <f t="shared" si="270"/>
        <v>1.0155371900826446</v>
      </c>
      <c r="E6913" s="78"/>
      <c r="F6913" s="78"/>
      <c r="G6913" s="78"/>
      <c r="H6913" s="78"/>
      <c r="I6913" s="78"/>
    </row>
    <row r="6914" spans="1:9" x14ac:dyDescent="0.2">
      <c r="A6914" s="77">
        <v>39046</v>
      </c>
      <c r="B6914" s="61">
        <v>314</v>
      </c>
      <c r="C6914" s="78">
        <f t="shared" si="269"/>
        <v>2006.11</v>
      </c>
      <c r="D6914" s="78">
        <f t="shared" si="270"/>
        <v>0.62280991735537194</v>
      </c>
      <c r="E6914" s="78"/>
      <c r="F6914" s="78"/>
      <c r="G6914" s="78"/>
      <c r="H6914" s="78"/>
      <c r="I6914" s="78"/>
    </row>
    <row r="6915" spans="1:9" x14ac:dyDescent="0.2">
      <c r="A6915" s="77">
        <v>39047</v>
      </c>
      <c r="B6915" s="61">
        <v>1114</v>
      </c>
      <c r="C6915" s="78">
        <f t="shared" si="269"/>
        <v>2006.11</v>
      </c>
      <c r="D6915" s="78">
        <f t="shared" si="270"/>
        <v>2.2095867768595041</v>
      </c>
      <c r="E6915" s="78"/>
      <c r="F6915" s="78"/>
      <c r="G6915" s="78"/>
      <c r="H6915" s="78"/>
      <c r="I6915" s="78"/>
    </row>
    <row r="6916" spans="1:9" x14ac:dyDescent="0.2">
      <c r="A6916" s="77">
        <v>39048</v>
      </c>
      <c r="B6916" s="61">
        <v>470</v>
      </c>
      <c r="C6916" s="78">
        <f t="shared" si="269"/>
        <v>2006.11</v>
      </c>
      <c r="D6916" s="78">
        <f t="shared" si="270"/>
        <v>0.93223140495867762</v>
      </c>
      <c r="E6916" s="78"/>
      <c r="F6916" s="78"/>
      <c r="G6916" s="78"/>
      <c r="H6916" s="78"/>
      <c r="I6916" s="78"/>
    </row>
    <row r="6917" spans="1:9" x14ac:dyDescent="0.2">
      <c r="A6917" s="77">
        <v>39049</v>
      </c>
      <c r="B6917" s="61">
        <v>376</v>
      </c>
      <c r="C6917" s="78">
        <f t="shared" si="269"/>
        <v>2006.11</v>
      </c>
      <c r="D6917" s="78">
        <f t="shared" si="270"/>
        <v>0.74578512396694219</v>
      </c>
      <c r="E6917" s="78"/>
      <c r="F6917" s="78"/>
      <c r="G6917" s="78"/>
      <c r="H6917" s="78"/>
      <c r="I6917" s="78"/>
    </row>
    <row r="6918" spans="1:9" x14ac:dyDescent="0.2">
      <c r="A6918" s="77">
        <v>39050</v>
      </c>
      <c r="B6918" s="61">
        <v>308</v>
      </c>
      <c r="C6918" s="78">
        <f t="shared" si="269"/>
        <v>2006.11</v>
      </c>
      <c r="D6918" s="78">
        <f t="shared" si="270"/>
        <v>0.61090909090909085</v>
      </c>
      <c r="E6918" s="78"/>
      <c r="F6918" s="78"/>
      <c r="G6918" s="78"/>
      <c r="H6918" s="78"/>
      <c r="I6918" s="78"/>
    </row>
    <row r="6919" spans="1:9" x14ac:dyDescent="0.2">
      <c r="A6919" s="77">
        <v>39051</v>
      </c>
      <c r="B6919" s="61">
        <v>411</v>
      </c>
      <c r="C6919" s="78">
        <f t="shared" si="269"/>
        <v>2006.11</v>
      </c>
      <c r="D6919" s="78">
        <f t="shared" si="270"/>
        <v>0.81520661157024787</v>
      </c>
      <c r="E6919" s="78"/>
      <c r="F6919" s="78"/>
      <c r="G6919" s="78"/>
      <c r="H6919" s="78"/>
      <c r="I6919" s="78"/>
    </row>
    <row r="6920" spans="1:9" x14ac:dyDescent="0.2">
      <c r="A6920" s="77">
        <v>39052</v>
      </c>
      <c r="B6920" s="61">
        <v>425</v>
      </c>
      <c r="C6920" s="78">
        <f t="shared" si="269"/>
        <v>2006.12</v>
      </c>
      <c r="D6920" s="78">
        <f t="shared" si="270"/>
        <v>0.84297520661157022</v>
      </c>
      <c r="E6920" s="78"/>
      <c r="F6920" s="78"/>
      <c r="G6920" s="78"/>
      <c r="H6920" s="78"/>
      <c r="I6920" s="78"/>
    </row>
    <row r="6921" spans="1:9" x14ac:dyDescent="0.2">
      <c r="A6921" s="77">
        <v>39053</v>
      </c>
      <c r="B6921" s="61">
        <v>300</v>
      </c>
      <c r="C6921" s="78">
        <f t="shared" si="269"/>
        <v>2006.12</v>
      </c>
      <c r="D6921" s="78">
        <f t="shared" si="270"/>
        <v>0.5950413223140496</v>
      </c>
      <c r="E6921" s="78"/>
      <c r="F6921" s="78"/>
      <c r="G6921" s="78"/>
      <c r="H6921" s="78"/>
      <c r="I6921" s="78"/>
    </row>
    <row r="6922" spans="1:9" x14ac:dyDescent="0.2">
      <c r="A6922" s="77">
        <v>39054</v>
      </c>
      <c r="B6922" s="61">
        <v>412</v>
      </c>
      <c r="C6922" s="78">
        <f t="shared" si="269"/>
        <v>2006.12</v>
      </c>
      <c r="D6922" s="78">
        <f t="shared" si="270"/>
        <v>0.81719008264462811</v>
      </c>
      <c r="E6922" s="78"/>
      <c r="F6922" s="78"/>
      <c r="G6922" s="78"/>
      <c r="H6922" s="78"/>
      <c r="I6922" s="78"/>
    </row>
    <row r="6923" spans="1:9" x14ac:dyDescent="0.2">
      <c r="A6923" s="77">
        <v>39055</v>
      </c>
      <c r="B6923" s="61">
        <v>293</v>
      </c>
      <c r="C6923" s="78">
        <f t="shared" ref="C6923:C6986" si="271">YEAR(A6923) + MONTH(A6923) / 100</f>
        <v>2006.12</v>
      </c>
      <c r="D6923" s="78">
        <f t="shared" si="270"/>
        <v>0.58115702479338849</v>
      </c>
      <c r="E6923" s="78"/>
      <c r="F6923" s="78"/>
      <c r="G6923" s="78"/>
      <c r="H6923" s="78"/>
      <c r="I6923" s="78"/>
    </row>
    <row r="6924" spans="1:9" x14ac:dyDescent="0.2">
      <c r="A6924" s="77">
        <v>39056</v>
      </c>
      <c r="B6924" s="61">
        <v>375</v>
      </c>
      <c r="C6924" s="78">
        <f t="shared" si="271"/>
        <v>2006.12</v>
      </c>
      <c r="D6924" s="78">
        <f t="shared" ref="D6924:D6987" si="272">B6924 * 60 * 60 * 24 / 43560 / 1000</f>
        <v>0.74380165289256195</v>
      </c>
      <c r="E6924" s="78"/>
      <c r="F6924" s="78"/>
      <c r="G6924" s="78"/>
      <c r="H6924" s="78"/>
      <c r="I6924" s="78"/>
    </row>
    <row r="6925" spans="1:9" x14ac:dyDescent="0.2">
      <c r="A6925" s="77">
        <v>39057</v>
      </c>
      <c r="B6925" s="61">
        <v>326</v>
      </c>
      <c r="C6925" s="78">
        <f t="shared" si="271"/>
        <v>2006.12</v>
      </c>
      <c r="D6925" s="78">
        <f t="shared" si="272"/>
        <v>0.64661157024793381</v>
      </c>
      <c r="E6925" s="78"/>
      <c r="F6925" s="78"/>
      <c r="G6925" s="78"/>
      <c r="H6925" s="78"/>
      <c r="I6925" s="78"/>
    </row>
    <row r="6926" spans="1:9" x14ac:dyDescent="0.2">
      <c r="A6926" s="77">
        <v>39058</v>
      </c>
      <c r="B6926" s="61">
        <v>493</v>
      </c>
      <c r="C6926" s="78">
        <f t="shared" si="271"/>
        <v>2006.12</v>
      </c>
      <c r="D6926" s="78">
        <f t="shared" si="272"/>
        <v>0.97785123966942145</v>
      </c>
      <c r="E6926" s="78"/>
      <c r="F6926" s="78"/>
      <c r="G6926" s="78"/>
      <c r="H6926" s="78"/>
      <c r="I6926" s="78"/>
    </row>
    <row r="6927" spans="1:9" x14ac:dyDescent="0.2">
      <c r="A6927" s="77">
        <v>39059</v>
      </c>
      <c r="B6927" s="61">
        <v>383</v>
      </c>
      <c r="C6927" s="78">
        <f t="shared" si="271"/>
        <v>2006.12</v>
      </c>
      <c r="D6927" s="78">
        <f t="shared" si="272"/>
        <v>0.75966942148760341</v>
      </c>
      <c r="E6927" s="78"/>
      <c r="F6927" s="78"/>
      <c r="G6927" s="78"/>
      <c r="H6927" s="78"/>
      <c r="I6927" s="78"/>
    </row>
    <row r="6928" spans="1:9" x14ac:dyDescent="0.2">
      <c r="A6928" s="77">
        <v>39060</v>
      </c>
      <c r="B6928" s="61">
        <v>895</v>
      </c>
      <c r="C6928" s="78">
        <f t="shared" si="271"/>
        <v>2006.12</v>
      </c>
      <c r="D6928" s="78">
        <f t="shared" si="272"/>
        <v>1.7752066115702481</v>
      </c>
      <c r="E6928" s="78"/>
      <c r="F6928" s="78"/>
      <c r="G6928" s="78"/>
      <c r="H6928" s="78"/>
      <c r="I6928" s="78"/>
    </row>
    <row r="6929" spans="1:9" x14ac:dyDescent="0.2">
      <c r="A6929" s="77">
        <v>39061</v>
      </c>
      <c r="B6929" s="61">
        <v>1457</v>
      </c>
      <c r="C6929" s="78">
        <f t="shared" si="271"/>
        <v>2006.12</v>
      </c>
      <c r="D6929" s="78">
        <f t="shared" si="272"/>
        <v>2.8899173553719004</v>
      </c>
      <c r="E6929" s="78"/>
      <c r="F6929" s="78"/>
      <c r="G6929" s="78"/>
      <c r="H6929" s="78"/>
      <c r="I6929" s="78"/>
    </row>
    <row r="6930" spans="1:9" x14ac:dyDescent="0.2">
      <c r="A6930" s="77">
        <v>39062</v>
      </c>
      <c r="B6930" s="61">
        <v>2106</v>
      </c>
      <c r="C6930" s="78">
        <f t="shared" si="271"/>
        <v>2006.12</v>
      </c>
      <c r="D6930" s="78">
        <f t="shared" si="272"/>
        <v>4.1771900826446284</v>
      </c>
      <c r="E6930" s="78"/>
      <c r="F6930" s="78"/>
      <c r="G6930" s="78"/>
      <c r="H6930" s="78"/>
      <c r="I6930" s="78"/>
    </row>
    <row r="6931" spans="1:9" x14ac:dyDescent="0.2">
      <c r="A6931" s="77">
        <v>39063</v>
      </c>
      <c r="B6931" s="61">
        <v>2411</v>
      </c>
      <c r="C6931" s="78">
        <f t="shared" si="271"/>
        <v>2006.12</v>
      </c>
      <c r="D6931" s="78">
        <f t="shared" si="272"/>
        <v>4.7821487603305783</v>
      </c>
      <c r="E6931" s="78"/>
      <c r="F6931" s="78"/>
      <c r="G6931" s="78"/>
      <c r="H6931" s="78"/>
      <c r="I6931" s="78"/>
    </row>
    <row r="6932" spans="1:9" x14ac:dyDescent="0.2">
      <c r="A6932" s="77">
        <v>39064</v>
      </c>
      <c r="B6932" s="61">
        <v>5128</v>
      </c>
      <c r="C6932" s="78">
        <f t="shared" si="271"/>
        <v>2006.12</v>
      </c>
      <c r="D6932" s="78">
        <f t="shared" si="272"/>
        <v>10.171239669421487</v>
      </c>
      <c r="E6932" s="78"/>
      <c r="F6932" s="78"/>
      <c r="G6932" s="78"/>
      <c r="H6932" s="78"/>
      <c r="I6932" s="78"/>
    </row>
    <row r="6933" spans="1:9" x14ac:dyDescent="0.2">
      <c r="A6933" s="77">
        <v>39065</v>
      </c>
      <c r="B6933" s="61">
        <v>5391</v>
      </c>
      <c r="C6933" s="78">
        <f t="shared" si="271"/>
        <v>2006.12</v>
      </c>
      <c r="D6933" s="78">
        <f t="shared" si="272"/>
        <v>10.692892561983472</v>
      </c>
      <c r="E6933" s="78"/>
      <c r="F6933" s="78"/>
      <c r="G6933" s="78"/>
      <c r="H6933" s="78"/>
      <c r="I6933" s="78"/>
    </row>
    <row r="6934" spans="1:9" x14ac:dyDescent="0.2">
      <c r="A6934" s="77">
        <v>39066</v>
      </c>
      <c r="B6934" s="61">
        <v>4584</v>
      </c>
      <c r="C6934" s="78">
        <f t="shared" si="271"/>
        <v>2006.12</v>
      </c>
      <c r="D6934" s="78">
        <f t="shared" si="272"/>
        <v>9.0922314049586781</v>
      </c>
      <c r="E6934" s="78"/>
      <c r="F6934" s="78"/>
      <c r="G6934" s="78"/>
      <c r="H6934" s="78"/>
      <c r="I6934" s="78"/>
    </row>
    <row r="6935" spans="1:9" x14ac:dyDescent="0.2">
      <c r="A6935" s="77">
        <v>39067</v>
      </c>
      <c r="B6935" s="61">
        <v>2185</v>
      </c>
      <c r="C6935" s="78">
        <f t="shared" si="271"/>
        <v>2006.12</v>
      </c>
      <c r="D6935" s="78">
        <f t="shared" si="272"/>
        <v>4.3338842975206608</v>
      </c>
      <c r="E6935" s="78"/>
      <c r="F6935" s="78"/>
      <c r="G6935" s="78"/>
      <c r="H6935" s="78"/>
      <c r="I6935" s="78"/>
    </row>
    <row r="6936" spans="1:9" x14ac:dyDescent="0.2">
      <c r="A6936" s="77">
        <v>39068</v>
      </c>
      <c r="B6936" s="61">
        <v>1724</v>
      </c>
      <c r="C6936" s="78">
        <f t="shared" si="271"/>
        <v>2006.12</v>
      </c>
      <c r="D6936" s="78">
        <f t="shared" si="272"/>
        <v>3.4195041322314053</v>
      </c>
      <c r="E6936" s="78"/>
      <c r="F6936" s="78"/>
      <c r="G6936" s="78"/>
      <c r="H6936" s="78"/>
      <c r="I6936" s="78"/>
    </row>
    <row r="6937" spans="1:9" x14ac:dyDescent="0.2">
      <c r="A6937" s="77">
        <v>39069</v>
      </c>
      <c r="B6937" s="61">
        <v>1207</v>
      </c>
      <c r="C6937" s="78">
        <f t="shared" si="271"/>
        <v>2006.12</v>
      </c>
      <c r="D6937" s="78">
        <f t="shared" si="272"/>
        <v>2.3940495867768594</v>
      </c>
      <c r="E6937" s="78"/>
      <c r="F6937" s="78"/>
      <c r="G6937" s="78"/>
      <c r="H6937" s="78"/>
      <c r="I6937" s="78"/>
    </row>
    <row r="6938" spans="1:9" x14ac:dyDescent="0.2">
      <c r="A6938" s="77">
        <v>39070</v>
      </c>
      <c r="B6938" s="61">
        <v>1185</v>
      </c>
      <c r="C6938" s="78">
        <f t="shared" si="271"/>
        <v>2006.12</v>
      </c>
      <c r="D6938" s="78">
        <f t="shared" si="272"/>
        <v>2.3504132231404959</v>
      </c>
      <c r="E6938" s="78"/>
      <c r="F6938" s="78"/>
      <c r="G6938" s="78"/>
      <c r="H6938" s="78"/>
      <c r="I6938" s="78"/>
    </row>
    <row r="6939" spans="1:9" x14ac:dyDescent="0.2">
      <c r="A6939" s="77">
        <v>39071</v>
      </c>
      <c r="B6939" s="61">
        <v>952</v>
      </c>
      <c r="C6939" s="78">
        <f t="shared" si="271"/>
        <v>2006.12</v>
      </c>
      <c r="D6939" s="78">
        <f t="shared" si="272"/>
        <v>1.8882644628099174</v>
      </c>
      <c r="E6939" s="78"/>
      <c r="F6939" s="78"/>
      <c r="G6939" s="78"/>
      <c r="H6939" s="78"/>
      <c r="I6939" s="78"/>
    </row>
    <row r="6940" spans="1:9" x14ac:dyDescent="0.2">
      <c r="A6940" s="77">
        <v>39072</v>
      </c>
      <c r="B6940" s="61">
        <v>1186</v>
      </c>
      <c r="C6940" s="78">
        <f t="shared" si="271"/>
        <v>2006.12</v>
      </c>
      <c r="D6940" s="78">
        <f t="shared" si="272"/>
        <v>2.352396694214876</v>
      </c>
      <c r="E6940" s="78"/>
      <c r="F6940" s="78"/>
      <c r="G6940" s="78"/>
      <c r="H6940" s="78"/>
      <c r="I6940" s="78"/>
    </row>
    <row r="6941" spans="1:9" x14ac:dyDescent="0.2">
      <c r="A6941" s="77">
        <v>39073</v>
      </c>
      <c r="B6941" s="61">
        <v>718</v>
      </c>
      <c r="C6941" s="78">
        <f t="shared" si="271"/>
        <v>2006.12</v>
      </c>
      <c r="D6941" s="78">
        <f t="shared" si="272"/>
        <v>1.4241322314049587</v>
      </c>
      <c r="E6941" s="78"/>
      <c r="F6941" s="78"/>
      <c r="G6941" s="78"/>
      <c r="H6941" s="78"/>
      <c r="I6941" s="78"/>
    </row>
    <row r="6942" spans="1:9" x14ac:dyDescent="0.2">
      <c r="A6942" s="77">
        <v>39074</v>
      </c>
      <c r="B6942" s="61">
        <v>977</v>
      </c>
      <c r="C6942" s="78">
        <f t="shared" si="271"/>
        <v>2006.12</v>
      </c>
      <c r="D6942" s="78">
        <f t="shared" si="272"/>
        <v>1.9378512396694214</v>
      </c>
      <c r="E6942" s="78"/>
      <c r="F6942" s="78"/>
      <c r="G6942" s="78"/>
      <c r="H6942" s="78"/>
      <c r="I6942" s="78"/>
    </row>
    <row r="6943" spans="1:9" x14ac:dyDescent="0.2">
      <c r="A6943" s="77">
        <v>39075</v>
      </c>
      <c r="B6943" s="61">
        <v>958</v>
      </c>
      <c r="C6943" s="78">
        <f t="shared" si="271"/>
        <v>2006.12</v>
      </c>
      <c r="D6943" s="78">
        <f t="shared" si="272"/>
        <v>1.9001652892561984</v>
      </c>
      <c r="E6943" s="78"/>
      <c r="F6943" s="78"/>
      <c r="G6943" s="78"/>
      <c r="H6943" s="78"/>
      <c r="I6943" s="78"/>
    </row>
    <row r="6944" spans="1:9" x14ac:dyDescent="0.2">
      <c r="A6944" s="77">
        <v>39076</v>
      </c>
      <c r="B6944" s="61">
        <v>1326</v>
      </c>
      <c r="C6944" s="78">
        <f t="shared" si="271"/>
        <v>2006.12</v>
      </c>
      <c r="D6944" s="78">
        <f t="shared" si="272"/>
        <v>2.6300826446280996</v>
      </c>
      <c r="E6944" s="78"/>
      <c r="F6944" s="78"/>
      <c r="G6944" s="78"/>
      <c r="H6944" s="78"/>
      <c r="I6944" s="78"/>
    </row>
    <row r="6945" spans="1:9" x14ac:dyDescent="0.2">
      <c r="A6945" s="77">
        <v>39077</v>
      </c>
      <c r="B6945" s="61">
        <v>2901</v>
      </c>
      <c r="C6945" s="78">
        <f t="shared" si="271"/>
        <v>2006.12</v>
      </c>
      <c r="D6945" s="78">
        <f t="shared" si="272"/>
        <v>5.7540495867768593</v>
      </c>
      <c r="E6945" s="78"/>
      <c r="F6945" s="78"/>
      <c r="G6945" s="78"/>
      <c r="H6945" s="78"/>
      <c r="I6945" s="78"/>
    </row>
    <row r="6946" spans="1:9" x14ac:dyDescent="0.2">
      <c r="A6946" s="77">
        <v>39078</v>
      </c>
      <c r="B6946" s="61">
        <v>2385</v>
      </c>
      <c r="C6946" s="78">
        <f t="shared" si="271"/>
        <v>2006.12</v>
      </c>
      <c r="D6946" s="78">
        <f t="shared" si="272"/>
        <v>4.7305785123966944</v>
      </c>
      <c r="E6946" s="78"/>
      <c r="F6946" s="78"/>
      <c r="G6946" s="78"/>
      <c r="H6946" s="78"/>
      <c r="I6946" s="78"/>
    </row>
    <row r="6947" spans="1:9" x14ac:dyDescent="0.2">
      <c r="A6947" s="77">
        <v>39079</v>
      </c>
      <c r="B6947" s="61">
        <v>1674</v>
      </c>
      <c r="C6947" s="78">
        <f t="shared" si="271"/>
        <v>2006.12</v>
      </c>
      <c r="D6947" s="78">
        <f t="shared" si="272"/>
        <v>3.3203305785123964</v>
      </c>
      <c r="E6947" s="78"/>
      <c r="F6947" s="78"/>
      <c r="G6947" s="78"/>
      <c r="H6947" s="78"/>
      <c r="I6947" s="78"/>
    </row>
    <row r="6948" spans="1:9" x14ac:dyDescent="0.2">
      <c r="A6948" s="77">
        <v>39080</v>
      </c>
      <c r="B6948" s="61">
        <v>1199</v>
      </c>
      <c r="C6948" s="78">
        <f t="shared" si="271"/>
        <v>2006.12</v>
      </c>
      <c r="D6948" s="78">
        <f t="shared" si="272"/>
        <v>2.378181818181818</v>
      </c>
      <c r="E6948" s="78"/>
      <c r="F6948" s="78"/>
      <c r="G6948" s="78"/>
      <c r="H6948" s="78"/>
      <c r="I6948" s="78"/>
    </row>
    <row r="6949" spans="1:9" x14ac:dyDescent="0.2">
      <c r="A6949" s="77">
        <v>39081</v>
      </c>
      <c r="B6949" s="61">
        <v>1074</v>
      </c>
      <c r="C6949" s="78">
        <f t="shared" si="271"/>
        <v>2006.12</v>
      </c>
      <c r="D6949" s="78">
        <f t="shared" si="272"/>
        <v>2.1302479338842977</v>
      </c>
      <c r="E6949" s="78"/>
      <c r="F6949" s="78"/>
      <c r="G6949" s="78"/>
      <c r="H6949" s="78"/>
      <c r="I6949" s="78"/>
    </row>
    <row r="6950" spans="1:9" x14ac:dyDescent="0.2">
      <c r="A6950" s="77">
        <v>39082</v>
      </c>
      <c r="B6950" s="61">
        <v>1062</v>
      </c>
      <c r="C6950" s="78">
        <f t="shared" si="271"/>
        <v>2006.12</v>
      </c>
      <c r="D6950" s="78">
        <f t="shared" si="272"/>
        <v>2.1064462809917353</v>
      </c>
      <c r="E6950" s="78"/>
      <c r="F6950" s="78"/>
      <c r="G6950" s="78"/>
      <c r="H6950" s="78"/>
      <c r="I6950" s="78"/>
    </row>
    <row r="6951" spans="1:9" x14ac:dyDescent="0.2">
      <c r="A6951" s="77">
        <v>39083</v>
      </c>
      <c r="B6951" s="61">
        <v>886</v>
      </c>
      <c r="C6951" s="78">
        <f t="shared" si="271"/>
        <v>2007.01</v>
      </c>
      <c r="D6951" s="78">
        <f t="shared" si="272"/>
        <v>1.7573553719008264</v>
      </c>
      <c r="E6951" s="78"/>
      <c r="F6951" s="78"/>
      <c r="G6951" s="78"/>
      <c r="H6951" s="78"/>
      <c r="I6951" s="78"/>
    </row>
    <row r="6952" spans="1:9" x14ac:dyDescent="0.2">
      <c r="A6952" s="77">
        <v>39084</v>
      </c>
      <c r="B6952" s="61">
        <v>891</v>
      </c>
      <c r="C6952" s="78">
        <f t="shared" si="271"/>
        <v>2007.01</v>
      </c>
      <c r="D6952" s="78">
        <f t="shared" si="272"/>
        <v>1.7672727272727273</v>
      </c>
      <c r="E6952" s="78"/>
      <c r="F6952" s="78"/>
      <c r="G6952" s="78"/>
      <c r="H6952" s="78"/>
      <c r="I6952" s="78"/>
    </row>
    <row r="6953" spans="1:9" x14ac:dyDescent="0.2">
      <c r="A6953" s="77">
        <v>39085</v>
      </c>
      <c r="B6953" s="61">
        <v>2722</v>
      </c>
      <c r="C6953" s="78">
        <f t="shared" si="271"/>
        <v>2007.01</v>
      </c>
      <c r="D6953" s="78">
        <f t="shared" si="272"/>
        <v>5.3990082644628101</v>
      </c>
      <c r="E6953" s="78"/>
      <c r="F6953" s="78"/>
      <c r="G6953" s="78"/>
      <c r="H6953" s="78"/>
      <c r="I6953" s="78"/>
    </row>
    <row r="6954" spans="1:9" x14ac:dyDescent="0.2">
      <c r="A6954" s="77">
        <v>39086</v>
      </c>
      <c r="B6954" s="61">
        <v>2809</v>
      </c>
      <c r="C6954" s="78">
        <f t="shared" si="271"/>
        <v>2007.01</v>
      </c>
      <c r="D6954" s="78">
        <f t="shared" si="272"/>
        <v>5.5715702479338844</v>
      </c>
      <c r="E6954" s="78"/>
      <c r="F6954" s="78"/>
      <c r="G6954" s="78"/>
      <c r="H6954" s="78"/>
      <c r="I6954" s="78"/>
    </row>
    <row r="6955" spans="1:9" x14ac:dyDescent="0.2">
      <c r="A6955" s="77">
        <v>39087</v>
      </c>
      <c r="B6955" s="61">
        <v>1805</v>
      </c>
      <c r="C6955" s="78">
        <f t="shared" si="271"/>
        <v>2007.01</v>
      </c>
      <c r="D6955" s="78">
        <f t="shared" si="272"/>
        <v>3.5801652892561981</v>
      </c>
      <c r="E6955" s="78"/>
      <c r="F6955" s="78"/>
      <c r="G6955" s="78"/>
      <c r="H6955" s="78"/>
      <c r="I6955" s="78"/>
    </row>
    <row r="6956" spans="1:9" x14ac:dyDescent="0.2">
      <c r="A6956" s="77">
        <v>39088</v>
      </c>
      <c r="B6956" s="61">
        <v>1583</v>
      </c>
      <c r="C6956" s="78">
        <f t="shared" si="271"/>
        <v>2007.01</v>
      </c>
      <c r="D6956" s="78">
        <f t="shared" si="272"/>
        <v>3.1398347107438016</v>
      </c>
      <c r="E6956" s="78"/>
      <c r="F6956" s="78"/>
      <c r="G6956" s="78"/>
      <c r="H6956" s="78"/>
      <c r="I6956" s="78"/>
    </row>
    <row r="6957" spans="1:9" x14ac:dyDescent="0.2">
      <c r="A6957" s="77">
        <v>39089</v>
      </c>
      <c r="B6957" s="61">
        <v>1282</v>
      </c>
      <c r="C6957" s="78">
        <f t="shared" si="271"/>
        <v>2007.01</v>
      </c>
      <c r="D6957" s="78">
        <f t="shared" si="272"/>
        <v>2.5428099173553718</v>
      </c>
      <c r="E6957" s="78"/>
      <c r="F6957" s="78"/>
      <c r="G6957" s="78"/>
      <c r="H6957" s="78"/>
      <c r="I6957" s="78"/>
    </row>
    <row r="6958" spans="1:9" x14ac:dyDescent="0.2">
      <c r="A6958" s="77">
        <v>39090</v>
      </c>
      <c r="B6958" s="61">
        <v>1241</v>
      </c>
      <c r="C6958" s="78">
        <f t="shared" si="271"/>
        <v>2007.01</v>
      </c>
      <c r="D6958" s="78">
        <f t="shared" si="272"/>
        <v>2.4614876033057853</v>
      </c>
      <c r="E6958" s="78"/>
      <c r="F6958" s="78"/>
      <c r="G6958" s="78"/>
      <c r="H6958" s="78"/>
      <c r="I6958" s="78"/>
    </row>
    <row r="6959" spans="1:9" x14ac:dyDescent="0.2">
      <c r="A6959" s="77">
        <v>39091</v>
      </c>
      <c r="B6959" s="61">
        <v>1112</v>
      </c>
      <c r="C6959" s="78">
        <f t="shared" si="271"/>
        <v>2007.01</v>
      </c>
      <c r="D6959" s="78">
        <f t="shared" si="272"/>
        <v>2.2056198347107436</v>
      </c>
      <c r="E6959" s="78"/>
      <c r="F6959" s="78"/>
      <c r="G6959" s="78"/>
      <c r="H6959" s="78"/>
      <c r="I6959" s="78"/>
    </row>
    <row r="6960" spans="1:9" x14ac:dyDescent="0.2">
      <c r="A6960" s="77">
        <v>39092</v>
      </c>
      <c r="B6960" s="61">
        <v>1003</v>
      </c>
      <c r="C6960" s="78">
        <f t="shared" si="271"/>
        <v>2007.01</v>
      </c>
      <c r="D6960" s="78">
        <f t="shared" si="272"/>
        <v>1.9894214876033058</v>
      </c>
      <c r="E6960" s="78"/>
      <c r="F6960" s="78"/>
      <c r="G6960" s="78"/>
      <c r="H6960" s="78"/>
      <c r="I6960" s="78"/>
    </row>
    <row r="6961" spans="1:9" x14ac:dyDescent="0.2">
      <c r="A6961" s="77">
        <v>39093</v>
      </c>
      <c r="B6961" s="61">
        <v>1049</v>
      </c>
      <c r="C6961" s="78">
        <f t="shared" si="271"/>
        <v>2007.01</v>
      </c>
      <c r="D6961" s="78">
        <f t="shared" si="272"/>
        <v>2.0806611570247933</v>
      </c>
      <c r="E6961" s="78"/>
      <c r="F6961" s="78"/>
      <c r="G6961" s="78"/>
      <c r="H6961" s="78"/>
      <c r="I6961" s="78"/>
    </row>
    <row r="6962" spans="1:9" x14ac:dyDescent="0.2">
      <c r="A6962" s="77">
        <v>39094</v>
      </c>
      <c r="B6962" s="61">
        <v>640</v>
      </c>
      <c r="C6962" s="78">
        <f t="shared" si="271"/>
        <v>2007.01</v>
      </c>
      <c r="D6962" s="78">
        <f t="shared" si="272"/>
        <v>1.2694214876033059</v>
      </c>
      <c r="E6962" s="78"/>
      <c r="F6962" s="78"/>
      <c r="G6962" s="78"/>
      <c r="H6962" s="78"/>
      <c r="I6962" s="78"/>
    </row>
    <row r="6963" spans="1:9" x14ac:dyDescent="0.2">
      <c r="A6963" s="77">
        <v>39095</v>
      </c>
      <c r="B6963" s="61">
        <v>851</v>
      </c>
      <c r="C6963" s="78">
        <f t="shared" si="271"/>
        <v>2007.01</v>
      </c>
      <c r="D6963" s="78">
        <f t="shared" si="272"/>
        <v>1.6879338842975207</v>
      </c>
      <c r="E6963" s="78"/>
      <c r="F6963" s="78"/>
      <c r="G6963" s="78"/>
      <c r="H6963" s="78"/>
      <c r="I6963" s="78"/>
    </row>
    <row r="6964" spans="1:9" x14ac:dyDescent="0.2">
      <c r="A6964" s="77">
        <v>39096</v>
      </c>
      <c r="B6964" s="61">
        <v>950</v>
      </c>
      <c r="C6964" s="78">
        <f t="shared" si="271"/>
        <v>2007.01</v>
      </c>
      <c r="D6964" s="78">
        <f t="shared" si="272"/>
        <v>1.884297520661157</v>
      </c>
      <c r="E6964" s="78"/>
      <c r="F6964" s="78"/>
      <c r="G6964" s="78"/>
      <c r="H6964" s="78"/>
      <c r="I6964" s="78"/>
    </row>
    <row r="6965" spans="1:9" x14ac:dyDescent="0.2">
      <c r="A6965" s="77">
        <v>39097</v>
      </c>
      <c r="B6965" s="61">
        <v>628</v>
      </c>
      <c r="C6965" s="78">
        <f t="shared" si="271"/>
        <v>2007.01</v>
      </c>
      <c r="D6965" s="78">
        <f t="shared" si="272"/>
        <v>1.2456198347107439</v>
      </c>
      <c r="E6965" s="78"/>
      <c r="F6965" s="78"/>
      <c r="G6965" s="78"/>
      <c r="H6965" s="78"/>
      <c r="I6965" s="78"/>
    </row>
    <row r="6966" spans="1:9" x14ac:dyDescent="0.2">
      <c r="A6966" s="77">
        <v>39098</v>
      </c>
      <c r="B6966" s="61">
        <v>766</v>
      </c>
      <c r="C6966" s="78">
        <f t="shared" si="271"/>
        <v>2007.01</v>
      </c>
      <c r="D6966" s="78">
        <f t="shared" si="272"/>
        <v>1.5193388429752068</v>
      </c>
      <c r="E6966" s="78"/>
      <c r="F6966" s="78"/>
      <c r="G6966" s="78"/>
      <c r="H6966" s="78"/>
      <c r="I6966" s="78"/>
    </row>
    <row r="6967" spans="1:9" x14ac:dyDescent="0.2">
      <c r="A6967" s="77">
        <v>39099</v>
      </c>
      <c r="B6967" s="61">
        <v>579</v>
      </c>
      <c r="C6967" s="78">
        <f t="shared" si="271"/>
        <v>2007.01</v>
      </c>
      <c r="D6967" s="78">
        <f t="shared" si="272"/>
        <v>1.1484297520661157</v>
      </c>
      <c r="E6967" s="78"/>
      <c r="F6967" s="78"/>
      <c r="G6967" s="78"/>
      <c r="H6967" s="78"/>
      <c r="I6967" s="78"/>
    </row>
    <row r="6968" spans="1:9" x14ac:dyDescent="0.2">
      <c r="A6968" s="77">
        <v>39100</v>
      </c>
      <c r="B6968" s="61">
        <v>644</v>
      </c>
      <c r="C6968" s="78">
        <f t="shared" si="271"/>
        <v>2007.01</v>
      </c>
      <c r="D6968" s="78">
        <f t="shared" si="272"/>
        <v>1.2773553719008264</v>
      </c>
      <c r="E6968" s="78"/>
      <c r="F6968" s="78"/>
      <c r="G6968" s="78"/>
      <c r="H6968" s="78"/>
      <c r="I6968" s="78"/>
    </row>
    <row r="6969" spans="1:9" x14ac:dyDescent="0.2">
      <c r="A6969" s="77">
        <v>39101</v>
      </c>
      <c r="B6969" s="61">
        <v>609</v>
      </c>
      <c r="C6969" s="78">
        <f t="shared" si="271"/>
        <v>2007.01</v>
      </c>
      <c r="D6969" s="78">
        <f t="shared" si="272"/>
        <v>1.2079338842975207</v>
      </c>
      <c r="E6969" s="78"/>
      <c r="F6969" s="78"/>
      <c r="G6969" s="78"/>
      <c r="H6969" s="78"/>
      <c r="I6969" s="78"/>
    </row>
    <row r="6970" spans="1:9" x14ac:dyDescent="0.2">
      <c r="A6970" s="77">
        <v>39102</v>
      </c>
      <c r="B6970" s="61">
        <v>510</v>
      </c>
      <c r="C6970" s="78">
        <f t="shared" si="271"/>
        <v>2007.01</v>
      </c>
      <c r="D6970" s="78">
        <f t="shared" si="272"/>
        <v>1.0115702479338842</v>
      </c>
      <c r="E6970" s="78"/>
      <c r="F6970" s="78"/>
      <c r="G6970" s="78"/>
      <c r="H6970" s="78"/>
      <c r="I6970" s="78"/>
    </row>
    <row r="6971" spans="1:9" x14ac:dyDescent="0.2">
      <c r="A6971" s="77">
        <v>39103</v>
      </c>
      <c r="B6971" s="61">
        <v>701</v>
      </c>
      <c r="C6971" s="78">
        <f t="shared" si="271"/>
        <v>2007.01</v>
      </c>
      <c r="D6971" s="78">
        <f t="shared" si="272"/>
        <v>1.3904132231404958</v>
      </c>
      <c r="E6971" s="78"/>
      <c r="F6971" s="78"/>
      <c r="G6971" s="78"/>
      <c r="H6971" s="78"/>
      <c r="I6971" s="78"/>
    </row>
    <row r="6972" spans="1:9" x14ac:dyDescent="0.2">
      <c r="A6972" s="77">
        <v>39104</v>
      </c>
      <c r="B6972" s="61">
        <v>566</v>
      </c>
      <c r="C6972" s="78">
        <f t="shared" si="271"/>
        <v>2007.01</v>
      </c>
      <c r="D6972" s="78">
        <f t="shared" si="272"/>
        <v>1.1226446280991735</v>
      </c>
      <c r="E6972" s="78"/>
      <c r="F6972" s="78"/>
      <c r="G6972" s="78"/>
      <c r="H6972" s="78"/>
      <c r="I6972" s="78"/>
    </row>
    <row r="6973" spans="1:9" x14ac:dyDescent="0.2">
      <c r="A6973" s="77">
        <v>39105</v>
      </c>
      <c r="B6973" s="61">
        <v>654</v>
      </c>
      <c r="C6973" s="78">
        <f t="shared" si="271"/>
        <v>2007.01</v>
      </c>
      <c r="D6973" s="78">
        <f t="shared" si="272"/>
        <v>1.2971900826446281</v>
      </c>
      <c r="E6973" s="78"/>
      <c r="F6973" s="78"/>
      <c r="G6973" s="78"/>
      <c r="H6973" s="78"/>
      <c r="I6973" s="78"/>
    </row>
    <row r="6974" spans="1:9" x14ac:dyDescent="0.2">
      <c r="A6974" s="77">
        <v>39106</v>
      </c>
      <c r="B6974" s="61">
        <v>660</v>
      </c>
      <c r="C6974" s="78">
        <f t="shared" si="271"/>
        <v>2007.01</v>
      </c>
      <c r="D6974" s="78">
        <f t="shared" si="272"/>
        <v>1.3090909090909091</v>
      </c>
      <c r="E6974" s="78"/>
      <c r="F6974" s="78"/>
      <c r="G6974" s="78"/>
      <c r="H6974" s="78"/>
      <c r="I6974" s="78"/>
    </row>
    <row r="6975" spans="1:9" x14ac:dyDescent="0.2">
      <c r="A6975" s="77">
        <v>39107</v>
      </c>
      <c r="B6975" s="61">
        <v>519</v>
      </c>
      <c r="C6975" s="78">
        <f t="shared" si="271"/>
        <v>2007.01</v>
      </c>
      <c r="D6975" s="78">
        <f t="shared" si="272"/>
        <v>1.0294214876033059</v>
      </c>
      <c r="E6975" s="78"/>
      <c r="F6975" s="78"/>
      <c r="G6975" s="78"/>
      <c r="H6975" s="78"/>
      <c r="I6975" s="78"/>
    </row>
    <row r="6976" spans="1:9" x14ac:dyDescent="0.2">
      <c r="A6976" s="77">
        <v>39108</v>
      </c>
      <c r="B6976" s="61">
        <v>530</v>
      </c>
      <c r="C6976" s="78">
        <f t="shared" si="271"/>
        <v>2007.01</v>
      </c>
      <c r="D6976" s="78">
        <f t="shared" si="272"/>
        <v>1.0512396694214876</v>
      </c>
      <c r="E6976" s="78"/>
      <c r="F6976" s="78"/>
      <c r="G6976" s="78"/>
      <c r="H6976" s="78"/>
      <c r="I6976" s="78"/>
    </row>
    <row r="6977" spans="1:9" x14ac:dyDescent="0.2">
      <c r="A6977" s="77">
        <v>39109</v>
      </c>
      <c r="B6977" s="61">
        <v>410</v>
      </c>
      <c r="C6977" s="78">
        <f t="shared" si="271"/>
        <v>2007.01</v>
      </c>
      <c r="D6977" s="78">
        <f t="shared" si="272"/>
        <v>0.81322314049586786</v>
      </c>
      <c r="E6977" s="78"/>
      <c r="F6977" s="78"/>
      <c r="G6977" s="78"/>
      <c r="H6977" s="78"/>
      <c r="I6977" s="78"/>
    </row>
    <row r="6978" spans="1:9" x14ac:dyDescent="0.2">
      <c r="A6978" s="77">
        <v>39110</v>
      </c>
      <c r="B6978" s="61">
        <v>562</v>
      </c>
      <c r="C6978" s="78">
        <f t="shared" si="271"/>
        <v>2007.01</v>
      </c>
      <c r="D6978" s="78">
        <f t="shared" si="272"/>
        <v>1.1147107438016528</v>
      </c>
      <c r="E6978" s="78"/>
      <c r="F6978" s="78"/>
      <c r="G6978" s="78"/>
      <c r="H6978" s="78"/>
      <c r="I6978" s="78"/>
    </row>
    <row r="6979" spans="1:9" x14ac:dyDescent="0.2">
      <c r="A6979" s="77">
        <v>39111</v>
      </c>
      <c r="B6979" s="61">
        <v>410</v>
      </c>
      <c r="C6979" s="78">
        <f t="shared" si="271"/>
        <v>2007.01</v>
      </c>
      <c r="D6979" s="78">
        <f t="shared" si="272"/>
        <v>0.81322314049586786</v>
      </c>
      <c r="E6979" s="78"/>
      <c r="F6979" s="78"/>
      <c r="G6979" s="78"/>
      <c r="H6979" s="78"/>
      <c r="I6979" s="78"/>
    </row>
    <row r="6980" spans="1:9" x14ac:dyDescent="0.2">
      <c r="A6980" s="77">
        <v>39112</v>
      </c>
      <c r="B6980" s="61">
        <v>563</v>
      </c>
      <c r="C6980" s="78">
        <f t="shared" si="271"/>
        <v>2007.01</v>
      </c>
      <c r="D6980" s="78">
        <f t="shared" si="272"/>
        <v>1.116694214876033</v>
      </c>
      <c r="E6980" s="78"/>
      <c r="F6980" s="78"/>
      <c r="G6980" s="78"/>
      <c r="H6980" s="78"/>
      <c r="I6980" s="78"/>
    </row>
    <row r="6981" spans="1:9" x14ac:dyDescent="0.2">
      <c r="A6981" s="77">
        <v>39113</v>
      </c>
      <c r="B6981" s="61">
        <v>420</v>
      </c>
      <c r="C6981" s="78">
        <f t="shared" si="271"/>
        <v>2007.01</v>
      </c>
      <c r="D6981" s="78">
        <f t="shared" si="272"/>
        <v>0.83305785123966936</v>
      </c>
      <c r="E6981" s="78"/>
      <c r="F6981" s="78"/>
      <c r="G6981" s="78"/>
      <c r="H6981" s="78"/>
      <c r="I6981" s="78"/>
    </row>
    <row r="6982" spans="1:9" x14ac:dyDescent="0.2">
      <c r="A6982" s="77">
        <v>39114</v>
      </c>
      <c r="B6982" s="61">
        <v>545</v>
      </c>
      <c r="C6982" s="78">
        <f t="shared" si="271"/>
        <v>2007.02</v>
      </c>
      <c r="D6982" s="78">
        <f t="shared" si="272"/>
        <v>1.0809917355371901</v>
      </c>
      <c r="E6982" s="78"/>
      <c r="F6982" s="78"/>
      <c r="G6982" s="78"/>
      <c r="H6982" s="78"/>
      <c r="I6982" s="78"/>
    </row>
    <row r="6983" spans="1:9" x14ac:dyDescent="0.2">
      <c r="A6983" s="77">
        <v>39115</v>
      </c>
      <c r="B6983" s="61">
        <v>449</v>
      </c>
      <c r="C6983" s="78">
        <f t="shared" si="271"/>
        <v>2007.02</v>
      </c>
      <c r="D6983" s="78">
        <f t="shared" si="272"/>
        <v>0.89057851239669428</v>
      </c>
      <c r="E6983" s="78"/>
      <c r="F6983" s="78"/>
      <c r="G6983" s="78"/>
      <c r="H6983" s="78"/>
      <c r="I6983" s="78"/>
    </row>
    <row r="6984" spans="1:9" x14ac:dyDescent="0.2">
      <c r="A6984" s="77">
        <v>39116</v>
      </c>
      <c r="B6984" s="61">
        <v>560</v>
      </c>
      <c r="C6984" s="78">
        <f t="shared" si="271"/>
        <v>2007.02</v>
      </c>
      <c r="D6984" s="78">
        <f t="shared" si="272"/>
        <v>1.1107438016528928</v>
      </c>
      <c r="E6984" s="78"/>
      <c r="F6984" s="78"/>
      <c r="G6984" s="78"/>
      <c r="H6984" s="78"/>
      <c r="I6984" s="78"/>
    </row>
    <row r="6985" spans="1:9" x14ac:dyDescent="0.2">
      <c r="A6985" s="77">
        <v>39117</v>
      </c>
      <c r="B6985" s="61">
        <v>614</v>
      </c>
      <c r="C6985" s="78">
        <f t="shared" si="271"/>
        <v>2007.02</v>
      </c>
      <c r="D6985" s="78">
        <f t="shared" si="272"/>
        <v>1.2178512396694214</v>
      </c>
      <c r="E6985" s="78"/>
      <c r="F6985" s="78"/>
      <c r="G6985" s="78"/>
      <c r="H6985" s="78"/>
      <c r="I6985" s="78"/>
    </row>
    <row r="6986" spans="1:9" x14ac:dyDescent="0.2">
      <c r="A6986" s="77">
        <v>39118</v>
      </c>
      <c r="B6986" s="61">
        <v>681</v>
      </c>
      <c r="C6986" s="78">
        <f t="shared" si="271"/>
        <v>2007.02</v>
      </c>
      <c r="D6986" s="78">
        <f t="shared" si="272"/>
        <v>1.3507438016528928</v>
      </c>
      <c r="E6986" s="78"/>
      <c r="F6986" s="78"/>
      <c r="G6986" s="78"/>
      <c r="H6986" s="78"/>
      <c r="I6986" s="78"/>
    </row>
    <row r="6987" spans="1:9" x14ac:dyDescent="0.2">
      <c r="A6987" s="77">
        <v>39119</v>
      </c>
      <c r="B6987" s="61">
        <v>425</v>
      </c>
      <c r="C6987" s="78">
        <f t="shared" ref="C6987:C7050" si="273">YEAR(A6987) + MONTH(A6987) / 100</f>
        <v>2007.02</v>
      </c>
      <c r="D6987" s="78">
        <f t="shared" si="272"/>
        <v>0.84297520661157022</v>
      </c>
      <c r="E6987" s="78"/>
      <c r="F6987" s="78"/>
      <c r="G6987" s="78"/>
      <c r="H6987" s="78"/>
      <c r="I6987" s="78"/>
    </row>
    <row r="6988" spans="1:9" x14ac:dyDescent="0.2">
      <c r="A6988" s="77">
        <v>39120</v>
      </c>
      <c r="B6988" s="61">
        <v>1190</v>
      </c>
      <c r="C6988" s="78">
        <f t="shared" si="273"/>
        <v>2007.02</v>
      </c>
      <c r="D6988" s="78">
        <f t="shared" ref="D6988:D7051" si="274">B6988 * 60 * 60 * 24 / 43560 / 1000</f>
        <v>2.3603305785123965</v>
      </c>
      <c r="E6988" s="78"/>
      <c r="F6988" s="78"/>
      <c r="G6988" s="78"/>
      <c r="H6988" s="78"/>
      <c r="I6988" s="78"/>
    </row>
    <row r="6989" spans="1:9" x14ac:dyDescent="0.2">
      <c r="A6989" s="77">
        <v>39121</v>
      </c>
      <c r="B6989" s="61">
        <v>2225</v>
      </c>
      <c r="C6989" s="78">
        <f t="shared" si="273"/>
        <v>2007.02</v>
      </c>
      <c r="D6989" s="78">
        <f t="shared" si="274"/>
        <v>4.4132231404958677</v>
      </c>
      <c r="E6989" s="78"/>
      <c r="F6989" s="78"/>
      <c r="G6989" s="78"/>
      <c r="H6989" s="78"/>
      <c r="I6989" s="78"/>
    </row>
    <row r="6990" spans="1:9" x14ac:dyDescent="0.2">
      <c r="A6990" s="77">
        <v>39122</v>
      </c>
      <c r="B6990" s="61">
        <v>2075</v>
      </c>
      <c r="C6990" s="78">
        <f t="shared" si="273"/>
        <v>2007.02</v>
      </c>
      <c r="D6990" s="78">
        <f t="shared" si="274"/>
        <v>4.115702479338843</v>
      </c>
      <c r="E6990" s="78"/>
      <c r="F6990" s="78"/>
      <c r="G6990" s="78"/>
      <c r="H6990" s="78"/>
      <c r="I6990" s="78"/>
    </row>
    <row r="6991" spans="1:9" x14ac:dyDescent="0.2">
      <c r="A6991" s="77">
        <v>39123</v>
      </c>
      <c r="B6991" s="61">
        <v>6266</v>
      </c>
      <c r="C6991" s="78">
        <f t="shared" si="273"/>
        <v>2007.02</v>
      </c>
      <c r="D6991" s="78">
        <f t="shared" si="274"/>
        <v>12.428429752066116</v>
      </c>
      <c r="E6991" s="78"/>
      <c r="F6991" s="78"/>
      <c r="G6991" s="78"/>
      <c r="H6991" s="78"/>
      <c r="I6991" s="78"/>
    </row>
    <row r="6992" spans="1:9" x14ac:dyDescent="0.2">
      <c r="A6992" s="77">
        <v>39124</v>
      </c>
      <c r="B6992" s="61">
        <v>6350</v>
      </c>
      <c r="C6992" s="78">
        <f t="shared" si="273"/>
        <v>2007.02</v>
      </c>
      <c r="D6992" s="78">
        <f t="shared" si="274"/>
        <v>12.595041322314049</v>
      </c>
      <c r="E6992" s="78"/>
      <c r="F6992" s="78"/>
      <c r="G6992" s="78"/>
      <c r="H6992" s="78"/>
      <c r="I6992" s="78"/>
    </row>
    <row r="6993" spans="1:9" x14ac:dyDescent="0.2">
      <c r="A6993" s="77">
        <v>39125</v>
      </c>
      <c r="B6993" s="61">
        <v>3830</v>
      </c>
      <c r="C6993" s="78">
        <f t="shared" si="273"/>
        <v>2007.02</v>
      </c>
      <c r="D6993" s="78">
        <f t="shared" si="274"/>
        <v>7.5966942148760328</v>
      </c>
      <c r="E6993" s="78"/>
      <c r="F6993" s="78"/>
      <c r="G6993" s="78"/>
      <c r="H6993" s="78"/>
      <c r="I6993" s="78"/>
    </row>
    <row r="6994" spans="1:9" x14ac:dyDescent="0.2">
      <c r="A6994" s="77">
        <v>39126</v>
      </c>
      <c r="B6994" s="61">
        <v>2768</v>
      </c>
      <c r="C6994" s="78">
        <f t="shared" si="273"/>
        <v>2007.02</v>
      </c>
      <c r="D6994" s="78">
        <f t="shared" si="274"/>
        <v>5.490247933884298</v>
      </c>
      <c r="E6994" s="78"/>
      <c r="F6994" s="78"/>
      <c r="G6994" s="78"/>
      <c r="H6994" s="78"/>
      <c r="I6994" s="78"/>
    </row>
    <row r="6995" spans="1:9" x14ac:dyDescent="0.2">
      <c r="A6995" s="77">
        <v>39127</v>
      </c>
      <c r="B6995" s="61">
        <v>2132</v>
      </c>
      <c r="C6995" s="78">
        <f t="shared" si="273"/>
        <v>2007.02</v>
      </c>
      <c r="D6995" s="78">
        <f t="shared" si="274"/>
        <v>4.2287603305785124</v>
      </c>
      <c r="E6995" s="78"/>
      <c r="F6995" s="78"/>
      <c r="G6995" s="78"/>
      <c r="H6995" s="78"/>
      <c r="I6995" s="78"/>
    </row>
    <row r="6996" spans="1:9" x14ac:dyDescent="0.2">
      <c r="A6996" s="77">
        <v>39128</v>
      </c>
      <c r="B6996" s="61">
        <v>1975</v>
      </c>
      <c r="C6996" s="78">
        <f t="shared" si="273"/>
        <v>2007.02</v>
      </c>
      <c r="D6996" s="78">
        <f t="shared" si="274"/>
        <v>3.9173553719008263</v>
      </c>
      <c r="E6996" s="78"/>
      <c r="F6996" s="78"/>
      <c r="G6996" s="78"/>
      <c r="H6996" s="78"/>
      <c r="I6996" s="78"/>
    </row>
    <row r="6997" spans="1:9" x14ac:dyDescent="0.2">
      <c r="A6997" s="77">
        <v>39129</v>
      </c>
      <c r="B6997" s="61">
        <v>1983</v>
      </c>
      <c r="C6997" s="78">
        <f t="shared" si="273"/>
        <v>2007.02</v>
      </c>
      <c r="D6997" s="78">
        <f t="shared" si="274"/>
        <v>3.9332231404958677</v>
      </c>
      <c r="E6997" s="78"/>
      <c r="F6997" s="78"/>
      <c r="G6997" s="78"/>
      <c r="H6997" s="78"/>
      <c r="I6997" s="78"/>
    </row>
    <row r="6998" spans="1:9" x14ac:dyDescent="0.2">
      <c r="A6998" s="77">
        <v>39130</v>
      </c>
      <c r="B6998" s="61">
        <v>1776</v>
      </c>
      <c r="C6998" s="78">
        <f t="shared" si="273"/>
        <v>2007.02</v>
      </c>
      <c r="D6998" s="78">
        <f t="shared" si="274"/>
        <v>3.5226446280991737</v>
      </c>
      <c r="E6998" s="78"/>
      <c r="F6998" s="78"/>
      <c r="G6998" s="78"/>
      <c r="H6998" s="78"/>
      <c r="I6998" s="78"/>
    </row>
    <row r="6999" spans="1:9" x14ac:dyDescent="0.2">
      <c r="A6999" s="77">
        <v>39131</v>
      </c>
      <c r="B6999" s="61">
        <v>1701</v>
      </c>
      <c r="C6999" s="78">
        <f t="shared" si="273"/>
        <v>2007.02</v>
      </c>
      <c r="D6999" s="78">
        <f t="shared" si="274"/>
        <v>3.3738842975206613</v>
      </c>
      <c r="E6999" s="78"/>
      <c r="F6999" s="78"/>
      <c r="G6999" s="78"/>
      <c r="H6999" s="78"/>
      <c r="I6999" s="78"/>
    </row>
    <row r="7000" spans="1:9" x14ac:dyDescent="0.2">
      <c r="A7000" s="77">
        <v>39132</v>
      </c>
      <c r="B7000" s="61">
        <v>1489</v>
      </c>
      <c r="C7000" s="78">
        <f t="shared" si="273"/>
        <v>2007.02</v>
      </c>
      <c r="D7000" s="78">
        <f t="shared" si="274"/>
        <v>2.9533884297520663</v>
      </c>
      <c r="E7000" s="78"/>
      <c r="F7000" s="78"/>
      <c r="G7000" s="78"/>
      <c r="H7000" s="78"/>
      <c r="I7000" s="78"/>
    </row>
    <row r="7001" spans="1:9" x14ac:dyDescent="0.2">
      <c r="A7001" s="77">
        <v>39133</v>
      </c>
      <c r="B7001" s="61">
        <v>1428</v>
      </c>
      <c r="C7001" s="78">
        <f t="shared" si="273"/>
        <v>2007.02</v>
      </c>
      <c r="D7001" s="78">
        <f t="shared" si="274"/>
        <v>2.8323966942148759</v>
      </c>
      <c r="E7001" s="78"/>
      <c r="F7001" s="78"/>
      <c r="G7001" s="78"/>
      <c r="H7001" s="78"/>
      <c r="I7001" s="78"/>
    </row>
    <row r="7002" spans="1:9" x14ac:dyDescent="0.2">
      <c r="A7002" s="77">
        <v>39134</v>
      </c>
      <c r="B7002" s="61">
        <v>3140</v>
      </c>
      <c r="C7002" s="78">
        <f t="shared" si="273"/>
        <v>2007.02</v>
      </c>
      <c r="D7002" s="78">
        <f t="shared" si="274"/>
        <v>6.2280991735537192</v>
      </c>
      <c r="E7002" s="78"/>
      <c r="F7002" s="78"/>
      <c r="G7002" s="78"/>
      <c r="H7002" s="78"/>
      <c r="I7002" s="78"/>
    </row>
    <row r="7003" spans="1:9" x14ac:dyDescent="0.2">
      <c r="A7003" s="77">
        <v>39135</v>
      </c>
      <c r="B7003" s="61">
        <v>3885</v>
      </c>
      <c r="C7003" s="78">
        <f t="shared" si="273"/>
        <v>2007.02</v>
      </c>
      <c r="D7003" s="78">
        <f t="shared" si="274"/>
        <v>7.7057851239669422</v>
      </c>
      <c r="E7003" s="78"/>
      <c r="F7003" s="78"/>
      <c r="G7003" s="78"/>
      <c r="H7003" s="78"/>
      <c r="I7003" s="78"/>
    </row>
    <row r="7004" spans="1:9" x14ac:dyDescent="0.2">
      <c r="A7004" s="77">
        <v>39136</v>
      </c>
      <c r="B7004" s="61">
        <v>2341</v>
      </c>
      <c r="C7004" s="78">
        <f t="shared" si="273"/>
        <v>2007.02</v>
      </c>
      <c r="D7004" s="78">
        <f t="shared" si="274"/>
        <v>4.6433057851239674</v>
      </c>
      <c r="E7004" s="78"/>
      <c r="F7004" s="78"/>
      <c r="G7004" s="78"/>
      <c r="H7004" s="78"/>
      <c r="I7004" s="78"/>
    </row>
    <row r="7005" spans="1:9" x14ac:dyDescent="0.2">
      <c r="A7005" s="77">
        <v>39137</v>
      </c>
      <c r="B7005" s="61">
        <v>2435</v>
      </c>
      <c r="C7005" s="78">
        <f t="shared" si="273"/>
        <v>2007.02</v>
      </c>
      <c r="D7005" s="78">
        <f t="shared" si="274"/>
        <v>4.8297520661157023</v>
      </c>
      <c r="E7005" s="78"/>
      <c r="F7005" s="78"/>
      <c r="G7005" s="78"/>
      <c r="H7005" s="78"/>
      <c r="I7005" s="78"/>
    </row>
    <row r="7006" spans="1:9" x14ac:dyDescent="0.2">
      <c r="A7006" s="77">
        <v>39138</v>
      </c>
      <c r="B7006" s="61">
        <v>2149</v>
      </c>
      <c r="C7006" s="78">
        <f t="shared" si="273"/>
        <v>2007.02</v>
      </c>
      <c r="D7006" s="78">
        <f t="shared" si="274"/>
        <v>4.2624793388429749</v>
      </c>
      <c r="E7006" s="78"/>
      <c r="F7006" s="78"/>
      <c r="G7006" s="78"/>
      <c r="H7006" s="78"/>
      <c r="I7006" s="78"/>
    </row>
    <row r="7007" spans="1:9" x14ac:dyDescent="0.2">
      <c r="A7007" s="77">
        <v>39139</v>
      </c>
      <c r="B7007" s="61">
        <v>1671</v>
      </c>
      <c r="C7007" s="78">
        <f t="shared" si="273"/>
        <v>2007.02</v>
      </c>
      <c r="D7007" s="78">
        <f t="shared" si="274"/>
        <v>3.3143801652892564</v>
      </c>
      <c r="E7007" s="78"/>
      <c r="F7007" s="78"/>
      <c r="G7007" s="78"/>
      <c r="H7007" s="78"/>
      <c r="I7007" s="78"/>
    </row>
    <row r="7008" spans="1:9" x14ac:dyDescent="0.2">
      <c r="A7008" s="77">
        <v>39140</v>
      </c>
      <c r="B7008" s="61">
        <v>1966</v>
      </c>
      <c r="C7008" s="78">
        <f t="shared" si="273"/>
        <v>2007.02</v>
      </c>
      <c r="D7008" s="78">
        <f t="shared" si="274"/>
        <v>3.8995041322314052</v>
      </c>
      <c r="E7008" s="78"/>
      <c r="F7008" s="78"/>
      <c r="G7008" s="78"/>
      <c r="H7008" s="78"/>
      <c r="I7008" s="78"/>
    </row>
    <row r="7009" spans="1:9" x14ac:dyDescent="0.2">
      <c r="A7009" s="77">
        <v>39141</v>
      </c>
      <c r="B7009" s="61">
        <v>1500</v>
      </c>
      <c r="C7009" s="78">
        <f t="shared" si="273"/>
        <v>2007.02</v>
      </c>
      <c r="D7009" s="78">
        <f t="shared" si="274"/>
        <v>2.9752066115702478</v>
      </c>
      <c r="E7009" s="78"/>
      <c r="F7009" s="78"/>
      <c r="G7009" s="78"/>
      <c r="H7009" s="78"/>
      <c r="I7009" s="78"/>
    </row>
    <row r="7010" spans="1:9" x14ac:dyDescent="0.2">
      <c r="A7010" s="77">
        <v>39142</v>
      </c>
      <c r="B7010" s="61">
        <v>1429</v>
      </c>
      <c r="C7010" s="78">
        <f t="shared" si="273"/>
        <v>2007.03</v>
      </c>
      <c r="D7010" s="78">
        <f t="shared" si="274"/>
        <v>2.8343801652892564</v>
      </c>
      <c r="E7010" s="78"/>
      <c r="F7010" s="78"/>
      <c r="G7010" s="78"/>
      <c r="H7010" s="78"/>
      <c r="I7010" s="78"/>
    </row>
    <row r="7011" spans="1:9" x14ac:dyDescent="0.2">
      <c r="A7011" s="77">
        <v>39143</v>
      </c>
      <c r="B7011" s="61">
        <v>1367</v>
      </c>
      <c r="C7011" s="78">
        <f t="shared" si="273"/>
        <v>2007.03</v>
      </c>
      <c r="D7011" s="78">
        <f t="shared" si="274"/>
        <v>2.7114049586776861</v>
      </c>
      <c r="E7011" s="78"/>
      <c r="F7011" s="78"/>
      <c r="G7011" s="78"/>
      <c r="H7011" s="78"/>
      <c r="I7011" s="78"/>
    </row>
    <row r="7012" spans="1:9" x14ac:dyDescent="0.2">
      <c r="A7012" s="77">
        <v>39144</v>
      </c>
      <c r="B7012" s="61">
        <v>1375</v>
      </c>
      <c r="C7012" s="78">
        <f t="shared" si="273"/>
        <v>2007.03</v>
      </c>
      <c r="D7012" s="78">
        <f t="shared" si="274"/>
        <v>2.7272727272727275</v>
      </c>
      <c r="E7012" s="78"/>
      <c r="F7012" s="78"/>
      <c r="G7012" s="78"/>
      <c r="H7012" s="78"/>
      <c r="I7012" s="78"/>
    </row>
    <row r="7013" spans="1:9" x14ac:dyDescent="0.2">
      <c r="A7013" s="77">
        <v>39145</v>
      </c>
      <c r="B7013" s="61">
        <v>1566</v>
      </c>
      <c r="C7013" s="78">
        <f t="shared" si="273"/>
        <v>2007.03</v>
      </c>
      <c r="D7013" s="78">
        <f t="shared" si="274"/>
        <v>3.1061157024793387</v>
      </c>
      <c r="E7013" s="78"/>
      <c r="F7013" s="78"/>
      <c r="G7013" s="78"/>
      <c r="H7013" s="78"/>
      <c r="I7013" s="78"/>
    </row>
    <row r="7014" spans="1:9" x14ac:dyDescent="0.2">
      <c r="A7014" s="77">
        <v>39146</v>
      </c>
      <c r="B7014" s="61">
        <v>1708</v>
      </c>
      <c r="C7014" s="78">
        <f t="shared" si="273"/>
        <v>2007.03</v>
      </c>
      <c r="D7014" s="78">
        <f t="shared" si="274"/>
        <v>3.3877685950413223</v>
      </c>
      <c r="E7014" s="78"/>
      <c r="F7014" s="78"/>
      <c r="G7014" s="78"/>
      <c r="H7014" s="78"/>
      <c r="I7014" s="78"/>
    </row>
    <row r="7015" spans="1:9" x14ac:dyDescent="0.2">
      <c r="A7015" s="77">
        <v>39147</v>
      </c>
      <c r="B7015" s="61">
        <v>1835</v>
      </c>
      <c r="C7015" s="78">
        <f t="shared" si="273"/>
        <v>2007.03</v>
      </c>
      <c r="D7015" s="78">
        <f t="shared" si="274"/>
        <v>3.6396694214876035</v>
      </c>
      <c r="E7015" s="78"/>
      <c r="F7015" s="78"/>
      <c r="G7015" s="78"/>
      <c r="H7015" s="78"/>
      <c r="I7015" s="78"/>
    </row>
    <row r="7016" spans="1:9" x14ac:dyDescent="0.2">
      <c r="A7016" s="77">
        <v>39148</v>
      </c>
      <c r="B7016" s="61">
        <v>2366</v>
      </c>
      <c r="C7016" s="78">
        <f t="shared" si="273"/>
        <v>2007.03</v>
      </c>
      <c r="D7016" s="78">
        <f t="shared" si="274"/>
        <v>4.6928925619834709</v>
      </c>
      <c r="E7016" s="78"/>
      <c r="F7016" s="78"/>
      <c r="G7016" s="78"/>
      <c r="H7016" s="78"/>
      <c r="I7016" s="78"/>
    </row>
    <row r="7017" spans="1:9" x14ac:dyDescent="0.2">
      <c r="A7017" s="77">
        <v>39149</v>
      </c>
      <c r="B7017" s="61">
        <v>2528</v>
      </c>
      <c r="C7017" s="78">
        <f t="shared" si="273"/>
        <v>2007.03</v>
      </c>
      <c r="D7017" s="78">
        <f t="shared" si="274"/>
        <v>5.0142148760330576</v>
      </c>
      <c r="E7017" s="78"/>
      <c r="F7017" s="78"/>
      <c r="G7017" s="78"/>
      <c r="H7017" s="78"/>
      <c r="I7017" s="78"/>
    </row>
    <row r="7018" spans="1:9" x14ac:dyDescent="0.2">
      <c r="A7018" s="77">
        <v>39150</v>
      </c>
      <c r="B7018" s="61">
        <v>2259</v>
      </c>
      <c r="C7018" s="78">
        <f t="shared" si="273"/>
        <v>2007.03</v>
      </c>
      <c r="D7018" s="78">
        <f t="shared" si="274"/>
        <v>4.4806611570247936</v>
      </c>
      <c r="E7018" s="78"/>
      <c r="F7018" s="78"/>
      <c r="G7018" s="78"/>
      <c r="H7018" s="78"/>
      <c r="I7018" s="78"/>
    </row>
    <row r="7019" spans="1:9" x14ac:dyDescent="0.2">
      <c r="A7019" s="77">
        <v>39151</v>
      </c>
      <c r="B7019" s="61">
        <v>2243</v>
      </c>
      <c r="C7019" s="78">
        <f t="shared" si="273"/>
        <v>2007.03</v>
      </c>
      <c r="D7019" s="78">
        <f t="shared" si="274"/>
        <v>4.4489256198347116</v>
      </c>
      <c r="E7019" s="78"/>
      <c r="F7019" s="78"/>
      <c r="G7019" s="78"/>
      <c r="H7019" s="78"/>
      <c r="I7019" s="78"/>
    </row>
    <row r="7020" spans="1:9" x14ac:dyDescent="0.2">
      <c r="A7020" s="77">
        <v>39152</v>
      </c>
      <c r="B7020" s="61">
        <v>2523</v>
      </c>
      <c r="C7020" s="78">
        <f t="shared" si="273"/>
        <v>2007.03</v>
      </c>
      <c r="D7020" s="78">
        <f t="shared" si="274"/>
        <v>5.0042975206611571</v>
      </c>
      <c r="E7020" s="78"/>
      <c r="F7020" s="78"/>
      <c r="G7020" s="78"/>
      <c r="H7020" s="78"/>
      <c r="I7020" s="78"/>
    </row>
    <row r="7021" spans="1:9" x14ac:dyDescent="0.2">
      <c r="A7021" s="77">
        <v>39153</v>
      </c>
      <c r="B7021" s="61">
        <v>3472</v>
      </c>
      <c r="C7021" s="78">
        <f t="shared" si="273"/>
        <v>2007.03</v>
      </c>
      <c r="D7021" s="78">
        <f t="shared" si="274"/>
        <v>6.8866115702479336</v>
      </c>
      <c r="E7021" s="78"/>
      <c r="F7021" s="78"/>
      <c r="G7021" s="78"/>
      <c r="H7021" s="78"/>
      <c r="I7021" s="78"/>
    </row>
    <row r="7022" spans="1:9" x14ac:dyDescent="0.2">
      <c r="A7022" s="77">
        <v>39154</v>
      </c>
      <c r="B7022" s="61">
        <v>3908</v>
      </c>
      <c r="C7022" s="78">
        <f t="shared" si="273"/>
        <v>2007.03</v>
      </c>
      <c r="D7022" s="78">
        <f t="shared" si="274"/>
        <v>7.7514049586776856</v>
      </c>
      <c r="E7022" s="78"/>
      <c r="F7022" s="78"/>
      <c r="G7022" s="78"/>
      <c r="H7022" s="78"/>
      <c r="I7022" s="78"/>
    </row>
    <row r="7023" spans="1:9" x14ac:dyDescent="0.2">
      <c r="A7023" s="77">
        <v>39155</v>
      </c>
      <c r="B7023" s="61">
        <v>3433</v>
      </c>
      <c r="C7023" s="78">
        <f t="shared" si="273"/>
        <v>2007.03</v>
      </c>
      <c r="D7023" s="78">
        <f t="shared" si="274"/>
        <v>6.809256198347108</v>
      </c>
      <c r="E7023" s="78"/>
      <c r="F7023" s="78"/>
      <c r="G7023" s="78"/>
      <c r="H7023" s="78"/>
      <c r="I7023" s="78"/>
    </row>
    <row r="7024" spans="1:9" x14ac:dyDescent="0.2">
      <c r="A7024" s="77">
        <v>39156</v>
      </c>
      <c r="B7024" s="61">
        <v>3161</v>
      </c>
      <c r="C7024" s="78">
        <f t="shared" si="273"/>
        <v>2007.03</v>
      </c>
      <c r="D7024" s="78">
        <f t="shared" si="274"/>
        <v>6.2697520661157027</v>
      </c>
      <c r="E7024" s="78"/>
      <c r="F7024" s="78"/>
      <c r="G7024" s="78"/>
      <c r="H7024" s="78"/>
      <c r="I7024" s="78"/>
    </row>
    <row r="7025" spans="1:9" x14ac:dyDescent="0.2">
      <c r="A7025" s="77">
        <v>39157</v>
      </c>
      <c r="B7025" s="61">
        <v>3225</v>
      </c>
      <c r="C7025" s="78">
        <f t="shared" si="273"/>
        <v>2007.03</v>
      </c>
      <c r="D7025" s="78">
        <f t="shared" si="274"/>
        <v>6.3966942148760326</v>
      </c>
      <c r="E7025" s="78"/>
      <c r="F7025" s="78"/>
      <c r="G7025" s="78"/>
      <c r="H7025" s="78"/>
      <c r="I7025" s="78"/>
    </row>
    <row r="7026" spans="1:9" x14ac:dyDescent="0.2">
      <c r="A7026" s="77">
        <v>39158</v>
      </c>
      <c r="B7026" s="61">
        <v>3412</v>
      </c>
      <c r="C7026" s="78">
        <f t="shared" si="273"/>
        <v>2007.03</v>
      </c>
      <c r="D7026" s="78">
        <f t="shared" si="274"/>
        <v>6.7676033057851237</v>
      </c>
      <c r="E7026" s="78"/>
      <c r="F7026" s="78"/>
      <c r="G7026" s="78"/>
      <c r="H7026" s="78"/>
      <c r="I7026" s="78"/>
    </row>
    <row r="7027" spans="1:9" x14ac:dyDescent="0.2">
      <c r="A7027" s="77">
        <v>39159</v>
      </c>
      <c r="B7027" s="61">
        <v>3530</v>
      </c>
      <c r="C7027" s="78">
        <f t="shared" si="273"/>
        <v>2007.03</v>
      </c>
      <c r="D7027" s="78">
        <f t="shared" si="274"/>
        <v>7.0016528925619834</v>
      </c>
      <c r="E7027" s="78"/>
      <c r="F7027" s="78"/>
      <c r="G7027" s="78"/>
      <c r="H7027" s="78"/>
      <c r="I7027" s="78"/>
    </row>
    <row r="7028" spans="1:9" x14ac:dyDescent="0.2">
      <c r="A7028" s="77">
        <v>39160</v>
      </c>
      <c r="B7028" s="61">
        <v>3148</v>
      </c>
      <c r="C7028" s="78">
        <f t="shared" si="273"/>
        <v>2007.03</v>
      </c>
      <c r="D7028" s="78">
        <f t="shared" si="274"/>
        <v>6.2439669421487602</v>
      </c>
      <c r="E7028" s="78"/>
      <c r="F7028" s="78"/>
      <c r="G7028" s="78"/>
      <c r="H7028" s="78"/>
      <c r="I7028" s="78"/>
    </row>
    <row r="7029" spans="1:9" x14ac:dyDescent="0.2">
      <c r="A7029" s="77">
        <v>39161</v>
      </c>
      <c r="B7029" s="61">
        <v>2941</v>
      </c>
      <c r="C7029" s="78">
        <f t="shared" si="273"/>
        <v>2007.03</v>
      </c>
      <c r="D7029" s="78">
        <f t="shared" si="274"/>
        <v>5.8333884297520662</v>
      </c>
      <c r="E7029" s="78"/>
      <c r="F7029" s="78"/>
      <c r="G7029" s="78"/>
      <c r="H7029" s="78"/>
      <c r="I7029" s="78"/>
    </row>
    <row r="7030" spans="1:9" x14ac:dyDescent="0.2">
      <c r="A7030" s="77">
        <v>39162</v>
      </c>
      <c r="B7030" s="61">
        <v>2612</v>
      </c>
      <c r="C7030" s="78">
        <f t="shared" si="273"/>
        <v>2007.03</v>
      </c>
      <c r="D7030" s="78">
        <f t="shared" si="274"/>
        <v>5.1808264462809923</v>
      </c>
      <c r="E7030" s="78"/>
      <c r="F7030" s="78"/>
      <c r="G7030" s="78"/>
      <c r="H7030" s="78"/>
      <c r="I7030" s="78"/>
    </row>
    <row r="7031" spans="1:9" x14ac:dyDescent="0.2">
      <c r="A7031" s="77">
        <v>39163</v>
      </c>
      <c r="B7031" s="61">
        <v>2516</v>
      </c>
      <c r="C7031" s="78">
        <f t="shared" si="273"/>
        <v>2007.03</v>
      </c>
      <c r="D7031" s="78">
        <f t="shared" si="274"/>
        <v>4.9904132231404956</v>
      </c>
      <c r="E7031" s="78"/>
      <c r="F7031" s="78"/>
      <c r="G7031" s="78"/>
      <c r="H7031" s="78"/>
      <c r="I7031" s="78"/>
    </row>
    <row r="7032" spans="1:9" x14ac:dyDescent="0.2">
      <c r="A7032" s="77">
        <v>39164</v>
      </c>
      <c r="B7032" s="61">
        <v>2412</v>
      </c>
      <c r="C7032" s="78">
        <f t="shared" si="273"/>
        <v>2007.03</v>
      </c>
      <c r="D7032" s="78">
        <f t="shared" si="274"/>
        <v>4.7841322314049588</v>
      </c>
      <c r="E7032" s="78"/>
      <c r="F7032" s="78"/>
      <c r="G7032" s="78"/>
      <c r="H7032" s="78"/>
      <c r="I7032" s="78"/>
    </row>
    <row r="7033" spans="1:9" x14ac:dyDescent="0.2">
      <c r="A7033" s="77">
        <v>39165</v>
      </c>
      <c r="B7033" s="61">
        <v>2502</v>
      </c>
      <c r="C7033" s="78">
        <f t="shared" si="273"/>
        <v>2007.03</v>
      </c>
      <c r="D7033" s="78">
        <f t="shared" si="274"/>
        <v>4.9626446280991727</v>
      </c>
      <c r="E7033" s="78"/>
      <c r="F7033" s="78"/>
      <c r="G7033" s="78"/>
      <c r="H7033" s="78"/>
      <c r="I7033" s="78"/>
    </row>
    <row r="7034" spans="1:9" x14ac:dyDescent="0.2">
      <c r="A7034" s="77">
        <v>39166</v>
      </c>
      <c r="B7034" s="61">
        <v>2605</v>
      </c>
      <c r="C7034" s="78">
        <f t="shared" si="273"/>
        <v>2007.03</v>
      </c>
      <c r="D7034" s="78">
        <f t="shared" si="274"/>
        <v>5.16694214876033</v>
      </c>
      <c r="E7034" s="78"/>
      <c r="F7034" s="78"/>
      <c r="G7034" s="78"/>
      <c r="H7034" s="78"/>
      <c r="I7034" s="78"/>
    </row>
    <row r="7035" spans="1:9" x14ac:dyDescent="0.2">
      <c r="A7035" s="77">
        <v>39167</v>
      </c>
      <c r="B7035" s="61">
        <v>2798</v>
      </c>
      <c r="C7035" s="78">
        <f t="shared" si="273"/>
        <v>2007.03</v>
      </c>
      <c r="D7035" s="78">
        <f t="shared" si="274"/>
        <v>5.549752066115702</v>
      </c>
      <c r="E7035" s="78"/>
      <c r="F7035" s="78"/>
      <c r="G7035" s="78"/>
      <c r="H7035" s="78"/>
      <c r="I7035" s="78"/>
    </row>
    <row r="7036" spans="1:9" x14ac:dyDescent="0.2">
      <c r="A7036" s="77">
        <v>39168</v>
      </c>
      <c r="B7036" s="61">
        <v>2228</v>
      </c>
      <c r="C7036" s="78">
        <f t="shared" si="273"/>
        <v>2007.03</v>
      </c>
      <c r="D7036" s="78">
        <f t="shared" si="274"/>
        <v>4.4191735537190082</v>
      </c>
      <c r="E7036" s="78"/>
      <c r="F7036" s="78"/>
      <c r="G7036" s="78"/>
      <c r="H7036" s="78"/>
      <c r="I7036" s="78"/>
    </row>
    <row r="7037" spans="1:9" x14ac:dyDescent="0.2">
      <c r="A7037" s="77">
        <v>39169</v>
      </c>
      <c r="B7037" s="61">
        <v>1922</v>
      </c>
      <c r="C7037" s="78">
        <f t="shared" si="273"/>
        <v>2007.03</v>
      </c>
      <c r="D7037" s="78">
        <f t="shared" si="274"/>
        <v>3.8122314049586774</v>
      </c>
      <c r="E7037" s="78"/>
      <c r="F7037" s="78"/>
      <c r="G7037" s="78"/>
      <c r="H7037" s="78"/>
      <c r="I7037" s="78"/>
    </row>
    <row r="7038" spans="1:9" x14ac:dyDescent="0.2">
      <c r="A7038" s="77">
        <v>39170</v>
      </c>
      <c r="B7038" s="61">
        <v>1802</v>
      </c>
      <c r="C7038" s="78">
        <f t="shared" si="273"/>
        <v>2007.03</v>
      </c>
      <c r="D7038" s="78">
        <f t="shared" si="274"/>
        <v>3.5742148760330577</v>
      </c>
      <c r="E7038" s="78"/>
      <c r="F7038" s="78"/>
      <c r="G7038" s="78"/>
      <c r="H7038" s="78"/>
      <c r="I7038" s="78"/>
    </row>
    <row r="7039" spans="1:9" x14ac:dyDescent="0.2">
      <c r="A7039" s="77">
        <v>39171</v>
      </c>
      <c r="B7039" s="61">
        <v>1785</v>
      </c>
      <c r="C7039" s="78">
        <f t="shared" si="273"/>
        <v>2007.03</v>
      </c>
      <c r="D7039" s="78">
        <f t="shared" si="274"/>
        <v>3.5404958677685952</v>
      </c>
      <c r="E7039" s="78"/>
      <c r="F7039" s="78"/>
      <c r="G7039" s="78"/>
      <c r="H7039" s="78"/>
      <c r="I7039" s="78"/>
    </row>
    <row r="7040" spans="1:9" x14ac:dyDescent="0.2">
      <c r="A7040" s="77">
        <v>39172</v>
      </c>
      <c r="B7040" s="61">
        <v>1914</v>
      </c>
      <c r="C7040" s="78">
        <f t="shared" si="273"/>
        <v>2007.03</v>
      </c>
      <c r="D7040" s="78">
        <f t="shared" si="274"/>
        <v>3.7963636363636364</v>
      </c>
      <c r="E7040" s="78"/>
      <c r="F7040" s="78"/>
      <c r="G7040" s="78"/>
      <c r="H7040" s="78"/>
      <c r="I7040" s="78"/>
    </row>
    <row r="7041" spans="1:9" x14ac:dyDescent="0.2">
      <c r="A7041" s="77">
        <v>39173</v>
      </c>
      <c r="B7041" s="61">
        <v>1825</v>
      </c>
      <c r="C7041" s="78">
        <f t="shared" si="273"/>
        <v>2007.04</v>
      </c>
      <c r="D7041" s="78">
        <f t="shared" si="274"/>
        <v>3.6198347107438016</v>
      </c>
      <c r="E7041" s="78"/>
      <c r="F7041" s="78"/>
      <c r="G7041" s="78"/>
      <c r="H7041" s="78"/>
      <c r="I7041" s="78"/>
    </row>
    <row r="7042" spans="1:9" x14ac:dyDescent="0.2">
      <c r="A7042" s="77">
        <v>39174</v>
      </c>
      <c r="B7042" s="61">
        <v>1894</v>
      </c>
      <c r="C7042" s="78">
        <f t="shared" si="273"/>
        <v>2007.04</v>
      </c>
      <c r="D7042" s="78">
        <f t="shared" si="274"/>
        <v>3.7566942148760329</v>
      </c>
      <c r="E7042" s="78"/>
      <c r="F7042" s="78"/>
      <c r="G7042" s="78"/>
      <c r="H7042" s="78"/>
      <c r="I7042" s="78"/>
    </row>
    <row r="7043" spans="1:9" x14ac:dyDescent="0.2">
      <c r="A7043" s="77">
        <v>39175</v>
      </c>
      <c r="B7043" s="61">
        <v>1904</v>
      </c>
      <c r="C7043" s="78">
        <f t="shared" si="273"/>
        <v>2007.04</v>
      </c>
      <c r="D7043" s="78">
        <f t="shared" si="274"/>
        <v>3.7765289256198349</v>
      </c>
      <c r="E7043" s="78"/>
      <c r="F7043" s="78"/>
      <c r="G7043" s="78"/>
      <c r="H7043" s="78"/>
      <c r="I7043" s="78"/>
    </row>
    <row r="7044" spans="1:9" x14ac:dyDescent="0.2">
      <c r="A7044" s="77">
        <v>39176</v>
      </c>
      <c r="B7044" s="61">
        <v>1880</v>
      </c>
      <c r="C7044" s="78">
        <f t="shared" si="273"/>
        <v>2007.04</v>
      </c>
      <c r="D7044" s="78">
        <f t="shared" si="274"/>
        <v>3.7289256198347105</v>
      </c>
      <c r="E7044" s="78"/>
      <c r="F7044" s="78"/>
      <c r="G7044" s="78"/>
      <c r="H7044" s="78"/>
      <c r="I7044" s="78"/>
    </row>
    <row r="7045" spans="1:9" x14ac:dyDescent="0.2">
      <c r="A7045" s="77">
        <v>39177</v>
      </c>
      <c r="B7045" s="61">
        <v>2180</v>
      </c>
      <c r="C7045" s="78">
        <f t="shared" si="273"/>
        <v>2007.04</v>
      </c>
      <c r="D7045" s="78">
        <f t="shared" si="274"/>
        <v>4.3239669421487603</v>
      </c>
      <c r="E7045" s="78"/>
      <c r="F7045" s="78"/>
      <c r="G7045" s="78"/>
      <c r="H7045" s="78"/>
      <c r="I7045" s="78"/>
    </row>
    <row r="7046" spans="1:9" x14ac:dyDescent="0.2">
      <c r="A7046" s="77">
        <v>39178</v>
      </c>
      <c r="B7046" s="61">
        <v>2439</v>
      </c>
      <c r="C7046" s="78">
        <f t="shared" si="273"/>
        <v>2007.04</v>
      </c>
      <c r="D7046" s="78">
        <f t="shared" si="274"/>
        <v>4.8376859504132232</v>
      </c>
      <c r="E7046" s="78"/>
      <c r="F7046" s="78"/>
      <c r="G7046" s="78"/>
      <c r="H7046" s="78"/>
      <c r="I7046" s="78"/>
    </row>
    <row r="7047" spans="1:9" x14ac:dyDescent="0.2">
      <c r="A7047" s="77">
        <v>39179</v>
      </c>
      <c r="B7047" s="61">
        <v>3078</v>
      </c>
      <c r="C7047" s="78">
        <f t="shared" si="273"/>
        <v>2007.04</v>
      </c>
      <c r="D7047" s="78">
        <f t="shared" si="274"/>
        <v>6.1051239669421484</v>
      </c>
      <c r="E7047" s="78"/>
      <c r="F7047" s="78"/>
      <c r="G7047" s="78"/>
      <c r="H7047" s="78"/>
      <c r="I7047" s="78"/>
    </row>
    <row r="7048" spans="1:9" x14ac:dyDescent="0.2">
      <c r="A7048" s="77">
        <v>39180</v>
      </c>
      <c r="B7048" s="61">
        <v>2421</v>
      </c>
      <c r="C7048" s="78">
        <f t="shared" si="273"/>
        <v>2007.04</v>
      </c>
      <c r="D7048" s="78">
        <f t="shared" si="274"/>
        <v>4.8019834710743803</v>
      </c>
      <c r="E7048" s="78"/>
      <c r="F7048" s="78"/>
      <c r="G7048" s="78"/>
      <c r="H7048" s="78"/>
      <c r="I7048" s="78"/>
    </row>
    <row r="7049" spans="1:9" x14ac:dyDescent="0.2">
      <c r="A7049" s="77">
        <v>39181</v>
      </c>
      <c r="B7049" s="61">
        <v>2498</v>
      </c>
      <c r="C7049" s="78">
        <f t="shared" si="273"/>
        <v>2007.04</v>
      </c>
      <c r="D7049" s="78">
        <f t="shared" si="274"/>
        <v>4.9547107438016527</v>
      </c>
      <c r="E7049" s="78"/>
      <c r="F7049" s="78"/>
      <c r="G7049" s="78"/>
      <c r="H7049" s="78"/>
      <c r="I7049" s="78"/>
    </row>
    <row r="7050" spans="1:9" x14ac:dyDescent="0.2">
      <c r="A7050" s="77">
        <v>39182</v>
      </c>
      <c r="B7050" s="61">
        <v>2158</v>
      </c>
      <c r="C7050" s="78">
        <f t="shared" si="273"/>
        <v>2007.04</v>
      </c>
      <c r="D7050" s="78">
        <f t="shared" si="274"/>
        <v>4.2803305785123964</v>
      </c>
      <c r="E7050" s="78"/>
      <c r="F7050" s="78"/>
      <c r="G7050" s="78"/>
      <c r="H7050" s="78"/>
      <c r="I7050" s="78"/>
    </row>
    <row r="7051" spans="1:9" x14ac:dyDescent="0.2">
      <c r="A7051" s="77">
        <v>39183</v>
      </c>
      <c r="B7051" s="61">
        <v>2006</v>
      </c>
      <c r="C7051" s="78">
        <f t="shared" ref="C7051:C7114" si="275">YEAR(A7051) + MONTH(A7051) / 100</f>
        <v>2007.04</v>
      </c>
      <c r="D7051" s="78">
        <f t="shared" si="274"/>
        <v>3.9788429752066117</v>
      </c>
      <c r="E7051" s="78"/>
      <c r="F7051" s="78"/>
      <c r="G7051" s="78"/>
      <c r="H7051" s="78"/>
      <c r="I7051" s="78"/>
    </row>
    <row r="7052" spans="1:9" x14ac:dyDescent="0.2">
      <c r="A7052" s="77">
        <v>39184</v>
      </c>
      <c r="B7052" s="61">
        <v>1884</v>
      </c>
      <c r="C7052" s="78">
        <f t="shared" si="275"/>
        <v>2007.04</v>
      </c>
      <c r="D7052" s="78">
        <f t="shared" ref="D7052:D7115" si="276">B7052 * 60 * 60 * 24 / 43560 / 1000</f>
        <v>3.7368595041322314</v>
      </c>
      <c r="E7052" s="78"/>
      <c r="F7052" s="78"/>
      <c r="G7052" s="78"/>
      <c r="H7052" s="78"/>
      <c r="I7052" s="78"/>
    </row>
    <row r="7053" spans="1:9" x14ac:dyDescent="0.2">
      <c r="A7053" s="77">
        <v>39185</v>
      </c>
      <c r="B7053" s="61">
        <v>1699</v>
      </c>
      <c r="C7053" s="78">
        <f t="shared" si="275"/>
        <v>2007.04</v>
      </c>
      <c r="D7053" s="78">
        <f t="shared" si="276"/>
        <v>3.3699173553719004</v>
      </c>
      <c r="E7053" s="78"/>
      <c r="F7053" s="78"/>
      <c r="G7053" s="78"/>
      <c r="H7053" s="78"/>
      <c r="I7053" s="78"/>
    </row>
    <row r="7054" spans="1:9" x14ac:dyDescent="0.2">
      <c r="A7054" s="77">
        <v>39186</v>
      </c>
      <c r="B7054" s="61">
        <v>1738</v>
      </c>
      <c r="C7054" s="78">
        <f t="shared" si="275"/>
        <v>2007.04</v>
      </c>
      <c r="D7054" s="78">
        <f t="shared" si="276"/>
        <v>3.4472727272727273</v>
      </c>
      <c r="E7054" s="78"/>
      <c r="F7054" s="78"/>
      <c r="G7054" s="78"/>
      <c r="H7054" s="78"/>
      <c r="I7054" s="78"/>
    </row>
    <row r="7055" spans="1:9" x14ac:dyDescent="0.2">
      <c r="A7055" s="77">
        <v>39187</v>
      </c>
      <c r="B7055" s="61">
        <v>1449</v>
      </c>
      <c r="C7055" s="78">
        <f t="shared" si="275"/>
        <v>2007.04</v>
      </c>
      <c r="D7055" s="78">
        <f t="shared" si="276"/>
        <v>2.8740495867768594</v>
      </c>
      <c r="E7055" s="78"/>
      <c r="F7055" s="78"/>
      <c r="G7055" s="78"/>
      <c r="H7055" s="78"/>
      <c r="I7055" s="78"/>
    </row>
    <row r="7056" spans="1:9" x14ac:dyDescent="0.2">
      <c r="A7056" s="77">
        <v>39188</v>
      </c>
      <c r="B7056" s="61">
        <v>1492</v>
      </c>
      <c r="C7056" s="78">
        <f t="shared" si="275"/>
        <v>2007.04</v>
      </c>
      <c r="D7056" s="78">
        <f t="shared" si="276"/>
        <v>2.9593388429752068</v>
      </c>
      <c r="E7056" s="78"/>
      <c r="F7056" s="78"/>
      <c r="G7056" s="78"/>
      <c r="H7056" s="78"/>
      <c r="I7056" s="78"/>
    </row>
    <row r="7057" spans="1:9" x14ac:dyDescent="0.2">
      <c r="A7057" s="77">
        <v>39189</v>
      </c>
      <c r="B7057" s="61">
        <v>1264</v>
      </c>
      <c r="C7057" s="78">
        <f t="shared" si="275"/>
        <v>2007.04</v>
      </c>
      <c r="D7057" s="78">
        <f t="shared" si="276"/>
        <v>2.5071074380165288</v>
      </c>
      <c r="E7057" s="78"/>
      <c r="F7057" s="78"/>
      <c r="G7057" s="78"/>
      <c r="H7057" s="78"/>
      <c r="I7057" s="78"/>
    </row>
    <row r="7058" spans="1:9" x14ac:dyDescent="0.2">
      <c r="A7058" s="77">
        <v>39190</v>
      </c>
      <c r="B7058" s="61">
        <v>1294</v>
      </c>
      <c r="C7058" s="78">
        <f t="shared" si="275"/>
        <v>2007.04</v>
      </c>
      <c r="D7058" s="78">
        <f t="shared" si="276"/>
        <v>2.5666115702479337</v>
      </c>
      <c r="E7058" s="78"/>
      <c r="F7058" s="78"/>
      <c r="G7058" s="78"/>
      <c r="H7058" s="78"/>
      <c r="I7058" s="78"/>
    </row>
    <row r="7059" spans="1:9" x14ac:dyDescent="0.2">
      <c r="A7059" s="77">
        <v>39191</v>
      </c>
      <c r="B7059" s="61">
        <v>1530</v>
      </c>
      <c r="C7059" s="78">
        <f t="shared" si="275"/>
        <v>2007.04</v>
      </c>
      <c r="D7059" s="78">
        <f t="shared" si="276"/>
        <v>3.0347107438016527</v>
      </c>
      <c r="E7059" s="78"/>
      <c r="F7059" s="78"/>
      <c r="G7059" s="78"/>
      <c r="H7059" s="78"/>
      <c r="I7059" s="78"/>
    </row>
    <row r="7060" spans="1:9" x14ac:dyDescent="0.2">
      <c r="A7060" s="77">
        <v>39192</v>
      </c>
      <c r="B7060" s="61">
        <v>1719</v>
      </c>
      <c r="C7060" s="78">
        <f t="shared" si="275"/>
        <v>2007.04</v>
      </c>
      <c r="D7060" s="78">
        <f t="shared" si="276"/>
        <v>3.4095867768595038</v>
      </c>
      <c r="E7060" s="78"/>
      <c r="F7060" s="78"/>
      <c r="G7060" s="78"/>
      <c r="H7060" s="78"/>
      <c r="I7060" s="78"/>
    </row>
    <row r="7061" spans="1:9" x14ac:dyDescent="0.2">
      <c r="A7061" s="77">
        <v>39193</v>
      </c>
      <c r="B7061" s="61">
        <v>1719</v>
      </c>
      <c r="C7061" s="78">
        <f t="shared" si="275"/>
        <v>2007.04</v>
      </c>
      <c r="D7061" s="78">
        <f t="shared" si="276"/>
        <v>3.4095867768595038</v>
      </c>
      <c r="E7061" s="78"/>
      <c r="F7061" s="78"/>
      <c r="G7061" s="78"/>
      <c r="H7061" s="78"/>
      <c r="I7061" s="78"/>
    </row>
    <row r="7062" spans="1:9" x14ac:dyDescent="0.2">
      <c r="A7062" s="77">
        <v>39194</v>
      </c>
      <c r="B7062" s="61">
        <v>1553</v>
      </c>
      <c r="C7062" s="78">
        <f t="shared" si="275"/>
        <v>2007.04</v>
      </c>
      <c r="D7062" s="78">
        <f t="shared" si="276"/>
        <v>3.0803305785123967</v>
      </c>
      <c r="E7062" s="78"/>
      <c r="F7062" s="78"/>
      <c r="G7062" s="78"/>
      <c r="H7062" s="78"/>
      <c r="I7062" s="78"/>
    </row>
    <row r="7063" spans="1:9" x14ac:dyDescent="0.2">
      <c r="A7063" s="77">
        <v>39195</v>
      </c>
      <c r="B7063" s="61">
        <v>1327</v>
      </c>
      <c r="C7063" s="78">
        <f t="shared" si="275"/>
        <v>2007.04</v>
      </c>
      <c r="D7063" s="78">
        <f t="shared" si="276"/>
        <v>2.6320661157024792</v>
      </c>
      <c r="E7063" s="78"/>
      <c r="F7063" s="78"/>
      <c r="G7063" s="78"/>
      <c r="H7063" s="78"/>
      <c r="I7063" s="78"/>
    </row>
    <row r="7064" spans="1:9" x14ac:dyDescent="0.2">
      <c r="A7064" s="77">
        <v>39196</v>
      </c>
      <c r="B7064" s="61">
        <v>1709</v>
      </c>
      <c r="C7064" s="78">
        <f t="shared" si="275"/>
        <v>2007.04</v>
      </c>
      <c r="D7064" s="78">
        <f t="shared" si="276"/>
        <v>3.3897520661157023</v>
      </c>
      <c r="E7064" s="78"/>
      <c r="F7064" s="78"/>
      <c r="G7064" s="78"/>
      <c r="H7064" s="78"/>
      <c r="I7064" s="78"/>
    </row>
    <row r="7065" spans="1:9" x14ac:dyDescent="0.2">
      <c r="A7065" s="77">
        <v>39197</v>
      </c>
      <c r="B7065" s="61">
        <v>1493</v>
      </c>
      <c r="C7065" s="78">
        <f t="shared" si="275"/>
        <v>2007.04</v>
      </c>
      <c r="D7065" s="78">
        <f t="shared" si="276"/>
        <v>2.9613223140495863</v>
      </c>
      <c r="E7065" s="78"/>
      <c r="F7065" s="78"/>
      <c r="G7065" s="78"/>
      <c r="H7065" s="78"/>
      <c r="I7065" s="78"/>
    </row>
    <row r="7066" spans="1:9" x14ac:dyDescent="0.2">
      <c r="A7066" s="77">
        <v>39198</v>
      </c>
      <c r="B7066" s="61">
        <v>1822</v>
      </c>
      <c r="C7066" s="78">
        <f t="shared" si="275"/>
        <v>2007.04</v>
      </c>
      <c r="D7066" s="78">
        <f t="shared" si="276"/>
        <v>3.6138842975206611</v>
      </c>
      <c r="E7066" s="78"/>
      <c r="F7066" s="78"/>
      <c r="G7066" s="78"/>
      <c r="H7066" s="78"/>
      <c r="I7066" s="78"/>
    </row>
    <row r="7067" spans="1:9" x14ac:dyDescent="0.2">
      <c r="A7067" s="77">
        <v>39199</v>
      </c>
      <c r="B7067" s="61">
        <v>2025</v>
      </c>
      <c r="C7067" s="78">
        <f t="shared" si="275"/>
        <v>2007.04</v>
      </c>
      <c r="D7067" s="78">
        <f t="shared" si="276"/>
        <v>4.0165289256198351</v>
      </c>
      <c r="E7067" s="78"/>
      <c r="F7067" s="78"/>
      <c r="G7067" s="78"/>
      <c r="H7067" s="78"/>
      <c r="I7067" s="78"/>
    </row>
    <row r="7068" spans="1:9" x14ac:dyDescent="0.2">
      <c r="A7068" s="77">
        <v>39200</v>
      </c>
      <c r="B7068" s="61">
        <v>2302</v>
      </c>
      <c r="C7068" s="78">
        <f t="shared" si="275"/>
        <v>2007.04</v>
      </c>
      <c r="D7068" s="78">
        <f t="shared" si="276"/>
        <v>4.5659504132231401</v>
      </c>
      <c r="E7068" s="78"/>
      <c r="F7068" s="78"/>
      <c r="G7068" s="78"/>
      <c r="H7068" s="78"/>
      <c r="I7068" s="78"/>
    </row>
    <row r="7069" spans="1:9" x14ac:dyDescent="0.2">
      <c r="A7069" s="77">
        <v>39201</v>
      </c>
      <c r="B7069" s="61">
        <v>2731</v>
      </c>
      <c r="C7069" s="78">
        <f t="shared" si="275"/>
        <v>2007.04</v>
      </c>
      <c r="D7069" s="78">
        <f t="shared" si="276"/>
        <v>5.4168595041322316</v>
      </c>
      <c r="E7069" s="78"/>
      <c r="F7069" s="78"/>
      <c r="G7069" s="78"/>
      <c r="H7069" s="78"/>
      <c r="I7069" s="78"/>
    </row>
    <row r="7070" spans="1:9" x14ac:dyDescent="0.2">
      <c r="A7070" s="77">
        <v>39202</v>
      </c>
      <c r="B7070" s="61">
        <v>2474</v>
      </c>
      <c r="C7070" s="78">
        <f t="shared" si="275"/>
        <v>2007.04</v>
      </c>
      <c r="D7070" s="78">
        <f t="shared" si="276"/>
        <v>4.9071074380165296</v>
      </c>
      <c r="E7070" s="78"/>
      <c r="F7070" s="78"/>
      <c r="G7070" s="78"/>
      <c r="H7070" s="78"/>
      <c r="I7070" s="78"/>
    </row>
    <row r="7071" spans="1:9" x14ac:dyDescent="0.2">
      <c r="A7071" s="77">
        <v>39203</v>
      </c>
      <c r="B7071" s="61">
        <v>2224</v>
      </c>
      <c r="C7071" s="78">
        <f t="shared" si="275"/>
        <v>2007.05</v>
      </c>
      <c r="D7071" s="78">
        <f t="shared" si="276"/>
        <v>4.4112396694214873</v>
      </c>
      <c r="E7071" s="78"/>
      <c r="F7071" s="78"/>
      <c r="G7071" s="78"/>
      <c r="H7071" s="78"/>
      <c r="I7071" s="78"/>
    </row>
    <row r="7072" spans="1:9" x14ac:dyDescent="0.2">
      <c r="A7072" s="77">
        <v>39204</v>
      </c>
      <c r="B7072" s="61">
        <v>2168</v>
      </c>
      <c r="C7072" s="78">
        <f t="shared" si="275"/>
        <v>2007.05</v>
      </c>
      <c r="D7072" s="78">
        <f t="shared" si="276"/>
        <v>4.3001652892561983</v>
      </c>
      <c r="E7072" s="78"/>
      <c r="F7072" s="78"/>
      <c r="G7072" s="78"/>
      <c r="H7072" s="78"/>
      <c r="I7072" s="78"/>
    </row>
    <row r="7073" spans="1:9" x14ac:dyDescent="0.2">
      <c r="A7073" s="77">
        <v>39205</v>
      </c>
      <c r="B7073" s="61">
        <v>2000</v>
      </c>
      <c r="C7073" s="78">
        <f t="shared" si="275"/>
        <v>2007.05</v>
      </c>
      <c r="D7073" s="78">
        <f t="shared" si="276"/>
        <v>3.9669421487603302</v>
      </c>
      <c r="E7073" s="78"/>
      <c r="F7073" s="78"/>
      <c r="G7073" s="78"/>
      <c r="H7073" s="78"/>
      <c r="I7073" s="78"/>
    </row>
    <row r="7074" spans="1:9" x14ac:dyDescent="0.2">
      <c r="A7074" s="77">
        <v>39206</v>
      </c>
      <c r="B7074" s="61">
        <v>1780</v>
      </c>
      <c r="C7074" s="78">
        <f t="shared" si="275"/>
        <v>2007.05</v>
      </c>
      <c r="D7074" s="78">
        <f t="shared" si="276"/>
        <v>3.5305785123966942</v>
      </c>
      <c r="E7074" s="78"/>
      <c r="F7074" s="78"/>
      <c r="G7074" s="78"/>
      <c r="H7074" s="78"/>
      <c r="I7074" s="78"/>
    </row>
    <row r="7075" spans="1:9" x14ac:dyDescent="0.2">
      <c r="A7075" s="77">
        <v>39207</v>
      </c>
      <c r="B7075" s="61">
        <v>1424</v>
      </c>
      <c r="C7075" s="78">
        <f t="shared" si="275"/>
        <v>2007.05</v>
      </c>
      <c r="D7075" s="78">
        <f t="shared" si="276"/>
        <v>2.8244628099173554</v>
      </c>
      <c r="E7075" s="78"/>
      <c r="F7075" s="78"/>
      <c r="G7075" s="78"/>
      <c r="H7075" s="78"/>
      <c r="I7075" s="78"/>
    </row>
    <row r="7076" spans="1:9" x14ac:dyDescent="0.2">
      <c r="A7076" s="77">
        <v>39208</v>
      </c>
      <c r="B7076" s="61">
        <v>1821</v>
      </c>
      <c r="C7076" s="78">
        <f t="shared" si="275"/>
        <v>2007.05</v>
      </c>
      <c r="D7076" s="78">
        <f t="shared" si="276"/>
        <v>3.6119008264462811</v>
      </c>
      <c r="E7076" s="78"/>
      <c r="F7076" s="78"/>
      <c r="G7076" s="78"/>
      <c r="H7076" s="78"/>
      <c r="I7076" s="78"/>
    </row>
    <row r="7077" spans="1:9" x14ac:dyDescent="0.2">
      <c r="A7077" s="77">
        <v>39209</v>
      </c>
      <c r="B7077" s="61">
        <v>2456</v>
      </c>
      <c r="C7077" s="78">
        <f t="shared" si="275"/>
        <v>2007.05</v>
      </c>
      <c r="D7077" s="78">
        <f t="shared" si="276"/>
        <v>4.8714049586776857</v>
      </c>
      <c r="E7077" s="78"/>
      <c r="F7077" s="78"/>
      <c r="G7077" s="78"/>
      <c r="H7077" s="78"/>
      <c r="I7077" s="78"/>
    </row>
    <row r="7078" spans="1:9" x14ac:dyDescent="0.2">
      <c r="A7078" s="77">
        <v>39210</v>
      </c>
      <c r="B7078" s="61">
        <v>2744</v>
      </c>
      <c r="C7078" s="78">
        <f t="shared" si="275"/>
        <v>2007.05</v>
      </c>
      <c r="D7078" s="78">
        <f t="shared" si="276"/>
        <v>5.4426446280991732</v>
      </c>
      <c r="E7078" s="78"/>
      <c r="F7078" s="78"/>
      <c r="G7078" s="78"/>
      <c r="H7078" s="78"/>
      <c r="I7078" s="78"/>
    </row>
    <row r="7079" spans="1:9" x14ac:dyDescent="0.2">
      <c r="A7079" s="77">
        <v>39211</v>
      </c>
      <c r="B7079" s="61">
        <v>2743</v>
      </c>
      <c r="C7079" s="78">
        <f t="shared" si="275"/>
        <v>2007.05</v>
      </c>
      <c r="D7079" s="78">
        <f t="shared" si="276"/>
        <v>5.4406611570247936</v>
      </c>
      <c r="E7079" s="78"/>
      <c r="F7079" s="78"/>
      <c r="G7079" s="78"/>
      <c r="H7079" s="78"/>
      <c r="I7079" s="78"/>
    </row>
    <row r="7080" spans="1:9" x14ac:dyDescent="0.2">
      <c r="A7080" s="77">
        <v>39212</v>
      </c>
      <c r="B7080" s="61">
        <v>2429</v>
      </c>
      <c r="C7080" s="78">
        <f t="shared" si="275"/>
        <v>2007.05</v>
      </c>
      <c r="D7080" s="78">
        <f t="shared" si="276"/>
        <v>4.8178512396694213</v>
      </c>
      <c r="E7080" s="78"/>
      <c r="F7080" s="78"/>
      <c r="G7080" s="78"/>
      <c r="H7080" s="78"/>
      <c r="I7080" s="78"/>
    </row>
    <row r="7081" spans="1:9" x14ac:dyDescent="0.2">
      <c r="A7081" s="77">
        <v>39213</v>
      </c>
      <c r="B7081" s="61">
        <v>2252</v>
      </c>
      <c r="C7081" s="78">
        <f t="shared" si="275"/>
        <v>2007.05</v>
      </c>
      <c r="D7081" s="78">
        <f t="shared" si="276"/>
        <v>4.4667768595041322</v>
      </c>
      <c r="E7081" s="78"/>
      <c r="F7081" s="78"/>
      <c r="G7081" s="78"/>
      <c r="H7081" s="78"/>
      <c r="I7081" s="78"/>
    </row>
    <row r="7082" spans="1:9" x14ac:dyDescent="0.2">
      <c r="A7082" s="77">
        <v>39214</v>
      </c>
      <c r="B7082" s="61">
        <v>1650</v>
      </c>
      <c r="C7082" s="78">
        <f t="shared" si="275"/>
        <v>2007.05</v>
      </c>
      <c r="D7082" s="78">
        <f t="shared" si="276"/>
        <v>3.2727272727272725</v>
      </c>
      <c r="E7082" s="78"/>
      <c r="F7082" s="78"/>
      <c r="G7082" s="78"/>
      <c r="H7082" s="78"/>
      <c r="I7082" s="78"/>
    </row>
    <row r="7083" spans="1:9" x14ac:dyDescent="0.2">
      <c r="A7083" s="77">
        <v>39215</v>
      </c>
      <c r="B7083" s="61">
        <v>1874</v>
      </c>
      <c r="C7083" s="78">
        <f t="shared" si="275"/>
        <v>2007.05</v>
      </c>
      <c r="D7083" s="78">
        <f t="shared" si="276"/>
        <v>3.7170247933884299</v>
      </c>
      <c r="E7083" s="78"/>
      <c r="F7083" s="78"/>
      <c r="G7083" s="78"/>
      <c r="H7083" s="78"/>
      <c r="I7083" s="78"/>
    </row>
    <row r="7084" spans="1:9" x14ac:dyDescent="0.2">
      <c r="A7084" s="77">
        <v>39216</v>
      </c>
      <c r="B7084" s="61">
        <v>1594</v>
      </c>
      <c r="C7084" s="78">
        <f t="shared" si="275"/>
        <v>2007.05</v>
      </c>
      <c r="D7084" s="78">
        <f t="shared" si="276"/>
        <v>3.1616528925619836</v>
      </c>
      <c r="E7084" s="78"/>
      <c r="F7084" s="78"/>
      <c r="G7084" s="78"/>
      <c r="H7084" s="78"/>
      <c r="I7084" s="78"/>
    </row>
    <row r="7085" spans="1:9" x14ac:dyDescent="0.2">
      <c r="A7085" s="77">
        <v>39217</v>
      </c>
      <c r="B7085" s="61">
        <v>1538</v>
      </c>
      <c r="C7085" s="78">
        <f t="shared" si="275"/>
        <v>2007.05</v>
      </c>
      <c r="D7085" s="78">
        <f t="shared" si="276"/>
        <v>3.0505785123966942</v>
      </c>
      <c r="E7085" s="78"/>
      <c r="F7085" s="78"/>
      <c r="G7085" s="78"/>
      <c r="H7085" s="78"/>
      <c r="I7085" s="78"/>
    </row>
    <row r="7086" spans="1:9" x14ac:dyDescent="0.2">
      <c r="A7086" s="77">
        <v>39218</v>
      </c>
      <c r="B7086" s="61">
        <v>1607</v>
      </c>
      <c r="C7086" s="78">
        <f t="shared" si="275"/>
        <v>2007.05</v>
      </c>
      <c r="D7086" s="78">
        <f t="shared" si="276"/>
        <v>3.187438016528926</v>
      </c>
      <c r="E7086" s="78"/>
      <c r="F7086" s="78"/>
      <c r="G7086" s="78"/>
      <c r="H7086" s="78"/>
      <c r="I7086" s="78"/>
    </row>
    <row r="7087" spans="1:9" x14ac:dyDescent="0.2">
      <c r="A7087" s="77">
        <v>39219</v>
      </c>
      <c r="B7087" s="61">
        <v>1599</v>
      </c>
      <c r="C7087" s="78">
        <f t="shared" si="275"/>
        <v>2007.05</v>
      </c>
      <c r="D7087" s="78">
        <f t="shared" si="276"/>
        <v>3.1715702479338841</v>
      </c>
      <c r="E7087" s="78"/>
      <c r="F7087" s="78"/>
      <c r="G7087" s="78"/>
      <c r="H7087" s="78"/>
      <c r="I7087" s="78"/>
    </row>
    <row r="7088" spans="1:9" x14ac:dyDescent="0.2">
      <c r="A7088" s="77">
        <v>39220</v>
      </c>
      <c r="B7088" s="61">
        <v>1306</v>
      </c>
      <c r="C7088" s="78">
        <f t="shared" si="275"/>
        <v>2007.05</v>
      </c>
      <c r="D7088" s="78">
        <f t="shared" si="276"/>
        <v>2.5904132231404962</v>
      </c>
      <c r="E7088" s="78"/>
      <c r="F7088" s="78"/>
      <c r="G7088" s="78"/>
      <c r="H7088" s="78"/>
      <c r="I7088" s="78"/>
    </row>
    <row r="7089" spans="1:9" x14ac:dyDescent="0.2">
      <c r="A7089" s="77">
        <v>39221</v>
      </c>
      <c r="B7089" s="61">
        <v>1372</v>
      </c>
      <c r="C7089" s="78">
        <f t="shared" si="275"/>
        <v>2007.05</v>
      </c>
      <c r="D7089" s="78">
        <f t="shared" si="276"/>
        <v>2.7213223140495866</v>
      </c>
      <c r="E7089" s="78"/>
      <c r="F7089" s="78"/>
      <c r="G7089" s="78"/>
      <c r="H7089" s="78"/>
      <c r="I7089" s="78"/>
    </row>
    <row r="7090" spans="1:9" x14ac:dyDescent="0.2">
      <c r="A7090" s="77">
        <v>39222</v>
      </c>
      <c r="B7090" s="61">
        <v>1029</v>
      </c>
      <c r="C7090" s="78">
        <f t="shared" si="275"/>
        <v>2007.05</v>
      </c>
      <c r="D7090" s="78">
        <f t="shared" si="276"/>
        <v>2.0409917355371903</v>
      </c>
      <c r="E7090" s="78"/>
      <c r="F7090" s="78"/>
      <c r="G7090" s="78"/>
      <c r="H7090" s="78"/>
      <c r="I7090" s="78"/>
    </row>
    <row r="7091" spans="1:9" x14ac:dyDescent="0.2">
      <c r="A7091" s="77">
        <v>39223</v>
      </c>
      <c r="B7091" s="61">
        <v>1207</v>
      </c>
      <c r="C7091" s="78">
        <f t="shared" si="275"/>
        <v>2007.05</v>
      </c>
      <c r="D7091" s="78">
        <f t="shared" si="276"/>
        <v>2.3940495867768594</v>
      </c>
      <c r="E7091" s="78"/>
      <c r="F7091" s="78"/>
      <c r="G7091" s="78"/>
      <c r="H7091" s="78"/>
      <c r="I7091" s="78"/>
    </row>
    <row r="7092" spans="1:9" x14ac:dyDescent="0.2">
      <c r="A7092" s="77">
        <v>39224</v>
      </c>
      <c r="B7092" s="61">
        <v>940</v>
      </c>
      <c r="C7092" s="78">
        <f t="shared" si="275"/>
        <v>2007.05</v>
      </c>
      <c r="D7092" s="78">
        <f t="shared" si="276"/>
        <v>1.8644628099173552</v>
      </c>
      <c r="E7092" s="78"/>
      <c r="F7092" s="78"/>
      <c r="G7092" s="78"/>
      <c r="H7092" s="78"/>
      <c r="I7092" s="78"/>
    </row>
    <row r="7093" spans="1:9" x14ac:dyDescent="0.2">
      <c r="A7093" s="77">
        <v>39225</v>
      </c>
      <c r="B7093" s="61">
        <v>1112</v>
      </c>
      <c r="C7093" s="78">
        <f t="shared" si="275"/>
        <v>2007.05</v>
      </c>
      <c r="D7093" s="78">
        <f t="shared" si="276"/>
        <v>2.2056198347107436</v>
      </c>
      <c r="E7093" s="78"/>
      <c r="F7093" s="78"/>
      <c r="G7093" s="78"/>
      <c r="H7093" s="78"/>
      <c r="I7093" s="78"/>
    </row>
    <row r="7094" spans="1:9" x14ac:dyDescent="0.2">
      <c r="A7094" s="77">
        <v>39226</v>
      </c>
      <c r="B7094" s="61">
        <v>1148</v>
      </c>
      <c r="C7094" s="78">
        <f t="shared" si="275"/>
        <v>2007.05</v>
      </c>
      <c r="D7094" s="78">
        <f t="shared" si="276"/>
        <v>2.2770247933884296</v>
      </c>
      <c r="E7094" s="78"/>
      <c r="F7094" s="78"/>
      <c r="G7094" s="78"/>
      <c r="H7094" s="78"/>
      <c r="I7094" s="78"/>
    </row>
    <row r="7095" spans="1:9" x14ac:dyDescent="0.2">
      <c r="A7095" s="77">
        <v>39227</v>
      </c>
      <c r="B7095" s="61">
        <v>1211</v>
      </c>
      <c r="C7095" s="78">
        <f t="shared" si="275"/>
        <v>2007.05</v>
      </c>
      <c r="D7095" s="78">
        <f t="shared" si="276"/>
        <v>2.4019834710743804</v>
      </c>
      <c r="E7095" s="78"/>
      <c r="F7095" s="78"/>
      <c r="G7095" s="78"/>
      <c r="H7095" s="78"/>
      <c r="I7095" s="78"/>
    </row>
    <row r="7096" spans="1:9" x14ac:dyDescent="0.2">
      <c r="A7096" s="77">
        <v>39228</v>
      </c>
      <c r="B7096" s="61">
        <v>1152</v>
      </c>
      <c r="C7096" s="78">
        <f t="shared" si="275"/>
        <v>2007.05</v>
      </c>
      <c r="D7096" s="78">
        <f t="shared" si="276"/>
        <v>2.2849586776859505</v>
      </c>
      <c r="E7096" s="78"/>
      <c r="F7096" s="78"/>
      <c r="G7096" s="78"/>
      <c r="H7096" s="78"/>
      <c r="I7096" s="78"/>
    </row>
    <row r="7097" spans="1:9" x14ac:dyDescent="0.2">
      <c r="A7097" s="77">
        <v>39229</v>
      </c>
      <c r="B7097" s="61">
        <v>1090</v>
      </c>
      <c r="C7097" s="78">
        <f t="shared" si="275"/>
        <v>2007.05</v>
      </c>
      <c r="D7097" s="78">
        <f t="shared" si="276"/>
        <v>2.1619834710743802</v>
      </c>
      <c r="E7097" s="78"/>
      <c r="F7097" s="78"/>
      <c r="G7097" s="78"/>
      <c r="H7097" s="78"/>
      <c r="I7097" s="78"/>
    </row>
    <row r="7098" spans="1:9" x14ac:dyDescent="0.2">
      <c r="A7098" s="77">
        <v>39230</v>
      </c>
      <c r="B7098" s="61">
        <v>1092</v>
      </c>
      <c r="C7098" s="78">
        <f t="shared" si="275"/>
        <v>2007.05</v>
      </c>
      <c r="D7098" s="78">
        <f t="shared" si="276"/>
        <v>2.1659504132231406</v>
      </c>
      <c r="E7098" s="78"/>
      <c r="F7098" s="78"/>
      <c r="G7098" s="78"/>
      <c r="H7098" s="78"/>
      <c r="I7098" s="78"/>
    </row>
    <row r="7099" spans="1:9" x14ac:dyDescent="0.2">
      <c r="A7099" s="77">
        <v>39231</v>
      </c>
      <c r="B7099" s="61">
        <v>956</v>
      </c>
      <c r="C7099" s="78">
        <f t="shared" si="275"/>
        <v>2007.05</v>
      </c>
      <c r="D7099" s="78">
        <f t="shared" si="276"/>
        <v>1.896198347107438</v>
      </c>
      <c r="E7099" s="78"/>
      <c r="F7099" s="78"/>
      <c r="G7099" s="78"/>
      <c r="H7099" s="78"/>
      <c r="I7099" s="78"/>
    </row>
    <row r="7100" spans="1:9" x14ac:dyDescent="0.2">
      <c r="A7100" s="77">
        <v>39232</v>
      </c>
      <c r="B7100" s="61">
        <v>1031</v>
      </c>
      <c r="C7100" s="78">
        <f t="shared" si="275"/>
        <v>2007.05</v>
      </c>
      <c r="D7100" s="78">
        <f t="shared" si="276"/>
        <v>2.0449586776859503</v>
      </c>
      <c r="E7100" s="78"/>
      <c r="F7100" s="78"/>
      <c r="G7100" s="78"/>
      <c r="H7100" s="78"/>
      <c r="I7100" s="78"/>
    </row>
    <row r="7101" spans="1:9" x14ac:dyDescent="0.2">
      <c r="A7101" s="77">
        <v>39233</v>
      </c>
      <c r="B7101" s="61">
        <v>1005</v>
      </c>
      <c r="C7101" s="78">
        <f t="shared" si="275"/>
        <v>2007.05</v>
      </c>
      <c r="D7101" s="78">
        <f t="shared" si="276"/>
        <v>1.9933884297520661</v>
      </c>
      <c r="E7101" s="78"/>
      <c r="F7101" s="78"/>
      <c r="G7101" s="78"/>
      <c r="H7101" s="78"/>
      <c r="I7101" s="78"/>
    </row>
    <row r="7102" spans="1:9" x14ac:dyDescent="0.2">
      <c r="A7102" s="77">
        <v>39234</v>
      </c>
      <c r="B7102" s="61">
        <v>1049</v>
      </c>
      <c r="C7102" s="78">
        <f t="shared" si="275"/>
        <v>2007.06</v>
      </c>
      <c r="D7102" s="78">
        <f t="shared" si="276"/>
        <v>2.0806611570247933</v>
      </c>
      <c r="E7102" s="78"/>
      <c r="F7102" s="78"/>
      <c r="G7102" s="78"/>
      <c r="H7102" s="78"/>
      <c r="I7102" s="78"/>
    </row>
    <row r="7103" spans="1:9" x14ac:dyDescent="0.2">
      <c r="A7103" s="77">
        <v>39235</v>
      </c>
      <c r="B7103" s="61">
        <v>1020</v>
      </c>
      <c r="C7103" s="78">
        <f t="shared" si="275"/>
        <v>2007.06</v>
      </c>
      <c r="D7103" s="78">
        <f t="shared" si="276"/>
        <v>2.0231404958677683</v>
      </c>
      <c r="E7103" s="78"/>
      <c r="F7103" s="78"/>
      <c r="G7103" s="78"/>
      <c r="H7103" s="78"/>
      <c r="I7103" s="78"/>
    </row>
    <row r="7104" spans="1:9" x14ac:dyDescent="0.2">
      <c r="A7104" s="77">
        <v>39236</v>
      </c>
      <c r="B7104" s="61">
        <v>747</v>
      </c>
      <c r="C7104" s="78">
        <f t="shared" si="275"/>
        <v>2007.06</v>
      </c>
      <c r="D7104" s="78">
        <f t="shared" si="276"/>
        <v>1.4816528925619834</v>
      </c>
      <c r="E7104" s="78"/>
      <c r="F7104" s="78"/>
      <c r="G7104" s="78"/>
      <c r="H7104" s="78"/>
      <c r="I7104" s="78"/>
    </row>
    <row r="7105" spans="1:9" x14ac:dyDescent="0.2">
      <c r="A7105" s="77">
        <v>39237</v>
      </c>
      <c r="B7105" s="61">
        <v>431</v>
      </c>
      <c r="C7105" s="78">
        <f t="shared" si="275"/>
        <v>2007.06</v>
      </c>
      <c r="D7105" s="78">
        <f t="shared" si="276"/>
        <v>0.85487603305785131</v>
      </c>
      <c r="E7105" s="78"/>
      <c r="F7105" s="78"/>
      <c r="G7105" s="78"/>
      <c r="H7105" s="78"/>
      <c r="I7105" s="78"/>
    </row>
    <row r="7106" spans="1:9" x14ac:dyDescent="0.2">
      <c r="A7106" s="77">
        <v>39238</v>
      </c>
      <c r="B7106" s="61">
        <v>167</v>
      </c>
      <c r="C7106" s="78">
        <f t="shared" si="275"/>
        <v>2007.06</v>
      </c>
      <c r="D7106" s="78">
        <f t="shared" si="276"/>
        <v>0.33123966942148758</v>
      </c>
      <c r="E7106" s="78"/>
      <c r="F7106" s="78"/>
      <c r="G7106" s="78"/>
      <c r="H7106" s="78"/>
      <c r="I7106" s="78"/>
    </row>
    <row r="7107" spans="1:9" x14ac:dyDescent="0.2">
      <c r="A7107" s="77">
        <v>39239</v>
      </c>
      <c r="B7107" s="61">
        <v>485</v>
      </c>
      <c r="C7107" s="78">
        <f t="shared" si="275"/>
        <v>2007.06</v>
      </c>
      <c r="D7107" s="78">
        <f t="shared" si="276"/>
        <v>0.9619834710743802</v>
      </c>
      <c r="E7107" s="78"/>
      <c r="F7107" s="78"/>
      <c r="G7107" s="78"/>
      <c r="H7107" s="78"/>
      <c r="I7107" s="78"/>
    </row>
    <row r="7108" spans="1:9" x14ac:dyDescent="0.2">
      <c r="A7108" s="77">
        <v>39240</v>
      </c>
      <c r="B7108" s="61">
        <v>649</v>
      </c>
      <c r="C7108" s="78">
        <f t="shared" si="275"/>
        <v>2007.06</v>
      </c>
      <c r="D7108" s="78">
        <f t="shared" si="276"/>
        <v>1.2872727272727273</v>
      </c>
      <c r="E7108" s="78"/>
      <c r="F7108" s="78"/>
      <c r="G7108" s="78"/>
      <c r="H7108" s="78"/>
      <c r="I7108" s="78"/>
    </row>
    <row r="7109" spans="1:9" x14ac:dyDescent="0.2">
      <c r="A7109" s="77">
        <v>39241</v>
      </c>
      <c r="B7109" s="61">
        <v>775</v>
      </c>
      <c r="C7109" s="78">
        <f t="shared" si="275"/>
        <v>2007.06</v>
      </c>
      <c r="D7109" s="78">
        <f t="shared" si="276"/>
        <v>1.5371900826446281</v>
      </c>
      <c r="E7109" s="78"/>
      <c r="F7109" s="78"/>
      <c r="G7109" s="78"/>
      <c r="H7109" s="78"/>
      <c r="I7109" s="78"/>
    </row>
    <row r="7110" spans="1:9" x14ac:dyDescent="0.2">
      <c r="A7110" s="77">
        <v>39242</v>
      </c>
      <c r="B7110" s="61">
        <v>532</v>
      </c>
      <c r="C7110" s="78">
        <f t="shared" si="275"/>
        <v>2007.06</v>
      </c>
      <c r="D7110" s="78">
        <f t="shared" si="276"/>
        <v>1.0552066115702481</v>
      </c>
      <c r="E7110" s="78"/>
      <c r="F7110" s="78"/>
      <c r="G7110" s="78"/>
      <c r="H7110" s="78"/>
      <c r="I7110" s="78"/>
    </row>
    <row r="7111" spans="1:9" x14ac:dyDescent="0.2">
      <c r="A7111" s="77">
        <v>39243</v>
      </c>
      <c r="B7111" s="61">
        <v>450</v>
      </c>
      <c r="C7111" s="78">
        <f t="shared" si="275"/>
        <v>2007.06</v>
      </c>
      <c r="D7111" s="78">
        <f t="shared" si="276"/>
        <v>0.8925619834710744</v>
      </c>
      <c r="E7111" s="78"/>
      <c r="F7111" s="78"/>
      <c r="G7111" s="78"/>
      <c r="H7111" s="78"/>
      <c r="I7111" s="78"/>
    </row>
    <row r="7112" spans="1:9" x14ac:dyDescent="0.2">
      <c r="A7112" s="77">
        <v>39244</v>
      </c>
      <c r="B7112" s="61">
        <v>535</v>
      </c>
      <c r="C7112" s="78">
        <f t="shared" si="275"/>
        <v>2007.06</v>
      </c>
      <c r="D7112" s="78">
        <f t="shared" si="276"/>
        <v>1.0611570247933886</v>
      </c>
      <c r="E7112" s="78"/>
      <c r="F7112" s="78"/>
      <c r="G7112" s="78"/>
      <c r="H7112" s="78"/>
      <c r="I7112" s="78"/>
    </row>
    <row r="7113" spans="1:9" x14ac:dyDescent="0.2">
      <c r="A7113" s="77">
        <v>39245</v>
      </c>
      <c r="B7113" s="61">
        <v>626</v>
      </c>
      <c r="C7113" s="78">
        <f t="shared" si="275"/>
        <v>2007.06</v>
      </c>
      <c r="D7113" s="78">
        <f t="shared" si="276"/>
        <v>1.2416528925619834</v>
      </c>
      <c r="E7113" s="78"/>
      <c r="F7113" s="78"/>
      <c r="G7113" s="78"/>
      <c r="H7113" s="78"/>
      <c r="I7113" s="78"/>
    </row>
    <row r="7114" spans="1:9" x14ac:dyDescent="0.2">
      <c r="A7114" s="77">
        <v>39246</v>
      </c>
      <c r="B7114" s="61">
        <v>719</v>
      </c>
      <c r="C7114" s="78">
        <f t="shared" si="275"/>
        <v>2007.06</v>
      </c>
      <c r="D7114" s="78">
        <f t="shared" si="276"/>
        <v>1.4261157024793387</v>
      </c>
      <c r="E7114" s="78"/>
      <c r="F7114" s="78"/>
      <c r="G7114" s="78"/>
      <c r="H7114" s="78"/>
      <c r="I7114" s="78"/>
    </row>
    <row r="7115" spans="1:9" x14ac:dyDescent="0.2">
      <c r="A7115" s="77">
        <v>39247</v>
      </c>
      <c r="B7115" s="61">
        <v>680</v>
      </c>
      <c r="C7115" s="78">
        <f t="shared" ref="C7115:C7178" si="277">YEAR(A7115) + MONTH(A7115) / 100</f>
        <v>2007.06</v>
      </c>
      <c r="D7115" s="78">
        <f t="shared" si="276"/>
        <v>1.3487603305785123</v>
      </c>
      <c r="E7115" s="78"/>
      <c r="F7115" s="78"/>
      <c r="G7115" s="78"/>
      <c r="H7115" s="78"/>
      <c r="I7115" s="78"/>
    </row>
    <row r="7116" spans="1:9" x14ac:dyDescent="0.2">
      <c r="A7116" s="77">
        <v>39248</v>
      </c>
      <c r="B7116" s="61">
        <v>603</v>
      </c>
      <c r="C7116" s="78">
        <f t="shared" si="277"/>
        <v>2007.06</v>
      </c>
      <c r="D7116" s="78">
        <f t="shared" ref="D7116:D7179" si="278">B7116 * 60 * 60 * 24 / 43560 / 1000</f>
        <v>1.1960330578512397</v>
      </c>
      <c r="E7116" s="78"/>
      <c r="F7116" s="78"/>
      <c r="G7116" s="78"/>
      <c r="H7116" s="78"/>
      <c r="I7116" s="78"/>
    </row>
    <row r="7117" spans="1:9" x14ac:dyDescent="0.2">
      <c r="A7117" s="77">
        <v>39249</v>
      </c>
      <c r="B7117" s="61">
        <v>390</v>
      </c>
      <c r="C7117" s="78">
        <f t="shared" si="277"/>
        <v>2007.06</v>
      </c>
      <c r="D7117" s="78">
        <f t="shared" si="278"/>
        <v>0.77355371900826442</v>
      </c>
      <c r="E7117" s="78"/>
      <c r="F7117" s="78"/>
      <c r="G7117" s="78"/>
      <c r="H7117" s="78"/>
      <c r="I7117" s="78"/>
    </row>
    <row r="7118" spans="1:9" x14ac:dyDescent="0.2">
      <c r="A7118" s="77">
        <v>39250</v>
      </c>
      <c r="B7118" s="61">
        <v>333</v>
      </c>
      <c r="C7118" s="78">
        <f t="shared" si="277"/>
        <v>2007.06</v>
      </c>
      <c r="D7118" s="78">
        <f t="shared" si="278"/>
        <v>0.66049586776859504</v>
      </c>
      <c r="E7118" s="78"/>
      <c r="F7118" s="78"/>
      <c r="G7118" s="78"/>
      <c r="H7118" s="78"/>
      <c r="I7118" s="78"/>
    </row>
    <row r="7119" spans="1:9" x14ac:dyDescent="0.2">
      <c r="A7119" s="77">
        <v>39251</v>
      </c>
      <c r="B7119" s="61">
        <v>551</v>
      </c>
      <c r="C7119" s="78">
        <f t="shared" si="277"/>
        <v>2007.06</v>
      </c>
      <c r="D7119" s="78">
        <f t="shared" si="278"/>
        <v>1.0928925619834711</v>
      </c>
      <c r="E7119" s="78"/>
      <c r="F7119" s="78"/>
      <c r="G7119" s="78"/>
      <c r="H7119" s="78"/>
      <c r="I7119" s="78"/>
    </row>
    <row r="7120" spans="1:9" x14ac:dyDescent="0.2">
      <c r="A7120" s="77">
        <v>39252</v>
      </c>
      <c r="B7120" s="61">
        <v>582</v>
      </c>
      <c r="C7120" s="78">
        <f t="shared" si="277"/>
        <v>2007.06</v>
      </c>
      <c r="D7120" s="78">
        <f t="shared" si="278"/>
        <v>1.1543801652892562</v>
      </c>
      <c r="E7120" s="78"/>
      <c r="F7120" s="78"/>
      <c r="G7120" s="78"/>
      <c r="H7120" s="78"/>
      <c r="I7120" s="78"/>
    </row>
    <row r="7121" spans="1:9" x14ac:dyDescent="0.2">
      <c r="A7121" s="77">
        <v>39253</v>
      </c>
      <c r="B7121" s="61">
        <v>289</v>
      </c>
      <c r="C7121" s="78">
        <f t="shared" si="277"/>
        <v>2007.06</v>
      </c>
      <c r="D7121" s="78">
        <f t="shared" si="278"/>
        <v>0.57322314049586787</v>
      </c>
      <c r="E7121" s="78"/>
      <c r="F7121" s="78"/>
      <c r="G7121" s="78"/>
      <c r="H7121" s="78"/>
      <c r="I7121" s="78"/>
    </row>
    <row r="7122" spans="1:9" x14ac:dyDescent="0.2">
      <c r="A7122" s="77">
        <v>39254</v>
      </c>
      <c r="B7122" s="61">
        <v>158</v>
      </c>
      <c r="C7122" s="78">
        <f t="shared" si="277"/>
        <v>2007.06</v>
      </c>
      <c r="D7122" s="78">
        <f t="shared" si="278"/>
        <v>0.3133884297520661</v>
      </c>
      <c r="E7122" s="78"/>
      <c r="F7122" s="78"/>
      <c r="G7122" s="78"/>
      <c r="H7122" s="78"/>
      <c r="I7122" s="78"/>
    </row>
    <row r="7123" spans="1:9" x14ac:dyDescent="0.2">
      <c r="A7123" s="77">
        <v>39255</v>
      </c>
      <c r="B7123" s="61">
        <v>85</v>
      </c>
      <c r="C7123" s="78">
        <f t="shared" si="277"/>
        <v>2007.06</v>
      </c>
      <c r="D7123" s="78">
        <f t="shared" si="278"/>
        <v>0.16859504132231404</v>
      </c>
      <c r="E7123" s="78"/>
      <c r="F7123" s="78"/>
      <c r="G7123" s="78"/>
      <c r="H7123" s="78"/>
      <c r="I7123" s="78"/>
    </row>
    <row r="7124" spans="1:9" x14ac:dyDescent="0.2">
      <c r="A7124" s="77">
        <v>39256</v>
      </c>
      <c r="B7124" s="61">
        <v>-138</v>
      </c>
      <c r="C7124" s="78">
        <f t="shared" si="277"/>
        <v>2007.06</v>
      </c>
      <c r="D7124" s="78">
        <f t="shared" si="278"/>
        <v>-0.27371900826446277</v>
      </c>
      <c r="E7124" s="78"/>
      <c r="F7124" s="78"/>
      <c r="G7124" s="78"/>
      <c r="H7124" s="78"/>
      <c r="I7124" s="78"/>
    </row>
    <row r="7125" spans="1:9" x14ac:dyDescent="0.2">
      <c r="A7125" s="77">
        <v>39257</v>
      </c>
      <c r="B7125" s="61">
        <v>83</v>
      </c>
      <c r="C7125" s="78">
        <f t="shared" si="277"/>
        <v>2007.06</v>
      </c>
      <c r="D7125" s="78">
        <f t="shared" si="278"/>
        <v>0.16462809917355373</v>
      </c>
      <c r="E7125" s="78"/>
      <c r="F7125" s="78"/>
      <c r="G7125" s="78"/>
      <c r="H7125" s="78"/>
      <c r="I7125" s="78"/>
    </row>
    <row r="7126" spans="1:9" x14ac:dyDescent="0.2">
      <c r="A7126" s="77">
        <v>39258</v>
      </c>
      <c r="B7126" s="61">
        <v>511</v>
      </c>
      <c r="C7126" s="78">
        <f t="shared" si="277"/>
        <v>2007.06</v>
      </c>
      <c r="D7126" s="78">
        <f t="shared" si="278"/>
        <v>1.0135537190082644</v>
      </c>
      <c r="E7126" s="78"/>
      <c r="F7126" s="78"/>
      <c r="G7126" s="78"/>
      <c r="H7126" s="78"/>
      <c r="I7126" s="78"/>
    </row>
    <row r="7127" spans="1:9" x14ac:dyDescent="0.2">
      <c r="A7127" s="77">
        <v>39259</v>
      </c>
      <c r="B7127" s="61">
        <v>393</v>
      </c>
      <c r="C7127" s="78">
        <f t="shared" si="277"/>
        <v>2007.06</v>
      </c>
      <c r="D7127" s="78">
        <f t="shared" si="278"/>
        <v>0.77950413223140491</v>
      </c>
      <c r="E7127" s="78"/>
      <c r="F7127" s="78"/>
      <c r="G7127" s="78"/>
      <c r="H7127" s="78"/>
      <c r="I7127" s="78"/>
    </row>
    <row r="7128" spans="1:9" x14ac:dyDescent="0.2">
      <c r="A7128" s="77">
        <v>39260</v>
      </c>
      <c r="B7128" s="61">
        <v>363</v>
      </c>
      <c r="C7128" s="78">
        <f t="shared" si="277"/>
        <v>2007.06</v>
      </c>
      <c r="D7128" s="78">
        <f t="shared" si="278"/>
        <v>0.72</v>
      </c>
      <c r="E7128" s="78"/>
      <c r="F7128" s="78"/>
      <c r="G7128" s="78"/>
      <c r="H7128" s="78"/>
      <c r="I7128" s="78"/>
    </row>
    <row r="7129" spans="1:9" x14ac:dyDescent="0.2">
      <c r="A7129" s="77">
        <v>39261</v>
      </c>
      <c r="B7129" s="61">
        <v>124</v>
      </c>
      <c r="C7129" s="78">
        <f t="shared" si="277"/>
        <v>2007.06</v>
      </c>
      <c r="D7129" s="78">
        <f t="shared" si="278"/>
        <v>0.24595041322314048</v>
      </c>
      <c r="E7129" s="78"/>
      <c r="F7129" s="78"/>
      <c r="G7129" s="78"/>
      <c r="H7129" s="78"/>
      <c r="I7129" s="78"/>
    </row>
    <row r="7130" spans="1:9" x14ac:dyDescent="0.2">
      <c r="A7130" s="77">
        <v>39262</v>
      </c>
      <c r="B7130" s="61">
        <v>206</v>
      </c>
      <c r="C7130" s="78">
        <f t="shared" si="277"/>
        <v>2007.06</v>
      </c>
      <c r="D7130" s="78">
        <f t="shared" si="278"/>
        <v>0.40859504132231406</v>
      </c>
      <c r="E7130" s="78"/>
      <c r="F7130" s="78"/>
      <c r="G7130" s="78"/>
      <c r="H7130" s="78"/>
      <c r="I7130" s="78"/>
    </row>
    <row r="7131" spans="1:9" x14ac:dyDescent="0.2">
      <c r="A7131" s="77">
        <v>39263</v>
      </c>
      <c r="B7131" s="61">
        <v>396</v>
      </c>
      <c r="C7131" s="78">
        <f t="shared" si="277"/>
        <v>2007.06</v>
      </c>
      <c r="D7131" s="78">
        <f t="shared" si="278"/>
        <v>0.78545454545454552</v>
      </c>
      <c r="E7131" s="78"/>
      <c r="F7131" s="78"/>
      <c r="G7131" s="78"/>
      <c r="H7131" s="78"/>
      <c r="I7131" s="78"/>
    </row>
    <row r="7132" spans="1:9" x14ac:dyDescent="0.2">
      <c r="A7132" s="77">
        <v>39264</v>
      </c>
      <c r="B7132" s="61">
        <v>289</v>
      </c>
      <c r="C7132" s="78">
        <f t="shared" si="277"/>
        <v>2007.07</v>
      </c>
      <c r="D7132" s="78">
        <f t="shared" si="278"/>
        <v>0.57322314049586787</v>
      </c>
      <c r="E7132" s="78"/>
      <c r="F7132" s="78"/>
      <c r="G7132" s="78"/>
      <c r="H7132" s="78"/>
      <c r="I7132" s="78"/>
    </row>
    <row r="7133" spans="1:9" x14ac:dyDescent="0.2">
      <c r="A7133" s="77">
        <v>39265</v>
      </c>
      <c r="B7133" s="61">
        <v>293</v>
      </c>
      <c r="C7133" s="78">
        <f t="shared" si="277"/>
        <v>2007.07</v>
      </c>
      <c r="D7133" s="78">
        <f t="shared" si="278"/>
        <v>0.58115702479338849</v>
      </c>
      <c r="E7133" s="78"/>
      <c r="F7133" s="78"/>
      <c r="G7133" s="78"/>
      <c r="H7133" s="78"/>
      <c r="I7133" s="78"/>
    </row>
    <row r="7134" spans="1:9" x14ac:dyDescent="0.2">
      <c r="A7134" s="77">
        <v>39266</v>
      </c>
      <c r="B7134" s="61">
        <v>677</v>
      </c>
      <c r="C7134" s="78">
        <f t="shared" si="277"/>
        <v>2007.07</v>
      </c>
      <c r="D7134" s="78">
        <f t="shared" si="278"/>
        <v>1.3428099173553718</v>
      </c>
      <c r="E7134" s="78"/>
      <c r="F7134" s="78"/>
      <c r="G7134" s="78"/>
      <c r="H7134" s="78"/>
      <c r="I7134" s="78"/>
    </row>
    <row r="7135" spans="1:9" x14ac:dyDescent="0.2">
      <c r="A7135" s="77">
        <v>39267</v>
      </c>
      <c r="B7135" s="61">
        <v>458</v>
      </c>
      <c r="C7135" s="78">
        <f t="shared" si="277"/>
        <v>2007.07</v>
      </c>
      <c r="D7135" s="78">
        <f t="shared" si="278"/>
        <v>0.90842975206611576</v>
      </c>
      <c r="E7135" s="78"/>
      <c r="F7135" s="78"/>
      <c r="G7135" s="78"/>
      <c r="H7135" s="78"/>
      <c r="I7135" s="78"/>
    </row>
    <row r="7136" spans="1:9" x14ac:dyDescent="0.2">
      <c r="A7136" s="77">
        <v>39268</v>
      </c>
      <c r="B7136" s="61">
        <v>627</v>
      </c>
      <c r="C7136" s="78">
        <f t="shared" si="277"/>
        <v>2007.07</v>
      </c>
      <c r="D7136" s="78">
        <f t="shared" si="278"/>
        <v>1.2436363636363637</v>
      </c>
      <c r="E7136" s="78"/>
      <c r="F7136" s="78"/>
      <c r="G7136" s="78"/>
      <c r="H7136" s="78"/>
      <c r="I7136" s="78"/>
    </row>
    <row r="7137" spans="1:9" x14ac:dyDescent="0.2">
      <c r="A7137" s="77">
        <v>39269</v>
      </c>
      <c r="B7137" s="61">
        <v>545</v>
      </c>
      <c r="C7137" s="78">
        <f t="shared" si="277"/>
        <v>2007.07</v>
      </c>
      <c r="D7137" s="78">
        <f t="shared" si="278"/>
        <v>1.0809917355371901</v>
      </c>
      <c r="E7137" s="78"/>
      <c r="F7137" s="78"/>
      <c r="G7137" s="78"/>
      <c r="H7137" s="78"/>
      <c r="I7137" s="78"/>
    </row>
    <row r="7138" spans="1:9" x14ac:dyDescent="0.2">
      <c r="A7138" s="77">
        <v>39270</v>
      </c>
      <c r="B7138" s="61">
        <v>208</v>
      </c>
      <c r="C7138" s="78">
        <f t="shared" si="277"/>
        <v>2007.07</v>
      </c>
      <c r="D7138" s="78">
        <f t="shared" si="278"/>
        <v>0.41256198347107437</v>
      </c>
      <c r="E7138" s="78"/>
      <c r="F7138" s="78"/>
      <c r="G7138" s="78"/>
      <c r="H7138" s="78"/>
      <c r="I7138" s="78"/>
    </row>
    <row r="7139" spans="1:9" x14ac:dyDescent="0.2">
      <c r="A7139" s="77">
        <v>39271</v>
      </c>
      <c r="B7139" s="61">
        <v>173</v>
      </c>
      <c r="C7139" s="78">
        <f t="shared" si="277"/>
        <v>2007.07</v>
      </c>
      <c r="D7139" s="78">
        <f t="shared" si="278"/>
        <v>0.34314049586776862</v>
      </c>
      <c r="E7139" s="78"/>
      <c r="F7139" s="78"/>
      <c r="G7139" s="78"/>
      <c r="H7139" s="78"/>
      <c r="I7139" s="78"/>
    </row>
    <row r="7140" spans="1:9" x14ac:dyDescent="0.2">
      <c r="A7140" s="77">
        <v>39272</v>
      </c>
      <c r="B7140" s="61">
        <v>449</v>
      </c>
      <c r="C7140" s="78">
        <f t="shared" si="277"/>
        <v>2007.07</v>
      </c>
      <c r="D7140" s="78">
        <f t="shared" si="278"/>
        <v>0.89057851239669428</v>
      </c>
      <c r="E7140" s="78"/>
      <c r="F7140" s="78"/>
      <c r="G7140" s="78"/>
      <c r="H7140" s="78"/>
      <c r="I7140" s="78"/>
    </row>
    <row r="7141" spans="1:9" x14ac:dyDescent="0.2">
      <c r="A7141" s="77">
        <v>39273</v>
      </c>
      <c r="B7141" s="61">
        <v>203</v>
      </c>
      <c r="C7141" s="78">
        <f t="shared" si="277"/>
        <v>2007.07</v>
      </c>
      <c r="D7141" s="78">
        <f t="shared" si="278"/>
        <v>0.40264462809917351</v>
      </c>
      <c r="E7141" s="78"/>
      <c r="F7141" s="78"/>
      <c r="G7141" s="78"/>
      <c r="H7141" s="78"/>
      <c r="I7141" s="78"/>
    </row>
    <row r="7142" spans="1:9" x14ac:dyDescent="0.2">
      <c r="A7142" s="77">
        <v>39274</v>
      </c>
      <c r="B7142" s="61">
        <v>87</v>
      </c>
      <c r="C7142" s="78">
        <f t="shared" si="277"/>
        <v>2007.07</v>
      </c>
      <c r="D7142" s="78">
        <f t="shared" si="278"/>
        <v>0.17256198347107438</v>
      </c>
      <c r="E7142" s="78"/>
      <c r="F7142" s="78"/>
      <c r="G7142" s="78"/>
      <c r="H7142" s="78"/>
      <c r="I7142" s="78"/>
    </row>
    <row r="7143" spans="1:9" x14ac:dyDescent="0.2">
      <c r="A7143" s="77">
        <v>39275</v>
      </c>
      <c r="B7143" s="61">
        <v>-198</v>
      </c>
      <c r="C7143" s="78">
        <f t="shared" si="277"/>
        <v>2007.07</v>
      </c>
      <c r="D7143" s="78">
        <f t="shared" si="278"/>
        <v>-0.39272727272727276</v>
      </c>
      <c r="E7143" s="78"/>
      <c r="F7143" s="78"/>
      <c r="G7143" s="78"/>
      <c r="H7143" s="78"/>
      <c r="I7143" s="78"/>
    </row>
    <row r="7144" spans="1:9" x14ac:dyDescent="0.2">
      <c r="A7144" s="77">
        <v>39276</v>
      </c>
      <c r="B7144" s="61">
        <v>66</v>
      </c>
      <c r="C7144" s="78">
        <f t="shared" si="277"/>
        <v>2007.07</v>
      </c>
      <c r="D7144" s="78">
        <f t="shared" si="278"/>
        <v>0.13090909090909092</v>
      </c>
      <c r="E7144" s="78"/>
      <c r="F7144" s="78"/>
      <c r="G7144" s="78"/>
      <c r="H7144" s="78"/>
      <c r="I7144" s="78"/>
    </row>
    <row r="7145" spans="1:9" x14ac:dyDescent="0.2">
      <c r="A7145" s="77">
        <v>39277</v>
      </c>
      <c r="B7145" s="61">
        <v>222</v>
      </c>
      <c r="C7145" s="78">
        <f t="shared" si="277"/>
        <v>2007.07</v>
      </c>
      <c r="D7145" s="78">
        <f t="shared" si="278"/>
        <v>0.44033057851239671</v>
      </c>
      <c r="E7145" s="78"/>
      <c r="F7145" s="78"/>
      <c r="G7145" s="78"/>
      <c r="H7145" s="78"/>
      <c r="I7145" s="78"/>
    </row>
    <row r="7146" spans="1:9" x14ac:dyDescent="0.2">
      <c r="A7146" s="77">
        <v>39278</v>
      </c>
      <c r="B7146" s="61">
        <v>123</v>
      </c>
      <c r="C7146" s="78">
        <f t="shared" si="277"/>
        <v>2007.07</v>
      </c>
      <c r="D7146" s="78">
        <f t="shared" si="278"/>
        <v>0.24396694214876033</v>
      </c>
      <c r="E7146" s="78"/>
      <c r="F7146" s="78"/>
      <c r="G7146" s="78"/>
      <c r="H7146" s="78"/>
      <c r="I7146" s="78"/>
    </row>
    <row r="7147" spans="1:9" x14ac:dyDescent="0.2">
      <c r="A7147" s="77">
        <v>39279</v>
      </c>
      <c r="B7147" s="61">
        <v>15</v>
      </c>
      <c r="C7147" s="78">
        <f t="shared" si="277"/>
        <v>2007.07</v>
      </c>
      <c r="D7147" s="78">
        <f t="shared" si="278"/>
        <v>2.9752066115702479E-2</v>
      </c>
      <c r="E7147" s="78"/>
      <c r="F7147" s="78"/>
      <c r="G7147" s="78"/>
      <c r="H7147" s="78"/>
      <c r="I7147" s="78"/>
    </row>
    <row r="7148" spans="1:9" x14ac:dyDescent="0.2">
      <c r="A7148" s="77">
        <v>39280</v>
      </c>
      <c r="B7148" s="61">
        <v>123</v>
      </c>
      <c r="C7148" s="78">
        <f t="shared" si="277"/>
        <v>2007.07</v>
      </c>
      <c r="D7148" s="78">
        <f t="shared" si="278"/>
        <v>0.24396694214876033</v>
      </c>
      <c r="E7148" s="78"/>
      <c r="F7148" s="78"/>
      <c r="G7148" s="78"/>
      <c r="H7148" s="78"/>
      <c r="I7148" s="78"/>
    </row>
    <row r="7149" spans="1:9" x14ac:dyDescent="0.2">
      <c r="A7149" s="77">
        <v>39281</v>
      </c>
      <c r="B7149" s="61">
        <v>-228</v>
      </c>
      <c r="C7149" s="78">
        <f t="shared" si="277"/>
        <v>2007.07</v>
      </c>
      <c r="D7149" s="78">
        <f t="shared" si="278"/>
        <v>-0.4522314049586777</v>
      </c>
      <c r="E7149" s="78"/>
      <c r="F7149" s="78"/>
      <c r="G7149" s="78"/>
      <c r="H7149" s="78"/>
      <c r="I7149" s="78"/>
    </row>
    <row r="7150" spans="1:9" x14ac:dyDescent="0.2">
      <c r="A7150" s="77">
        <v>39282</v>
      </c>
      <c r="B7150" s="61">
        <v>184</v>
      </c>
      <c r="C7150" s="78">
        <f t="shared" si="277"/>
        <v>2007.07</v>
      </c>
      <c r="D7150" s="78">
        <f t="shared" si="278"/>
        <v>0.36495867768595042</v>
      </c>
      <c r="E7150" s="78"/>
      <c r="F7150" s="78"/>
      <c r="G7150" s="78"/>
      <c r="H7150" s="78"/>
      <c r="I7150" s="78"/>
    </row>
    <row r="7151" spans="1:9" x14ac:dyDescent="0.2">
      <c r="A7151" s="77">
        <v>39283</v>
      </c>
      <c r="B7151" s="61">
        <v>176</v>
      </c>
      <c r="C7151" s="78">
        <f t="shared" si="277"/>
        <v>2007.07</v>
      </c>
      <c r="D7151" s="78">
        <f t="shared" si="278"/>
        <v>0.34909090909090906</v>
      </c>
      <c r="E7151" s="78"/>
      <c r="F7151" s="78"/>
      <c r="G7151" s="78"/>
      <c r="H7151" s="78"/>
      <c r="I7151" s="78"/>
    </row>
    <row r="7152" spans="1:9" x14ac:dyDescent="0.2">
      <c r="A7152" s="77">
        <v>39284</v>
      </c>
      <c r="B7152" s="61">
        <v>322</v>
      </c>
      <c r="C7152" s="78">
        <f t="shared" si="277"/>
        <v>2007.07</v>
      </c>
      <c r="D7152" s="78">
        <f t="shared" si="278"/>
        <v>0.63867768595041319</v>
      </c>
      <c r="E7152" s="78"/>
      <c r="F7152" s="78"/>
      <c r="G7152" s="78"/>
      <c r="H7152" s="78"/>
      <c r="I7152" s="78"/>
    </row>
    <row r="7153" spans="1:9" x14ac:dyDescent="0.2">
      <c r="A7153" s="77">
        <v>39285</v>
      </c>
      <c r="B7153" s="61">
        <v>339</v>
      </c>
      <c r="C7153" s="78">
        <f t="shared" si="277"/>
        <v>2007.07</v>
      </c>
      <c r="D7153" s="78">
        <f t="shared" si="278"/>
        <v>0.67239669421487602</v>
      </c>
      <c r="E7153" s="78"/>
      <c r="F7153" s="78"/>
      <c r="G7153" s="78"/>
      <c r="H7153" s="78"/>
      <c r="I7153" s="78"/>
    </row>
    <row r="7154" spans="1:9" x14ac:dyDescent="0.2">
      <c r="A7154" s="77">
        <v>39286</v>
      </c>
      <c r="B7154" s="61">
        <v>61</v>
      </c>
      <c r="C7154" s="78">
        <f t="shared" si="277"/>
        <v>2007.07</v>
      </c>
      <c r="D7154" s="78">
        <f t="shared" si="278"/>
        <v>0.12099173553719009</v>
      </c>
      <c r="E7154" s="78"/>
      <c r="F7154" s="78"/>
      <c r="G7154" s="78"/>
      <c r="H7154" s="78"/>
      <c r="I7154" s="78"/>
    </row>
    <row r="7155" spans="1:9" x14ac:dyDescent="0.2">
      <c r="A7155" s="77">
        <v>39287</v>
      </c>
      <c r="B7155" s="61">
        <v>259</v>
      </c>
      <c r="C7155" s="78">
        <f t="shared" si="277"/>
        <v>2007.07</v>
      </c>
      <c r="D7155" s="78">
        <f t="shared" si="278"/>
        <v>0.51371900826446282</v>
      </c>
      <c r="E7155" s="78"/>
      <c r="F7155" s="78"/>
      <c r="G7155" s="78"/>
      <c r="H7155" s="78"/>
      <c r="I7155" s="78"/>
    </row>
    <row r="7156" spans="1:9" x14ac:dyDescent="0.2">
      <c r="A7156" s="77">
        <v>39288</v>
      </c>
      <c r="B7156" s="61">
        <v>259</v>
      </c>
      <c r="C7156" s="78">
        <f t="shared" si="277"/>
        <v>2007.07</v>
      </c>
      <c r="D7156" s="78">
        <f t="shared" si="278"/>
        <v>0.51371900826446282</v>
      </c>
      <c r="E7156" s="78"/>
      <c r="F7156" s="78"/>
      <c r="G7156" s="78"/>
      <c r="H7156" s="78"/>
      <c r="I7156" s="78"/>
    </row>
    <row r="7157" spans="1:9" x14ac:dyDescent="0.2">
      <c r="A7157" s="77">
        <v>39289</v>
      </c>
      <c r="B7157" s="61">
        <v>70</v>
      </c>
      <c r="C7157" s="78">
        <f t="shared" si="277"/>
        <v>2007.07</v>
      </c>
      <c r="D7157" s="78">
        <f t="shared" si="278"/>
        <v>0.1388429752066116</v>
      </c>
      <c r="E7157" s="78"/>
      <c r="F7157" s="78"/>
      <c r="G7157" s="78"/>
      <c r="H7157" s="78"/>
      <c r="I7157" s="78"/>
    </row>
    <row r="7158" spans="1:9" x14ac:dyDescent="0.2">
      <c r="A7158" s="77">
        <v>39290</v>
      </c>
      <c r="B7158" s="61">
        <v>32</v>
      </c>
      <c r="C7158" s="78">
        <f t="shared" si="277"/>
        <v>2007.07</v>
      </c>
      <c r="D7158" s="78">
        <f t="shared" si="278"/>
        <v>6.347107438016529E-2</v>
      </c>
      <c r="E7158" s="78"/>
      <c r="F7158" s="78"/>
      <c r="G7158" s="78"/>
      <c r="H7158" s="78"/>
      <c r="I7158" s="78"/>
    </row>
    <row r="7159" spans="1:9" x14ac:dyDescent="0.2">
      <c r="A7159" s="77">
        <v>39291</v>
      </c>
      <c r="B7159" s="61">
        <v>211</v>
      </c>
      <c r="C7159" s="78">
        <f t="shared" si="277"/>
        <v>2007.07</v>
      </c>
      <c r="D7159" s="78">
        <f t="shared" si="278"/>
        <v>0.41851239669421486</v>
      </c>
      <c r="E7159" s="78"/>
      <c r="F7159" s="78"/>
      <c r="G7159" s="78"/>
      <c r="H7159" s="78"/>
      <c r="I7159" s="78"/>
    </row>
    <row r="7160" spans="1:9" x14ac:dyDescent="0.2">
      <c r="A7160" s="77">
        <v>39292</v>
      </c>
      <c r="B7160" s="61">
        <v>88</v>
      </c>
      <c r="C7160" s="78">
        <f t="shared" si="277"/>
        <v>2007.07</v>
      </c>
      <c r="D7160" s="78">
        <f t="shared" si="278"/>
        <v>0.17454545454545453</v>
      </c>
      <c r="E7160" s="78"/>
      <c r="F7160" s="78"/>
      <c r="G7160" s="78"/>
      <c r="H7160" s="78"/>
      <c r="I7160" s="78"/>
    </row>
    <row r="7161" spans="1:9" x14ac:dyDescent="0.2">
      <c r="A7161" s="77">
        <v>39293</v>
      </c>
      <c r="B7161" s="61">
        <v>254</v>
      </c>
      <c r="C7161" s="78">
        <f t="shared" si="277"/>
        <v>2007.07</v>
      </c>
      <c r="D7161" s="78">
        <f t="shared" si="278"/>
        <v>0.50380165289256196</v>
      </c>
      <c r="E7161" s="78"/>
      <c r="F7161" s="78"/>
      <c r="G7161" s="78"/>
      <c r="H7161" s="78"/>
      <c r="I7161" s="78"/>
    </row>
    <row r="7162" spans="1:9" x14ac:dyDescent="0.2">
      <c r="A7162" s="77">
        <v>39294</v>
      </c>
      <c r="B7162" s="61">
        <v>320</v>
      </c>
      <c r="C7162" s="78">
        <f t="shared" si="277"/>
        <v>2007.07</v>
      </c>
      <c r="D7162" s="78">
        <f t="shared" si="278"/>
        <v>0.63471074380165293</v>
      </c>
      <c r="E7162" s="78"/>
      <c r="F7162" s="78"/>
      <c r="G7162" s="78"/>
      <c r="H7162" s="78"/>
      <c r="I7162" s="78"/>
    </row>
    <row r="7163" spans="1:9" x14ac:dyDescent="0.2">
      <c r="A7163" s="77">
        <v>39295</v>
      </c>
      <c r="B7163" s="61">
        <v>-32</v>
      </c>
      <c r="C7163" s="78">
        <f t="shared" si="277"/>
        <v>2007.08</v>
      </c>
      <c r="D7163" s="78">
        <f t="shared" si="278"/>
        <v>-6.347107438016529E-2</v>
      </c>
      <c r="E7163" s="78"/>
      <c r="F7163" s="78"/>
      <c r="G7163" s="78"/>
      <c r="H7163" s="78"/>
      <c r="I7163" s="78"/>
    </row>
    <row r="7164" spans="1:9" x14ac:dyDescent="0.2">
      <c r="A7164" s="77">
        <v>39296</v>
      </c>
      <c r="B7164" s="61">
        <v>-873</v>
      </c>
      <c r="C7164" s="78">
        <f t="shared" si="277"/>
        <v>2007.08</v>
      </c>
      <c r="D7164" s="78">
        <f t="shared" si="278"/>
        <v>-1.7315702479338844</v>
      </c>
      <c r="E7164" s="78"/>
      <c r="F7164" s="78"/>
      <c r="G7164" s="78"/>
      <c r="H7164" s="78"/>
      <c r="I7164" s="78"/>
    </row>
    <row r="7165" spans="1:9" x14ac:dyDescent="0.2">
      <c r="A7165" s="77">
        <v>39297</v>
      </c>
      <c r="B7165" s="61">
        <v>-127</v>
      </c>
      <c r="C7165" s="78">
        <f t="shared" si="277"/>
        <v>2007.08</v>
      </c>
      <c r="D7165" s="78">
        <f t="shared" si="278"/>
        <v>-0.25190082644628098</v>
      </c>
      <c r="E7165" s="78"/>
      <c r="F7165" s="78"/>
      <c r="G7165" s="78"/>
      <c r="H7165" s="78"/>
      <c r="I7165" s="78"/>
    </row>
    <row r="7166" spans="1:9" x14ac:dyDescent="0.2">
      <c r="A7166" s="77">
        <v>39298</v>
      </c>
      <c r="B7166" s="61">
        <v>-130</v>
      </c>
      <c r="C7166" s="78">
        <f t="shared" si="277"/>
        <v>2007.08</v>
      </c>
      <c r="D7166" s="78">
        <f t="shared" si="278"/>
        <v>-0.25785123966942147</v>
      </c>
      <c r="E7166" s="78"/>
      <c r="F7166" s="78"/>
      <c r="G7166" s="78"/>
      <c r="H7166" s="78"/>
      <c r="I7166" s="78"/>
    </row>
    <row r="7167" spans="1:9" x14ac:dyDescent="0.2">
      <c r="A7167" s="77">
        <v>39299</v>
      </c>
      <c r="B7167" s="61">
        <v>-86</v>
      </c>
      <c r="C7167" s="78">
        <f t="shared" si="277"/>
        <v>2007.08</v>
      </c>
      <c r="D7167" s="78">
        <f t="shared" si="278"/>
        <v>-0.17057851239669422</v>
      </c>
      <c r="E7167" s="78"/>
      <c r="F7167" s="78"/>
      <c r="G7167" s="78"/>
      <c r="H7167" s="78"/>
      <c r="I7167" s="78"/>
    </row>
    <row r="7168" spans="1:9" x14ac:dyDescent="0.2">
      <c r="A7168" s="77">
        <v>39300</v>
      </c>
      <c r="B7168" s="61">
        <v>-193</v>
      </c>
      <c r="C7168" s="78">
        <f t="shared" si="277"/>
        <v>2007.08</v>
      </c>
      <c r="D7168" s="78">
        <f t="shared" si="278"/>
        <v>-0.3828099173553719</v>
      </c>
      <c r="E7168" s="78"/>
      <c r="F7168" s="78"/>
      <c r="G7168" s="78"/>
      <c r="H7168" s="78"/>
      <c r="I7168" s="78"/>
    </row>
    <row r="7169" spans="1:9" x14ac:dyDescent="0.2">
      <c r="A7169" s="77">
        <v>39301</v>
      </c>
      <c r="B7169" s="61">
        <v>-56</v>
      </c>
      <c r="C7169" s="78">
        <f t="shared" si="277"/>
        <v>2007.08</v>
      </c>
      <c r="D7169" s="78">
        <f t="shared" si="278"/>
        <v>-0.11107438016528925</v>
      </c>
      <c r="E7169" s="78"/>
      <c r="F7169" s="78"/>
      <c r="G7169" s="78"/>
      <c r="H7169" s="78"/>
      <c r="I7169" s="78"/>
    </row>
    <row r="7170" spans="1:9" x14ac:dyDescent="0.2">
      <c r="A7170" s="77">
        <v>39302</v>
      </c>
      <c r="B7170" s="61">
        <v>189</v>
      </c>
      <c r="C7170" s="78">
        <f t="shared" si="277"/>
        <v>2007.08</v>
      </c>
      <c r="D7170" s="78">
        <f t="shared" si="278"/>
        <v>0.37487603305785128</v>
      </c>
      <c r="E7170" s="78"/>
      <c r="F7170" s="78"/>
      <c r="G7170" s="78"/>
      <c r="H7170" s="78"/>
      <c r="I7170" s="78"/>
    </row>
    <row r="7171" spans="1:9" x14ac:dyDescent="0.2">
      <c r="A7171" s="77">
        <v>39303</v>
      </c>
      <c r="B7171" s="61">
        <v>-30</v>
      </c>
      <c r="C7171" s="78">
        <f t="shared" si="277"/>
        <v>2007.08</v>
      </c>
      <c r="D7171" s="78">
        <f t="shared" si="278"/>
        <v>-5.9504132231404959E-2</v>
      </c>
      <c r="E7171" s="78"/>
      <c r="F7171" s="78"/>
      <c r="G7171" s="78"/>
      <c r="H7171" s="78"/>
      <c r="I7171" s="78"/>
    </row>
    <row r="7172" spans="1:9" x14ac:dyDescent="0.2">
      <c r="A7172" s="77">
        <v>39304</v>
      </c>
      <c r="B7172" s="61">
        <v>-23</v>
      </c>
      <c r="C7172" s="78">
        <f t="shared" si="277"/>
        <v>2007.08</v>
      </c>
      <c r="D7172" s="78">
        <f t="shared" si="278"/>
        <v>-4.5619834710743802E-2</v>
      </c>
      <c r="E7172" s="78"/>
      <c r="F7172" s="78"/>
      <c r="G7172" s="78"/>
      <c r="H7172" s="78"/>
      <c r="I7172" s="78"/>
    </row>
    <row r="7173" spans="1:9" x14ac:dyDescent="0.2">
      <c r="A7173" s="77">
        <v>39305</v>
      </c>
      <c r="B7173" s="61">
        <v>57</v>
      </c>
      <c r="C7173" s="78">
        <f t="shared" si="277"/>
        <v>2007.08</v>
      </c>
      <c r="D7173" s="78">
        <f t="shared" si="278"/>
        <v>0.11305785123966942</v>
      </c>
      <c r="E7173" s="78"/>
      <c r="F7173" s="78"/>
      <c r="G7173" s="78"/>
      <c r="H7173" s="78"/>
      <c r="I7173" s="78"/>
    </row>
    <row r="7174" spans="1:9" x14ac:dyDescent="0.2">
      <c r="A7174" s="77">
        <v>39306</v>
      </c>
      <c r="B7174" s="61">
        <v>-47</v>
      </c>
      <c r="C7174" s="78">
        <f t="shared" si="277"/>
        <v>2007.08</v>
      </c>
      <c r="D7174" s="78">
        <f t="shared" si="278"/>
        <v>-9.3223140495867773E-2</v>
      </c>
      <c r="E7174" s="78"/>
      <c r="F7174" s="78"/>
      <c r="G7174" s="78"/>
      <c r="H7174" s="78"/>
      <c r="I7174" s="78"/>
    </row>
    <row r="7175" spans="1:9" x14ac:dyDescent="0.2">
      <c r="A7175" s="77">
        <v>39307</v>
      </c>
      <c r="B7175" s="61">
        <v>57</v>
      </c>
      <c r="C7175" s="78">
        <f t="shared" si="277"/>
        <v>2007.08</v>
      </c>
      <c r="D7175" s="78">
        <f t="shared" si="278"/>
        <v>0.11305785123966942</v>
      </c>
      <c r="E7175" s="78"/>
      <c r="F7175" s="78"/>
      <c r="G7175" s="78"/>
      <c r="H7175" s="78"/>
      <c r="I7175" s="78"/>
    </row>
    <row r="7176" spans="1:9" x14ac:dyDescent="0.2">
      <c r="A7176" s="77">
        <v>39308</v>
      </c>
      <c r="B7176" s="61">
        <v>-17</v>
      </c>
      <c r="C7176" s="78">
        <f t="shared" si="277"/>
        <v>2007.08</v>
      </c>
      <c r="D7176" s="78">
        <f t="shared" si="278"/>
        <v>-3.3719008264462808E-2</v>
      </c>
      <c r="E7176" s="78"/>
      <c r="F7176" s="78"/>
      <c r="G7176" s="78"/>
      <c r="H7176" s="78"/>
      <c r="I7176" s="78"/>
    </row>
    <row r="7177" spans="1:9" x14ac:dyDescent="0.2">
      <c r="A7177" s="77">
        <v>39309</v>
      </c>
      <c r="B7177" s="61">
        <v>-114</v>
      </c>
      <c r="C7177" s="78">
        <f t="shared" si="277"/>
        <v>2007.08</v>
      </c>
      <c r="D7177" s="78">
        <f t="shared" si="278"/>
        <v>-0.22611570247933885</v>
      </c>
      <c r="E7177" s="78"/>
      <c r="F7177" s="78"/>
      <c r="G7177" s="78"/>
      <c r="H7177" s="78"/>
      <c r="I7177" s="78"/>
    </row>
    <row r="7178" spans="1:9" x14ac:dyDescent="0.2">
      <c r="A7178" s="77">
        <v>39310</v>
      </c>
      <c r="B7178" s="61">
        <v>-146</v>
      </c>
      <c r="C7178" s="78">
        <f t="shared" si="277"/>
        <v>2007.08</v>
      </c>
      <c r="D7178" s="78">
        <f t="shared" si="278"/>
        <v>-0.28958677685950412</v>
      </c>
      <c r="E7178" s="78"/>
      <c r="F7178" s="78"/>
      <c r="G7178" s="78"/>
      <c r="H7178" s="78"/>
      <c r="I7178" s="78"/>
    </row>
    <row r="7179" spans="1:9" x14ac:dyDescent="0.2">
      <c r="A7179" s="77">
        <v>39311</v>
      </c>
      <c r="B7179" s="61">
        <v>-213</v>
      </c>
      <c r="C7179" s="78">
        <f t="shared" ref="C7179:C7242" si="279">YEAR(A7179) + MONTH(A7179) / 100</f>
        <v>2007.08</v>
      </c>
      <c r="D7179" s="78">
        <f t="shared" si="278"/>
        <v>-0.42247933884297523</v>
      </c>
      <c r="E7179" s="78"/>
      <c r="F7179" s="78"/>
      <c r="G7179" s="78"/>
      <c r="H7179" s="78"/>
      <c r="I7179" s="78"/>
    </row>
    <row r="7180" spans="1:9" x14ac:dyDescent="0.2">
      <c r="A7180" s="77">
        <v>39312</v>
      </c>
      <c r="B7180" s="61">
        <v>-84</v>
      </c>
      <c r="C7180" s="78">
        <f t="shared" si="279"/>
        <v>2007.08</v>
      </c>
      <c r="D7180" s="78">
        <f t="shared" ref="D7180:D7243" si="280">B7180 * 60 * 60 * 24 / 43560 / 1000</f>
        <v>-0.16661157024793388</v>
      </c>
      <c r="E7180" s="78"/>
      <c r="F7180" s="78"/>
      <c r="G7180" s="78"/>
      <c r="H7180" s="78"/>
      <c r="I7180" s="78"/>
    </row>
    <row r="7181" spans="1:9" x14ac:dyDescent="0.2">
      <c r="A7181" s="77">
        <v>39313</v>
      </c>
      <c r="B7181" s="61">
        <v>154</v>
      </c>
      <c r="C7181" s="78">
        <f t="shared" si="279"/>
        <v>2007.08</v>
      </c>
      <c r="D7181" s="78">
        <f t="shared" si="280"/>
        <v>0.30545454545454542</v>
      </c>
      <c r="E7181" s="78"/>
      <c r="F7181" s="78"/>
      <c r="G7181" s="78"/>
      <c r="H7181" s="78"/>
      <c r="I7181" s="78"/>
    </row>
    <row r="7182" spans="1:9" x14ac:dyDescent="0.2">
      <c r="A7182" s="77">
        <v>39314</v>
      </c>
      <c r="B7182" s="61">
        <v>134</v>
      </c>
      <c r="C7182" s="78">
        <f t="shared" si="279"/>
        <v>2007.08</v>
      </c>
      <c r="D7182" s="78">
        <f t="shared" si="280"/>
        <v>0.26578512396694215</v>
      </c>
      <c r="E7182" s="78"/>
      <c r="F7182" s="78"/>
      <c r="G7182" s="78"/>
      <c r="H7182" s="78"/>
      <c r="I7182" s="78"/>
    </row>
    <row r="7183" spans="1:9" x14ac:dyDescent="0.2">
      <c r="A7183" s="77">
        <v>39315</v>
      </c>
      <c r="B7183" s="61">
        <v>95</v>
      </c>
      <c r="C7183" s="78">
        <f t="shared" si="279"/>
        <v>2007.08</v>
      </c>
      <c r="D7183" s="78">
        <f t="shared" si="280"/>
        <v>0.1884297520661157</v>
      </c>
      <c r="E7183" s="78"/>
      <c r="F7183" s="78"/>
      <c r="G7183" s="78"/>
      <c r="H7183" s="78"/>
      <c r="I7183" s="78"/>
    </row>
    <row r="7184" spans="1:9" x14ac:dyDescent="0.2">
      <c r="A7184" s="77">
        <v>39316</v>
      </c>
      <c r="B7184" s="61">
        <v>-53</v>
      </c>
      <c r="C7184" s="78">
        <f t="shared" si="279"/>
        <v>2007.08</v>
      </c>
      <c r="D7184" s="78">
        <f t="shared" si="280"/>
        <v>-0.10512396694214876</v>
      </c>
      <c r="E7184" s="78"/>
      <c r="F7184" s="78"/>
      <c r="G7184" s="78"/>
      <c r="H7184" s="78"/>
      <c r="I7184" s="78"/>
    </row>
    <row r="7185" spans="1:9" x14ac:dyDescent="0.2">
      <c r="A7185" s="77">
        <v>39317</v>
      </c>
      <c r="B7185" s="61">
        <v>164</v>
      </c>
      <c r="C7185" s="78">
        <f t="shared" si="279"/>
        <v>2007.08</v>
      </c>
      <c r="D7185" s="78">
        <f t="shared" si="280"/>
        <v>0.32528925619834714</v>
      </c>
      <c r="E7185" s="78"/>
      <c r="F7185" s="78"/>
      <c r="G7185" s="78"/>
      <c r="H7185" s="78"/>
      <c r="I7185" s="78"/>
    </row>
    <row r="7186" spans="1:9" x14ac:dyDescent="0.2">
      <c r="A7186" s="77">
        <v>39318</v>
      </c>
      <c r="B7186" s="61">
        <v>337</v>
      </c>
      <c r="C7186" s="78">
        <f t="shared" si="279"/>
        <v>2007.08</v>
      </c>
      <c r="D7186" s="78">
        <f t="shared" si="280"/>
        <v>0.66842975206611577</v>
      </c>
      <c r="E7186" s="78"/>
      <c r="F7186" s="78"/>
      <c r="G7186" s="78"/>
      <c r="H7186" s="78"/>
      <c r="I7186" s="78"/>
    </row>
    <row r="7187" spans="1:9" x14ac:dyDescent="0.2">
      <c r="A7187" s="77">
        <v>39319</v>
      </c>
      <c r="B7187" s="61">
        <v>-56</v>
      </c>
      <c r="C7187" s="78">
        <f t="shared" si="279"/>
        <v>2007.08</v>
      </c>
      <c r="D7187" s="78">
        <f t="shared" si="280"/>
        <v>-0.11107438016528925</v>
      </c>
      <c r="E7187" s="78"/>
      <c r="F7187" s="78"/>
      <c r="G7187" s="78"/>
      <c r="H7187" s="78"/>
      <c r="I7187" s="78"/>
    </row>
    <row r="7188" spans="1:9" x14ac:dyDescent="0.2">
      <c r="A7188" s="77">
        <v>39320</v>
      </c>
      <c r="B7188" s="61">
        <v>-52</v>
      </c>
      <c r="C7188" s="78">
        <f t="shared" si="279"/>
        <v>2007.08</v>
      </c>
      <c r="D7188" s="78">
        <f t="shared" si="280"/>
        <v>-0.10314049586776859</v>
      </c>
      <c r="E7188" s="78"/>
      <c r="F7188" s="78"/>
      <c r="G7188" s="78"/>
      <c r="H7188" s="78"/>
      <c r="I7188" s="78"/>
    </row>
    <row r="7189" spans="1:9" x14ac:dyDescent="0.2">
      <c r="A7189" s="77">
        <v>39321</v>
      </c>
      <c r="B7189" s="61">
        <v>11</v>
      </c>
      <c r="C7189" s="78">
        <f t="shared" si="279"/>
        <v>2007.08</v>
      </c>
      <c r="D7189" s="78">
        <f t="shared" si="280"/>
        <v>2.1818181818181816E-2</v>
      </c>
      <c r="E7189" s="78"/>
      <c r="F7189" s="78"/>
      <c r="G7189" s="78"/>
      <c r="H7189" s="78"/>
      <c r="I7189" s="78"/>
    </row>
    <row r="7190" spans="1:9" x14ac:dyDescent="0.2">
      <c r="A7190" s="77">
        <v>39322</v>
      </c>
      <c r="B7190" s="61">
        <v>130</v>
      </c>
      <c r="C7190" s="78">
        <f t="shared" si="279"/>
        <v>2007.08</v>
      </c>
      <c r="D7190" s="78">
        <f t="shared" si="280"/>
        <v>0.25785123966942147</v>
      </c>
      <c r="E7190" s="78"/>
      <c r="F7190" s="78"/>
      <c r="G7190" s="78"/>
      <c r="H7190" s="78"/>
      <c r="I7190" s="78"/>
    </row>
    <row r="7191" spans="1:9" x14ac:dyDescent="0.2">
      <c r="A7191" s="77">
        <v>39323</v>
      </c>
      <c r="B7191" s="61">
        <v>105</v>
      </c>
      <c r="C7191" s="78">
        <f t="shared" si="279"/>
        <v>2007.08</v>
      </c>
      <c r="D7191" s="78">
        <f t="shared" si="280"/>
        <v>0.20826446280991734</v>
      </c>
      <c r="E7191" s="78"/>
      <c r="F7191" s="78"/>
      <c r="G7191" s="78"/>
      <c r="H7191" s="78"/>
      <c r="I7191" s="78"/>
    </row>
    <row r="7192" spans="1:9" x14ac:dyDescent="0.2">
      <c r="A7192" s="77">
        <v>39324</v>
      </c>
      <c r="B7192" s="61">
        <v>227</v>
      </c>
      <c r="C7192" s="78">
        <f t="shared" si="279"/>
        <v>2007.08</v>
      </c>
      <c r="D7192" s="78">
        <f t="shared" si="280"/>
        <v>0.45024793388429751</v>
      </c>
      <c r="E7192" s="78"/>
      <c r="F7192" s="78"/>
      <c r="G7192" s="78"/>
      <c r="H7192" s="78"/>
      <c r="I7192" s="78"/>
    </row>
    <row r="7193" spans="1:9" x14ac:dyDescent="0.2">
      <c r="A7193" s="77">
        <v>39325</v>
      </c>
      <c r="B7193" s="61">
        <v>126</v>
      </c>
      <c r="C7193" s="78">
        <f t="shared" si="279"/>
        <v>2007.08</v>
      </c>
      <c r="D7193" s="78">
        <f t="shared" si="280"/>
        <v>0.24991735537190085</v>
      </c>
      <c r="E7193" s="78"/>
      <c r="F7193" s="78"/>
      <c r="G7193" s="78"/>
      <c r="H7193" s="78"/>
      <c r="I7193" s="78"/>
    </row>
    <row r="7194" spans="1:9" x14ac:dyDescent="0.2">
      <c r="A7194" s="77">
        <v>39326</v>
      </c>
      <c r="B7194" s="61">
        <v>-103</v>
      </c>
      <c r="C7194" s="78">
        <f t="shared" si="279"/>
        <v>2007.09</v>
      </c>
      <c r="D7194" s="78">
        <f t="shared" si="280"/>
        <v>-0.20429752066115703</v>
      </c>
      <c r="E7194" s="78"/>
      <c r="F7194" s="78"/>
      <c r="G7194" s="78"/>
      <c r="H7194" s="78"/>
      <c r="I7194" s="78"/>
    </row>
    <row r="7195" spans="1:9" x14ac:dyDescent="0.2">
      <c r="A7195" s="77">
        <v>39327</v>
      </c>
      <c r="B7195" s="61">
        <v>-71</v>
      </c>
      <c r="C7195" s="78">
        <f t="shared" si="279"/>
        <v>2007.09</v>
      </c>
      <c r="D7195" s="78">
        <f t="shared" si="280"/>
        <v>-0.14082644628099175</v>
      </c>
      <c r="E7195" s="78"/>
      <c r="F7195" s="78"/>
      <c r="G7195" s="78"/>
      <c r="H7195" s="78"/>
      <c r="I7195" s="78"/>
    </row>
    <row r="7196" spans="1:9" x14ac:dyDescent="0.2">
      <c r="A7196" s="77">
        <v>39328</v>
      </c>
      <c r="B7196" s="61">
        <v>-203</v>
      </c>
      <c r="C7196" s="78">
        <f t="shared" si="279"/>
        <v>2007.09</v>
      </c>
      <c r="D7196" s="78">
        <f t="shared" si="280"/>
        <v>-0.40264462809917351</v>
      </c>
      <c r="E7196" s="78"/>
      <c r="F7196" s="78"/>
      <c r="G7196" s="78"/>
      <c r="H7196" s="78"/>
      <c r="I7196" s="78"/>
    </row>
    <row r="7197" spans="1:9" x14ac:dyDescent="0.2">
      <c r="A7197" s="77">
        <v>39329</v>
      </c>
      <c r="B7197" s="61">
        <v>-57</v>
      </c>
      <c r="C7197" s="78">
        <f t="shared" si="279"/>
        <v>2007.09</v>
      </c>
      <c r="D7197" s="78">
        <f t="shared" si="280"/>
        <v>-0.11305785123966942</v>
      </c>
      <c r="E7197" s="78"/>
      <c r="F7197" s="78"/>
      <c r="G7197" s="78"/>
      <c r="H7197" s="78"/>
      <c r="I7197" s="78"/>
    </row>
    <row r="7198" spans="1:9" x14ac:dyDescent="0.2">
      <c r="A7198" s="77">
        <v>39330</v>
      </c>
      <c r="B7198" s="61">
        <v>22</v>
      </c>
      <c r="C7198" s="78">
        <f t="shared" si="279"/>
        <v>2007.09</v>
      </c>
      <c r="D7198" s="78">
        <f t="shared" si="280"/>
        <v>4.3636363636363633E-2</v>
      </c>
      <c r="E7198" s="78"/>
      <c r="F7198" s="78"/>
      <c r="G7198" s="78"/>
      <c r="H7198" s="78"/>
      <c r="I7198" s="78"/>
    </row>
    <row r="7199" spans="1:9" x14ac:dyDescent="0.2">
      <c r="A7199" s="77">
        <v>39331</v>
      </c>
      <c r="B7199" s="61">
        <v>201</v>
      </c>
      <c r="C7199" s="78">
        <f t="shared" si="279"/>
        <v>2007.09</v>
      </c>
      <c r="D7199" s="78">
        <f t="shared" si="280"/>
        <v>0.3986776859504132</v>
      </c>
      <c r="E7199" s="78"/>
      <c r="F7199" s="78"/>
      <c r="G7199" s="78"/>
      <c r="H7199" s="78"/>
      <c r="I7199" s="78"/>
    </row>
    <row r="7200" spans="1:9" x14ac:dyDescent="0.2">
      <c r="A7200" s="77">
        <v>39332</v>
      </c>
      <c r="B7200" s="61">
        <v>55</v>
      </c>
      <c r="C7200" s="78">
        <f t="shared" si="279"/>
        <v>2007.09</v>
      </c>
      <c r="D7200" s="78">
        <f t="shared" si="280"/>
        <v>0.1090909090909091</v>
      </c>
      <c r="E7200" s="78"/>
      <c r="F7200" s="78"/>
      <c r="G7200" s="78"/>
      <c r="H7200" s="78"/>
      <c r="I7200" s="78"/>
    </row>
    <row r="7201" spans="1:9" x14ac:dyDescent="0.2">
      <c r="A7201" s="77">
        <v>39333</v>
      </c>
      <c r="B7201" s="61">
        <v>152</v>
      </c>
      <c r="C7201" s="78">
        <f t="shared" si="279"/>
        <v>2007.09</v>
      </c>
      <c r="D7201" s="78">
        <f t="shared" si="280"/>
        <v>0.30148760330578511</v>
      </c>
      <c r="E7201" s="78"/>
      <c r="F7201" s="78"/>
      <c r="G7201" s="78"/>
      <c r="H7201" s="78"/>
      <c r="I7201" s="78"/>
    </row>
    <row r="7202" spans="1:9" x14ac:dyDescent="0.2">
      <c r="A7202" s="77">
        <v>39334</v>
      </c>
      <c r="B7202" s="61">
        <v>49</v>
      </c>
      <c r="C7202" s="78">
        <f t="shared" si="279"/>
        <v>2007.09</v>
      </c>
      <c r="D7202" s="78">
        <f t="shared" si="280"/>
        <v>9.7190082644628112E-2</v>
      </c>
      <c r="E7202" s="78"/>
      <c r="F7202" s="78"/>
      <c r="G7202" s="78"/>
      <c r="H7202" s="78"/>
      <c r="I7202" s="78"/>
    </row>
    <row r="7203" spans="1:9" x14ac:dyDescent="0.2">
      <c r="A7203" s="77">
        <v>39335</v>
      </c>
      <c r="B7203" s="61">
        <v>92</v>
      </c>
      <c r="C7203" s="78">
        <f t="shared" si="279"/>
        <v>2007.09</v>
      </c>
      <c r="D7203" s="78">
        <f t="shared" si="280"/>
        <v>0.18247933884297521</v>
      </c>
      <c r="E7203" s="78"/>
      <c r="F7203" s="78"/>
      <c r="G7203" s="78"/>
      <c r="H7203" s="78"/>
      <c r="I7203" s="78"/>
    </row>
    <row r="7204" spans="1:9" x14ac:dyDescent="0.2">
      <c r="A7204" s="77">
        <v>39336</v>
      </c>
      <c r="B7204" s="61">
        <v>3</v>
      </c>
      <c r="C7204" s="78">
        <f t="shared" si="279"/>
        <v>2007.09</v>
      </c>
      <c r="D7204" s="78">
        <f t="shared" si="280"/>
        <v>5.9504132231404955E-3</v>
      </c>
      <c r="E7204" s="78"/>
      <c r="F7204" s="78"/>
      <c r="G7204" s="78"/>
      <c r="H7204" s="78"/>
      <c r="I7204" s="78"/>
    </row>
    <row r="7205" spans="1:9" x14ac:dyDescent="0.2">
      <c r="A7205" s="77">
        <v>39337</v>
      </c>
      <c r="B7205" s="61">
        <v>19</v>
      </c>
      <c r="C7205" s="78">
        <f t="shared" si="279"/>
        <v>2007.09</v>
      </c>
      <c r="D7205" s="78">
        <f t="shared" si="280"/>
        <v>3.7685950413223139E-2</v>
      </c>
      <c r="E7205" s="78"/>
      <c r="F7205" s="78"/>
      <c r="G7205" s="78"/>
      <c r="H7205" s="78"/>
      <c r="I7205" s="78"/>
    </row>
    <row r="7206" spans="1:9" x14ac:dyDescent="0.2">
      <c r="A7206" s="77">
        <v>39338</v>
      </c>
      <c r="B7206" s="61">
        <v>-315</v>
      </c>
      <c r="C7206" s="78">
        <f t="shared" si="279"/>
        <v>2007.09</v>
      </c>
      <c r="D7206" s="78">
        <f t="shared" si="280"/>
        <v>-0.62479338842975207</v>
      </c>
      <c r="E7206" s="78"/>
      <c r="F7206" s="78"/>
      <c r="G7206" s="78"/>
      <c r="H7206" s="78"/>
      <c r="I7206" s="78"/>
    </row>
    <row r="7207" spans="1:9" x14ac:dyDescent="0.2">
      <c r="A7207" s="77">
        <v>39339</v>
      </c>
      <c r="B7207" s="61">
        <v>-147</v>
      </c>
      <c r="C7207" s="78">
        <f t="shared" si="279"/>
        <v>2007.09</v>
      </c>
      <c r="D7207" s="78">
        <f t="shared" si="280"/>
        <v>-0.29157024793388425</v>
      </c>
      <c r="E7207" s="78"/>
      <c r="F7207" s="78"/>
      <c r="G7207" s="78"/>
      <c r="H7207" s="78"/>
      <c r="I7207" s="78"/>
    </row>
    <row r="7208" spans="1:9" x14ac:dyDescent="0.2">
      <c r="A7208" s="77">
        <v>39340</v>
      </c>
      <c r="B7208" s="61">
        <v>-31</v>
      </c>
      <c r="C7208" s="78">
        <f t="shared" si="279"/>
        <v>2007.09</v>
      </c>
      <c r="D7208" s="78">
        <f t="shared" si="280"/>
        <v>-6.1487603305785121E-2</v>
      </c>
      <c r="E7208" s="78"/>
      <c r="F7208" s="78"/>
      <c r="G7208" s="78"/>
      <c r="H7208" s="78"/>
      <c r="I7208" s="78"/>
    </row>
    <row r="7209" spans="1:9" x14ac:dyDescent="0.2">
      <c r="A7209" s="77">
        <v>39341</v>
      </c>
      <c r="B7209" s="61">
        <v>-240</v>
      </c>
      <c r="C7209" s="78">
        <f t="shared" si="279"/>
        <v>2007.09</v>
      </c>
      <c r="D7209" s="78">
        <f t="shared" si="280"/>
        <v>-0.47603305785123967</v>
      </c>
      <c r="E7209" s="78"/>
      <c r="F7209" s="78"/>
      <c r="G7209" s="78"/>
      <c r="H7209" s="78"/>
      <c r="I7209" s="78"/>
    </row>
    <row r="7210" spans="1:9" x14ac:dyDescent="0.2">
      <c r="A7210" s="77">
        <v>39342</v>
      </c>
      <c r="B7210" s="61">
        <v>127</v>
      </c>
      <c r="C7210" s="78">
        <f t="shared" si="279"/>
        <v>2007.09</v>
      </c>
      <c r="D7210" s="78">
        <f t="shared" si="280"/>
        <v>0.25190082644628098</v>
      </c>
      <c r="E7210" s="78"/>
      <c r="F7210" s="78"/>
      <c r="G7210" s="78"/>
      <c r="H7210" s="78"/>
      <c r="I7210" s="78"/>
    </row>
    <row r="7211" spans="1:9" x14ac:dyDescent="0.2">
      <c r="A7211" s="77">
        <v>39343</v>
      </c>
      <c r="B7211" s="61">
        <v>-96</v>
      </c>
      <c r="C7211" s="78">
        <f t="shared" si="279"/>
        <v>2007.09</v>
      </c>
      <c r="D7211" s="78">
        <f t="shared" si="280"/>
        <v>-0.19041322314049586</v>
      </c>
      <c r="E7211" s="78"/>
      <c r="F7211" s="78"/>
      <c r="G7211" s="78"/>
      <c r="H7211" s="78"/>
      <c r="I7211" s="78"/>
    </row>
    <row r="7212" spans="1:9" x14ac:dyDescent="0.2">
      <c r="A7212" s="77">
        <v>39344</v>
      </c>
      <c r="B7212" s="61">
        <v>-150</v>
      </c>
      <c r="C7212" s="78">
        <f t="shared" si="279"/>
        <v>2007.09</v>
      </c>
      <c r="D7212" s="78">
        <f t="shared" si="280"/>
        <v>-0.2975206611570248</v>
      </c>
      <c r="E7212" s="78"/>
      <c r="F7212" s="78"/>
      <c r="G7212" s="78"/>
      <c r="H7212" s="78"/>
      <c r="I7212" s="78"/>
    </row>
    <row r="7213" spans="1:9" x14ac:dyDescent="0.2">
      <c r="A7213" s="77">
        <v>39345</v>
      </c>
      <c r="B7213" s="61">
        <v>54</v>
      </c>
      <c r="C7213" s="78">
        <f t="shared" si="279"/>
        <v>2007.09</v>
      </c>
      <c r="D7213" s="78">
        <f t="shared" si="280"/>
        <v>0.10710743801652893</v>
      </c>
      <c r="E7213" s="78"/>
      <c r="F7213" s="78"/>
      <c r="G7213" s="78"/>
      <c r="H7213" s="78"/>
      <c r="I7213" s="78"/>
    </row>
    <row r="7214" spans="1:9" x14ac:dyDescent="0.2">
      <c r="A7214" s="77">
        <v>39346</v>
      </c>
      <c r="B7214" s="61">
        <v>282</v>
      </c>
      <c r="C7214" s="78">
        <f t="shared" si="279"/>
        <v>2007.09</v>
      </c>
      <c r="D7214" s="78">
        <f t="shared" si="280"/>
        <v>0.55933884297520664</v>
      </c>
      <c r="E7214" s="78"/>
      <c r="F7214" s="78"/>
      <c r="G7214" s="78"/>
      <c r="H7214" s="78"/>
      <c r="I7214" s="78"/>
    </row>
    <row r="7215" spans="1:9" x14ac:dyDescent="0.2">
      <c r="A7215" s="77">
        <v>39347</v>
      </c>
      <c r="B7215" s="61">
        <v>-85</v>
      </c>
      <c r="C7215" s="78">
        <f t="shared" si="279"/>
        <v>2007.09</v>
      </c>
      <c r="D7215" s="78">
        <f t="shared" si="280"/>
        <v>-0.16859504132231404</v>
      </c>
      <c r="E7215" s="78"/>
      <c r="F7215" s="78"/>
      <c r="G7215" s="78"/>
      <c r="H7215" s="78"/>
      <c r="I7215" s="78"/>
    </row>
    <row r="7216" spans="1:9" x14ac:dyDescent="0.2">
      <c r="A7216" s="77">
        <v>39348</v>
      </c>
      <c r="B7216" s="61">
        <v>-27</v>
      </c>
      <c r="C7216" s="78">
        <f t="shared" si="279"/>
        <v>2007.09</v>
      </c>
      <c r="D7216" s="78">
        <f t="shared" si="280"/>
        <v>-5.3553719008264465E-2</v>
      </c>
      <c r="E7216" s="78"/>
      <c r="F7216" s="78"/>
      <c r="G7216" s="78"/>
      <c r="H7216" s="78"/>
      <c r="I7216" s="78"/>
    </row>
    <row r="7217" spans="1:9" x14ac:dyDescent="0.2">
      <c r="A7217" s="77">
        <v>39349</v>
      </c>
      <c r="B7217" s="61">
        <v>26</v>
      </c>
      <c r="C7217" s="78">
        <f t="shared" si="279"/>
        <v>2007.09</v>
      </c>
      <c r="D7217" s="78">
        <f t="shared" si="280"/>
        <v>5.1570247933884296E-2</v>
      </c>
      <c r="E7217" s="78"/>
      <c r="F7217" s="78"/>
      <c r="G7217" s="78"/>
      <c r="H7217" s="78"/>
      <c r="I7217" s="78"/>
    </row>
    <row r="7218" spans="1:9" x14ac:dyDescent="0.2">
      <c r="A7218" s="77">
        <v>39350</v>
      </c>
      <c r="B7218" s="61">
        <v>117</v>
      </c>
      <c r="C7218" s="78">
        <f t="shared" si="279"/>
        <v>2007.09</v>
      </c>
      <c r="D7218" s="78">
        <f t="shared" si="280"/>
        <v>0.23206611570247934</v>
      </c>
      <c r="E7218" s="78"/>
      <c r="F7218" s="78"/>
      <c r="G7218" s="78"/>
      <c r="H7218" s="78"/>
      <c r="I7218" s="78"/>
    </row>
    <row r="7219" spans="1:9" x14ac:dyDescent="0.2">
      <c r="A7219" s="77">
        <v>39351</v>
      </c>
      <c r="B7219" s="61">
        <v>70</v>
      </c>
      <c r="C7219" s="78">
        <f t="shared" si="279"/>
        <v>2007.09</v>
      </c>
      <c r="D7219" s="78">
        <f t="shared" si="280"/>
        <v>0.1388429752066116</v>
      </c>
      <c r="E7219" s="78"/>
      <c r="F7219" s="78"/>
      <c r="G7219" s="78"/>
      <c r="H7219" s="78"/>
      <c r="I7219" s="78"/>
    </row>
    <row r="7220" spans="1:9" x14ac:dyDescent="0.2">
      <c r="A7220" s="77">
        <v>39352</v>
      </c>
      <c r="B7220" s="61">
        <v>-35</v>
      </c>
      <c r="C7220" s="78">
        <f t="shared" si="279"/>
        <v>2007.09</v>
      </c>
      <c r="D7220" s="78">
        <f t="shared" si="280"/>
        <v>-6.9421487603305798E-2</v>
      </c>
      <c r="E7220" s="78"/>
      <c r="F7220" s="78"/>
      <c r="G7220" s="78"/>
      <c r="H7220" s="78"/>
      <c r="I7220" s="78"/>
    </row>
    <row r="7221" spans="1:9" x14ac:dyDescent="0.2">
      <c r="A7221" s="77">
        <v>39353</v>
      </c>
      <c r="B7221" s="61">
        <v>-134</v>
      </c>
      <c r="C7221" s="78">
        <f t="shared" si="279"/>
        <v>2007.09</v>
      </c>
      <c r="D7221" s="78">
        <f t="shared" si="280"/>
        <v>-0.26578512396694215</v>
      </c>
      <c r="E7221" s="78"/>
      <c r="F7221" s="78"/>
      <c r="G7221" s="78"/>
      <c r="H7221" s="78"/>
      <c r="I7221" s="78"/>
    </row>
    <row r="7222" spans="1:9" x14ac:dyDescent="0.2">
      <c r="A7222" s="77">
        <v>39354</v>
      </c>
      <c r="B7222" s="61">
        <v>-55</v>
      </c>
      <c r="C7222" s="78">
        <f t="shared" si="279"/>
        <v>2007.09</v>
      </c>
      <c r="D7222" s="78">
        <f t="shared" si="280"/>
        <v>-0.1090909090909091</v>
      </c>
      <c r="E7222" s="78"/>
      <c r="F7222" s="78"/>
      <c r="G7222" s="78"/>
      <c r="H7222" s="78"/>
      <c r="I7222" s="78"/>
    </row>
    <row r="7223" spans="1:9" x14ac:dyDescent="0.2">
      <c r="A7223" s="77">
        <v>39355</v>
      </c>
      <c r="B7223" s="61">
        <v>181</v>
      </c>
      <c r="C7223" s="78">
        <f t="shared" si="279"/>
        <v>2007.09</v>
      </c>
      <c r="D7223" s="78">
        <f t="shared" si="280"/>
        <v>0.35900826446280992</v>
      </c>
      <c r="E7223" s="78"/>
      <c r="F7223" s="78"/>
      <c r="G7223" s="78"/>
      <c r="H7223" s="78"/>
      <c r="I7223" s="78"/>
    </row>
    <row r="7224" spans="1:9" x14ac:dyDescent="0.2">
      <c r="A7224" s="77">
        <v>39356</v>
      </c>
      <c r="B7224" s="61">
        <v>83</v>
      </c>
      <c r="C7224" s="78">
        <f t="shared" si="279"/>
        <v>2007.1</v>
      </c>
      <c r="D7224" s="78">
        <f t="shared" si="280"/>
        <v>0.16462809917355373</v>
      </c>
      <c r="E7224" s="78"/>
      <c r="F7224" s="78"/>
      <c r="G7224" s="78"/>
      <c r="H7224" s="78"/>
      <c r="I7224" s="78"/>
    </row>
    <row r="7225" spans="1:9" x14ac:dyDescent="0.2">
      <c r="A7225" s="77">
        <v>39357</v>
      </c>
      <c r="B7225" s="61">
        <v>79</v>
      </c>
      <c r="C7225" s="78">
        <f t="shared" si="279"/>
        <v>2007.1</v>
      </c>
      <c r="D7225" s="78">
        <f t="shared" si="280"/>
        <v>0.15669421487603305</v>
      </c>
      <c r="E7225" s="78"/>
      <c r="F7225" s="78"/>
      <c r="G7225" s="78"/>
      <c r="H7225" s="78"/>
      <c r="I7225" s="78"/>
    </row>
    <row r="7226" spans="1:9" x14ac:dyDescent="0.2">
      <c r="A7226" s="77">
        <v>39358</v>
      </c>
      <c r="B7226" s="61">
        <v>-106</v>
      </c>
      <c r="C7226" s="78">
        <f t="shared" si="279"/>
        <v>2007.1</v>
      </c>
      <c r="D7226" s="78">
        <f t="shared" si="280"/>
        <v>-0.21024793388429752</v>
      </c>
      <c r="E7226" s="78"/>
      <c r="F7226" s="78"/>
      <c r="G7226" s="78"/>
      <c r="H7226" s="78"/>
      <c r="I7226" s="78"/>
    </row>
    <row r="7227" spans="1:9" x14ac:dyDescent="0.2">
      <c r="A7227" s="77">
        <v>39359</v>
      </c>
      <c r="B7227" s="61">
        <v>-108</v>
      </c>
      <c r="C7227" s="78">
        <f t="shared" si="279"/>
        <v>2007.1</v>
      </c>
      <c r="D7227" s="78">
        <f t="shared" si="280"/>
        <v>-0.21421487603305786</v>
      </c>
      <c r="E7227" s="78"/>
      <c r="F7227" s="78"/>
      <c r="G7227" s="78"/>
      <c r="H7227" s="78"/>
      <c r="I7227" s="78"/>
    </row>
    <row r="7228" spans="1:9" x14ac:dyDescent="0.2">
      <c r="A7228" s="77">
        <v>39360</v>
      </c>
      <c r="B7228" s="61">
        <v>-47</v>
      </c>
      <c r="C7228" s="78">
        <f t="shared" si="279"/>
        <v>2007.1</v>
      </c>
      <c r="D7228" s="78">
        <f t="shared" si="280"/>
        <v>-9.3223140495867773E-2</v>
      </c>
      <c r="E7228" s="78"/>
      <c r="F7228" s="78"/>
      <c r="G7228" s="78"/>
      <c r="H7228" s="78"/>
      <c r="I7228" s="78"/>
    </row>
    <row r="7229" spans="1:9" x14ac:dyDescent="0.2">
      <c r="A7229" s="77">
        <v>39361</v>
      </c>
      <c r="B7229" s="61">
        <v>20</v>
      </c>
      <c r="C7229" s="78">
        <f t="shared" si="279"/>
        <v>2007.1</v>
      </c>
      <c r="D7229" s="78">
        <f t="shared" si="280"/>
        <v>3.9669421487603308E-2</v>
      </c>
      <c r="E7229" s="78"/>
      <c r="F7229" s="78"/>
      <c r="G7229" s="78"/>
      <c r="H7229" s="78"/>
      <c r="I7229" s="78"/>
    </row>
    <row r="7230" spans="1:9" x14ac:dyDescent="0.2">
      <c r="A7230" s="77">
        <v>39362</v>
      </c>
      <c r="B7230" s="61">
        <v>310</v>
      </c>
      <c r="C7230" s="78">
        <f t="shared" si="279"/>
        <v>2007.1</v>
      </c>
      <c r="D7230" s="78">
        <f t="shared" si="280"/>
        <v>0.61487603305785121</v>
      </c>
      <c r="E7230" s="78"/>
      <c r="F7230" s="78"/>
      <c r="G7230" s="78"/>
      <c r="H7230" s="78"/>
      <c r="I7230" s="78"/>
    </row>
    <row r="7231" spans="1:9" x14ac:dyDescent="0.2">
      <c r="A7231" s="77">
        <v>39363</v>
      </c>
      <c r="B7231" s="61">
        <v>248</v>
      </c>
      <c r="C7231" s="78">
        <f t="shared" si="279"/>
        <v>2007.1</v>
      </c>
      <c r="D7231" s="78">
        <f t="shared" si="280"/>
        <v>0.49190082644628097</v>
      </c>
      <c r="E7231" s="78"/>
      <c r="F7231" s="78"/>
      <c r="G7231" s="78"/>
      <c r="H7231" s="78"/>
      <c r="I7231" s="78"/>
    </row>
    <row r="7232" spans="1:9" x14ac:dyDescent="0.2">
      <c r="A7232" s="77">
        <v>39364</v>
      </c>
      <c r="B7232" s="61">
        <v>99</v>
      </c>
      <c r="C7232" s="78">
        <f t="shared" si="279"/>
        <v>2007.1</v>
      </c>
      <c r="D7232" s="78">
        <f t="shared" si="280"/>
        <v>0.19636363636363638</v>
      </c>
      <c r="E7232" s="78"/>
      <c r="F7232" s="78"/>
      <c r="G7232" s="78"/>
      <c r="H7232" s="78"/>
      <c r="I7232" s="78"/>
    </row>
    <row r="7233" spans="1:9" x14ac:dyDescent="0.2">
      <c r="A7233" s="77">
        <v>39365</v>
      </c>
      <c r="B7233" s="61">
        <v>370</v>
      </c>
      <c r="C7233" s="78">
        <f t="shared" si="279"/>
        <v>2007.1</v>
      </c>
      <c r="D7233" s="78">
        <f t="shared" si="280"/>
        <v>0.73388429752066109</v>
      </c>
      <c r="E7233" s="78"/>
      <c r="F7233" s="78"/>
      <c r="G7233" s="78"/>
      <c r="H7233" s="78"/>
      <c r="I7233" s="78"/>
    </row>
    <row r="7234" spans="1:9" x14ac:dyDescent="0.2">
      <c r="A7234" s="77">
        <v>39366</v>
      </c>
      <c r="B7234" s="61">
        <v>285</v>
      </c>
      <c r="C7234" s="78">
        <f t="shared" si="279"/>
        <v>2007.1</v>
      </c>
      <c r="D7234" s="78">
        <f t="shared" si="280"/>
        <v>0.56528925619834702</v>
      </c>
      <c r="E7234" s="78"/>
      <c r="F7234" s="78"/>
      <c r="G7234" s="78"/>
      <c r="H7234" s="78"/>
      <c r="I7234" s="78"/>
    </row>
    <row r="7235" spans="1:9" x14ac:dyDescent="0.2">
      <c r="A7235" s="77">
        <v>39367</v>
      </c>
      <c r="B7235" s="61">
        <v>286</v>
      </c>
      <c r="C7235" s="78">
        <f t="shared" si="279"/>
        <v>2007.1</v>
      </c>
      <c r="D7235" s="78">
        <f t="shared" si="280"/>
        <v>0.56727272727272726</v>
      </c>
      <c r="E7235" s="78"/>
      <c r="F7235" s="78"/>
      <c r="G7235" s="78"/>
      <c r="H7235" s="78"/>
      <c r="I7235" s="78"/>
    </row>
    <row r="7236" spans="1:9" x14ac:dyDescent="0.2">
      <c r="A7236" s="77">
        <v>39368</v>
      </c>
      <c r="B7236" s="61">
        <v>226</v>
      </c>
      <c r="C7236" s="78">
        <f t="shared" si="279"/>
        <v>2007.1</v>
      </c>
      <c r="D7236" s="78">
        <f t="shared" si="280"/>
        <v>0.44826446280991733</v>
      </c>
      <c r="E7236" s="78"/>
      <c r="F7236" s="78"/>
      <c r="G7236" s="78"/>
      <c r="H7236" s="78"/>
      <c r="I7236" s="78"/>
    </row>
    <row r="7237" spans="1:9" x14ac:dyDescent="0.2">
      <c r="A7237" s="77">
        <v>39369</v>
      </c>
      <c r="B7237" s="61">
        <v>183</v>
      </c>
      <c r="C7237" s="78">
        <f t="shared" si="279"/>
        <v>2007.1</v>
      </c>
      <c r="D7237" s="78">
        <f t="shared" si="280"/>
        <v>0.36297520661157023</v>
      </c>
      <c r="E7237" s="78"/>
      <c r="F7237" s="78"/>
      <c r="G7237" s="78"/>
      <c r="H7237" s="78"/>
      <c r="I7237" s="78"/>
    </row>
    <row r="7238" spans="1:9" x14ac:dyDescent="0.2">
      <c r="A7238" s="77">
        <v>39370</v>
      </c>
      <c r="B7238" s="61">
        <v>161</v>
      </c>
      <c r="C7238" s="78">
        <f t="shared" si="279"/>
        <v>2007.1</v>
      </c>
      <c r="D7238" s="78">
        <f t="shared" si="280"/>
        <v>0.31933884297520659</v>
      </c>
      <c r="E7238" s="78"/>
      <c r="F7238" s="78"/>
      <c r="G7238" s="78"/>
      <c r="H7238" s="78"/>
      <c r="I7238" s="78"/>
    </row>
    <row r="7239" spans="1:9" x14ac:dyDescent="0.2">
      <c r="A7239" s="77">
        <v>39371</v>
      </c>
      <c r="B7239" s="61">
        <v>197</v>
      </c>
      <c r="C7239" s="78">
        <f t="shared" si="279"/>
        <v>2007.1</v>
      </c>
      <c r="D7239" s="78">
        <f t="shared" si="280"/>
        <v>0.39074380165289258</v>
      </c>
      <c r="E7239" s="78"/>
      <c r="F7239" s="78"/>
      <c r="G7239" s="78"/>
      <c r="H7239" s="78"/>
      <c r="I7239" s="78"/>
    </row>
    <row r="7240" spans="1:9" x14ac:dyDescent="0.2">
      <c r="A7240" s="77">
        <v>39372</v>
      </c>
      <c r="B7240" s="61">
        <v>215</v>
      </c>
      <c r="C7240" s="78">
        <f t="shared" si="279"/>
        <v>2007.1</v>
      </c>
      <c r="D7240" s="78">
        <f t="shared" si="280"/>
        <v>0.42644628099173554</v>
      </c>
      <c r="E7240" s="78"/>
      <c r="F7240" s="78"/>
      <c r="G7240" s="78"/>
      <c r="H7240" s="78"/>
      <c r="I7240" s="78"/>
    </row>
    <row r="7241" spans="1:9" x14ac:dyDescent="0.2">
      <c r="A7241" s="77">
        <v>39373</v>
      </c>
      <c r="B7241" s="61">
        <v>948</v>
      </c>
      <c r="C7241" s="78">
        <f t="shared" si="279"/>
        <v>2007.1</v>
      </c>
      <c r="D7241" s="78">
        <f t="shared" si="280"/>
        <v>1.8803305785123967</v>
      </c>
      <c r="E7241" s="78"/>
      <c r="F7241" s="78"/>
      <c r="G7241" s="78"/>
      <c r="H7241" s="78"/>
      <c r="I7241" s="78"/>
    </row>
    <row r="7242" spans="1:9" x14ac:dyDescent="0.2">
      <c r="A7242" s="77">
        <v>39374</v>
      </c>
      <c r="B7242" s="61">
        <v>3325</v>
      </c>
      <c r="C7242" s="78">
        <f t="shared" si="279"/>
        <v>2007.1</v>
      </c>
      <c r="D7242" s="78">
        <f t="shared" si="280"/>
        <v>6.5950413223140494</v>
      </c>
      <c r="E7242" s="78"/>
      <c r="F7242" s="78"/>
      <c r="G7242" s="78"/>
      <c r="H7242" s="78"/>
      <c r="I7242" s="78"/>
    </row>
    <row r="7243" spans="1:9" x14ac:dyDescent="0.2">
      <c r="A7243" s="77">
        <v>39375</v>
      </c>
      <c r="B7243" s="61">
        <v>955</v>
      </c>
      <c r="C7243" s="78">
        <f t="shared" ref="C7243:C7306" si="281">YEAR(A7243) + MONTH(A7243) / 100</f>
        <v>2007.1</v>
      </c>
      <c r="D7243" s="78">
        <f t="shared" si="280"/>
        <v>1.8942148760330579</v>
      </c>
      <c r="E7243" s="78"/>
      <c r="F7243" s="78"/>
      <c r="G7243" s="78"/>
      <c r="H7243" s="78"/>
      <c r="I7243" s="78"/>
    </row>
    <row r="7244" spans="1:9" x14ac:dyDescent="0.2">
      <c r="A7244" s="77">
        <v>39376</v>
      </c>
      <c r="B7244" s="61">
        <v>513</v>
      </c>
      <c r="C7244" s="78">
        <f t="shared" si="281"/>
        <v>2007.1</v>
      </c>
      <c r="D7244" s="78">
        <f t="shared" ref="D7244:D7307" si="282">B7244 * 60 * 60 * 24 / 43560 / 1000</f>
        <v>1.0175206611570249</v>
      </c>
      <c r="E7244" s="78"/>
      <c r="F7244" s="78"/>
      <c r="G7244" s="78"/>
      <c r="H7244" s="78"/>
      <c r="I7244" s="78"/>
    </row>
    <row r="7245" spans="1:9" x14ac:dyDescent="0.2">
      <c r="A7245" s="77">
        <v>39377</v>
      </c>
      <c r="B7245" s="61" t="s">
        <v>113</v>
      </c>
      <c r="C7245" s="78">
        <f t="shared" si="281"/>
        <v>2007.1</v>
      </c>
      <c r="D7245" s="78" t="e">
        <f t="shared" si="282"/>
        <v>#VALUE!</v>
      </c>
      <c r="E7245" s="78"/>
      <c r="F7245" s="78"/>
      <c r="G7245" s="78"/>
      <c r="H7245" s="78"/>
      <c r="I7245" s="78"/>
    </row>
    <row r="7246" spans="1:9" x14ac:dyDescent="0.2">
      <c r="A7246" s="77">
        <v>39378</v>
      </c>
      <c r="B7246" s="61">
        <v>269</v>
      </c>
      <c r="C7246" s="78">
        <f t="shared" si="281"/>
        <v>2007.1</v>
      </c>
      <c r="D7246" s="78">
        <f t="shared" si="282"/>
        <v>0.53355371900826443</v>
      </c>
      <c r="E7246" s="78"/>
      <c r="F7246" s="78"/>
      <c r="G7246" s="78"/>
      <c r="H7246" s="78"/>
      <c r="I7246" s="78"/>
    </row>
    <row r="7247" spans="1:9" x14ac:dyDescent="0.2">
      <c r="A7247" s="77">
        <v>39379</v>
      </c>
      <c r="B7247" s="61">
        <v>302</v>
      </c>
      <c r="C7247" s="78">
        <f t="shared" si="281"/>
        <v>2007.1</v>
      </c>
      <c r="D7247" s="78">
        <f t="shared" si="282"/>
        <v>0.59900826446280997</v>
      </c>
      <c r="E7247" s="78"/>
      <c r="F7247" s="78"/>
      <c r="G7247" s="78"/>
      <c r="H7247" s="78"/>
      <c r="I7247" s="78"/>
    </row>
    <row r="7248" spans="1:9" x14ac:dyDescent="0.2">
      <c r="A7248" s="77">
        <v>39380</v>
      </c>
      <c r="B7248" s="61">
        <v>272</v>
      </c>
      <c r="C7248" s="78">
        <f t="shared" si="281"/>
        <v>2007.1</v>
      </c>
      <c r="D7248" s="78">
        <f t="shared" si="282"/>
        <v>0.53950413223140492</v>
      </c>
      <c r="E7248" s="78"/>
      <c r="F7248" s="78"/>
      <c r="G7248" s="78"/>
      <c r="H7248" s="78"/>
      <c r="I7248" s="78"/>
    </row>
    <row r="7249" spans="1:9" x14ac:dyDescent="0.2">
      <c r="A7249" s="77">
        <v>39381</v>
      </c>
      <c r="B7249" s="61">
        <v>137</v>
      </c>
      <c r="C7249" s="78">
        <f t="shared" si="281"/>
        <v>2007.1</v>
      </c>
      <c r="D7249" s="78">
        <f t="shared" si="282"/>
        <v>0.27173553719008264</v>
      </c>
      <c r="E7249" s="78"/>
      <c r="F7249" s="78"/>
      <c r="G7249" s="78"/>
      <c r="H7249" s="78"/>
      <c r="I7249" s="78"/>
    </row>
    <row r="7250" spans="1:9" x14ac:dyDescent="0.2">
      <c r="A7250" s="77">
        <v>39382</v>
      </c>
      <c r="B7250" s="61">
        <v>202</v>
      </c>
      <c r="C7250" s="78">
        <f t="shared" si="281"/>
        <v>2007.1</v>
      </c>
      <c r="D7250" s="78">
        <f t="shared" si="282"/>
        <v>0.40066115702479338</v>
      </c>
      <c r="E7250" s="78"/>
      <c r="F7250" s="78"/>
      <c r="G7250" s="78"/>
      <c r="H7250" s="78"/>
      <c r="I7250" s="78"/>
    </row>
    <row r="7251" spans="1:9" x14ac:dyDescent="0.2">
      <c r="A7251" s="77">
        <v>39383</v>
      </c>
      <c r="B7251" s="61">
        <v>170</v>
      </c>
      <c r="C7251" s="78">
        <f t="shared" si="281"/>
        <v>2007.1</v>
      </c>
      <c r="D7251" s="78">
        <f t="shared" si="282"/>
        <v>0.33719008264462808</v>
      </c>
      <c r="E7251" s="78"/>
      <c r="F7251" s="78"/>
      <c r="G7251" s="78"/>
      <c r="H7251" s="78"/>
      <c r="I7251" s="78"/>
    </row>
    <row r="7252" spans="1:9" x14ac:dyDescent="0.2">
      <c r="A7252" s="77">
        <v>39384</v>
      </c>
      <c r="B7252" s="61">
        <v>176</v>
      </c>
      <c r="C7252" s="78">
        <f t="shared" si="281"/>
        <v>2007.1</v>
      </c>
      <c r="D7252" s="78">
        <f t="shared" si="282"/>
        <v>0.34909090909090906</v>
      </c>
      <c r="E7252" s="78"/>
      <c r="F7252" s="78"/>
      <c r="G7252" s="78"/>
      <c r="H7252" s="78"/>
      <c r="I7252" s="78"/>
    </row>
    <row r="7253" spans="1:9" x14ac:dyDescent="0.2">
      <c r="A7253" s="77">
        <v>39385</v>
      </c>
      <c r="B7253" s="61">
        <v>292</v>
      </c>
      <c r="C7253" s="78">
        <f t="shared" si="281"/>
        <v>2007.1</v>
      </c>
      <c r="D7253" s="78">
        <f t="shared" si="282"/>
        <v>0.57917355371900825</v>
      </c>
      <c r="E7253" s="78"/>
      <c r="F7253" s="78"/>
      <c r="G7253" s="78"/>
      <c r="H7253" s="78"/>
      <c r="I7253" s="78"/>
    </row>
    <row r="7254" spans="1:9" x14ac:dyDescent="0.2">
      <c r="A7254" s="77">
        <v>39386</v>
      </c>
      <c r="B7254" s="61">
        <v>159</v>
      </c>
      <c r="C7254" s="78">
        <f t="shared" si="281"/>
        <v>2007.1</v>
      </c>
      <c r="D7254" s="78">
        <f t="shared" si="282"/>
        <v>0.31537190082644628</v>
      </c>
      <c r="E7254" s="78"/>
      <c r="F7254" s="78"/>
      <c r="G7254" s="78"/>
      <c r="H7254" s="78"/>
      <c r="I7254" s="78"/>
    </row>
    <row r="7255" spans="1:9" x14ac:dyDescent="0.2">
      <c r="A7255" s="77">
        <v>39387</v>
      </c>
      <c r="B7255" s="61">
        <v>144</v>
      </c>
      <c r="C7255" s="78">
        <f t="shared" si="281"/>
        <v>2007.11</v>
      </c>
      <c r="D7255" s="78">
        <f t="shared" si="282"/>
        <v>0.28561983471074381</v>
      </c>
      <c r="E7255" s="78"/>
      <c r="F7255" s="78"/>
      <c r="G7255" s="78"/>
      <c r="H7255" s="78"/>
      <c r="I7255" s="78"/>
    </row>
    <row r="7256" spans="1:9" x14ac:dyDescent="0.2">
      <c r="A7256" s="77">
        <v>39388</v>
      </c>
      <c r="B7256" s="61">
        <v>114</v>
      </c>
      <c r="C7256" s="78">
        <f t="shared" si="281"/>
        <v>2007.11</v>
      </c>
      <c r="D7256" s="78">
        <f t="shared" si="282"/>
        <v>0.22611570247933885</v>
      </c>
      <c r="E7256" s="78"/>
      <c r="F7256" s="78"/>
      <c r="G7256" s="78"/>
      <c r="H7256" s="78"/>
      <c r="I7256" s="78"/>
    </row>
    <row r="7257" spans="1:9" x14ac:dyDescent="0.2">
      <c r="A7257" s="77">
        <v>39389</v>
      </c>
      <c r="B7257" s="61">
        <v>209</v>
      </c>
      <c r="C7257" s="78">
        <f t="shared" si="281"/>
        <v>2007.11</v>
      </c>
      <c r="D7257" s="78">
        <f t="shared" si="282"/>
        <v>0.41454545454545455</v>
      </c>
      <c r="E7257" s="78"/>
      <c r="F7257" s="78"/>
      <c r="G7257" s="78"/>
      <c r="H7257" s="78"/>
      <c r="I7257" s="78"/>
    </row>
    <row r="7258" spans="1:9" x14ac:dyDescent="0.2">
      <c r="A7258" s="77">
        <v>39390</v>
      </c>
      <c r="B7258" s="61">
        <v>127</v>
      </c>
      <c r="C7258" s="78">
        <f t="shared" si="281"/>
        <v>2007.11</v>
      </c>
      <c r="D7258" s="78">
        <f t="shared" si="282"/>
        <v>0.25190082644628098</v>
      </c>
      <c r="E7258" s="78"/>
      <c r="F7258" s="78"/>
      <c r="G7258" s="78"/>
      <c r="H7258" s="78"/>
      <c r="I7258" s="78"/>
    </row>
    <row r="7259" spans="1:9" x14ac:dyDescent="0.2">
      <c r="A7259" s="77">
        <v>39391</v>
      </c>
      <c r="B7259" s="61">
        <v>198</v>
      </c>
      <c r="C7259" s="78">
        <f t="shared" si="281"/>
        <v>2007.11</v>
      </c>
      <c r="D7259" s="78">
        <f t="shared" si="282"/>
        <v>0.39272727272727276</v>
      </c>
      <c r="E7259" s="78"/>
      <c r="F7259" s="78"/>
      <c r="G7259" s="78"/>
      <c r="H7259" s="78"/>
      <c r="I7259" s="78"/>
    </row>
    <row r="7260" spans="1:9" x14ac:dyDescent="0.2">
      <c r="A7260" s="77">
        <v>39392</v>
      </c>
      <c r="B7260" s="61">
        <v>143</v>
      </c>
      <c r="C7260" s="78">
        <f t="shared" si="281"/>
        <v>2007.11</v>
      </c>
      <c r="D7260" s="78">
        <f t="shared" si="282"/>
        <v>0.28363636363636363</v>
      </c>
      <c r="E7260" s="78"/>
      <c r="F7260" s="78"/>
      <c r="G7260" s="78"/>
      <c r="H7260" s="78"/>
      <c r="I7260" s="78"/>
    </row>
    <row r="7261" spans="1:9" x14ac:dyDescent="0.2">
      <c r="A7261" s="77">
        <v>39393</v>
      </c>
      <c r="B7261" s="61">
        <v>137</v>
      </c>
      <c r="C7261" s="78">
        <f t="shared" si="281"/>
        <v>2007.11</v>
      </c>
      <c r="D7261" s="78">
        <f t="shared" si="282"/>
        <v>0.27173553719008264</v>
      </c>
      <c r="E7261" s="78"/>
      <c r="F7261" s="78"/>
      <c r="G7261" s="78"/>
      <c r="H7261" s="78"/>
      <c r="I7261" s="78"/>
    </row>
    <row r="7262" spans="1:9" x14ac:dyDescent="0.2">
      <c r="A7262" s="77">
        <v>39394</v>
      </c>
      <c r="B7262" s="61">
        <v>111</v>
      </c>
      <c r="C7262" s="78">
        <f t="shared" si="281"/>
        <v>2007.11</v>
      </c>
      <c r="D7262" s="78">
        <f t="shared" si="282"/>
        <v>0.22016528925619835</v>
      </c>
      <c r="E7262" s="78"/>
      <c r="F7262" s="78"/>
      <c r="G7262" s="78"/>
      <c r="H7262" s="78"/>
      <c r="I7262" s="78"/>
    </row>
    <row r="7263" spans="1:9" x14ac:dyDescent="0.2">
      <c r="A7263" s="77">
        <v>39395</v>
      </c>
      <c r="B7263" s="61">
        <v>261</v>
      </c>
      <c r="C7263" s="78">
        <f t="shared" si="281"/>
        <v>2007.11</v>
      </c>
      <c r="D7263" s="78">
        <f t="shared" si="282"/>
        <v>0.51768595041322318</v>
      </c>
      <c r="E7263" s="78"/>
      <c r="F7263" s="78"/>
      <c r="G7263" s="78"/>
      <c r="H7263" s="78"/>
      <c r="I7263" s="78"/>
    </row>
    <row r="7264" spans="1:9" x14ac:dyDescent="0.2">
      <c r="A7264" s="77">
        <v>39396</v>
      </c>
      <c r="B7264" s="61">
        <v>262</v>
      </c>
      <c r="C7264" s="78">
        <f t="shared" si="281"/>
        <v>2007.11</v>
      </c>
      <c r="D7264" s="78">
        <f t="shared" si="282"/>
        <v>0.51966942148760331</v>
      </c>
      <c r="E7264" s="78"/>
      <c r="F7264" s="78"/>
      <c r="G7264" s="78"/>
      <c r="H7264" s="78"/>
      <c r="I7264" s="78"/>
    </row>
    <row r="7265" spans="1:9" x14ac:dyDescent="0.2">
      <c r="A7265" s="77">
        <v>39397</v>
      </c>
      <c r="B7265" s="61">
        <v>163</v>
      </c>
      <c r="C7265" s="78">
        <f t="shared" si="281"/>
        <v>2007.11</v>
      </c>
      <c r="D7265" s="78">
        <f t="shared" si="282"/>
        <v>0.3233057851239669</v>
      </c>
      <c r="E7265" s="78"/>
      <c r="F7265" s="78"/>
      <c r="G7265" s="78"/>
      <c r="H7265" s="78"/>
      <c r="I7265" s="78"/>
    </row>
    <row r="7266" spans="1:9" x14ac:dyDescent="0.2">
      <c r="A7266" s="77">
        <v>39398</v>
      </c>
      <c r="B7266" s="61">
        <v>268</v>
      </c>
      <c r="C7266" s="78">
        <f t="shared" si="281"/>
        <v>2007.11</v>
      </c>
      <c r="D7266" s="78">
        <f t="shared" si="282"/>
        <v>0.5315702479338843</v>
      </c>
      <c r="E7266" s="78"/>
      <c r="F7266" s="78"/>
      <c r="G7266" s="78"/>
      <c r="H7266" s="78"/>
      <c r="I7266" s="78"/>
    </row>
    <row r="7267" spans="1:9" x14ac:dyDescent="0.2">
      <c r="A7267" s="77">
        <v>39399</v>
      </c>
      <c r="B7267" s="61">
        <v>397</v>
      </c>
      <c r="C7267" s="78">
        <f t="shared" si="281"/>
        <v>2007.11</v>
      </c>
      <c r="D7267" s="78">
        <f t="shared" si="282"/>
        <v>0.78743801652892553</v>
      </c>
      <c r="E7267" s="78"/>
      <c r="F7267" s="78"/>
      <c r="G7267" s="78"/>
      <c r="H7267" s="78"/>
      <c r="I7267" s="78"/>
    </row>
    <row r="7268" spans="1:9" x14ac:dyDescent="0.2">
      <c r="A7268" s="77">
        <v>39400</v>
      </c>
      <c r="B7268" s="61">
        <v>319</v>
      </c>
      <c r="C7268" s="78">
        <f t="shared" si="281"/>
        <v>2007.11</v>
      </c>
      <c r="D7268" s="78">
        <f t="shared" si="282"/>
        <v>0.63272727272727269</v>
      </c>
      <c r="E7268" s="78"/>
      <c r="F7268" s="78"/>
      <c r="G7268" s="78"/>
      <c r="H7268" s="78"/>
      <c r="I7268" s="78"/>
    </row>
    <row r="7269" spans="1:9" x14ac:dyDescent="0.2">
      <c r="A7269" s="77">
        <v>39401</v>
      </c>
      <c r="B7269" s="61">
        <v>274</v>
      </c>
      <c r="C7269" s="78">
        <f t="shared" si="281"/>
        <v>2007.11</v>
      </c>
      <c r="D7269" s="78">
        <f t="shared" si="282"/>
        <v>0.54347107438016529</v>
      </c>
      <c r="E7269" s="78"/>
      <c r="F7269" s="78"/>
      <c r="G7269" s="78"/>
      <c r="H7269" s="78"/>
      <c r="I7269" s="78"/>
    </row>
    <row r="7270" spans="1:9" x14ac:dyDescent="0.2">
      <c r="A7270" s="77">
        <v>39402</v>
      </c>
      <c r="B7270" s="61">
        <v>286</v>
      </c>
      <c r="C7270" s="78">
        <f t="shared" si="281"/>
        <v>2007.11</v>
      </c>
      <c r="D7270" s="78">
        <f t="shared" si="282"/>
        <v>0.56727272727272726</v>
      </c>
      <c r="E7270" s="78"/>
      <c r="F7270" s="78"/>
      <c r="G7270" s="78"/>
      <c r="H7270" s="78"/>
      <c r="I7270" s="78"/>
    </row>
    <row r="7271" spans="1:9" x14ac:dyDescent="0.2">
      <c r="A7271" s="77">
        <v>39403</v>
      </c>
      <c r="B7271" s="61">
        <v>232</v>
      </c>
      <c r="C7271" s="78">
        <f t="shared" si="281"/>
        <v>2007.11</v>
      </c>
      <c r="D7271" s="78">
        <f t="shared" si="282"/>
        <v>0.46016528925619832</v>
      </c>
      <c r="E7271" s="78"/>
      <c r="F7271" s="78"/>
      <c r="G7271" s="78"/>
      <c r="H7271" s="78"/>
      <c r="I7271" s="78"/>
    </row>
    <row r="7272" spans="1:9" x14ac:dyDescent="0.2">
      <c r="A7272" s="77">
        <v>39404</v>
      </c>
      <c r="B7272" s="61">
        <v>104</v>
      </c>
      <c r="C7272" s="78">
        <f t="shared" si="281"/>
        <v>2007.11</v>
      </c>
      <c r="D7272" s="78">
        <f t="shared" si="282"/>
        <v>0.20628099173553718</v>
      </c>
      <c r="E7272" s="78"/>
      <c r="F7272" s="78"/>
      <c r="G7272" s="78"/>
      <c r="H7272" s="78"/>
      <c r="I7272" s="78"/>
    </row>
    <row r="7273" spans="1:9" x14ac:dyDescent="0.2">
      <c r="A7273" s="77">
        <v>39405</v>
      </c>
      <c r="B7273" s="61">
        <v>356</v>
      </c>
      <c r="C7273" s="78">
        <f t="shared" si="281"/>
        <v>2007.11</v>
      </c>
      <c r="D7273" s="78">
        <f t="shared" si="282"/>
        <v>0.70611570247933886</v>
      </c>
      <c r="E7273" s="78"/>
      <c r="F7273" s="78"/>
      <c r="G7273" s="78"/>
      <c r="H7273" s="78"/>
      <c r="I7273" s="78"/>
    </row>
    <row r="7274" spans="1:9" x14ac:dyDescent="0.2">
      <c r="A7274" s="77">
        <v>39406</v>
      </c>
      <c r="B7274" s="61">
        <v>251</v>
      </c>
      <c r="C7274" s="78">
        <f t="shared" si="281"/>
        <v>2007.11</v>
      </c>
      <c r="D7274" s="78">
        <f t="shared" si="282"/>
        <v>0.49785123966942146</v>
      </c>
      <c r="E7274" s="78"/>
      <c r="F7274" s="78"/>
      <c r="G7274" s="78"/>
      <c r="H7274" s="78"/>
      <c r="I7274" s="78"/>
    </row>
    <row r="7275" spans="1:9" x14ac:dyDescent="0.2">
      <c r="A7275" s="77">
        <v>39407</v>
      </c>
      <c r="B7275" s="61">
        <v>203</v>
      </c>
      <c r="C7275" s="78">
        <f t="shared" si="281"/>
        <v>2007.11</v>
      </c>
      <c r="D7275" s="78">
        <f t="shared" si="282"/>
        <v>0.40264462809917351</v>
      </c>
      <c r="E7275" s="78"/>
      <c r="F7275" s="78"/>
      <c r="G7275" s="78"/>
      <c r="H7275" s="78"/>
      <c r="I7275" s="78"/>
    </row>
    <row r="7276" spans="1:9" x14ac:dyDescent="0.2">
      <c r="A7276" s="77">
        <v>39408</v>
      </c>
      <c r="B7276" s="61">
        <v>172</v>
      </c>
      <c r="C7276" s="78">
        <f t="shared" si="281"/>
        <v>2007.11</v>
      </c>
      <c r="D7276" s="78">
        <f t="shared" si="282"/>
        <v>0.34115702479338844</v>
      </c>
      <c r="E7276" s="78"/>
      <c r="F7276" s="78"/>
      <c r="G7276" s="78"/>
      <c r="H7276" s="78"/>
      <c r="I7276" s="78"/>
    </row>
    <row r="7277" spans="1:9" x14ac:dyDescent="0.2">
      <c r="A7277" s="77">
        <v>39409</v>
      </c>
      <c r="B7277" s="61">
        <v>185</v>
      </c>
      <c r="C7277" s="78">
        <f t="shared" si="281"/>
        <v>2007.11</v>
      </c>
      <c r="D7277" s="78">
        <f t="shared" si="282"/>
        <v>0.36694214876033054</v>
      </c>
      <c r="E7277" s="78"/>
      <c r="F7277" s="78"/>
      <c r="G7277" s="78"/>
      <c r="H7277" s="78"/>
      <c r="I7277" s="78"/>
    </row>
    <row r="7278" spans="1:9" x14ac:dyDescent="0.2">
      <c r="A7278" s="77">
        <v>39410</v>
      </c>
      <c r="B7278" s="61">
        <v>233</v>
      </c>
      <c r="C7278" s="78">
        <f t="shared" si="281"/>
        <v>2007.11</v>
      </c>
      <c r="D7278" s="78">
        <f t="shared" si="282"/>
        <v>0.4621487603305785</v>
      </c>
      <c r="E7278" s="78"/>
      <c r="F7278" s="78"/>
      <c r="G7278" s="78"/>
      <c r="H7278" s="78"/>
      <c r="I7278" s="78"/>
    </row>
    <row r="7279" spans="1:9" x14ac:dyDescent="0.2">
      <c r="A7279" s="77">
        <v>39411</v>
      </c>
      <c r="B7279" s="61">
        <v>159</v>
      </c>
      <c r="C7279" s="78">
        <f t="shared" si="281"/>
        <v>2007.11</v>
      </c>
      <c r="D7279" s="78">
        <f t="shared" si="282"/>
        <v>0.31537190082644628</v>
      </c>
      <c r="E7279" s="78"/>
      <c r="F7279" s="78"/>
      <c r="G7279" s="78"/>
      <c r="H7279" s="78"/>
      <c r="I7279" s="78"/>
    </row>
    <row r="7280" spans="1:9" x14ac:dyDescent="0.2">
      <c r="A7280" s="77">
        <v>39412</v>
      </c>
      <c r="B7280" s="61">
        <v>70</v>
      </c>
      <c r="C7280" s="78">
        <f t="shared" si="281"/>
        <v>2007.11</v>
      </c>
      <c r="D7280" s="78">
        <f t="shared" si="282"/>
        <v>0.1388429752066116</v>
      </c>
      <c r="E7280" s="78"/>
      <c r="F7280" s="78"/>
      <c r="G7280" s="78"/>
      <c r="H7280" s="78"/>
      <c r="I7280" s="78"/>
    </row>
    <row r="7281" spans="1:9" x14ac:dyDescent="0.2">
      <c r="A7281" s="77">
        <v>39413</v>
      </c>
      <c r="B7281" s="61">
        <v>142</v>
      </c>
      <c r="C7281" s="78">
        <f t="shared" si="281"/>
        <v>2007.11</v>
      </c>
      <c r="D7281" s="78">
        <f t="shared" si="282"/>
        <v>0.2816528925619835</v>
      </c>
      <c r="E7281" s="78"/>
      <c r="F7281" s="78"/>
      <c r="G7281" s="78"/>
      <c r="H7281" s="78"/>
      <c r="I7281" s="78"/>
    </row>
    <row r="7282" spans="1:9" x14ac:dyDescent="0.2">
      <c r="A7282" s="77">
        <v>39414</v>
      </c>
      <c r="B7282" s="61">
        <v>159</v>
      </c>
      <c r="C7282" s="78">
        <f t="shared" si="281"/>
        <v>2007.11</v>
      </c>
      <c r="D7282" s="78">
        <f t="shared" si="282"/>
        <v>0.31537190082644628</v>
      </c>
      <c r="E7282" s="78"/>
      <c r="F7282" s="78"/>
      <c r="G7282" s="78"/>
      <c r="H7282" s="78"/>
      <c r="I7282" s="78"/>
    </row>
    <row r="7283" spans="1:9" x14ac:dyDescent="0.2">
      <c r="A7283" s="77">
        <v>39415</v>
      </c>
      <c r="B7283" s="61">
        <v>76</v>
      </c>
      <c r="C7283" s="78">
        <f t="shared" si="281"/>
        <v>2007.11</v>
      </c>
      <c r="D7283" s="78">
        <f t="shared" si="282"/>
        <v>0.15074380165289256</v>
      </c>
      <c r="E7283" s="78"/>
      <c r="F7283" s="78"/>
      <c r="G7283" s="78"/>
      <c r="H7283" s="78"/>
      <c r="I7283" s="78"/>
    </row>
    <row r="7284" spans="1:9" x14ac:dyDescent="0.2">
      <c r="A7284" s="77">
        <v>39416</v>
      </c>
      <c r="B7284" s="61">
        <v>120</v>
      </c>
      <c r="C7284" s="78">
        <f t="shared" si="281"/>
        <v>2007.11</v>
      </c>
      <c r="D7284" s="78">
        <f t="shared" si="282"/>
        <v>0.23801652892561984</v>
      </c>
      <c r="E7284" s="78"/>
      <c r="F7284" s="78"/>
      <c r="G7284" s="78"/>
      <c r="H7284" s="78"/>
      <c r="I7284" s="78"/>
    </row>
    <row r="7285" spans="1:9" x14ac:dyDescent="0.2">
      <c r="A7285" s="77">
        <v>39417</v>
      </c>
      <c r="B7285" s="61">
        <v>90</v>
      </c>
      <c r="C7285" s="78">
        <f t="shared" si="281"/>
        <v>2007.12</v>
      </c>
      <c r="D7285" s="78">
        <f t="shared" si="282"/>
        <v>0.1785123966942149</v>
      </c>
      <c r="E7285" s="78"/>
      <c r="F7285" s="78"/>
      <c r="G7285" s="78"/>
      <c r="H7285" s="78"/>
      <c r="I7285" s="78"/>
    </row>
    <row r="7286" spans="1:9" x14ac:dyDescent="0.2">
      <c r="A7286" s="77">
        <v>39418</v>
      </c>
      <c r="B7286" s="61">
        <v>405</v>
      </c>
      <c r="C7286" s="78">
        <f t="shared" si="281"/>
        <v>2007.12</v>
      </c>
      <c r="D7286" s="78">
        <f t="shared" si="282"/>
        <v>0.803305785123967</v>
      </c>
      <c r="E7286" s="78"/>
      <c r="F7286" s="78"/>
      <c r="G7286" s="78"/>
      <c r="H7286" s="78"/>
      <c r="I7286" s="78"/>
    </row>
    <row r="7287" spans="1:9" x14ac:dyDescent="0.2">
      <c r="A7287" s="77">
        <v>39419</v>
      </c>
      <c r="B7287" s="61">
        <v>1972</v>
      </c>
      <c r="C7287" s="78">
        <f t="shared" si="281"/>
        <v>2007.12</v>
      </c>
      <c r="D7287" s="78">
        <f t="shared" si="282"/>
        <v>3.9114049586776858</v>
      </c>
      <c r="E7287" s="78"/>
      <c r="F7287" s="78"/>
      <c r="G7287" s="78"/>
      <c r="H7287" s="78"/>
      <c r="I7287" s="78"/>
    </row>
    <row r="7288" spans="1:9" x14ac:dyDescent="0.2">
      <c r="A7288" s="77">
        <v>39420</v>
      </c>
      <c r="B7288" s="61">
        <v>1748</v>
      </c>
      <c r="C7288" s="78">
        <f t="shared" si="281"/>
        <v>2007.12</v>
      </c>
      <c r="D7288" s="78">
        <f t="shared" si="282"/>
        <v>3.4671074380165288</v>
      </c>
      <c r="E7288" s="78"/>
      <c r="F7288" s="78"/>
      <c r="G7288" s="78"/>
      <c r="H7288" s="78"/>
      <c r="I7288" s="78"/>
    </row>
    <row r="7289" spans="1:9" x14ac:dyDescent="0.2">
      <c r="A7289" s="77">
        <v>39421</v>
      </c>
      <c r="B7289" s="61">
        <v>916</v>
      </c>
      <c r="C7289" s="78">
        <f t="shared" si="281"/>
        <v>2007.12</v>
      </c>
      <c r="D7289" s="78">
        <f t="shared" si="282"/>
        <v>1.8168595041322315</v>
      </c>
      <c r="E7289" s="78"/>
      <c r="F7289" s="78"/>
      <c r="G7289" s="78"/>
      <c r="H7289" s="78"/>
      <c r="I7289" s="78"/>
    </row>
    <row r="7290" spans="1:9" x14ac:dyDescent="0.2">
      <c r="A7290" s="77">
        <v>39422</v>
      </c>
      <c r="B7290" s="61">
        <v>965</v>
      </c>
      <c r="C7290" s="78">
        <f t="shared" si="281"/>
        <v>2007.12</v>
      </c>
      <c r="D7290" s="78">
        <f t="shared" si="282"/>
        <v>1.9140495867768594</v>
      </c>
      <c r="E7290" s="78"/>
      <c r="F7290" s="78"/>
      <c r="G7290" s="78"/>
      <c r="H7290" s="78"/>
      <c r="I7290" s="78"/>
    </row>
    <row r="7291" spans="1:9" x14ac:dyDescent="0.2">
      <c r="A7291" s="77">
        <v>39423</v>
      </c>
      <c r="B7291" s="61">
        <v>488</v>
      </c>
      <c r="C7291" s="78">
        <f t="shared" si="281"/>
        <v>2007.12</v>
      </c>
      <c r="D7291" s="78">
        <f t="shared" si="282"/>
        <v>0.9679338842975207</v>
      </c>
      <c r="E7291" s="78"/>
      <c r="F7291" s="78"/>
      <c r="G7291" s="78"/>
      <c r="H7291" s="78"/>
      <c r="I7291" s="78"/>
    </row>
    <row r="7292" spans="1:9" x14ac:dyDescent="0.2">
      <c r="A7292" s="77">
        <v>39424</v>
      </c>
      <c r="B7292" s="61">
        <v>454</v>
      </c>
      <c r="C7292" s="78">
        <f t="shared" si="281"/>
        <v>2007.12</v>
      </c>
      <c r="D7292" s="78">
        <f t="shared" si="282"/>
        <v>0.90049586776859503</v>
      </c>
      <c r="E7292" s="78"/>
      <c r="F7292" s="78"/>
      <c r="G7292" s="78"/>
      <c r="H7292" s="78"/>
      <c r="I7292" s="78"/>
    </row>
    <row r="7293" spans="1:9" x14ac:dyDescent="0.2">
      <c r="A7293" s="77">
        <v>39425</v>
      </c>
      <c r="B7293" s="61">
        <v>290</v>
      </c>
      <c r="C7293" s="78">
        <f t="shared" si="281"/>
        <v>2007.12</v>
      </c>
      <c r="D7293" s="78">
        <f t="shared" si="282"/>
        <v>0.57520661157024788</v>
      </c>
      <c r="E7293" s="78"/>
      <c r="F7293" s="78"/>
      <c r="G7293" s="78"/>
      <c r="H7293" s="78"/>
      <c r="I7293" s="78"/>
    </row>
    <row r="7294" spans="1:9" x14ac:dyDescent="0.2">
      <c r="A7294" s="77">
        <v>39426</v>
      </c>
      <c r="B7294" s="61">
        <v>462</v>
      </c>
      <c r="C7294" s="78">
        <f t="shared" si="281"/>
        <v>2007.12</v>
      </c>
      <c r="D7294" s="78">
        <f t="shared" si="282"/>
        <v>0.91636363636363638</v>
      </c>
      <c r="E7294" s="78"/>
      <c r="F7294" s="78"/>
      <c r="G7294" s="78"/>
      <c r="H7294" s="78"/>
      <c r="I7294" s="78"/>
    </row>
    <row r="7295" spans="1:9" x14ac:dyDescent="0.2">
      <c r="A7295" s="77">
        <v>39427</v>
      </c>
      <c r="B7295" s="61">
        <v>291</v>
      </c>
      <c r="C7295" s="78">
        <f t="shared" si="281"/>
        <v>2007.12</v>
      </c>
      <c r="D7295" s="78">
        <f t="shared" si="282"/>
        <v>0.57719008264462812</v>
      </c>
      <c r="E7295" s="78"/>
      <c r="F7295" s="78"/>
      <c r="G7295" s="78"/>
      <c r="H7295" s="78"/>
      <c r="I7295" s="78"/>
    </row>
    <row r="7296" spans="1:9" x14ac:dyDescent="0.2">
      <c r="A7296" s="77">
        <v>39428</v>
      </c>
      <c r="B7296" s="61">
        <v>261</v>
      </c>
      <c r="C7296" s="78">
        <f t="shared" si="281"/>
        <v>2007.12</v>
      </c>
      <c r="D7296" s="78">
        <f t="shared" si="282"/>
        <v>0.51768595041322318</v>
      </c>
      <c r="E7296" s="78"/>
      <c r="F7296" s="78"/>
      <c r="G7296" s="78"/>
      <c r="H7296" s="78"/>
      <c r="I7296" s="78"/>
    </row>
    <row r="7297" spans="1:9" x14ac:dyDescent="0.2">
      <c r="A7297" s="77">
        <v>39429</v>
      </c>
      <c r="B7297" s="61">
        <v>243</v>
      </c>
      <c r="C7297" s="78">
        <f t="shared" si="281"/>
        <v>2007.12</v>
      </c>
      <c r="D7297" s="78">
        <f t="shared" si="282"/>
        <v>0.48198347107438017</v>
      </c>
      <c r="E7297" s="78"/>
      <c r="F7297" s="78"/>
      <c r="G7297" s="78"/>
      <c r="H7297" s="78"/>
      <c r="I7297" s="78"/>
    </row>
    <row r="7298" spans="1:9" x14ac:dyDescent="0.2">
      <c r="A7298" s="77">
        <v>39430</v>
      </c>
      <c r="B7298" s="61">
        <v>254</v>
      </c>
      <c r="C7298" s="78">
        <f t="shared" si="281"/>
        <v>2007.12</v>
      </c>
      <c r="D7298" s="78">
        <f t="shared" si="282"/>
        <v>0.50380165289256196</v>
      </c>
      <c r="E7298" s="78"/>
      <c r="F7298" s="78"/>
      <c r="G7298" s="78"/>
      <c r="H7298" s="78"/>
      <c r="I7298" s="78"/>
    </row>
    <row r="7299" spans="1:9" x14ac:dyDescent="0.2">
      <c r="A7299" s="77">
        <v>39431</v>
      </c>
      <c r="B7299" s="61">
        <v>215</v>
      </c>
      <c r="C7299" s="78">
        <f t="shared" si="281"/>
        <v>2007.12</v>
      </c>
      <c r="D7299" s="78">
        <f t="shared" si="282"/>
        <v>0.42644628099173554</v>
      </c>
      <c r="E7299" s="78"/>
      <c r="F7299" s="78"/>
      <c r="G7299" s="78"/>
      <c r="H7299" s="78"/>
      <c r="I7299" s="78"/>
    </row>
    <row r="7300" spans="1:9" x14ac:dyDescent="0.2">
      <c r="A7300" s="77">
        <v>39432</v>
      </c>
      <c r="B7300" s="61">
        <v>307</v>
      </c>
      <c r="C7300" s="78">
        <f t="shared" si="281"/>
        <v>2007.12</v>
      </c>
      <c r="D7300" s="78">
        <f t="shared" si="282"/>
        <v>0.60892561983471072</v>
      </c>
      <c r="E7300" s="78"/>
      <c r="F7300" s="78"/>
      <c r="G7300" s="78"/>
      <c r="H7300" s="78"/>
      <c r="I7300" s="78"/>
    </row>
    <row r="7301" spans="1:9" x14ac:dyDescent="0.2">
      <c r="A7301" s="77">
        <v>39433</v>
      </c>
      <c r="B7301" s="61">
        <v>601</v>
      </c>
      <c r="C7301" s="78">
        <f t="shared" si="281"/>
        <v>2007.12</v>
      </c>
      <c r="D7301" s="78">
        <f t="shared" si="282"/>
        <v>1.1920661157024792</v>
      </c>
      <c r="E7301" s="78"/>
      <c r="F7301" s="78"/>
      <c r="G7301" s="78"/>
      <c r="H7301" s="78"/>
      <c r="I7301" s="78"/>
    </row>
    <row r="7302" spans="1:9" x14ac:dyDescent="0.2">
      <c r="A7302" s="77">
        <v>39434</v>
      </c>
      <c r="B7302" s="61">
        <v>1477</v>
      </c>
      <c r="C7302" s="78">
        <f t="shared" si="281"/>
        <v>2007.12</v>
      </c>
      <c r="D7302" s="78">
        <f t="shared" si="282"/>
        <v>2.9295867768595039</v>
      </c>
      <c r="E7302" s="78"/>
      <c r="F7302" s="78"/>
      <c r="G7302" s="78"/>
      <c r="H7302" s="78"/>
      <c r="I7302" s="78"/>
    </row>
    <row r="7303" spans="1:9" x14ac:dyDescent="0.2">
      <c r="A7303" s="77">
        <v>39435</v>
      </c>
      <c r="B7303" s="61">
        <v>1427</v>
      </c>
      <c r="C7303" s="78">
        <f t="shared" si="281"/>
        <v>2007.12</v>
      </c>
      <c r="D7303" s="78">
        <f t="shared" si="282"/>
        <v>2.8304132231404959</v>
      </c>
      <c r="E7303" s="78"/>
      <c r="F7303" s="78"/>
      <c r="G7303" s="78"/>
      <c r="H7303" s="78"/>
      <c r="I7303" s="78"/>
    </row>
    <row r="7304" spans="1:9" x14ac:dyDescent="0.2">
      <c r="A7304" s="77">
        <v>39436</v>
      </c>
      <c r="B7304" s="61">
        <v>1094</v>
      </c>
      <c r="C7304" s="78">
        <f t="shared" si="281"/>
        <v>2007.12</v>
      </c>
      <c r="D7304" s="78">
        <f t="shared" si="282"/>
        <v>2.1699173553719007</v>
      </c>
      <c r="E7304" s="78"/>
      <c r="F7304" s="78"/>
      <c r="G7304" s="78"/>
      <c r="H7304" s="78"/>
      <c r="I7304" s="78"/>
    </row>
    <row r="7305" spans="1:9" x14ac:dyDescent="0.2">
      <c r="A7305" s="77">
        <v>39437</v>
      </c>
      <c r="B7305" s="61">
        <v>542</v>
      </c>
      <c r="C7305" s="78">
        <f t="shared" si="281"/>
        <v>2007.12</v>
      </c>
      <c r="D7305" s="78">
        <f t="shared" si="282"/>
        <v>1.0750413223140496</v>
      </c>
      <c r="E7305" s="78"/>
      <c r="F7305" s="78"/>
      <c r="G7305" s="78"/>
      <c r="H7305" s="78"/>
      <c r="I7305" s="78"/>
    </row>
    <row r="7306" spans="1:9" x14ac:dyDescent="0.2">
      <c r="A7306" s="77">
        <v>39438</v>
      </c>
      <c r="B7306" s="61">
        <v>341</v>
      </c>
      <c r="C7306" s="78">
        <f t="shared" si="281"/>
        <v>2007.12</v>
      </c>
      <c r="D7306" s="78">
        <f t="shared" si="282"/>
        <v>0.67636363636363639</v>
      </c>
      <c r="E7306" s="78"/>
      <c r="F7306" s="78"/>
      <c r="G7306" s="78"/>
      <c r="H7306" s="78"/>
      <c r="I7306" s="78"/>
    </row>
    <row r="7307" spans="1:9" x14ac:dyDescent="0.2">
      <c r="A7307" s="77">
        <v>39439</v>
      </c>
      <c r="B7307" s="61">
        <v>554</v>
      </c>
      <c r="C7307" s="78">
        <f t="shared" ref="C7307:C7370" si="283">YEAR(A7307) + MONTH(A7307) / 100</f>
        <v>2007.12</v>
      </c>
      <c r="D7307" s="78">
        <f t="shared" si="282"/>
        <v>1.0988429752066116</v>
      </c>
      <c r="E7307" s="78"/>
      <c r="F7307" s="78"/>
      <c r="G7307" s="78"/>
      <c r="H7307" s="78"/>
      <c r="I7307" s="78"/>
    </row>
    <row r="7308" spans="1:9" x14ac:dyDescent="0.2">
      <c r="A7308" s="77">
        <v>39440</v>
      </c>
      <c r="B7308" s="61">
        <v>410</v>
      </c>
      <c r="C7308" s="78">
        <f t="shared" si="283"/>
        <v>2007.12</v>
      </c>
      <c r="D7308" s="78">
        <f t="shared" ref="D7308:D7371" si="284">B7308 * 60 * 60 * 24 / 43560 / 1000</f>
        <v>0.81322314049586786</v>
      </c>
      <c r="E7308" s="78"/>
      <c r="F7308" s="78"/>
      <c r="G7308" s="78"/>
      <c r="H7308" s="78"/>
      <c r="I7308" s="78"/>
    </row>
    <row r="7309" spans="1:9" x14ac:dyDescent="0.2">
      <c r="A7309" s="77">
        <v>39441</v>
      </c>
      <c r="B7309" s="61">
        <v>385</v>
      </c>
      <c r="C7309" s="78">
        <f t="shared" si="283"/>
        <v>2007.12</v>
      </c>
      <c r="D7309" s="78">
        <f t="shared" si="284"/>
        <v>0.76363636363636367</v>
      </c>
      <c r="E7309" s="78"/>
      <c r="F7309" s="78"/>
      <c r="G7309" s="78"/>
      <c r="H7309" s="78"/>
      <c r="I7309" s="78"/>
    </row>
    <row r="7310" spans="1:9" x14ac:dyDescent="0.2">
      <c r="A7310" s="77">
        <v>39442</v>
      </c>
      <c r="B7310" s="61">
        <v>430</v>
      </c>
      <c r="C7310" s="78">
        <f t="shared" si="283"/>
        <v>2007.12</v>
      </c>
      <c r="D7310" s="78">
        <f t="shared" si="284"/>
        <v>0.85289256198347108</v>
      </c>
      <c r="E7310" s="78"/>
      <c r="F7310" s="78"/>
      <c r="G7310" s="78"/>
      <c r="H7310" s="78"/>
      <c r="I7310" s="78"/>
    </row>
    <row r="7311" spans="1:9" x14ac:dyDescent="0.2">
      <c r="A7311" s="77">
        <v>39443</v>
      </c>
      <c r="B7311" s="61">
        <v>520</v>
      </c>
      <c r="C7311" s="78">
        <f t="shared" si="283"/>
        <v>2007.12</v>
      </c>
      <c r="D7311" s="78">
        <f t="shared" si="284"/>
        <v>1.0314049586776859</v>
      </c>
      <c r="E7311" s="78"/>
      <c r="F7311" s="78"/>
      <c r="G7311" s="78"/>
      <c r="H7311" s="78"/>
      <c r="I7311" s="78"/>
    </row>
    <row r="7312" spans="1:9" x14ac:dyDescent="0.2">
      <c r="A7312" s="77">
        <v>39444</v>
      </c>
      <c r="B7312" s="61">
        <v>350</v>
      </c>
      <c r="C7312" s="78">
        <f t="shared" si="283"/>
        <v>2007.12</v>
      </c>
      <c r="D7312" s="78">
        <f t="shared" si="284"/>
        <v>0.69421487603305787</v>
      </c>
      <c r="E7312" s="78"/>
      <c r="F7312" s="78"/>
      <c r="G7312" s="78"/>
      <c r="H7312" s="78"/>
      <c r="I7312" s="78"/>
    </row>
    <row r="7313" spans="1:9" x14ac:dyDescent="0.2">
      <c r="A7313" s="77">
        <v>39445</v>
      </c>
      <c r="B7313" s="61">
        <v>579</v>
      </c>
      <c r="C7313" s="78">
        <f t="shared" si="283"/>
        <v>2007.12</v>
      </c>
      <c r="D7313" s="78">
        <f t="shared" si="284"/>
        <v>1.1484297520661157</v>
      </c>
      <c r="E7313" s="78"/>
      <c r="F7313" s="78"/>
      <c r="G7313" s="78"/>
      <c r="H7313" s="78"/>
      <c r="I7313" s="78"/>
    </row>
    <row r="7314" spans="1:9" x14ac:dyDescent="0.2">
      <c r="A7314" s="77">
        <v>39446</v>
      </c>
      <c r="B7314" s="61">
        <v>299</v>
      </c>
      <c r="C7314" s="78">
        <f t="shared" si="283"/>
        <v>2007.12</v>
      </c>
      <c r="D7314" s="78">
        <f t="shared" si="284"/>
        <v>0.59305785123966936</v>
      </c>
      <c r="E7314" s="78"/>
      <c r="F7314" s="78"/>
      <c r="G7314" s="78"/>
      <c r="H7314" s="78"/>
      <c r="I7314" s="78"/>
    </row>
    <row r="7315" spans="1:9" x14ac:dyDescent="0.2">
      <c r="A7315" s="77">
        <v>39447</v>
      </c>
      <c r="B7315" s="61">
        <v>262</v>
      </c>
      <c r="C7315" s="78">
        <f t="shared" si="283"/>
        <v>2007.12</v>
      </c>
      <c r="D7315" s="78">
        <f t="shared" si="284"/>
        <v>0.51966942148760331</v>
      </c>
      <c r="E7315" s="78"/>
      <c r="F7315" s="78"/>
      <c r="G7315" s="78"/>
      <c r="H7315" s="78"/>
      <c r="I7315" s="78"/>
    </row>
    <row r="7316" spans="1:9" x14ac:dyDescent="0.2">
      <c r="A7316" s="77">
        <v>39448</v>
      </c>
      <c r="B7316" s="61">
        <v>349</v>
      </c>
      <c r="C7316" s="78">
        <f t="shared" si="283"/>
        <v>2008.01</v>
      </c>
      <c r="D7316" s="78">
        <f t="shared" si="284"/>
        <v>0.69223140495867763</v>
      </c>
      <c r="E7316" s="78"/>
      <c r="F7316" s="78"/>
      <c r="G7316" s="78"/>
      <c r="H7316" s="78"/>
      <c r="I7316" s="78"/>
    </row>
    <row r="7317" spans="1:9" x14ac:dyDescent="0.2">
      <c r="A7317" s="77">
        <v>39449</v>
      </c>
      <c r="B7317" s="61">
        <v>323</v>
      </c>
      <c r="C7317" s="78">
        <f t="shared" si="283"/>
        <v>2008.01</v>
      </c>
      <c r="D7317" s="78">
        <f t="shared" si="284"/>
        <v>0.64066115702479343</v>
      </c>
      <c r="E7317" s="78"/>
      <c r="F7317" s="78"/>
      <c r="G7317" s="78"/>
      <c r="H7317" s="78"/>
      <c r="I7317" s="78"/>
    </row>
    <row r="7318" spans="1:9" x14ac:dyDescent="0.2">
      <c r="A7318" s="77">
        <v>39450</v>
      </c>
      <c r="B7318" s="61">
        <v>1063</v>
      </c>
      <c r="C7318" s="78">
        <f t="shared" si="283"/>
        <v>2008.01</v>
      </c>
      <c r="D7318" s="78">
        <f t="shared" si="284"/>
        <v>2.1084297520661157</v>
      </c>
      <c r="E7318" s="78"/>
      <c r="F7318" s="78"/>
      <c r="G7318" s="78"/>
      <c r="H7318" s="78"/>
      <c r="I7318" s="78"/>
    </row>
    <row r="7319" spans="1:9" x14ac:dyDescent="0.2">
      <c r="A7319" s="77">
        <v>39451</v>
      </c>
      <c r="B7319" s="61">
        <v>4654</v>
      </c>
      <c r="C7319" s="78">
        <f t="shared" si="283"/>
        <v>2008.01</v>
      </c>
      <c r="D7319" s="78">
        <f t="shared" si="284"/>
        <v>9.231074380165289</v>
      </c>
      <c r="E7319" s="78"/>
      <c r="F7319" s="78"/>
      <c r="G7319" s="78"/>
      <c r="H7319" s="78"/>
      <c r="I7319" s="78"/>
    </row>
    <row r="7320" spans="1:9" x14ac:dyDescent="0.2">
      <c r="A7320" s="77">
        <v>39452</v>
      </c>
      <c r="B7320" s="61">
        <v>2321</v>
      </c>
      <c r="C7320" s="78">
        <f t="shared" si="283"/>
        <v>2008.01</v>
      </c>
      <c r="D7320" s="78">
        <f t="shared" si="284"/>
        <v>4.6036363636363635</v>
      </c>
      <c r="E7320" s="78"/>
      <c r="F7320" s="78"/>
      <c r="G7320" s="78"/>
      <c r="H7320" s="78"/>
      <c r="I7320" s="78"/>
    </row>
    <row r="7321" spans="1:9" x14ac:dyDescent="0.2">
      <c r="A7321" s="77">
        <v>39453</v>
      </c>
      <c r="B7321" s="61">
        <v>1284</v>
      </c>
      <c r="C7321" s="78">
        <f t="shared" si="283"/>
        <v>2008.01</v>
      </c>
      <c r="D7321" s="78">
        <f t="shared" si="284"/>
        <v>2.5467768595041322</v>
      </c>
      <c r="E7321" s="78"/>
      <c r="F7321" s="78"/>
      <c r="G7321" s="78"/>
      <c r="H7321" s="78"/>
      <c r="I7321" s="78"/>
    </row>
    <row r="7322" spans="1:9" x14ac:dyDescent="0.2">
      <c r="A7322" s="77">
        <v>39454</v>
      </c>
      <c r="B7322" s="61">
        <v>963</v>
      </c>
      <c r="C7322" s="78">
        <f t="shared" si="283"/>
        <v>2008.01</v>
      </c>
      <c r="D7322" s="78">
        <f t="shared" si="284"/>
        <v>1.9100826446280992</v>
      </c>
      <c r="E7322" s="78"/>
      <c r="F7322" s="78"/>
      <c r="G7322" s="78"/>
      <c r="H7322" s="78"/>
      <c r="I7322" s="78"/>
    </row>
    <row r="7323" spans="1:9" x14ac:dyDescent="0.2">
      <c r="A7323" s="77">
        <v>39455</v>
      </c>
      <c r="B7323" s="61">
        <v>1461</v>
      </c>
      <c r="C7323" s="78">
        <f t="shared" si="283"/>
        <v>2008.01</v>
      </c>
      <c r="D7323" s="78">
        <f t="shared" si="284"/>
        <v>2.8978512396694214</v>
      </c>
      <c r="E7323" s="78"/>
      <c r="F7323" s="78"/>
      <c r="G7323" s="78"/>
      <c r="H7323" s="78"/>
      <c r="I7323" s="78"/>
    </row>
    <row r="7324" spans="1:9" x14ac:dyDescent="0.2">
      <c r="A7324" s="77">
        <v>39456</v>
      </c>
      <c r="B7324" s="61">
        <v>889</v>
      </c>
      <c r="C7324" s="78">
        <f t="shared" si="283"/>
        <v>2008.01</v>
      </c>
      <c r="D7324" s="78">
        <f t="shared" si="284"/>
        <v>1.7633057851239669</v>
      </c>
      <c r="E7324" s="78"/>
      <c r="F7324" s="78"/>
      <c r="G7324" s="78"/>
      <c r="H7324" s="78"/>
      <c r="I7324" s="78"/>
    </row>
    <row r="7325" spans="1:9" x14ac:dyDescent="0.2">
      <c r="A7325" s="77">
        <v>39457</v>
      </c>
      <c r="B7325" s="61">
        <v>694</v>
      </c>
      <c r="C7325" s="78">
        <f t="shared" si="283"/>
        <v>2008.01</v>
      </c>
      <c r="D7325" s="78">
        <f t="shared" si="284"/>
        <v>1.3765289256198348</v>
      </c>
      <c r="E7325" s="78"/>
      <c r="F7325" s="78"/>
      <c r="G7325" s="78"/>
      <c r="H7325" s="78"/>
      <c r="I7325" s="78"/>
    </row>
    <row r="7326" spans="1:9" x14ac:dyDescent="0.2">
      <c r="A7326" s="77">
        <v>39458</v>
      </c>
      <c r="B7326" s="61">
        <v>709</v>
      </c>
      <c r="C7326" s="78">
        <f t="shared" si="283"/>
        <v>2008.01</v>
      </c>
      <c r="D7326" s="78">
        <f t="shared" si="284"/>
        <v>1.406280991735537</v>
      </c>
      <c r="E7326" s="78"/>
      <c r="F7326" s="78"/>
      <c r="G7326" s="78"/>
      <c r="H7326" s="78"/>
      <c r="I7326" s="78"/>
    </row>
    <row r="7327" spans="1:9" x14ac:dyDescent="0.2">
      <c r="A7327" s="77">
        <v>39459</v>
      </c>
      <c r="B7327" s="61">
        <v>771</v>
      </c>
      <c r="C7327" s="78">
        <f t="shared" si="283"/>
        <v>2008.01</v>
      </c>
      <c r="D7327" s="78">
        <f t="shared" si="284"/>
        <v>1.5292561983471074</v>
      </c>
      <c r="E7327" s="78"/>
      <c r="F7327" s="78"/>
      <c r="G7327" s="78"/>
      <c r="H7327" s="78"/>
      <c r="I7327" s="78"/>
    </row>
    <row r="7328" spans="1:9" x14ac:dyDescent="0.2">
      <c r="A7328" s="77">
        <v>39460</v>
      </c>
      <c r="B7328" s="61">
        <v>654</v>
      </c>
      <c r="C7328" s="78">
        <f t="shared" si="283"/>
        <v>2008.01</v>
      </c>
      <c r="D7328" s="78">
        <f t="shared" si="284"/>
        <v>1.2971900826446281</v>
      </c>
      <c r="E7328" s="78"/>
      <c r="F7328" s="78"/>
      <c r="G7328" s="78"/>
      <c r="H7328" s="78"/>
      <c r="I7328" s="78"/>
    </row>
    <row r="7329" spans="1:9" x14ac:dyDescent="0.2">
      <c r="A7329" s="77">
        <v>39461</v>
      </c>
      <c r="B7329" s="61">
        <v>640</v>
      </c>
      <c r="C7329" s="78">
        <f t="shared" si="283"/>
        <v>2008.01</v>
      </c>
      <c r="D7329" s="78">
        <f t="shared" si="284"/>
        <v>1.2694214876033059</v>
      </c>
      <c r="E7329" s="78"/>
      <c r="F7329" s="78"/>
      <c r="G7329" s="78"/>
      <c r="H7329" s="78"/>
      <c r="I7329" s="78"/>
    </row>
    <row r="7330" spans="1:9" x14ac:dyDescent="0.2">
      <c r="A7330" s="77">
        <v>39462</v>
      </c>
      <c r="B7330" s="61">
        <v>457</v>
      </c>
      <c r="C7330" s="78">
        <f t="shared" si="283"/>
        <v>2008.01</v>
      </c>
      <c r="D7330" s="78">
        <f t="shared" si="284"/>
        <v>0.90644628099173552</v>
      </c>
      <c r="E7330" s="78"/>
      <c r="F7330" s="78"/>
      <c r="G7330" s="78"/>
      <c r="H7330" s="78"/>
      <c r="I7330" s="78"/>
    </row>
    <row r="7331" spans="1:9" x14ac:dyDescent="0.2">
      <c r="A7331" s="77">
        <v>39463</v>
      </c>
      <c r="B7331" s="61">
        <v>559</v>
      </c>
      <c r="C7331" s="78">
        <f t="shared" si="283"/>
        <v>2008.01</v>
      </c>
      <c r="D7331" s="78">
        <f t="shared" si="284"/>
        <v>1.1087603305785123</v>
      </c>
      <c r="E7331" s="78"/>
      <c r="F7331" s="78"/>
      <c r="G7331" s="78"/>
      <c r="H7331" s="78"/>
      <c r="I7331" s="78"/>
    </row>
    <row r="7332" spans="1:9" x14ac:dyDescent="0.2">
      <c r="A7332" s="77">
        <v>39464</v>
      </c>
      <c r="B7332" s="61">
        <v>503</v>
      </c>
      <c r="C7332" s="78">
        <f t="shared" si="283"/>
        <v>2008.01</v>
      </c>
      <c r="D7332" s="78">
        <f t="shared" si="284"/>
        <v>0.99768595041322317</v>
      </c>
      <c r="E7332" s="78"/>
      <c r="F7332" s="78"/>
      <c r="G7332" s="78"/>
      <c r="H7332" s="78"/>
      <c r="I7332" s="78"/>
    </row>
    <row r="7333" spans="1:9" x14ac:dyDescent="0.2">
      <c r="A7333" s="77">
        <v>39465</v>
      </c>
      <c r="B7333" s="61">
        <v>509</v>
      </c>
      <c r="C7333" s="78">
        <f t="shared" si="283"/>
        <v>2008.01</v>
      </c>
      <c r="D7333" s="78">
        <f t="shared" si="284"/>
        <v>1.0095867768595042</v>
      </c>
      <c r="E7333" s="78"/>
      <c r="F7333" s="78"/>
      <c r="G7333" s="78"/>
      <c r="H7333" s="78"/>
      <c r="I7333" s="78"/>
    </row>
    <row r="7334" spans="1:9" x14ac:dyDescent="0.2">
      <c r="A7334" s="77">
        <v>39466</v>
      </c>
      <c r="B7334" s="61">
        <v>518</v>
      </c>
      <c r="C7334" s="78">
        <f t="shared" si="283"/>
        <v>2008.01</v>
      </c>
      <c r="D7334" s="78">
        <f t="shared" si="284"/>
        <v>1.0274380165289256</v>
      </c>
      <c r="E7334" s="78"/>
      <c r="F7334" s="78"/>
      <c r="G7334" s="78"/>
      <c r="H7334" s="78"/>
      <c r="I7334" s="78"/>
    </row>
    <row r="7335" spans="1:9" x14ac:dyDescent="0.2">
      <c r="A7335" s="77">
        <v>39467</v>
      </c>
      <c r="B7335" s="61">
        <v>451</v>
      </c>
      <c r="C7335" s="78">
        <f t="shared" si="283"/>
        <v>2008.01</v>
      </c>
      <c r="D7335" s="78">
        <f t="shared" si="284"/>
        <v>0.89454545454545453</v>
      </c>
      <c r="E7335" s="78"/>
      <c r="F7335" s="78"/>
      <c r="G7335" s="78"/>
      <c r="H7335" s="78"/>
      <c r="I7335" s="78"/>
    </row>
    <row r="7336" spans="1:9" x14ac:dyDescent="0.2">
      <c r="A7336" s="77">
        <v>39468</v>
      </c>
      <c r="B7336" s="61">
        <v>609</v>
      </c>
      <c r="C7336" s="78">
        <f t="shared" si="283"/>
        <v>2008.01</v>
      </c>
      <c r="D7336" s="78">
        <f t="shared" si="284"/>
        <v>1.2079338842975207</v>
      </c>
      <c r="E7336" s="78"/>
      <c r="F7336" s="78"/>
      <c r="G7336" s="78"/>
      <c r="H7336" s="78"/>
      <c r="I7336" s="78"/>
    </row>
    <row r="7337" spans="1:9" x14ac:dyDescent="0.2">
      <c r="A7337" s="77">
        <v>39469</v>
      </c>
      <c r="B7337" s="61">
        <v>448</v>
      </c>
      <c r="C7337" s="78">
        <f t="shared" si="283"/>
        <v>2008.01</v>
      </c>
      <c r="D7337" s="78">
        <f t="shared" si="284"/>
        <v>0.88859504132231404</v>
      </c>
      <c r="E7337" s="78"/>
      <c r="F7337" s="78"/>
      <c r="G7337" s="78"/>
      <c r="H7337" s="78"/>
      <c r="I7337" s="78"/>
    </row>
    <row r="7338" spans="1:9" x14ac:dyDescent="0.2">
      <c r="A7338" s="77">
        <v>39470</v>
      </c>
      <c r="B7338" s="61">
        <v>422</v>
      </c>
      <c r="C7338" s="78">
        <f t="shared" si="283"/>
        <v>2008.01</v>
      </c>
      <c r="D7338" s="78">
        <f t="shared" si="284"/>
        <v>0.83702479338842972</v>
      </c>
      <c r="E7338" s="78"/>
      <c r="F7338" s="78"/>
      <c r="G7338" s="78"/>
      <c r="H7338" s="78"/>
      <c r="I7338" s="78"/>
    </row>
    <row r="7339" spans="1:9" x14ac:dyDescent="0.2">
      <c r="A7339" s="77">
        <v>39471</v>
      </c>
      <c r="B7339" s="61">
        <v>601</v>
      </c>
      <c r="C7339" s="78">
        <f t="shared" si="283"/>
        <v>2008.01</v>
      </c>
      <c r="D7339" s="78">
        <f t="shared" si="284"/>
        <v>1.1920661157024792</v>
      </c>
      <c r="E7339" s="78"/>
      <c r="F7339" s="78"/>
      <c r="G7339" s="78"/>
      <c r="H7339" s="78"/>
      <c r="I7339" s="78"/>
    </row>
    <row r="7340" spans="1:9" x14ac:dyDescent="0.2">
      <c r="A7340" s="77">
        <v>39472</v>
      </c>
      <c r="B7340" s="61">
        <v>905</v>
      </c>
      <c r="C7340" s="78">
        <f t="shared" si="283"/>
        <v>2008.01</v>
      </c>
      <c r="D7340" s="78">
        <f t="shared" si="284"/>
        <v>1.7950413223140498</v>
      </c>
      <c r="E7340" s="78"/>
      <c r="F7340" s="78"/>
      <c r="G7340" s="78"/>
      <c r="H7340" s="78"/>
      <c r="I7340" s="78"/>
    </row>
    <row r="7341" spans="1:9" x14ac:dyDescent="0.2">
      <c r="A7341" s="77">
        <v>39473</v>
      </c>
      <c r="B7341" s="61">
        <v>1602</v>
      </c>
      <c r="C7341" s="78">
        <f t="shared" si="283"/>
        <v>2008.01</v>
      </c>
      <c r="D7341" s="78">
        <f t="shared" si="284"/>
        <v>3.1775206611570246</v>
      </c>
      <c r="E7341" s="78"/>
      <c r="F7341" s="78"/>
      <c r="G7341" s="78"/>
      <c r="H7341" s="78"/>
      <c r="I7341" s="78"/>
    </row>
    <row r="7342" spans="1:9" x14ac:dyDescent="0.2">
      <c r="A7342" s="77">
        <v>39474</v>
      </c>
      <c r="B7342" s="61">
        <v>1745</v>
      </c>
      <c r="C7342" s="78">
        <f t="shared" si="283"/>
        <v>2008.01</v>
      </c>
      <c r="D7342" s="78">
        <f t="shared" si="284"/>
        <v>3.4611570247933883</v>
      </c>
      <c r="E7342" s="78"/>
      <c r="F7342" s="78"/>
      <c r="G7342" s="78"/>
      <c r="H7342" s="78"/>
      <c r="I7342" s="78"/>
    </row>
    <row r="7343" spans="1:9" x14ac:dyDescent="0.2">
      <c r="A7343" s="77">
        <v>39475</v>
      </c>
      <c r="B7343" s="61">
        <v>1467</v>
      </c>
      <c r="C7343" s="78">
        <f t="shared" si="283"/>
        <v>2008.01</v>
      </c>
      <c r="D7343" s="78">
        <f t="shared" si="284"/>
        <v>2.9097520661157024</v>
      </c>
      <c r="E7343" s="78"/>
      <c r="F7343" s="78"/>
      <c r="G7343" s="78"/>
      <c r="H7343" s="78"/>
      <c r="I7343" s="78"/>
    </row>
    <row r="7344" spans="1:9" x14ac:dyDescent="0.2">
      <c r="A7344" s="77">
        <v>39476</v>
      </c>
      <c r="B7344" s="61">
        <v>1315</v>
      </c>
      <c r="C7344" s="78">
        <f t="shared" si="283"/>
        <v>2008.01</v>
      </c>
      <c r="D7344" s="78">
        <f t="shared" si="284"/>
        <v>2.6082644628099172</v>
      </c>
      <c r="E7344" s="78"/>
      <c r="F7344" s="78"/>
      <c r="G7344" s="78"/>
      <c r="H7344" s="78"/>
      <c r="I7344" s="78"/>
    </row>
    <row r="7345" spans="1:9" x14ac:dyDescent="0.2">
      <c r="A7345" s="77">
        <v>39477</v>
      </c>
      <c r="B7345" s="61">
        <v>1019</v>
      </c>
      <c r="C7345" s="78">
        <f t="shared" si="283"/>
        <v>2008.01</v>
      </c>
      <c r="D7345" s="78">
        <f t="shared" si="284"/>
        <v>2.0211570247933883</v>
      </c>
      <c r="E7345" s="78"/>
      <c r="F7345" s="78"/>
      <c r="G7345" s="78"/>
      <c r="H7345" s="78"/>
      <c r="I7345" s="78"/>
    </row>
    <row r="7346" spans="1:9" x14ac:dyDescent="0.2">
      <c r="A7346" s="77">
        <v>39478</v>
      </c>
      <c r="B7346" s="61">
        <v>1897</v>
      </c>
      <c r="C7346" s="78">
        <f t="shared" si="283"/>
        <v>2008.01</v>
      </c>
      <c r="D7346" s="78">
        <f t="shared" si="284"/>
        <v>3.7626446280991734</v>
      </c>
      <c r="E7346" s="78"/>
      <c r="F7346" s="78"/>
      <c r="G7346" s="78"/>
      <c r="H7346" s="78"/>
      <c r="I7346" s="78"/>
    </row>
    <row r="7347" spans="1:9" x14ac:dyDescent="0.2">
      <c r="A7347" s="77">
        <v>39479</v>
      </c>
      <c r="B7347" s="61">
        <v>687</v>
      </c>
      <c r="C7347" s="78">
        <f t="shared" si="283"/>
        <v>2008.02</v>
      </c>
      <c r="D7347" s="78">
        <f t="shared" si="284"/>
        <v>1.3626446280991735</v>
      </c>
      <c r="E7347" s="78"/>
      <c r="F7347" s="78"/>
      <c r="G7347" s="78"/>
      <c r="H7347" s="78"/>
      <c r="I7347" s="78"/>
    </row>
    <row r="7348" spans="1:9" x14ac:dyDescent="0.2">
      <c r="A7348" s="77">
        <v>39480</v>
      </c>
      <c r="B7348" s="61">
        <v>1858</v>
      </c>
      <c r="C7348" s="78">
        <f t="shared" si="283"/>
        <v>2008.02</v>
      </c>
      <c r="D7348" s="78">
        <f t="shared" si="284"/>
        <v>3.685289256198347</v>
      </c>
      <c r="E7348" s="78"/>
      <c r="F7348" s="78"/>
      <c r="G7348" s="78"/>
      <c r="H7348" s="78"/>
      <c r="I7348" s="78"/>
    </row>
    <row r="7349" spans="1:9" x14ac:dyDescent="0.2">
      <c r="A7349" s="77">
        <v>39481</v>
      </c>
      <c r="B7349" s="61">
        <v>663</v>
      </c>
      <c r="C7349" s="78">
        <f t="shared" si="283"/>
        <v>2008.02</v>
      </c>
      <c r="D7349" s="78">
        <f t="shared" si="284"/>
        <v>1.3150413223140498</v>
      </c>
      <c r="E7349" s="78"/>
      <c r="F7349" s="78"/>
      <c r="G7349" s="78"/>
      <c r="H7349" s="78"/>
      <c r="I7349" s="78"/>
    </row>
    <row r="7350" spans="1:9" x14ac:dyDescent="0.2">
      <c r="A7350" s="77">
        <v>39482</v>
      </c>
      <c r="B7350" s="61">
        <v>570</v>
      </c>
      <c r="C7350" s="78">
        <f t="shared" si="283"/>
        <v>2008.02</v>
      </c>
      <c r="D7350" s="78">
        <f t="shared" si="284"/>
        <v>1.130578512396694</v>
      </c>
      <c r="E7350" s="78"/>
      <c r="F7350" s="78"/>
      <c r="G7350" s="78"/>
      <c r="H7350" s="78"/>
      <c r="I7350" s="78"/>
    </row>
    <row r="7351" spans="1:9" x14ac:dyDescent="0.2">
      <c r="A7351" s="77">
        <v>39483</v>
      </c>
      <c r="B7351" s="61">
        <v>618</v>
      </c>
      <c r="C7351" s="78">
        <f t="shared" si="283"/>
        <v>2008.02</v>
      </c>
      <c r="D7351" s="78">
        <f t="shared" si="284"/>
        <v>1.2257851239669422</v>
      </c>
      <c r="E7351" s="78"/>
      <c r="F7351" s="78"/>
      <c r="G7351" s="78"/>
      <c r="H7351" s="78"/>
      <c r="I7351" s="78"/>
    </row>
    <row r="7352" spans="1:9" x14ac:dyDescent="0.2">
      <c r="A7352" s="77">
        <v>39484</v>
      </c>
      <c r="B7352" s="61">
        <v>456</v>
      </c>
      <c r="C7352" s="78">
        <f t="shared" si="283"/>
        <v>2008.02</v>
      </c>
      <c r="D7352" s="78">
        <f t="shared" si="284"/>
        <v>0.90446280991735539</v>
      </c>
      <c r="E7352" s="78"/>
      <c r="F7352" s="78"/>
      <c r="G7352" s="78"/>
      <c r="H7352" s="78"/>
      <c r="I7352" s="78"/>
    </row>
    <row r="7353" spans="1:9" x14ac:dyDescent="0.2">
      <c r="A7353" s="77">
        <v>39485</v>
      </c>
      <c r="B7353" s="61">
        <v>675</v>
      </c>
      <c r="C7353" s="78">
        <f t="shared" si="283"/>
        <v>2008.02</v>
      </c>
      <c r="D7353" s="78">
        <f t="shared" si="284"/>
        <v>1.3388429752066116</v>
      </c>
      <c r="E7353" s="78"/>
      <c r="F7353" s="78"/>
      <c r="G7353" s="78"/>
      <c r="H7353" s="78"/>
      <c r="I7353" s="78"/>
    </row>
    <row r="7354" spans="1:9" x14ac:dyDescent="0.2">
      <c r="A7354" s="77">
        <v>39486</v>
      </c>
      <c r="B7354" s="61">
        <v>568</v>
      </c>
      <c r="C7354" s="78">
        <f t="shared" si="283"/>
        <v>2008.02</v>
      </c>
      <c r="D7354" s="78">
        <f t="shared" si="284"/>
        <v>1.126611570247934</v>
      </c>
      <c r="E7354" s="78"/>
      <c r="F7354" s="78"/>
      <c r="G7354" s="78"/>
      <c r="H7354" s="78"/>
      <c r="I7354" s="78"/>
    </row>
    <row r="7355" spans="1:9" x14ac:dyDescent="0.2">
      <c r="A7355" s="77">
        <v>39487</v>
      </c>
      <c r="B7355" s="61">
        <v>575</v>
      </c>
      <c r="C7355" s="78">
        <f t="shared" si="283"/>
        <v>2008.02</v>
      </c>
      <c r="D7355" s="78">
        <f t="shared" si="284"/>
        <v>1.140495867768595</v>
      </c>
      <c r="E7355" s="78"/>
      <c r="F7355" s="78"/>
      <c r="G7355" s="78"/>
      <c r="H7355" s="78"/>
      <c r="I7355" s="78"/>
    </row>
    <row r="7356" spans="1:9" x14ac:dyDescent="0.2">
      <c r="A7356" s="77">
        <v>39488</v>
      </c>
      <c r="B7356" s="61">
        <v>743</v>
      </c>
      <c r="C7356" s="78">
        <f t="shared" si="283"/>
        <v>2008.02</v>
      </c>
      <c r="D7356" s="78">
        <f t="shared" si="284"/>
        <v>1.4737190082644629</v>
      </c>
      <c r="E7356" s="78"/>
      <c r="F7356" s="78"/>
      <c r="G7356" s="78"/>
      <c r="H7356" s="78"/>
      <c r="I7356" s="78"/>
    </row>
    <row r="7357" spans="1:9" x14ac:dyDescent="0.2">
      <c r="A7357" s="77">
        <v>39489</v>
      </c>
      <c r="B7357" s="61">
        <v>700</v>
      </c>
      <c r="C7357" s="78">
        <f t="shared" si="283"/>
        <v>2008.02</v>
      </c>
      <c r="D7357" s="78">
        <f t="shared" si="284"/>
        <v>1.3884297520661157</v>
      </c>
      <c r="E7357" s="78"/>
      <c r="F7357" s="78"/>
      <c r="G7357" s="78"/>
      <c r="H7357" s="78"/>
      <c r="I7357" s="78"/>
    </row>
    <row r="7358" spans="1:9" x14ac:dyDescent="0.2">
      <c r="A7358" s="77">
        <v>39490</v>
      </c>
      <c r="B7358" s="61">
        <v>991</v>
      </c>
      <c r="C7358" s="78">
        <f t="shared" si="283"/>
        <v>2008.02</v>
      </c>
      <c r="D7358" s="78">
        <f t="shared" si="284"/>
        <v>1.9656198347107439</v>
      </c>
      <c r="E7358" s="78"/>
      <c r="F7358" s="78"/>
      <c r="G7358" s="78"/>
      <c r="H7358" s="78"/>
      <c r="I7358" s="78"/>
    </row>
    <row r="7359" spans="1:9" x14ac:dyDescent="0.2">
      <c r="A7359" s="77">
        <v>39491</v>
      </c>
      <c r="B7359" s="61">
        <v>1099</v>
      </c>
      <c r="C7359" s="78">
        <f t="shared" si="283"/>
        <v>2008.02</v>
      </c>
      <c r="D7359" s="78">
        <f t="shared" si="284"/>
        <v>2.1798347107438016</v>
      </c>
      <c r="E7359" s="78"/>
      <c r="F7359" s="78"/>
      <c r="G7359" s="78"/>
      <c r="H7359" s="78"/>
      <c r="I7359" s="78"/>
    </row>
    <row r="7360" spans="1:9" x14ac:dyDescent="0.2">
      <c r="A7360" s="77">
        <v>39492</v>
      </c>
      <c r="B7360" s="61">
        <v>1181</v>
      </c>
      <c r="C7360" s="78">
        <f t="shared" si="283"/>
        <v>2008.02</v>
      </c>
      <c r="D7360" s="78">
        <f t="shared" si="284"/>
        <v>2.3424793388429754</v>
      </c>
      <c r="E7360" s="78"/>
      <c r="F7360" s="78"/>
      <c r="G7360" s="78"/>
      <c r="H7360" s="78"/>
      <c r="I7360" s="78"/>
    </row>
    <row r="7361" spans="1:9" x14ac:dyDescent="0.2">
      <c r="A7361" s="77">
        <v>39493</v>
      </c>
      <c r="B7361" s="61">
        <v>729</v>
      </c>
      <c r="C7361" s="78">
        <f t="shared" si="283"/>
        <v>2008.02</v>
      </c>
      <c r="D7361" s="78">
        <f t="shared" si="284"/>
        <v>1.4459504132231404</v>
      </c>
      <c r="E7361" s="78"/>
      <c r="F7361" s="78"/>
      <c r="G7361" s="78"/>
      <c r="H7361" s="78"/>
      <c r="I7361" s="78"/>
    </row>
    <row r="7362" spans="1:9" x14ac:dyDescent="0.2">
      <c r="A7362" s="77">
        <v>39494</v>
      </c>
      <c r="B7362" s="61">
        <v>1138</v>
      </c>
      <c r="C7362" s="78">
        <f t="shared" si="283"/>
        <v>2008.02</v>
      </c>
      <c r="D7362" s="78">
        <f t="shared" si="284"/>
        <v>2.2571900826446281</v>
      </c>
      <c r="E7362" s="78"/>
      <c r="F7362" s="78"/>
      <c r="G7362" s="78"/>
      <c r="H7362" s="78"/>
      <c r="I7362" s="78"/>
    </row>
    <row r="7363" spans="1:9" x14ac:dyDescent="0.2">
      <c r="A7363" s="77">
        <v>39495</v>
      </c>
      <c r="B7363" s="61">
        <v>1258</v>
      </c>
      <c r="C7363" s="78">
        <f t="shared" si="283"/>
        <v>2008.02</v>
      </c>
      <c r="D7363" s="78">
        <f t="shared" si="284"/>
        <v>2.4952066115702478</v>
      </c>
      <c r="E7363" s="78"/>
      <c r="F7363" s="78"/>
      <c r="G7363" s="78"/>
      <c r="H7363" s="78"/>
      <c r="I7363" s="78"/>
    </row>
    <row r="7364" spans="1:9" x14ac:dyDescent="0.2">
      <c r="A7364" s="77">
        <v>39496</v>
      </c>
      <c r="B7364" s="61">
        <v>1329</v>
      </c>
      <c r="C7364" s="78">
        <f t="shared" si="283"/>
        <v>2008.02</v>
      </c>
      <c r="D7364" s="78">
        <f t="shared" si="284"/>
        <v>2.6360330578512396</v>
      </c>
      <c r="E7364" s="78"/>
      <c r="F7364" s="78"/>
      <c r="G7364" s="78"/>
      <c r="H7364" s="78"/>
      <c r="I7364" s="78"/>
    </row>
    <row r="7365" spans="1:9" x14ac:dyDescent="0.2">
      <c r="A7365" s="77">
        <v>39497</v>
      </c>
      <c r="B7365" s="61">
        <v>1477</v>
      </c>
      <c r="C7365" s="78">
        <f t="shared" si="283"/>
        <v>2008.02</v>
      </c>
      <c r="D7365" s="78">
        <f t="shared" si="284"/>
        <v>2.9295867768595039</v>
      </c>
      <c r="E7365" s="78"/>
      <c r="F7365" s="78"/>
      <c r="G7365" s="78"/>
      <c r="H7365" s="78"/>
      <c r="I7365" s="78"/>
    </row>
    <row r="7366" spans="1:9" x14ac:dyDescent="0.2">
      <c r="A7366" s="77">
        <v>39498</v>
      </c>
      <c r="B7366" s="61">
        <v>1452</v>
      </c>
      <c r="C7366" s="78">
        <f t="shared" si="283"/>
        <v>2008.02</v>
      </c>
      <c r="D7366" s="78">
        <f t="shared" si="284"/>
        <v>2.88</v>
      </c>
      <c r="E7366" s="78"/>
      <c r="F7366" s="78"/>
      <c r="G7366" s="78"/>
      <c r="H7366" s="78"/>
      <c r="I7366" s="78"/>
    </row>
    <row r="7367" spans="1:9" x14ac:dyDescent="0.2">
      <c r="A7367" s="77">
        <v>39499</v>
      </c>
      <c r="B7367" s="61">
        <v>2002</v>
      </c>
      <c r="C7367" s="78">
        <f t="shared" si="283"/>
        <v>2008.02</v>
      </c>
      <c r="D7367" s="78">
        <f t="shared" si="284"/>
        <v>3.9709090909090912</v>
      </c>
      <c r="E7367" s="78"/>
      <c r="F7367" s="78"/>
      <c r="G7367" s="78"/>
      <c r="H7367" s="78"/>
      <c r="I7367" s="78"/>
    </row>
    <row r="7368" spans="1:9" x14ac:dyDescent="0.2">
      <c r="A7368" s="77">
        <v>39500</v>
      </c>
      <c r="B7368" s="61">
        <v>1991</v>
      </c>
      <c r="C7368" s="78">
        <f t="shared" si="283"/>
        <v>2008.02</v>
      </c>
      <c r="D7368" s="78">
        <f t="shared" si="284"/>
        <v>3.9490909090909092</v>
      </c>
      <c r="E7368" s="78"/>
      <c r="F7368" s="78"/>
      <c r="G7368" s="78"/>
      <c r="H7368" s="78"/>
      <c r="I7368" s="78"/>
    </row>
    <row r="7369" spans="1:9" x14ac:dyDescent="0.2">
      <c r="A7369" s="77">
        <v>39501</v>
      </c>
      <c r="B7369" s="61">
        <v>2264</v>
      </c>
      <c r="C7369" s="78">
        <f t="shared" si="283"/>
        <v>2008.02</v>
      </c>
      <c r="D7369" s="78">
        <f t="shared" si="284"/>
        <v>4.4905785123966941</v>
      </c>
      <c r="E7369" s="78"/>
      <c r="F7369" s="78"/>
      <c r="G7369" s="78"/>
      <c r="H7369" s="78"/>
      <c r="I7369" s="78"/>
    </row>
    <row r="7370" spans="1:9" x14ac:dyDescent="0.2">
      <c r="A7370" s="77">
        <v>39502</v>
      </c>
      <c r="B7370" s="61">
        <v>3602</v>
      </c>
      <c r="C7370" s="78">
        <f t="shared" si="283"/>
        <v>2008.02</v>
      </c>
      <c r="D7370" s="78">
        <f t="shared" si="284"/>
        <v>7.1444628099173553</v>
      </c>
      <c r="E7370" s="78"/>
      <c r="F7370" s="78"/>
      <c r="G7370" s="78"/>
      <c r="H7370" s="78"/>
      <c r="I7370" s="78"/>
    </row>
    <row r="7371" spans="1:9" x14ac:dyDescent="0.2">
      <c r="A7371" s="77">
        <v>39503</v>
      </c>
      <c r="B7371" s="61">
        <v>3238</v>
      </c>
      <c r="C7371" s="78">
        <f t="shared" ref="C7371:C7434" si="285">YEAR(A7371) + MONTH(A7371) / 100</f>
        <v>2008.02</v>
      </c>
      <c r="D7371" s="78">
        <f t="shared" si="284"/>
        <v>6.4224793388429751</v>
      </c>
      <c r="E7371" s="78"/>
      <c r="F7371" s="78"/>
      <c r="G7371" s="78"/>
      <c r="H7371" s="78"/>
      <c r="I7371" s="78"/>
    </row>
    <row r="7372" spans="1:9" x14ac:dyDescent="0.2">
      <c r="A7372" s="77">
        <v>39504</v>
      </c>
      <c r="B7372" s="61">
        <v>2527</v>
      </c>
      <c r="C7372" s="78">
        <f t="shared" si="285"/>
        <v>2008.02</v>
      </c>
      <c r="D7372" s="78">
        <f t="shared" ref="D7372:D7435" si="286">B7372 * 60 * 60 * 24 / 43560 / 1000</f>
        <v>5.0122314049586771</v>
      </c>
      <c r="E7372" s="78"/>
      <c r="F7372" s="78"/>
      <c r="G7372" s="78"/>
      <c r="H7372" s="78"/>
      <c r="I7372" s="78"/>
    </row>
    <row r="7373" spans="1:9" x14ac:dyDescent="0.2">
      <c r="A7373" s="77">
        <v>39505</v>
      </c>
      <c r="B7373" s="61">
        <v>2235</v>
      </c>
      <c r="C7373" s="78">
        <f t="shared" si="285"/>
        <v>2008.02</v>
      </c>
      <c r="D7373" s="78">
        <f t="shared" si="286"/>
        <v>4.4330578512396697</v>
      </c>
      <c r="E7373" s="78"/>
      <c r="F7373" s="78"/>
      <c r="G7373" s="78"/>
      <c r="H7373" s="78"/>
      <c r="I7373" s="78"/>
    </row>
    <row r="7374" spans="1:9" x14ac:dyDescent="0.2">
      <c r="A7374" s="77">
        <v>39506</v>
      </c>
      <c r="B7374" s="61">
        <v>2242</v>
      </c>
      <c r="C7374" s="78">
        <f t="shared" si="285"/>
        <v>2008.02</v>
      </c>
      <c r="D7374" s="78">
        <f t="shared" si="286"/>
        <v>4.4469421487603302</v>
      </c>
      <c r="E7374" s="78"/>
      <c r="F7374" s="78"/>
      <c r="G7374" s="78"/>
      <c r="H7374" s="78"/>
      <c r="I7374" s="78"/>
    </row>
    <row r="7375" spans="1:9" x14ac:dyDescent="0.2">
      <c r="A7375" s="77">
        <v>39507</v>
      </c>
      <c r="B7375" s="61">
        <v>2203</v>
      </c>
      <c r="C7375" s="78">
        <f t="shared" si="285"/>
        <v>2008.02</v>
      </c>
      <c r="D7375" s="78">
        <f t="shared" si="286"/>
        <v>4.3695867768595047</v>
      </c>
      <c r="E7375" s="78"/>
      <c r="F7375" s="78"/>
      <c r="G7375" s="78"/>
      <c r="H7375" s="78"/>
      <c r="I7375" s="78"/>
    </row>
    <row r="7376" spans="1:9" x14ac:dyDescent="0.2">
      <c r="A7376" s="77">
        <v>39508</v>
      </c>
      <c r="B7376" s="61">
        <v>2498</v>
      </c>
      <c r="C7376" s="78">
        <f t="shared" si="285"/>
        <v>2008.03</v>
      </c>
      <c r="D7376" s="78">
        <f t="shared" si="286"/>
        <v>4.9547107438016527</v>
      </c>
      <c r="E7376" s="78"/>
      <c r="F7376" s="78"/>
      <c r="G7376" s="78"/>
      <c r="H7376" s="78"/>
      <c r="I7376" s="78"/>
    </row>
    <row r="7377" spans="1:9" x14ac:dyDescent="0.2">
      <c r="A7377" s="77">
        <v>39509</v>
      </c>
      <c r="B7377" s="61">
        <v>2155</v>
      </c>
      <c r="C7377" s="78">
        <f t="shared" si="285"/>
        <v>2008.03</v>
      </c>
      <c r="D7377" s="78">
        <f t="shared" si="286"/>
        <v>4.2743801652892559</v>
      </c>
      <c r="E7377" s="78"/>
      <c r="F7377" s="78"/>
      <c r="G7377" s="78"/>
      <c r="H7377" s="78"/>
      <c r="I7377" s="78"/>
    </row>
    <row r="7378" spans="1:9" x14ac:dyDescent="0.2">
      <c r="A7378" s="77">
        <v>39510</v>
      </c>
      <c r="B7378" s="61">
        <v>2031</v>
      </c>
      <c r="C7378" s="78">
        <f t="shared" si="285"/>
        <v>2008.03</v>
      </c>
      <c r="D7378" s="78">
        <f t="shared" si="286"/>
        <v>4.0284297520661161</v>
      </c>
      <c r="E7378" s="78"/>
      <c r="F7378" s="78"/>
      <c r="G7378" s="78"/>
      <c r="H7378" s="78"/>
      <c r="I7378" s="78"/>
    </row>
    <row r="7379" spans="1:9" x14ac:dyDescent="0.2">
      <c r="A7379" s="77">
        <v>39511</v>
      </c>
      <c r="B7379" s="61">
        <v>1787</v>
      </c>
      <c r="C7379" s="78">
        <f t="shared" si="285"/>
        <v>2008.03</v>
      </c>
      <c r="D7379" s="78">
        <f t="shared" si="286"/>
        <v>3.5444628099173556</v>
      </c>
      <c r="E7379" s="78"/>
      <c r="F7379" s="78"/>
      <c r="G7379" s="78"/>
      <c r="H7379" s="78"/>
      <c r="I7379" s="78"/>
    </row>
    <row r="7380" spans="1:9" x14ac:dyDescent="0.2">
      <c r="A7380" s="77">
        <v>39512</v>
      </c>
      <c r="B7380" s="61">
        <v>1683</v>
      </c>
      <c r="C7380" s="78">
        <f t="shared" si="285"/>
        <v>2008.03</v>
      </c>
      <c r="D7380" s="78">
        <f t="shared" si="286"/>
        <v>3.3381818181818179</v>
      </c>
      <c r="E7380" s="78"/>
      <c r="F7380" s="78"/>
      <c r="G7380" s="78"/>
      <c r="H7380" s="78"/>
      <c r="I7380" s="78"/>
    </row>
    <row r="7381" spans="1:9" x14ac:dyDescent="0.2">
      <c r="A7381" s="77">
        <v>39513</v>
      </c>
      <c r="B7381" s="61">
        <v>1782</v>
      </c>
      <c r="C7381" s="78">
        <f t="shared" si="285"/>
        <v>2008.03</v>
      </c>
      <c r="D7381" s="78">
        <f t="shared" si="286"/>
        <v>3.5345454545454547</v>
      </c>
      <c r="E7381" s="78"/>
      <c r="F7381" s="78"/>
      <c r="G7381" s="78"/>
      <c r="H7381" s="78"/>
      <c r="I7381" s="78"/>
    </row>
    <row r="7382" spans="1:9" x14ac:dyDescent="0.2">
      <c r="A7382" s="77">
        <v>39514</v>
      </c>
      <c r="B7382" s="61">
        <v>1172</v>
      </c>
      <c r="C7382" s="78">
        <f t="shared" si="285"/>
        <v>2008.03</v>
      </c>
      <c r="D7382" s="78">
        <f t="shared" si="286"/>
        <v>2.324628099173554</v>
      </c>
      <c r="E7382" s="78"/>
      <c r="F7382" s="78"/>
      <c r="G7382" s="78"/>
      <c r="H7382" s="78"/>
      <c r="I7382" s="78"/>
    </row>
    <row r="7383" spans="1:9" x14ac:dyDescent="0.2">
      <c r="A7383" s="77">
        <v>39515</v>
      </c>
      <c r="B7383" s="61">
        <v>1540</v>
      </c>
      <c r="C7383" s="78">
        <f t="shared" si="285"/>
        <v>2008.03</v>
      </c>
      <c r="D7383" s="78">
        <f t="shared" si="286"/>
        <v>3.0545454545454547</v>
      </c>
      <c r="E7383" s="78"/>
      <c r="F7383" s="78"/>
      <c r="G7383" s="78"/>
      <c r="H7383" s="78"/>
      <c r="I7383" s="78"/>
    </row>
    <row r="7384" spans="1:9" x14ac:dyDescent="0.2">
      <c r="A7384" s="77">
        <v>39516</v>
      </c>
      <c r="B7384" s="61">
        <v>1671</v>
      </c>
      <c r="C7384" s="78">
        <f t="shared" si="285"/>
        <v>2008.03</v>
      </c>
      <c r="D7384" s="78">
        <f t="shared" si="286"/>
        <v>3.3143801652892564</v>
      </c>
      <c r="E7384" s="78"/>
      <c r="F7384" s="78"/>
      <c r="G7384" s="78"/>
      <c r="H7384" s="78"/>
      <c r="I7384" s="78"/>
    </row>
    <row r="7385" spans="1:9" x14ac:dyDescent="0.2">
      <c r="A7385" s="77">
        <v>39517</v>
      </c>
      <c r="B7385" s="61">
        <v>1811</v>
      </c>
      <c r="C7385" s="78">
        <f t="shared" si="285"/>
        <v>2008.03</v>
      </c>
      <c r="D7385" s="78">
        <f t="shared" si="286"/>
        <v>3.5920661157024791</v>
      </c>
      <c r="E7385" s="78"/>
      <c r="F7385" s="78"/>
      <c r="G7385" s="78"/>
      <c r="H7385" s="78"/>
      <c r="I7385" s="78"/>
    </row>
    <row r="7386" spans="1:9" x14ac:dyDescent="0.2">
      <c r="A7386" s="77">
        <v>39518</v>
      </c>
      <c r="B7386" s="61">
        <v>2361</v>
      </c>
      <c r="C7386" s="78">
        <f t="shared" si="285"/>
        <v>2008.03</v>
      </c>
      <c r="D7386" s="78">
        <f t="shared" si="286"/>
        <v>4.6829752066115704</v>
      </c>
      <c r="E7386" s="78"/>
      <c r="F7386" s="78"/>
      <c r="G7386" s="78"/>
      <c r="H7386" s="78"/>
      <c r="I7386" s="78"/>
    </row>
    <row r="7387" spans="1:9" x14ac:dyDescent="0.2">
      <c r="A7387" s="77">
        <v>39519</v>
      </c>
      <c r="B7387" s="61">
        <v>2466</v>
      </c>
      <c r="C7387" s="78">
        <f t="shared" si="285"/>
        <v>2008.03</v>
      </c>
      <c r="D7387" s="78">
        <f t="shared" si="286"/>
        <v>4.8912396694214877</v>
      </c>
      <c r="E7387" s="78"/>
      <c r="F7387" s="78"/>
      <c r="G7387" s="78"/>
      <c r="H7387" s="78"/>
      <c r="I7387" s="78"/>
    </row>
    <row r="7388" spans="1:9" x14ac:dyDescent="0.2">
      <c r="A7388" s="77">
        <v>39520</v>
      </c>
      <c r="B7388" s="61">
        <v>2764</v>
      </c>
      <c r="C7388" s="78">
        <f t="shared" si="285"/>
        <v>2008.03</v>
      </c>
      <c r="D7388" s="78">
        <f t="shared" si="286"/>
        <v>5.4823140495867762</v>
      </c>
      <c r="E7388" s="78"/>
      <c r="F7388" s="78"/>
      <c r="G7388" s="78"/>
      <c r="H7388" s="78"/>
      <c r="I7388" s="78"/>
    </row>
    <row r="7389" spans="1:9" x14ac:dyDescent="0.2">
      <c r="A7389" s="77">
        <v>39521</v>
      </c>
      <c r="B7389" s="61">
        <v>2681</v>
      </c>
      <c r="C7389" s="78">
        <f t="shared" si="285"/>
        <v>2008.03</v>
      </c>
      <c r="D7389" s="78">
        <f t="shared" si="286"/>
        <v>5.3176859504132237</v>
      </c>
      <c r="E7389" s="78"/>
      <c r="F7389" s="78"/>
      <c r="G7389" s="78"/>
      <c r="H7389" s="78"/>
      <c r="I7389" s="78"/>
    </row>
    <row r="7390" spans="1:9" x14ac:dyDescent="0.2">
      <c r="A7390" s="77">
        <v>39522</v>
      </c>
      <c r="B7390" s="61">
        <v>2212</v>
      </c>
      <c r="C7390" s="78">
        <f t="shared" si="285"/>
        <v>2008.03</v>
      </c>
      <c r="D7390" s="78">
        <f t="shared" si="286"/>
        <v>4.3874380165289262</v>
      </c>
      <c r="E7390" s="78"/>
      <c r="F7390" s="78"/>
      <c r="G7390" s="78"/>
      <c r="H7390" s="78"/>
      <c r="I7390" s="78"/>
    </row>
    <row r="7391" spans="1:9" x14ac:dyDescent="0.2">
      <c r="A7391" s="77">
        <v>39523</v>
      </c>
      <c r="B7391" s="61">
        <v>2046</v>
      </c>
      <c r="C7391" s="78">
        <f t="shared" si="285"/>
        <v>2008.03</v>
      </c>
      <c r="D7391" s="78">
        <f t="shared" si="286"/>
        <v>4.0581818181818177</v>
      </c>
      <c r="E7391" s="78"/>
      <c r="F7391" s="78"/>
      <c r="G7391" s="78"/>
      <c r="H7391" s="78"/>
      <c r="I7391" s="78"/>
    </row>
    <row r="7392" spans="1:9" x14ac:dyDescent="0.2">
      <c r="A7392" s="77">
        <v>39524</v>
      </c>
      <c r="B7392" s="61">
        <v>1781</v>
      </c>
      <c r="C7392" s="78">
        <f t="shared" si="285"/>
        <v>2008.03</v>
      </c>
      <c r="D7392" s="78">
        <f t="shared" si="286"/>
        <v>3.5325619834710742</v>
      </c>
      <c r="E7392" s="78"/>
      <c r="F7392" s="78"/>
      <c r="G7392" s="78"/>
      <c r="H7392" s="78"/>
      <c r="I7392" s="78"/>
    </row>
    <row r="7393" spans="1:9" x14ac:dyDescent="0.2">
      <c r="A7393" s="77">
        <v>39525</v>
      </c>
      <c r="B7393" s="61">
        <v>2083</v>
      </c>
      <c r="C7393" s="78">
        <f t="shared" si="285"/>
        <v>2008.03</v>
      </c>
      <c r="D7393" s="78">
        <f t="shared" si="286"/>
        <v>4.1315702479338841</v>
      </c>
      <c r="E7393" s="78"/>
      <c r="F7393" s="78"/>
      <c r="G7393" s="78"/>
      <c r="H7393" s="78"/>
      <c r="I7393" s="78"/>
    </row>
    <row r="7394" spans="1:9" x14ac:dyDescent="0.2">
      <c r="A7394" s="77">
        <v>39526</v>
      </c>
      <c r="B7394" s="61">
        <v>2542</v>
      </c>
      <c r="C7394" s="78">
        <f t="shared" si="285"/>
        <v>2008.03</v>
      </c>
      <c r="D7394" s="78">
        <f t="shared" si="286"/>
        <v>5.0419834710743796</v>
      </c>
      <c r="E7394" s="78"/>
      <c r="F7394" s="78"/>
      <c r="G7394" s="78"/>
      <c r="H7394" s="78"/>
      <c r="I7394" s="78"/>
    </row>
    <row r="7395" spans="1:9" x14ac:dyDescent="0.2">
      <c r="A7395" s="77">
        <v>39527</v>
      </c>
      <c r="B7395" s="61">
        <v>2282</v>
      </c>
      <c r="C7395" s="78">
        <f t="shared" si="285"/>
        <v>2008.03</v>
      </c>
      <c r="D7395" s="78">
        <f t="shared" si="286"/>
        <v>4.5262809917355371</v>
      </c>
      <c r="E7395" s="78"/>
      <c r="F7395" s="78"/>
      <c r="G7395" s="78"/>
      <c r="H7395" s="78"/>
      <c r="I7395" s="78"/>
    </row>
    <row r="7396" spans="1:9" x14ac:dyDescent="0.2">
      <c r="A7396" s="77">
        <v>39528</v>
      </c>
      <c r="B7396" s="61">
        <v>2105</v>
      </c>
      <c r="C7396" s="78">
        <f t="shared" si="285"/>
        <v>2008.03</v>
      </c>
      <c r="D7396" s="78">
        <f t="shared" si="286"/>
        <v>4.175206611570248</v>
      </c>
      <c r="E7396" s="78"/>
      <c r="F7396" s="78"/>
      <c r="G7396" s="78"/>
      <c r="H7396" s="78"/>
      <c r="I7396" s="78"/>
    </row>
    <row r="7397" spans="1:9" x14ac:dyDescent="0.2">
      <c r="A7397" s="77">
        <v>39529</v>
      </c>
      <c r="B7397" s="61">
        <v>2025</v>
      </c>
      <c r="C7397" s="78">
        <f t="shared" si="285"/>
        <v>2008.03</v>
      </c>
      <c r="D7397" s="78">
        <f t="shared" si="286"/>
        <v>4.0165289256198351</v>
      </c>
      <c r="E7397" s="78"/>
      <c r="F7397" s="78"/>
      <c r="G7397" s="78"/>
      <c r="H7397" s="78"/>
      <c r="I7397" s="78"/>
    </row>
    <row r="7398" spans="1:9" x14ac:dyDescent="0.2">
      <c r="A7398" s="77">
        <v>39530</v>
      </c>
      <c r="B7398" s="61">
        <v>2165</v>
      </c>
      <c r="C7398" s="78">
        <f t="shared" si="285"/>
        <v>2008.03</v>
      </c>
      <c r="D7398" s="78">
        <f t="shared" si="286"/>
        <v>4.2942148760330578</v>
      </c>
      <c r="E7398" s="78"/>
      <c r="F7398" s="78"/>
      <c r="G7398" s="78"/>
      <c r="H7398" s="78"/>
      <c r="I7398" s="78"/>
    </row>
    <row r="7399" spans="1:9" x14ac:dyDescent="0.2">
      <c r="A7399" s="77">
        <v>39531</v>
      </c>
      <c r="B7399" s="61">
        <v>2253</v>
      </c>
      <c r="C7399" s="78">
        <f t="shared" si="285"/>
        <v>2008.03</v>
      </c>
      <c r="D7399" s="78">
        <f t="shared" si="286"/>
        <v>4.4687603305785126</v>
      </c>
      <c r="E7399" s="78"/>
      <c r="F7399" s="78"/>
      <c r="G7399" s="78"/>
      <c r="H7399" s="78"/>
      <c r="I7399" s="78"/>
    </row>
    <row r="7400" spans="1:9" x14ac:dyDescent="0.2">
      <c r="A7400" s="77">
        <v>39532</v>
      </c>
      <c r="B7400" s="61">
        <v>2610</v>
      </c>
      <c r="C7400" s="78">
        <f t="shared" si="285"/>
        <v>2008.03</v>
      </c>
      <c r="D7400" s="78">
        <f t="shared" si="286"/>
        <v>5.1768595041322314</v>
      </c>
      <c r="E7400" s="78"/>
      <c r="F7400" s="78"/>
      <c r="G7400" s="78"/>
      <c r="H7400" s="78"/>
      <c r="I7400" s="78"/>
    </row>
    <row r="7401" spans="1:9" x14ac:dyDescent="0.2">
      <c r="A7401" s="77">
        <v>39533</v>
      </c>
      <c r="B7401" s="61">
        <v>2609</v>
      </c>
      <c r="C7401" s="78">
        <f t="shared" si="285"/>
        <v>2008.03</v>
      </c>
      <c r="D7401" s="78">
        <f t="shared" si="286"/>
        <v>5.1748760330578518</v>
      </c>
      <c r="E7401" s="78"/>
      <c r="F7401" s="78"/>
      <c r="G7401" s="78"/>
      <c r="H7401" s="78"/>
      <c r="I7401" s="78"/>
    </row>
    <row r="7402" spans="1:9" x14ac:dyDescent="0.2">
      <c r="A7402" s="77">
        <v>39534</v>
      </c>
      <c r="B7402" s="61">
        <v>2143</v>
      </c>
      <c r="C7402" s="78">
        <f t="shared" si="285"/>
        <v>2008.03</v>
      </c>
      <c r="D7402" s="78">
        <f t="shared" si="286"/>
        <v>4.2505785123966939</v>
      </c>
      <c r="E7402" s="78"/>
      <c r="F7402" s="78"/>
      <c r="G7402" s="78"/>
      <c r="H7402" s="78"/>
      <c r="I7402" s="78"/>
    </row>
    <row r="7403" spans="1:9" x14ac:dyDescent="0.2">
      <c r="A7403" s="77">
        <v>39535</v>
      </c>
      <c r="B7403" s="61">
        <v>2126</v>
      </c>
      <c r="C7403" s="78">
        <f t="shared" si="285"/>
        <v>2008.03</v>
      </c>
      <c r="D7403" s="78">
        <f t="shared" si="286"/>
        <v>4.2168595041322314</v>
      </c>
      <c r="E7403" s="78"/>
      <c r="F7403" s="78"/>
      <c r="G7403" s="78"/>
      <c r="H7403" s="78"/>
      <c r="I7403" s="78"/>
    </row>
    <row r="7404" spans="1:9" x14ac:dyDescent="0.2">
      <c r="A7404" s="77">
        <v>39536</v>
      </c>
      <c r="B7404" s="61">
        <v>1803</v>
      </c>
      <c r="C7404" s="78">
        <f t="shared" si="285"/>
        <v>2008.03</v>
      </c>
      <c r="D7404" s="78">
        <f t="shared" si="286"/>
        <v>3.5761983471074381</v>
      </c>
      <c r="E7404" s="78"/>
      <c r="F7404" s="78"/>
      <c r="G7404" s="78"/>
      <c r="H7404" s="78"/>
      <c r="I7404" s="78"/>
    </row>
    <row r="7405" spans="1:9" x14ac:dyDescent="0.2">
      <c r="A7405" s="77">
        <v>39537</v>
      </c>
      <c r="B7405" s="61">
        <v>1656</v>
      </c>
      <c r="C7405" s="78">
        <f t="shared" si="285"/>
        <v>2008.03</v>
      </c>
      <c r="D7405" s="78">
        <f t="shared" si="286"/>
        <v>3.2846280991735539</v>
      </c>
      <c r="E7405" s="78"/>
      <c r="F7405" s="78"/>
      <c r="G7405" s="78"/>
      <c r="H7405" s="78"/>
      <c r="I7405" s="78"/>
    </row>
    <row r="7406" spans="1:9" x14ac:dyDescent="0.2">
      <c r="A7406" s="77">
        <v>39538</v>
      </c>
      <c r="B7406" s="61">
        <v>1459</v>
      </c>
      <c r="C7406" s="78">
        <f t="shared" si="285"/>
        <v>2008.03</v>
      </c>
      <c r="D7406" s="78">
        <f t="shared" si="286"/>
        <v>2.8938842975206613</v>
      </c>
      <c r="E7406" s="78"/>
      <c r="F7406" s="78"/>
      <c r="G7406" s="78"/>
      <c r="H7406" s="78"/>
      <c r="I7406" s="78"/>
    </row>
    <row r="7407" spans="1:9" x14ac:dyDescent="0.2">
      <c r="A7407" s="77">
        <v>39539</v>
      </c>
      <c r="B7407" s="61">
        <v>1341</v>
      </c>
      <c r="C7407" s="78">
        <f t="shared" si="285"/>
        <v>2008.04</v>
      </c>
      <c r="D7407" s="78">
        <f t="shared" si="286"/>
        <v>2.6598347107438016</v>
      </c>
      <c r="E7407" s="78"/>
      <c r="F7407" s="78"/>
      <c r="G7407" s="78"/>
      <c r="H7407" s="78"/>
      <c r="I7407" s="78"/>
    </row>
    <row r="7408" spans="1:9" x14ac:dyDescent="0.2">
      <c r="A7408" s="77">
        <v>39540</v>
      </c>
      <c r="B7408" s="61">
        <v>1457</v>
      </c>
      <c r="C7408" s="78">
        <f t="shared" si="285"/>
        <v>2008.04</v>
      </c>
      <c r="D7408" s="78">
        <f t="shared" si="286"/>
        <v>2.8899173553719004</v>
      </c>
      <c r="E7408" s="78"/>
      <c r="F7408" s="78"/>
      <c r="G7408" s="78"/>
      <c r="H7408" s="78"/>
      <c r="I7408" s="78"/>
    </row>
    <row r="7409" spans="1:9" x14ac:dyDescent="0.2">
      <c r="A7409" s="77">
        <v>39541</v>
      </c>
      <c r="B7409" s="61">
        <v>1348</v>
      </c>
      <c r="C7409" s="78">
        <f t="shared" si="285"/>
        <v>2008.04</v>
      </c>
      <c r="D7409" s="78">
        <f t="shared" si="286"/>
        <v>2.6737190082644631</v>
      </c>
      <c r="E7409" s="78"/>
      <c r="F7409" s="78"/>
      <c r="G7409" s="78"/>
      <c r="H7409" s="78"/>
      <c r="I7409" s="78"/>
    </row>
    <row r="7410" spans="1:9" x14ac:dyDescent="0.2">
      <c r="A7410" s="77">
        <v>39542</v>
      </c>
      <c r="B7410" s="61">
        <v>1587</v>
      </c>
      <c r="C7410" s="78">
        <f t="shared" si="285"/>
        <v>2008.04</v>
      </c>
      <c r="D7410" s="78">
        <f t="shared" si="286"/>
        <v>3.1477685950413226</v>
      </c>
      <c r="E7410" s="78"/>
      <c r="F7410" s="78"/>
      <c r="G7410" s="78"/>
      <c r="H7410" s="78"/>
      <c r="I7410" s="78"/>
    </row>
    <row r="7411" spans="1:9" x14ac:dyDescent="0.2">
      <c r="A7411" s="77">
        <v>39543</v>
      </c>
      <c r="B7411" s="61">
        <v>1619</v>
      </c>
      <c r="C7411" s="78">
        <f t="shared" si="285"/>
        <v>2008.04</v>
      </c>
      <c r="D7411" s="78">
        <f t="shared" si="286"/>
        <v>3.2112396694214875</v>
      </c>
      <c r="E7411" s="78"/>
      <c r="F7411" s="78"/>
      <c r="G7411" s="78"/>
      <c r="H7411" s="78"/>
      <c r="I7411" s="78"/>
    </row>
    <row r="7412" spans="1:9" x14ac:dyDescent="0.2">
      <c r="A7412" s="77">
        <v>39544</v>
      </c>
      <c r="B7412" s="61">
        <v>1627</v>
      </c>
      <c r="C7412" s="78">
        <f t="shared" si="285"/>
        <v>2008.04</v>
      </c>
      <c r="D7412" s="78">
        <f t="shared" si="286"/>
        <v>3.2271074380165286</v>
      </c>
      <c r="E7412" s="78"/>
      <c r="F7412" s="78"/>
      <c r="G7412" s="78"/>
      <c r="H7412" s="78"/>
      <c r="I7412" s="78"/>
    </row>
    <row r="7413" spans="1:9" x14ac:dyDescent="0.2">
      <c r="A7413" s="77">
        <v>39545</v>
      </c>
      <c r="B7413" s="61">
        <v>1822</v>
      </c>
      <c r="C7413" s="78">
        <f t="shared" si="285"/>
        <v>2008.04</v>
      </c>
      <c r="D7413" s="78">
        <f t="shared" si="286"/>
        <v>3.6138842975206611</v>
      </c>
      <c r="E7413" s="78"/>
      <c r="F7413" s="78"/>
      <c r="G7413" s="78"/>
      <c r="H7413" s="78"/>
      <c r="I7413" s="78"/>
    </row>
    <row r="7414" spans="1:9" x14ac:dyDescent="0.2">
      <c r="A7414" s="77">
        <v>39546</v>
      </c>
      <c r="B7414" s="61">
        <v>1612</v>
      </c>
      <c r="C7414" s="78">
        <f t="shared" si="285"/>
        <v>2008.04</v>
      </c>
      <c r="D7414" s="78">
        <f t="shared" si="286"/>
        <v>3.1973553719008265</v>
      </c>
      <c r="E7414" s="78"/>
      <c r="F7414" s="78"/>
      <c r="G7414" s="78"/>
      <c r="H7414" s="78"/>
      <c r="I7414" s="78"/>
    </row>
    <row r="7415" spans="1:9" x14ac:dyDescent="0.2">
      <c r="A7415" s="77">
        <v>39547</v>
      </c>
      <c r="B7415" s="61">
        <v>1531</v>
      </c>
      <c r="C7415" s="78">
        <f t="shared" si="285"/>
        <v>2008.04</v>
      </c>
      <c r="D7415" s="78">
        <f t="shared" si="286"/>
        <v>3.0366942148760332</v>
      </c>
      <c r="E7415" s="78"/>
      <c r="F7415" s="78"/>
      <c r="G7415" s="78"/>
      <c r="H7415" s="78"/>
      <c r="I7415" s="78"/>
    </row>
    <row r="7416" spans="1:9" x14ac:dyDescent="0.2">
      <c r="A7416" s="77">
        <v>39548</v>
      </c>
      <c r="B7416" s="61">
        <v>1786</v>
      </c>
      <c r="C7416" s="78">
        <f t="shared" si="285"/>
        <v>2008.04</v>
      </c>
      <c r="D7416" s="78">
        <f t="shared" si="286"/>
        <v>3.5424793388429752</v>
      </c>
      <c r="E7416" s="78"/>
      <c r="F7416" s="78"/>
      <c r="G7416" s="78"/>
      <c r="H7416" s="78"/>
      <c r="I7416" s="78"/>
    </row>
    <row r="7417" spans="1:9" x14ac:dyDescent="0.2">
      <c r="A7417" s="77">
        <v>39549</v>
      </c>
      <c r="B7417" s="61">
        <v>1933</v>
      </c>
      <c r="C7417" s="78">
        <f t="shared" si="285"/>
        <v>2008.04</v>
      </c>
      <c r="D7417" s="78">
        <f t="shared" si="286"/>
        <v>3.8340495867768594</v>
      </c>
      <c r="E7417" s="78"/>
      <c r="F7417" s="78"/>
      <c r="G7417" s="78"/>
      <c r="H7417" s="78"/>
      <c r="I7417" s="78"/>
    </row>
    <row r="7418" spans="1:9" x14ac:dyDescent="0.2">
      <c r="A7418" s="77">
        <v>39550</v>
      </c>
      <c r="B7418" s="61">
        <v>2526</v>
      </c>
      <c r="C7418" s="78">
        <f t="shared" si="285"/>
        <v>2008.04</v>
      </c>
      <c r="D7418" s="78">
        <f t="shared" si="286"/>
        <v>5.0102479338842976</v>
      </c>
      <c r="E7418" s="78"/>
      <c r="F7418" s="78"/>
      <c r="G7418" s="78"/>
      <c r="H7418" s="78"/>
      <c r="I7418" s="78"/>
    </row>
    <row r="7419" spans="1:9" x14ac:dyDescent="0.2">
      <c r="A7419" s="77">
        <v>39551</v>
      </c>
      <c r="B7419" s="61">
        <v>3230</v>
      </c>
      <c r="C7419" s="78">
        <f t="shared" si="285"/>
        <v>2008.04</v>
      </c>
      <c r="D7419" s="78">
        <f t="shared" si="286"/>
        <v>6.406611570247934</v>
      </c>
      <c r="E7419" s="78"/>
      <c r="F7419" s="78"/>
      <c r="G7419" s="78"/>
      <c r="H7419" s="78"/>
      <c r="I7419" s="78"/>
    </row>
    <row r="7420" spans="1:9" x14ac:dyDescent="0.2">
      <c r="A7420" s="77">
        <v>39552</v>
      </c>
      <c r="B7420" s="61">
        <v>3935</v>
      </c>
      <c r="C7420" s="78">
        <f t="shared" si="285"/>
        <v>2008.04</v>
      </c>
      <c r="D7420" s="78">
        <f t="shared" si="286"/>
        <v>7.804958677685951</v>
      </c>
      <c r="E7420" s="78"/>
      <c r="F7420" s="78"/>
      <c r="G7420" s="78"/>
      <c r="H7420" s="78"/>
      <c r="I7420" s="78"/>
    </row>
    <row r="7421" spans="1:9" x14ac:dyDescent="0.2">
      <c r="A7421" s="77">
        <v>39553</v>
      </c>
      <c r="B7421" s="61">
        <v>3381</v>
      </c>
      <c r="C7421" s="78">
        <f t="shared" si="285"/>
        <v>2008.04</v>
      </c>
      <c r="D7421" s="78">
        <f t="shared" si="286"/>
        <v>6.7061157024793392</v>
      </c>
      <c r="E7421" s="78"/>
      <c r="F7421" s="78"/>
      <c r="G7421" s="78"/>
      <c r="H7421" s="78"/>
      <c r="I7421" s="78"/>
    </row>
    <row r="7422" spans="1:9" x14ac:dyDescent="0.2">
      <c r="A7422" s="77">
        <v>39554</v>
      </c>
      <c r="B7422" s="61">
        <v>2863</v>
      </c>
      <c r="C7422" s="78">
        <f t="shared" si="285"/>
        <v>2008.04</v>
      </c>
      <c r="D7422" s="78">
        <f t="shared" si="286"/>
        <v>5.6786776859504133</v>
      </c>
      <c r="E7422" s="78"/>
      <c r="F7422" s="78"/>
      <c r="G7422" s="78"/>
      <c r="H7422" s="78"/>
      <c r="I7422" s="78"/>
    </row>
    <row r="7423" spans="1:9" x14ac:dyDescent="0.2">
      <c r="A7423" s="77">
        <v>39555</v>
      </c>
      <c r="B7423" s="61">
        <v>2875</v>
      </c>
      <c r="C7423" s="78">
        <f t="shared" si="285"/>
        <v>2008.04</v>
      </c>
      <c r="D7423" s="78">
        <f t="shared" si="286"/>
        <v>5.7024793388429753</v>
      </c>
      <c r="E7423" s="78"/>
      <c r="F7423" s="78"/>
      <c r="G7423" s="78"/>
      <c r="H7423" s="78"/>
      <c r="I7423" s="78"/>
    </row>
    <row r="7424" spans="1:9" x14ac:dyDescent="0.2">
      <c r="A7424" s="77">
        <v>39556</v>
      </c>
      <c r="B7424" s="61">
        <v>3231</v>
      </c>
      <c r="C7424" s="78">
        <f t="shared" si="285"/>
        <v>2008.04</v>
      </c>
      <c r="D7424" s="78">
        <f t="shared" si="286"/>
        <v>6.4085950413223145</v>
      </c>
      <c r="E7424" s="78"/>
      <c r="F7424" s="78"/>
      <c r="G7424" s="78"/>
      <c r="H7424" s="78"/>
      <c r="I7424" s="78"/>
    </row>
    <row r="7425" spans="1:9" x14ac:dyDescent="0.2">
      <c r="A7425" s="77">
        <v>39557</v>
      </c>
      <c r="B7425" s="61">
        <v>3103</v>
      </c>
      <c r="C7425" s="78">
        <f t="shared" si="285"/>
        <v>2008.04</v>
      </c>
      <c r="D7425" s="78">
        <f t="shared" si="286"/>
        <v>6.1547107438016528</v>
      </c>
      <c r="E7425" s="78"/>
      <c r="F7425" s="78"/>
      <c r="G7425" s="78"/>
      <c r="H7425" s="78"/>
      <c r="I7425" s="78"/>
    </row>
    <row r="7426" spans="1:9" x14ac:dyDescent="0.2">
      <c r="A7426" s="77">
        <v>39558</v>
      </c>
      <c r="B7426" s="61">
        <v>2638</v>
      </c>
      <c r="C7426" s="78">
        <f t="shared" si="285"/>
        <v>2008.04</v>
      </c>
      <c r="D7426" s="78">
        <f t="shared" si="286"/>
        <v>5.2323966942148763</v>
      </c>
      <c r="E7426" s="78"/>
      <c r="F7426" s="78"/>
      <c r="G7426" s="78"/>
      <c r="H7426" s="78"/>
      <c r="I7426" s="78"/>
    </row>
    <row r="7427" spans="1:9" x14ac:dyDescent="0.2">
      <c r="A7427" s="77">
        <v>39559</v>
      </c>
      <c r="B7427" s="61">
        <v>2346</v>
      </c>
      <c r="C7427" s="78">
        <f t="shared" si="285"/>
        <v>2008.04</v>
      </c>
      <c r="D7427" s="78">
        <f t="shared" si="286"/>
        <v>4.653223140495867</v>
      </c>
      <c r="E7427" s="78"/>
      <c r="F7427" s="78"/>
      <c r="G7427" s="78"/>
      <c r="H7427" s="78"/>
      <c r="I7427" s="78"/>
    </row>
    <row r="7428" spans="1:9" x14ac:dyDescent="0.2">
      <c r="A7428" s="77">
        <v>39560</v>
      </c>
      <c r="B7428" s="61">
        <v>2430</v>
      </c>
      <c r="C7428" s="78">
        <f t="shared" si="285"/>
        <v>2008.04</v>
      </c>
      <c r="D7428" s="78">
        <f t="shared" si="286"/>
        <v>4.8198347107438009</v>
      </c>
      <c r="E7428" s="78"/>
      <c r="F7428" s="78"/>
      <c r="G7428" s="78"/>
      <c r="H7428" s="78"/>
      <c r="I7428" s="78"/>
    </row>
    <row r="7429" spans="1:9" x14ac:dyDescent="0.2">
      <c r="A7429" s="77">
        <v>39561</v>
      </c>
      <c r="B7429" s="61">
        <v>1884</v>
      </c>
      <c r="C7429" s="78">
        <f t="shared" si="285"/>
        <v>2008.04</v>
      </c>
      <c r="D7429" s="78">
        <f t="shared" si="286"/>
        <v>3.7368595041322314</v>
      </c>
      <c r="E7429" s="78"/>
      <c r="F7429" s="78"/>
      <c r="G7429" s="78"/>
      <c r="H7429" s="78"/>
      <c r="I7429" s="78"/>
    </row>
    <row r="7430" spans="1:9" x14ac:dyDescent="0.2">
      <c r="A7430" s="77">
        <v>39562</v>
      </c>
      <c r="B7430" s="61">
        <v>1758</v>
      </c>
      <c r="C7430" s="78">
        <f t="shared" si="285"/>
        <v>2008.04</v>
      </c>
      <c r="D7430" s="78">
        <f t="shared" si="286"/>
        <v>3.4869421487603303</v>
      </c>
      <c r="E7430" s="78"/>
      <c r="F7430" s="78"/>
      <c r="G7430" s="78"/>
      <c r="H7430" s="78"/>
      <c r="I7430" s="78"/>
    </row>
    <row r="7431" spans="1:9" x14ac:dyDescent="0.2">
      <c r="A7431" s="77">
        <v>39563</v>
      </c>
      <c r="B7431" s="61">
        <v>1674</v>
      </c>
      <c r="C7431" s="78">
        <f t="shared" si="285"/>
        <v>2008.04</v>
      </c>
      <c r="D7431" s="78">
        <f t="shared" si="286"/>
        <v>3.3203305785123964</v>
      </c>
      <c r="E7431" s="78"/>
      <c r="F7431" s="78"/>
      <c r="G7431" s="78"/>
      <c r="H7431" s="78"/>
      <c r="I7431" s="78"/>
    </row>
    <row r="7432" spans="1:9" x14ac:dyDescent="0.2">
      <c r="A7432" s="77">
        <v>39564</v>
      </c>
      <c r="B7432" s="61">
        <v>2223</v>
      </c>
      <c r="C7432" s="78">
        <f t="shared" si="285"/>
        <v>2008.04</v>
      </c>
      <c r="D7432" s="78">
        <f t="shared" si="286"/>
        <v>4.4092561983471077</v>
      </c>
      <c r="E7432" s="78"/>
      <c r="F7432" s="78"/>
      <c r="G7432" s="78"/>
      <c r="H7432" s="78"/>
      <c r="I7432" s="78"/>
    </row>
    <row r="7433" spans="1:9" x14ac:dyDescent="0.2">
      <c r="A7433" s="77">
        <v>39565</v>
      </c>
      <c r="B7433" s="61">
        <v>3080</v>
      </c>
      <c r="C7433" s="78">
        <f t="shared" si="285"/>
        <v>2008.04</v>
      </c>
      <c r="D7433" s="78">
        <f t="shared" si="286"/>
        <v>6.1090909090909093</v>
      </c>
      <c r="E7433" s="78"/>
      <c r="F7433" s="78"/>
      <c r="G7433" s="78"/>
      <c r="H7433" s="78"/>
      <c r="I7433" s="78"/>
    </row>
    <row r="7434" spans="1:9" x14ac:dyDescent="0.2">
      <c r="A7434" s="77">
        <v>39566</v>
      </c>
      <c r="B7434" s="61">
        <v>4036</v>
      </c>
      <c r="C7434" s="78">
        <f t="shared" si="285"/>
        <v>2008.04</v>
      </c>
      <c r="D7434" s="78">
        <f t="shared" si="286"/>
        <v>8.0052892561983473</v>
      </c>
      <c r="E7434" s="78"/>
      <c r="F7434" s="78"/>
      <c r="G7434" s="78"/>
      <c r="H7434" s="78"/>
      <c r="I7434" s="78"/>
    </row>
    <row r="7435" spans="1:9" x14ac:dyDescent="0.2">
      <c r="A7435" s="77">
        <v>39567</v>
      </c>
      <c r="B7435" s="61">
        <v>3863</v>
      </c>
      <c r="C7435" s="78">
        <f t="shared" ref="C7435:C7498" si="287">YEAR(A7435) + MONTH(A7435) / 100</f>
        <v>2008.04</v>
      </c>
      <c r="D7435" s="78">
        <f t="shared" si="286"/>
        <v>7.6621487603305782</v>
      </c>
      <c r="E7435" s="78"/>
      <c r="F7435" s="78"/>
      <c r="G7435" s="78"/>
      <c r="H7435" s="78"/>
      <c r="I7435" s="78"/>
    </row>
    <row r="7436" spans="1:9" x14ac:dyDescent="0.2">
      <c r="A7436" s="77">
        <v>39568</v>
      </c>
      <c r="B7436" s="61">
        <v>3030</v>
      </c>
      <c r="C7436" s="78">
        <f t="shared" si="287"/>
        <v>2008.04</v>
      </c>
      <c r="D7436" s="78">
        <f t="shared" ref="D7436:D7499" si="288">B7436 * 60 * 60 * 24 / 43560 / 1000</f>
        <v>6.0099173553719014</v>
      </c>
      <c r="E7436" s="78"/>
      <c r="F7436" s="78"/>
      <c r="G7436" s="78"/>
      <c r="H7436" s="78"/>
      <c r="I7436" s="78"/>
    </row>
    <row r="7437" spans="1:9" x14ac:dyDescent="0.2">
      <c r="A7437" s="77">
        <v>39569</v>
      </c>
      <c r="B7437" s="61">
        <v>2759</v>
      </c>
      <c r="C7437" s="78">
        <f t="shared" si="287"/>
        <v>2008.05</v>
      </c>
      <c r="D7437" s="78">
        <f t="shared" si="288"/>
        <v>5.4723966942148765</v>
      </c>
      <c r="E7437" s="78"/>
      <c r="F7437" s="78"/>
      <c r="G7437" s="78"/>
      <c r="H7437" s="78"/>
      <c r="I7437" s="78"/>
    </row>
    <row r="7438" spans="1:9" x14ac:dyDescent="0.2">
      <c r="A7438" s="77">
        <v>39570</v>
      </c>
      <c r="B7438" s="61">
        <v>2728</v>
      </c>
      <c r="C7438" s="78">
        <f t="shared" si="287"/>
        <v>2008.05</v>
      </c>
      <c r="D7438" s="78">
        <f t="shared" si="288"/>
        <v>5.4109090909090911</v>
      </c>
      <c r="E7438" s="78"/>
      <c r="F7438" s="78"/>
      <c r="G7438" s="78"/>
      <c r="H7438" s="78"/>
      <c r="I7438" s="78"/>
    </row>
    <row r="7439" spans="1:9" x14ac:dyDescent="0.2">
      <c r="A7439" s="77">
        <v>39571</v>
      </c>
      <c r="B7439" s="61">
        <v>3105</v>
      </c>
      <c r="C7439" s="78">
        <f t="shared" si="287"/>
        <v>2008.05</v>
      </c>
      <c r="D7439" s="78">
        <f t="shared" si="288"/>
        <v>6.1586776859504138</v>
      </c>
      <c r="E7439" s="78"/>
      <c r="F7439" s="78"/>
      <c r="G7439" s="78"/>
      <c r="H7439" s="78"/>
      <c r="I7439" s="78"/>
    </row>
    <row r="7440" spans="1:9" x14ac:dyDescent="0.2">
      <c r="A7440" s="77">
        <v>39572</v>
      </c>
      <c r="B7440" s="61">
        <v>3504</v>
      </c>
      <c r="C7440" s="78">
        <f t="shared" si="287"/>
        <v>2008.05</v>
      </c>
      <c r="D7440" s="78">
        <f t="shared" si="288"/>
        <v>6.9500826446280985</v>
      </c>
      <c r="E7440" s="78"/>
      <c r="F7440" s="78"/>
      <c r="G7440" s="78"/>
      <c r="H7440" s="78"/>
      <c r="I7440" s="78"/>
    </row>
    <row r="7441" spans="1:9" x14ac:dyDescent="0.2">
      <c r="A7441" s="77">
        <v>39573</v>
      </c>
      <c r="B7441" s="61">
        <v>3901</v>
      </c>
      <c r="C7441" s="78">
        <f t="shared" si="287"/>
        <v>2008.05</v>
      </c>
      <c r="D7441" s="78">
        <f t="shared" si="288"/>
        <v>7.7375206611570251</v>
      </c>
      <c r="E7441" s="78"/>
      <c r="F7441" s="78"/>
      <c r="G7441" s="78"/>
      <c r="H7441" s="78"/>
      <c r="I7441" s="78"/>
    </row>
    <row r="7442" spans="1:9" x14ac:dyDescent="0.2">
      <c r="A7442" s="77">
        <v>39574</v>
      </c>
      <c r="B7442" s="61">
        <v>4630</v>
      </c>
      <c r="C7442" s="78">
        <f t="shared" si="287"/>
        <v>2008.05</v>
      </c>
      <c r="D7442" s="78">
        <f t="shared" si="288"/>
        <v>9.1834710743801669</v>
      </c>
      <c r="E7442" s="78"/>
      <c r="F7442" s="78"/>
      <c r="G7442" s="78"/>
      <c r="H7442" s="78"/>
      <c r="I7442" s="78"/>
    </row>
    <row r="7443" spans="1:9" x14ac:dyDescent="0.2">
      <c r="A7443" s="77">
        <v>39575</v>
      </c>
      <c r="B7443" s="61">
        <v>4926</v>
      </c>
      <c r="C7443" s="78">
        <f t="shared" si="287"/>
        <v>2008.05</v>
      </c>
      <c r="D7443" s="78">
        <f t="shared" si="288"/>
        <v>9.7705785123966944</v>
      </c>
      <c r="E7443" s="78"/>
      <c r="F7443" s="78"/>
      <c r="G7443" s="78"/>
      <c r="H7443" s="78"/>
      <c r="I7443" s="78"/>
    </row>
    <row r="7444" spans="1:9" x14ac:dyDescent="0.2">
      <c r="A7444" s="77">
        <v>39576</v>
      </c>
      <c r="B7444" s="61">
        <v>4403</v>
      </c>
      <c r="C7444" s="78">
        <f t="shared" si="287"/>
        <v>2008.05</v>
      </c>
      <c r="D7444" s="78">
        <f t="shared" si="288"/>
        <v>8.733223140495868</v>
      </c>
      <c r="E7444" s="78"/>
      <c r="F7444" s="78"/>
      <c r="G7444" s="78"/>
      <c r="H7444" s="78"/>
      <c r="I7444" s="78"/>
    </row>
    <row r="7445" spans="1:9" x14ac:dyDescent="0.2">
      <c r="A7445" s="77">
        <v>39577</v>
      </c>
      <c r="B7445" s="61">
        <v>4215</v>
      </c>
      <c r="C7445" s="78">
        <f t="shared" si="287"/>
        <v>2008.05</v>
      </c>
      <c r="D7445" s="78">
        <f t="shared" si="288"/>
        <v>8.3603305785123982</v>
      </c>
      <c r="E7445" s="78"/>
      <c r="F7445" s="78"/>
      <c r="G7445" s="78"/>
      <c r="H7445" s="78"/>
      <c r="I7445" s="78"/>
    </row>
    <row r="7446" spans="1:9" x14ac:dyDescent="0.2">
      <c r="A7446" s="77">
        <v>39578</v>
      </c>
      <c r="B7446" s="61">
        <v>4052</v>
      </c>
      <c r="C7446" s="78">
        <f t="shared" si="287"/>
        <v>2008.05</v>
      </c>
      <c r="D7446" s="78">
        <f t="shared" si="288"/>
        <v>8.0370247933884293</v>
      </c>
      <c r="E7446" s="78"/>
      <c r="F7446" s="78"/>
      <c r="G7446" s="78"/>
      <c r="H7446" s="78"/>
      <c r="I7446" s="78"/>
    </row>
    <row r="7447" spans="1:9" x14ac:dyDescent="0.2">
      <c r="A7447" s="77">
        <v>39579</v>
      </c>
      <c r="B7447" s="61">
        <v>4138</v>
      </c>
      <c r="C7447" s="78">
        <f t="shared" si="287"/>
        <v>2008.05</v>
      </c>
      <c r="D7447" s="78">
        <f t="shared" si="288"/>
        <v>8.2076033057851241</v>
      </c>
      <c r="E7447" s="78"/>
      <c r="F7447" s="78"/>
      <c r="G7447" s="78"/>
      <c r="H7447" s="78"/>
      <c r="I7447" s="78"/>
    </row>
    <row r="7448" spans="1:9" x14ac:dyDescent="0.2">
      <c r="A7448" s="77">
        <v>39580</v>
      </c>
      <c r="B7448" s="61">
        <v>3664</v>
      </c>
      <c r="C7448" s="78">
        <f t="shared" si="287"/>
        <v>2008.05</v>
      </c>
      <c r="D7448" s="78">
        <f t="shared" si="288"/>
        <v>7.2674380165289261</v>
      </c>
      <c r="E7448" s="78"/>
      <c r="F7448" s="78"/>
      <c r="G7448" s="78"/>
      <c r="H7448" s="78"/>
      <c r="I7448" s="78"/>
    </row>
    <row r="7449" spans="1:9" x14ac:dyDescent="0.2">
      <c r="A7449" s="77">
        <v>39581</v>
      </c>
      <c r="B7449" s="61">
        <v>3530</v>
      </c>
      <c r="C7449" s="78">
        <f t="shared" si="287"/>
        <v>2008.05</v>
      </c>
      <c r="D7449" s="78">
        <f t="shared" si="288"/>
        <v>7.0016528925619834</v>
      </c>
      <c r="E7449" s="78"/>
      <c r="F7449" s="78"/>
      <c r="G7449" s="78"/>
      <c r="H7449" s="78"/>
      <c r="I7449" s="78"/>
    </row>
    <row r="7450" spans="1:9" x14ac:dyDescent="0.2">
      <c r="A7450" s="77">
        <v>39582</v>
      </c>
      <c r="B7450" s="61">
        <v>5107</v>
      </c>
      <c r="C7450" s="78">
        <f t="shared" si="287"/>
        <v>2008.05</v>
      </c>
      <c r="D7450" s="78">
        <f t="shared" si="288"/>
        <v>10.129586776859503</v>
      </c>
      <c r="E7450" s="78"/>
      <c r="F7450" s="78"/>
      <c r="G7450" s="78"/>
      <c r="H7450" s="78"/>
      <c r="I7450" s="78"/>
    </row>
    <row r="7451" spans="1:9" x14ac:dyDescent="0.2">
      <c r="A7451" s="77">
        <v>39583</v>
      </c>
      <c r="B7451" s="61">
        <v>6719</v>
      </c>
      <c r="C7451" s="78">
        <f t="shared" si="287"/>
        <v>2008.05</v>
      </c>
      <c r="D7451" s="78">
        <f t="shared" si="288"/>
        <v>13.326942148760331</v>
      </c>
      <c r="E7451" s="78"/>
      <c r="F7451" s="78"/>
      <c r="G7451" s="78"/>
      <c r="H7451" s="78"/>
      <c r="I7451" s="78"/>
    </row>
    <row r="7452" spans="1:9" x14ac:dyDescent="0.2">
      <c r="A7452" s="77">
        <v>39584</v>
      </c>
      <c r="B7452" s="61">
        <v>7939</v>
      </c>
      <c r="C7452" s="78">
        <f t="shared" si="287"/>
        <v>2008.05</v>
      </c>
      <c r="D7452" s="78">
        <f t="shared" si="288"/>
        <v>15.746776859504132</v>
      </c>
      <c r="E7452" s="78"/>
      <c r="F7452" s="78"/>
      <c r="G7452" s="78"/>
      <c r="H7452" s="78"/>
      <c r="I7452" s="78"/>
    </row>
    <row r="7453" spans="1:9" x14ac:dyDescent="0.2">
      <c r="A7453" s="77">
        <v>39585</v>
      </c>
      <c r="B7453" s="61">
        <v>7988</v>
      </c>
      <c r="C7453" s="78">
        <f t="shared" si="287"/>
        <v>2008.05</v>
      </c>
      <c r="D7453" s="78">
        <f t="shared" si="288"/>
        <v>15.843966942148759</v>
      </c>
      <c r="E7453" s="78"/>
      <c r="F7453" s="78"/>
      <c r="G7453" s="78"/>
      <c r="H7453" s="78"/>
      <c r="I7453" s="78"/>
    </row>
    <row r="7454" spans="1:9" x14ac:dyDescent="0.2">
      <c r="A7454" s="77">
        <v>39586</v>
      </c>
      <c r="B7454" s="61">
        <v>7056</v>
      </c>
      <c r="C7454" s="78">
        <f t="shared" si="287"/>
        <v>2008.05</v>
      </c>
      <c r="D7454" s="78">
        <f t="shared" si="288"/>
        <v>13.995371900826447</v>
      </c>
      <c r="E7454" s="78"/>
      <c r="F7454" s="78"/>
      <c r="G7454" s="78"/>
      <c r="H7454" s="78"/>
      <c r="I7454" s="78"/>
    </row>
    <row r="7455" spans="1:9" x14ac:dyDescent="0.2">
      <c r="A7455" s="77">
        <v>39587</v>
      </c>
      <c r="B7455" s="61">
        <v>6158</v>
      </c>
      <c r="C7455" s="78">
        <f t="shared" si="287"/>
        <v>2008.05</v>
      </c>
      <c r="D7455" s="78">
        <f t="shared" si="288"/>
        <v>12.214214876033058</v>
      </c>
      <c r="E7455" s="78"/>
      <c r="F7455" s="78"/>
      <c r="G7455" s="78"/>
      <c r="H7455" s="78"/>
      <c r="I7455" s="78"/>
    </row>
    <row r="7456" spans="1:9" x14ac:dyDescent="0.2">
      <c r="A7456" s="77">
        <v>39588</v>
      </c>
      <c r="B7456" s="61">
        <v>5084</v>
      </c>
      <c r="C7456" s="78">
        <f t="shared" si="287"/>
        <v>2008.05</v>
      </c>
      <c r="D7456" s="78">
        <f t="shared" si="288"/>
        <v>10.083966942148759</v>
      </c>
      <c r="E7456" s="78"/>
      <c r="F7456" s="78"/>
      <c r="G7456" s="78"/>
      <c r="H7456" s="78"/>
      <c r="I7456" s="78"/>
    </row>
    <row r="7457" spans="1:9" x14ac:dyDescent="0.2">
      <c r="A7457" s="77">
        <v>39589</v>
      </c>
      <c r="B7457" s="61">
        <v>3624</v>
      </c>
      <c r="C7457" s="78">
        <f t="shared" si="287"/>
        <v>2008.05</v>
      </c>
      <c r="D7457" s="78">
        <f t="shared" si="288"/>
        <v>7.1880991735537192</v>
      </c>
      <c r="E7457" s="78"/>
      <c r="F7457" s="78"/>
      <c r="G7457" s="78"/>
      <c r="H7457" s="78"/>
      <c r="I7457" s="78"/>
    </row>
    <row r="7458" spans="1:9" x14ac:dyDescent="0.2">
      <c r="A7458" s="77">
        <v>39590</v>
      </c>
      <c r="B7458" s="61">
        <v>2827</v>
      </c>
      <c r="C7458" s="78">
        <f t="shared" si="287"/>
        <v>2008.05</v>
      </c>
      <c r="D7458" s="78">
        <f t="shared" si="288"/>
        <v>5.6072727272727274</v>
      </c>
      <c r="E7458" s="78"/>
      <c r="F7458" s="78"/>
      <c r="G7458" s="78"/>
      <c r="H7458" s="78"/>
      <c r="I7458" s="78"/>
    </row>
    <row r="7459" spans="1:9" x14ac:dyDescent="0.2">
      <c r="A7459" s="77">
        <v>39591</v>
      </c>
      <c r="B7459" s="61">
        <v>2670</v>
      </c>
      <c r="C7459" s="78">
        <f t="shared" si="287"/>
        <v>2008.05</v>
      </c>
      <c r="D7459" s="78">
        <f t="shared" si="288"/>
        <v>5.2958677685950413</v>
      </c>
      <c r="E7459" s="78"/>
      <c r="F7459" s="78"/>
      <c r="G7459" s="78"/>
      <c r="H7459" s="78"/>
      <c r="I7459" s="78"/>
    </row>
    <row r="7460" spans="1:9" x14ac:dyDescent="0.2">
      <c r="A7460" s="77">
        <v>39592</v>
      </c>
      <c r="B7460" s="61">
        <v>3221</v>
      </c>
      <c r="C7460" s="78">
        <f t="shared" si="287"/>
        <v>2008.05</v>
      </c>
      <c r="D7460" s="78">
        <f t="shared" si="288"/>
        <v>6.3887603305785126</v>
      </c>
      <c r="E7460" s="78"/>
      <c r="F7460" s="78"/>
      <c r="G7460" s="78"/>
      <c r="H7460" s="78"/>
      <c r="I7460" s="78"/>
    </row>
    <row r="7461" spans="1:9" x14ac:dyDescent="0.2">
      <c r="A7461" s="77">
        <v>39593</v>
      </c>
      <c r="B7461" s="61">
        <v>2563</v>
      </c>
      <c r="C7461" s="78">
        <f t="shared" si="287"/>
        <v>2008.05</v>
      </c>
      <c r="D7461" s="78">
        <f t="shared" si="288"/>
        <v>5.083636363636364</v>
      </c>
      <c r="E7461" s="78"/>
      <c r="F7461" s="78"/>
      <c r="G7461" s="78"/>
      <c r="H7461" s="78"/>
      <c r="I7461" s="78"/>
    </row>
    <row r="7462" spans="1:9" x14ac:dyDescent="0.2">
      <c r="A7462" s="77">
        <v>39594</v>
      </c>
      <c r="B7462" s="61">
        <v>2585</v>
      </c>
      <c r="C7462" s="78">
        <f t="shared" si="287"/>
        <v>2008.05</v>
      </c>
      <c r="D7462" s="78">
        <f t="shared" si="288"/>
        <v>5.127272727272727</v>
      </c>
      <c r="E7462" s="78"/>
      <c r="F7462" s="78"/>
      <c r="G7462" s="78"/>
      <c r="H7462" s="78"/>
      <c r="I7462" s="78"/>
    </row>
    <row r="7463" spans="1:9" x14ac:dyDescent="0.2">
      <c r="A7463" s="77">
        <v>39595</v>
      </c>
      <c r="B7463" s="61">
        <v>2760</v>
      </c>
      <c r="C7463" s="78">
        <f t="shared" si="287"/>
        <v>2008.05</v>
      </c>
      <c r="D7463" s="78">
        <f t="shared" si="288"/>
        <v>5.4743801652892561</v>
      </c>
      <c r="E7463" s="78"/>
      <c r="F7463" s="78"/>
      <c r="G7463" s="78"/>
      <c r="H7463" s="78"/>
      <c r="I7463" s="78"/>
    </row>
    <row r="7464" spans="1:9" x14ac:dyDescent="0.2">
      <c r="A7464" s="77">
        <v>39596</v>
      </c>
      <c r="B7464" s="61">
        <v>3252</v>
      </c>
      <c r="C7464" s="78">
        <f t="shared" si="287"/>
        <v>2008.05</v>
      </c>
      <c r="D7464" s="78">
        <f t="shared" si="288"/>
        <v>6.450247933884298</v>
      </c>
      <c r="E7464" s="78"/>
      <c r="F7464" s="78"/>
      <c r="G7464" s="78"/>
      <c r="H7464" s="78"/>
      <c r="I7464" s="78"/>
    </row>
    <row r="7465" spans="1:9" x14ac:dyDescent="0.2">
      <c r="A7465" s="77">
        <v>39597</v>
      </c>
      <c r="B7465" s="61">
        <v>2747</v>
      </c>
      <c r="C7465" s="78">
        <f t="shared" si="287"/>
        <v>2008.05</v>
      </c>
      <c r="D7465" s="78">
        <f t="shared" si="288"/>
        <v>5.4485950413223145</v>
      </c>
      <c r="E7465" s="78"/>
      <c r="F7465" s="78"/>
      <c r="G7465" s="78"/>
      <c r="H7465" s="78"/>
      <c r="I7465" s="78"/>
    </row>
    <row r="7466" spans="1:9" x14ac:dyDescent="0.2">
      <c r="A7466" s="77">
        <v>39598</v>
      </c>
      <c r="B7466" s="61">
        <v>2845</v>
      </c>
      <c r="C7466" s="78">
        <f t="shared" si="287"/>
        <v>2008.05</v>
      </c>
      <c r="D7466" s="78">
        <f t="shared" si="288"/>
        <v>5.6429752066115704</v>
      </c>
      <c r="E7466" s="78"/>
      <c r="F7466" s="78"/>
      <c r="G7466" s="78"/>
      <c r="H7466" s="78"/>
      <c r="I7466" s="78"/>
    </row>
    <row r="7467" spans="1:9" x14ac:dyDescent="0.2">
      <c r="A7467" s="77">
        <v>39599</v>
      </c>
      <c r="B7467" s="61">
        <v>2532</v>
      </c>
      <c r="C7467" s="78">
        <f t="shared" si="287"/>
        <v>2008.05</v>
      </c>
      <c r="D7467" s="78">
        <f t="shared" si="288"/>
        <v>5.0221487603305786</v>
      </c>
      <c r="E7467" s="78"/>
      <c r="F7467" s="78"/>
      <c r="G7467" s="78"/>
      <c r="H7467" s="78"/>
      <c r="I7467" s="78"/>
    </row>
    <row r="7468" spans="1:9" x14ac:dyDescent="0.2">
      <c r="A7468" s="77">
        <v>39600</v>
      </c>
      <c r="B7468" s="61">
        <v>2444</v>
      </c>
      <c r="C7468" s="78">
        <f t="shared" si="287"/>
        <v>2008.06</v>
      </c>
      <c r="D7468" s="78">
        <f t="shared" si="288"/>
        <v>4.8476033057851238</v>
      </c>
      <c r="E7468" s="78"/>
      <c r="F7468" s="78"/>
      <c r="G7468" s="78"/>
      <c r="H7468" s="78"/>
      <c r="I7468" s="78"/>
    </row>
    <row r="7469" spans="1:9" x14ac:dyDescent="0.2">
      <c r="A7469" s="77">
        <v>39601</v>
      </c>
      <c r="B7469" s="61">
        <v>2272</v>
      </c>
      <c r="C7469" s="78">
        <f t="shared" si="287"/>
        <v>2008.06</v>
      </c>
      <c r="D7469" s="78">
        <f t="shared" si="288"/>
        <v>4.5064462809917361</v>
      </c>
      <c r="E7469" s="78"/>
      <c r="F7469" s="78"/>
      <c r="G7469" s="78"/>
      <c r="H7469" s="78"/>
      <c r="I7469" s="78"/>
    </row>
    <row r="7470" spans="1:9" x14ac:dyDescent="0.2">
      <c r="A7470" s="77">
        <v>39602</v>
      </c>
      <c r="B7470" s="61">
        <v>2157</v>
      </c>
      <c r="C7470" s="78">
        <f t="shared" si="287"/>
        <v>2008.06</v>
      </c>
      <c r="D7470" s="78">
        <f t="shared" si="288"/>
        <v>4.2783471074380168</v>
      </c>
      <c r="E7470" s="78"/>
      <c r="F7470" s="78"/>
      <c r="G7470" s="78"/>
      <c r="H7470" s="78"/>
      <c r="I7470" s="78"/>
    </row>
    <row r="7471" spans="1:9" x14ac:dyDescent="0.2">
      <c r="A7471" s="77">
        <v>39603</v>
      </c>
      <c r="B7471" s="61">
        <v>2026</v>
      </c>
      <c r="C7471" s="78">
        <f t="shared" si="287"/>
        <v>2008.06</v>
      </c>
      <c r="D7471" s="78">
        <f t="shared" si="288"/>
        <v>4.0185123966942147</v>
      </c>
      <c r="E7471" s="78"/>
      <c r="F7471" s="78"/>
      <c r="G7471" s="78"/>
      <c r="H7471" s="78"/>
      <c r="I7471" s="78"/>
    </row>
    <row r="7472" spans="1:9" x14ac:dyDescent="0.2">
      <c r="A7472" s="77">
        <v>39604</v>
      </c>
      <c r="B7472" s="61">
        <v>1861</v>
      </c>
      <c r="C7472" s="78">
        <f t="shared" si="287"/>
        <v>2008.06</v>
      </c>
      <c r="D7472" s="78">
        <f t="shared" si="288"/>
        <v>3.6912396694214875</v>
      </c>
      <c r="E7472" s="78"/>
      <c r="F7472" s="78"/>
      <c r="G7472" s="78"/>
      <c r="H7472" s="78"/>
      <c r="I7472" s="78"/>
    </row>
    <row r="7473" spans="1:9" x14ac:dyDescent="0.2">
      <c r="A7473" s="77">
        <v>39605</v>
      </c>
      <c r="B7473" s="61">
        <v>1748</v>
      </c>
      <c r="C7473" s="78">
        <f t="shared" si="287"/>
        <v>2008.06</v>
      </c>
      <c r="D7473" s="78">
        <f t="shared" si="288"/>
        <v>3.4671074380165288</v>
      </c>
      <c r="E7473" s="78"/>
      <c r="F7473" s="78"/>
      <c r="G7473" s="78"/>
      <c r="H7473" s="78"/>
      <c r="I7473" s="78"/>
    </row>
    <row r="7474" spans="1:9" x14ac:dyDescent="0.2">
      <c r="A7474" s="77">
        <v>39606</v>
      </c>
      <c r="B7474" s="61">
        <v>1704</v>
      </c>
      <c r="C7474" s="78">
        <f t="shared" si="287"/>
        <v>2008.06</v>
      </c>
      <c r="D7474" s="78">
        <f t="shared" si="288"/>
        <v>3.3798347107438018</v>
      </c>
      <c r="E7474" s="78"/>
      <c r="F7474" s="78"/>
      <c r="G7474" s="78"/>
      <c r="H7474" s="78"/>
      <c r="I7474" s="78"/>
    </row>
    <row r="7475" spans="1:9" x14ac:dyDescent="0.2">
      <c r="A7475" s="77">
        <v>39607</v>
      </c>
      <c r="B7475" s="61">
        <v>1704</v>
      </c>
      <c r="C7475" s="78">
        <f t="shared" si="287"/>
        <v>2008.06</v>
      </c>
      <c r="D7475" s="78">
        <f t="shared" si="288"/>
        <v>3.3798347107438018</v>
      </c>
      <c r="E7475" s="78"/>
      <c r="F7475" s="78"/>
      <c r="G7475" s="78"/>
      <c r="H7475" s="78"/>
      <c r="I7475" s="78"/>
    </row>
    <row r="7476" spans="1:9" x14ac:dyDescent="0.2">
      <c r="A7476" s="77">
        <v>39608</v>
      </c>
      <c r="B7476" s="61">
        <v>1797</v>
      </c>
      <c r="C7476" s="78">
        <f t="shared" si="287"/>
        <v>2008.06</v>
      </c>
      <c r="D7476" s="78">
        <f t="shared" si="288"/>
        <v>3.5642975206611571</v>
      </c>
      <c r="E7476" s="78"/>
      <c r="F7476" s="78"/>
      <c r="G7476" s="78"/>
      <c r="H7476" s="78"/>
      <c r="I7476" s="78"/>
    </row>
    <row r="7477" spans="1:9" x14ac:dyDescent="0.2">
      <c r="A7477" s="77">
        <v>39609</v>
      </c>
      <c r="B7477" s="61">
        <v>1636</v>
      </c>
      <c r="C7477" s="78">
        <f t="shared" si="287"/>
        <v>2008.06</v>
      </c>
      <c r="D7477" s="78">
        <f t="shared" si="288"/>
        <v>3.2449586776859505</v>
      </c>
      <c r="E7477" s="78"/>
      <c r="F7477" s="78"/>
      <c r="G7477" s="78"/>
      <c r="H7477" s="78"/>
      <c r="I7477" s="78"/>
    </row>
    <row r="7478" spans="1:9" x14ac:dyDescent="0.2">
      <c r="A7478" s="77">
        <v>39610</v>
      </c>
      <c r="B7478" s="61">
        <v>1411</v>
      </c>
      <c r="C7478" s="78">
        <f t="shared" si="287"/>
        <v>2008.06</v>
      </c>
      <c r="D7478" s="78">
        <f t="shared" si="288"/>
        <v>2.7986776859504134</v>
      </c>
      <c r="E7478" s="78"/>
      <c r="F7478" s="78"/>
      <c r="G7478" s="78"/>
      <c r="H7478" s="78"/>
      <c r="I7478" s="78"/>
    </row>
    <row r="7479" spans="1:9" x14ac:dyDescent="0.2">
      <c r="A7479" s="77">
        <v>39611</v>
      </c>
      <c r="B7479" s="61">
        <v>1256</v>
      </c>
      <c r="C7479" s="78">
        <f t="shared" si="287"/>
        <v>2008.06</v>
      </c>
      <c r="D7479" s="78">
        <f t="shared" si="288"/>
        <v>2.4912396694214878</v>
      </c>
      <c r="E7479" s="78"/>
      <c r="F7479" s="78"/>
      <c r="G7479" s="78"/>
      <c r="H7479" s="78"/>
      <c r="I7479" s="78"/>
    </row>
    <row r="7480" spans="1:9" x14ac:dyDescent="0.2">
      <c r="A7480" s="77">
        <v>39612</v>
      </c>
      <c r="B7480" s="61">
        <v>1372</v>
      </c>
      <c r="C7480" s="78">
        <f t="shared" si="287"/>
        <v>2008.06</v>
      </c>
      <c r="D7480" s="78">
        <f t="shared" si="288"/>
        <v>2.7213223140495866</v>
      </c>
      <c r="E7480" s="78"/>
      <c r="F7480" s="78"/>
      <c r="G7480" s="78"/>
      <c r="H7480" s="78"/>
      <c r="I7480" s="78"/>
    </row>
    <row r="7481" spans="1:9" x14ac:dyDescent="0.2">
      <c r="A7481" s="77">
        <v>39613</v>
      </c>
      <c r="B7481" s="61">
        <v>1609</v>
      </c>
      <c r="C7481" s="78">
        <f t="shared" si="287"/>
        <v>2008.06</v>
      </c>
      <c r="D7481" s="78">
        <f t="shared" si="288"/>
        <v>3.191404958677686</v>
      </c>
      <c r="E7481" s="78"/>
      <c r="F7481" s="78"/>
      <c r="G7481" s="78"/>
      <c r="H7481" s="78"/>
      <c r="I7481" s="78"/>
    </row>
    <row r="7482" spans="1:9" x14ac:dyDescent="0.2">
      <c r="A7482" s="77">
        <v>39614</v>
      </c>
      <c r="B7482" s="61">
        <v>1491</v>
      </c>
      <c r="C7482" s="78">
        <f t="shared" si="287"/>
        <v>2008.06</v>
      </c>
      <c r="D7482" s="78">
        <f t="shared" si="288"/>
        <v>2.9573553719008263</v>
      </c>
      <c r="E7482" s="78"/>
      <c r="F7482" s="78"/>
      <c r="G7482" s="78"/>
      <c r="H7482" s="78"/>
      <c r="I7482" s="78"/>
    </row>
    <row r="7483" spans="1:9" x14ac:dyDescent="0.2">
      <c r="A7483" s="77">
        <v>39615</v>
      </c>
      <c r="B7483" s="61">
        <v>1084</v>
      </c>
      <c r="C7483" s="78">
        <f t="shared" si="287"/>
        <v>2008.06</v>
      </c>
      <c r="D7483" s="78">
        <f t="shared" si="288"/>
        <v>2.1500826446280992</v>
      </c>
      <c r="E7483" s="78"/>
      <c r="F7483" s="78"/>
      <c r="G7483" s="78"/>
      <c r="H7483" s="78"/>
      <c r="I7483" s="78"/>
    </row>
    <row r="7484" spans="1:9" x14ac:dyDescent="0.2">
      <c r="A7484" s="77">
        <v>39616</v>
      </c>
      <c r="B7484" s="61">
        <v>846</v>
      </c>
      <c r="C7484" s="78">
        <f t="shared" si="287"/>
        <v>2008.06</v>
      </c>
      <c r="D7484" s="78">
        <f t="shared" si="288"/>
        <v>1.6780165289256199</v>
      </c>
      <c r="E7484" s="78"/>
      <c r="F7484" s="78"/>
      <c r="G7484" s="78"/>
      <c r="H7484" s="78"/>
      <c r="I7484" s="78"/>
    </row>
    <row r="7485" spans="1:9" x14ac:dyDescent="0.2">
      <c r="A7485" s="77">
        <v>39617</v>
      </c>
      <c r="B7485" s="61">
        <v>930</v>
      </c>
      <c r="C7485" s="78">
        <f t="shared" si="287"/>
        <v>2008.06</v>
      </c>
      <c r="D7485" s="78">
        <f t="shared" si="288"/>
        <v>1.8446280991735537</v>
      </c>
      <c r="E7485" s="78"/>
      <c r="F7485" s="78"/>
      <c r="G7485" s="78"/>
      <c r="H7485" s="78"/>
      <c r="I7485" s="78"/>
    </row>
    <row r="7486" spans="1:9" x14ac:dyDescent="0.2">
      <c r="A7486" s="77">
        <v>39618</v>
      </c>
      <c r="B7486" s="61">
        <v>1048</v>
      </c>
      <c r="C7486" s="78">
        <f t="shared" si="287"/>
        <v>2008.06</v>
      </c>
      <c r="D7486" s="78">
        <f t="shared" si="288"/>
        <v>2.0786776859504132</v>
      </c>
      <c r="E7486" s="78"/>
      <c r="F7486" s="78"/>
      <c r="G7486" s="78"/>
      <c r="H7486" s="78"/>
      <c r="I7486" s="78"/>
    </row>
    <row r="7487" spans="1:9" x14ac:dyDescent="0.2">
      <c r="A7487" s="77">
        <v>39619</v>
      </c>
      <c r="B7487" s="61">
        <v>936</v>
      </c>
      <c r="C7487" s="78">
        <f t="shared" si="287"/>
        <v>2008.06</v>
      </c>
      <c r="D7487" s="78">
        <f t="shared" si="288"/>
        <v>1.8565289256198347</v>
      </c>
      <c r="E7487" s="78"/>
      <c r="F7487" s="78"/>
      <c r="G7487" s="78"/>
      <c r="H7487" s="78"/>
      <c r="I7487" s="78"/>
    </row>
    <row r="7488" spans="1:9" x14ac:dyDescent="0.2">
      <c r="A7488" s="77">
        <v>39620</v>
      </c>
      <c r="B7488" s="61">
        <v>950</v>
      </c>
      <c r="C7488" s="78">
        <f t="shared" si="287"/>
        <v>2008.06</v>
      </c>
      <c r="D7488" s="78">
        <f t="shared" si="288"/>
        <v>1.884297520661157</v>
      </c>
      <c r="E7488" s="78"/>
      <c r="F7488" s="78"/>
      <c r="G7488" s="78"/>
      <c r="H7488" s="78"/>
      <c r="I7488" s="78"/>
    </row>
    <row r="7489" spans="1:9" x14ac:dyDescent="0.2">
      <c r="A7489" s="77">
        <v>39621</v>
      </c>
      <c r="B7489" s="61">
        <v>766</v>
      </c>
      <c r="C7489" s="78">
        <f t="shared" si="287"/>
        <v>2008.06</v>
      </c>
      <c r="D7489" s="78">
        <f t="shared" si="288"/>
        <v>1.5193388429752068</v>
      </c>
      <c r="E7489" s="78"/>
      <c r="F7489" s="78"/>
      <c r="G7489" s="78"/>
      <c r="H7489" s="78"/>
      <c r="I7489" s="78"/>
    </row>
    <row r="7490" spans="1:9" x14ac:dyDescent="0.2">
      <c r="A7490" s="77">
        <v>39622</v>
      </c>
      <c r="B7490" s="61">
        <v>692</v>
      </c>
      <c r="C7490" s="78">
        <f t="shared" si="287"/>
        <v>2008.06</v>
      </c>
      <c r="D7490" s="78">
        <f t="shared" si="288"/>
        <v>1.3725619834710745</v>
      </c>
      <c r="E7490" s="78"/>
      <c r="F7490" s="78"/>
      <c r="G7490" s="78"/>
      <c r="H7490" s="78"/>
      <c r="I7490" s="78"/>
    </row>
    <row r="7491" spans="1:9" x14ac:dyDescent="0.2">
      <c r="A7491" s="77">
        <v>39623</v>
      </c>
      <c r="B7491" s="61">
        <v>583</v>
      </c>
      <c r="C7491" s="78">
        <f t="shared" si="287"/>
        <v>2008.06</v>
      </c>
      <c r="D7491" s="78">
        <f t="shared" si="288"/>
        <v>1.1563636363636363</v>
      </c>
      <c r="E7491" s="78"/>
      <c r="F7491" s="78"/>
      <c r="G7491" s="78"/>
      <c r="H7491" s="78"/>
      <c r="I7491" s="78"/>
    </row>
    <row r="7492" spans="1:9" x14ac:dyDescent="0.2">
      <c r="A7492" s="77">
        <v>39624</v>
      </c>
      <c r="B7492" s="61">
        <v>699</v>
      </c>
      <c r="C7492" s="78">
        <f t="shared" si="287"/>
        <v>2008.06</v>
      </c>
      <c r="D7492" s="78">
        <f t="shared" si="288"/>
        <v>1.3864462809917357</v>
      </c>
      <c r="E7492" s="78"/>
      <c r="F7492" s="78"/>
      <c r="G7492" s="78"/>
      <c r="H7492" s="78"/>
      <c r="I7492" s="78"/>
    </row>
    <row r="7493" spans="1:9" x14ac:dyDescent="0.2">
      <c r="A7493" s="77">
        <v>39625</v>
      </c>
      <c r="B7493" s="61">
        <v>816</v>
      </c>
      <c r="C7493" s="78">
        <f t="shared" si="287"/>
        <v>2008.06</v>
      </c>
      <c r="D7493" s="78">
        <f t="shared" si="288"/>
        <v>1.618512396694215</v>
      </c>
      <c r="E7493" s="78"/>
      <c r="F7493" s="78"/>
      <c r="G7493" s="78"/>
      <c r="H7493" s="78"/>
      <c r="I7493" s="78"/>
    </row>
    <row r="7494" spans="1:9" x14ac:dyDescent="0.2">
      <c r="A7494" s="77">
        <v>39626</v>
      </c>
      <c r="B7494" s="61">
        <v>919</v>
      </c>
      <c r="C7494" s="78">
        <f t="shared" si="287"/>
        <v>2008.06</v>
      </c>
      <c r="D7494" s="78">
        <f t="shared" si="288"/>
        <v>1.822809917355372</v>
      </c>
      <c r="E7494" s="78"/>
      <c r="F7494" s="78"/>
      <c r="G7494" s="78"/>
      <c r="H7494" s="78"/>
      <c r="I7494" s="78"/>
    </row>
    <row r="7495" spans="1:9" x14ac:dyDescent="0.2">
      <c r="A7495" s="77">
        <v>39627</v>
      </c>
      <c r="B7495" s="61">
        <v>808</v>
      </c>
      <c r="C7495" s="78">
        <f t="shared" si="287"/>
        <v>2008.06</v>
      </c>
      <c r="D7495" s="78">
        <f t="shared" si="288"/>
        <v>1.6026446280991735</v>
      </c>
      <c r="E7495" s="78"/>
      <c r="F7495" s="78"/>
      <c r="G7495" s="78"/>
      <c r="H7495" s="78"/>
      <c r="I7495" s="78"/>
    </row>
    <row r="7496" spans="1:9" x14ac:dyDescent="0.2">
      <c r="A7496" s="77">
        <v>39628</v>
      </c>
      <c r="B7496" s="61">
        <v>948</v>
      </c>
      <c r="C7496" s="78">
        <f t="shared" si="287"/>
        <v>2008.06</v>
      </c>
      <c r="D7496" s="78">
        <f t="shared" si="288"/>
        <v>1.8803305785123967</v>
      </c>
      <c r="E7496" s="78"/>
      <c r="F7496" s="78"/>
      <c r="G7496" s="78"/>
      <c r="H7496" s="78"/>
      <c r="I7496" s="78"/>
    </row>
    <row r="7497" spans="1:9" x14ac:dyDescent="0.2">
      <c r="A7497" s="77">
        <v>39629</v>
      </c>
      <c r="B7497" s="61">
        <v>348</v>
      </c>
      <c r="C7497" s="78">
        <f t="shared" si="287"/>
        <v>2008.06</v>
      </c>
      <c r="D7497" s="78">
        <f t="shared" si="288"/>
        <v>0.6902479338842975</v>
      </c>
      <c r="E7497" s="78"/>
      <c r="F7497" s="78"/>
      <c r="G7497" s="78"/>
      <c r="H7497" s="78"/>
      <c r="I7497" s="78"/>
    </row>
    <row r="7498" spans="1:9" x14ac:dyDescent="0.2">
      <c r="A7498" s="77">
        <v>39630</v>
      </c>
      <c r="B7498" s="61">
        <v>-12</v>
      </c>
      <c r="C7498" s="78">
        <f t="shared" si="287"/>
        <v>2008.07</v>
      </c>
      <c r="D7498" s="78">
        <f t="shared" si="288"/>
        <v>-2.3801652892561982E-2</v>
      </c>
      <c r="E7498" s="78"/>
      <c r="F7498" s="78"/>
      <c r="G7498" s="78"/>
      <c r="H7498" s="78"/>
      <c r="I7498" s="78"/>
    </row>
    <row r="7499" spans="1:9" x14ac:dyDescent="0.2">
      <c r="A7499" s="77">
        <v>39631</v>
      </c>
      <c r="B7499" s="61">
        <v>428</v>
      </c>
      <c r="C7499" s="78">
        <f t="shared" ref="C7499:C7562" si="289">YEAR(A7499) + MONTH(A7499) / 100</f>
        <v>2008.07</v>
      </c>
      <c r="D7499" s="78">
        <f t="shared" si="288"/>
        <v>0.84892561983471071</v>
      </c>
      <c r="E7499" s="78"/>
      <c r="F7499" s="78"/>
      <c r="G7499" s="78"/>
      <c r="H7499" s="78"/>
      <c r="I7499" s="78"/>
    </row>
    <row r="7500" spans="1:9" x14ac:dyDescent="0.2">
      <c r="A7500" s="77">
        <v>39632</v>
      </c>
      <c r="B7500" s="61">
        <v>1292</v>
      </c>
      <c r="C7500" s="78">
        <f t="shared" si="289"/>
        <v>2008.07</v>
      </c>
      <c r="D7500" s="78">
        <f t="shared" ref="D7500:D7563" si="290">B7500 * 60 * 60 * 24 / 43560 / 1000</f>
        <v>2.5626446280991737</v>
      </c>
      <c r="E7500" s="78"/>
      <c r="F7500" s="78"/>
      <c r="G7500" s="78"/>
      <c r="H7500" s="78"/>
      <c r="I7500" s="78"/>
    </row>
    <row r="7501" spans="1:9" x14ac:dyDescent="0.2">
      <c r="A7501" s="77">
        <v>39633</v>
      </c>
      <c r="B7501" s="61">
        <v>1113</v>
      </c>
      <c r="C7501" s="78">
        <f t="shared" si="289"/>
        <v>2008.07</v>
      </c>
      <c r="D7501" s="78">
        <f t="shared" si="290"/>
        <v>2.2076033057851241</v>
      </c>
      <c r="E7501" s="78"/>
      <c r="F7501" s="78"/>
      <c r="G7501" s="78"/>
      <c r="H7501" s="78"/>
      <c r="I7501" s="78"/>
    </row>
    <row r="7502" spans="1:9" x14ac:dyDescent="0.2">
      <c r="A7502" s="77">
        <v>39634</v>
      </c>
      <c r="B7502" s="61">
        <v>416</v>
      </c>
      <c r="C7502" s="78">
        <f t="shared" si="289"/>
        <v>2008.07</v>
      </c>
      <c r="D7502" s="78">
        <f t="shared" si="290"/>
        <v>0.82512396694214873</v>
      </c>
      <c r="E7502" s="78"/>
      <c r="F7502" s="78"/>
      <c r="G7502" s="78"/>
      <c r="H7502" s="78"/>
      <c r="I7502" s="78"/>
    </row>
    <row r="7503" spans="1:9" x14ac:dyDescent="0.2">
      <c r="A7503" s="77">
        <v>39635</v>
      </c>
      <c r="B7503" s="61">
        <v>498</v>
      </c>
      <c r="C7503" s="78">
        <f t="shared" si="289"/>
        <v>2008.07</v>
      </c>
      <c r="D7503" s="78">
        <f t="shared" si="290"/>
        <v>0.98776859504132231</v>
      </c>
      <c r="E7503" s="78"/>
      <c r="F7503" s="78"/>
      <c r="G7503" s="78"/>
      <c r="H7503" s="78"/>
      <c r="I7503" s="78"/>
    </row>
    <row r="7504" spans="1:9" x14ac:dyDescent="0.2">
      <c r="A7504" s="77">
        <v>39636</v>
      </c>
      <c r="B7504" s="61">
        <v>1208</v>
      </c>
      <c r="C7504" s="78">
        <f t="shared" si="289"/>
        <v>2008.07</v>
      </c>
      <c r="D7504" s="78">
        <f t="shared" si="290"/>
        <v>2.3960330578512399</v>
      </c>
      <c r="E7504" s="78"/>
      <c r="F7504" s="78"/>
      <c r="G7504" s="78"/>
      <c r="H7504" s="78"/>
      <c r="I7504" s="78"/>
    </row>
    <row r="7505" spans="1:9" x14ac:dyDescent="0.2">
      <c r="A7505" s="77">
        <v>39637</v>
      </c>
      <c r="B7505" s="61">
        <v>461</v>
      </c>
      <c r="C7505" s="78">
        <f t="shared" si="289"/>
        <v>2008.07</v>
      </c>
      <c r="D7505" s="78">
        <f t="shared" si="290"/>
        <v>0.91438016528925614</v>
      </c>
      <c r="E7505" s="78"/>
      <c r="F7505" s="78"/>
      <c r="G7505" s="78"/>
      <c r="H7505" s="78"/>
      <c r="I7505" s="78"/>
    </row>
    <row r="7506" spans="1:9" x14ac:dyDescent="0.2">
      <c r="A7506" s="77">
        <v>39638</v>
      </c>
      <c r="B7506" s="61">
        <v>543</v>
      </c>
      <c r="C7506" s="78">
        <f t="shared" si="289"/>
        <v>2008.07</v>
      </c>
      <c r="D7506" s="78">
        <f t="shared" si="290"/>
        <v>1.0770247933884298</v>
      </c>
      <c r="E7506" s="78"/>
      <c r="F7506" s="78"/>
      <c r="G7506" s="78"/>
      <c r="H7506" s="78"/>
      <c r="I7506" s="78"/>
    </row>
    <row r="7507" spans="1:9" x14ac:dyDescent="0.2">
      <c r="A7507" s="77">
        <v>39639</v>
      </c>
      <c r="B7507" s="61">
        <v>290</v>
      </c>
      <c r="C7507" s="78">
        <f t="shared" si="289"/>
        <v>2008.07</v>
      </c>
      <c r="D7507" s="78">
        <f t="shared" si="290"/>
        <v>0.57520661157024788</v>
      </c>
      <c r="E7507" s="78"/>
      <c r="F7507" s="78"/>
      <c r="G7507" s="78"/>
      <c r="H7507" s="78"/>
      <c r="I7507" s="78"/>
    </row>
    <row r="7508" spans="1:9" x14ac:dyDescent="0.2">
      <c r="A7508" s="77">
        <v>39640</v>
      </c>
      <c r="B7508" s="61">
        <v>306</v>
      </c>
      <c r="C7508" s="78">
        <f t="shared" si="289"/>
        <v>2008.07</v>
      </c>
      <c r="D7508" s="78">
        <f t="shared" si="290"/>
        <v>0.60694214876033059</v>
      </c>
      <c r="E7508" s="78"/>
      <c r="F7508" s="78"/>
      <c r="G7508" s="78"/>
      <c r="H7508" s="78"/>
      <c r="I7508" s="78"/>
    </row>
    <row r="7509" spans="1:9" x14ac:dyDescent="0.2">
      <c r="A7509" s="77">
        <v>39641</v>
      </c>
      <c r="B7509" s="61">
        <v>248</v>
      </c>
      <c r="C7509" s="78">
        <f t="shared" si="289"/>
        <v>2008.07</v>
      </c>
      <c r="D7509" s="78">
        <f t="shared" si="290"/>
        <v>0.49190082644628097</v>
      </c>
      <c r="E7509" s="78"/>
      <c r="F7509" s="78"/>
      <c r="G7509" s="78"/>
      <c r="H7509" s="78"/>
      <c r="I7509" s="78"/>
    </row>
    <row r="7510" spans="1:9" x14ac:dyDescent="0.2">
      <c r="A7510" s="77">
        <v>39642</v>
      </c>
      <c r="B7510" s="61">
        <v>407</v>
      </c>
      <c r="C7510" s="78">
        <f t="shared" si="289"/>
        <v>2008.07</v>
      </c>
      <c r="D7510" s="78">
        <f t="shared" si="290"/>
        <v>0.80727272727272725</v>
      </c>
      <c r="E7510" s="78"/>
      <c r="F7510" s="78"/>
      <c r="G7510" s="78"/>
      <c r="H7510" s="78"/>
      <c r="I7510" s="78"/>
    </row>
    <row r="7511" spans="1:9" x14ac:dyDescent="0.2">
      <c r="A7511" s="77">
        <v>39643</v>
      </c>
      <c r="B7511" s="61">
        <v>244</v>
      </c>
      <c r="C7511" s="78">
        <f t="shared" si="289"/>
        <v>2008.07</v>
      </c>
      <c r="D7511" s="78">
        <f t="shared" si="290"/>
        <v>0.48396694214876035</v>
      </c>
      <c r="E7511" s="78"/>
      <c r="F7511" s="78"/>
      <c r="G7511" s="78"/>
      <c r="H7511" s="78"/>
      <c r="I7511" s="78"/>
    </row>
    <row r="7512" spans="1:9" x14ac:dyDescent="0.2">
      <c r="A7512" s="77">
        <v>39644</v>
      </c>
      <c r="B7512" s="61">
        <v>296</v>
      </c>
      <c r="C7512" s="78">
        <f t="shared" si="289"/>
        <v>2008.07</v>
      </c>
      <c r="D7512" s="78">
        <f t="shared" si="290"/>
        <v>0.58710743801652898</v>
      </c>
      <c r="E7512" s="78"/>
      <c r="F7512" s="78"/>
      <c r="G7512" s="78"/>
      <c r="H7512" s="78"/>
      <c r="I7512" s="78"/>
    </row>
    <row r="7513" spans="1:9" x14ac:dyDescent="0.2">
      <c r="A7513" s="77">
        <v>39645</v>
      </c>
      <c r="B7513" s="61">
        <v>108</v>
      </c>
      <c r="C7513" s="78">
        <f t="shared" si="289"/>
        <v>2008.07</v>
      </c>
      <c r="D7513" s="78">
        <f t="shared" si="290"/>
        <v>0.21421487603305786</v>
      </c>
      <c r="E7513" s="78"/>
      <c r="F7513" s="78"/>
      <c r="G7513" s="78"/>
      <c r="H7513" s="78"/>
      <c r="I7513" s="78"/>
    </row>
    <row r="7514" spans="1:9" x14ac:dyDescent="0.2">
      <c r="A7514" s="77">
        <v>39646</v>
      </c>
      <c r="B7514" s="61">
        <v>83</v>
      </c>
      <c r="C7514" s="78">
        <f t="shared" si="289"/>
        <v>2008.07</v>
      </c>
      <c r="D7514" s="78">
        <f t="shared" si="290"/>
        <v>0.16462809917355373</v>
      </c>
      <c r="E7514" s="78"/>
      <c r="F7514" s="78"/>
      <c r="G7514" s="78"/>
      <c r="H7514" s="78"/>
      <c r="I7514" s="78"/>
    </row>
    <row r="7515" spans="1:9" x14ac:dyDescent="0.2">
      <c r="A7515" s="77">
        <v>39647</v>
      </c>
      <c r="B7515" s="61">
        <v>63</v>
      </c>
      <c r="C7515" s="78">
        <f t="shared" si="289"/>
        <v>2008.07</v>
      </c>
      <c r="D7515" s="78">
        <f t="shared" si="290"/>
        <v>0.12495867768595043</v>
      </c>
      <c r="E7515" s="78"/>
      <c r="F7515" s="78"/>
      <c r="G7515" s="78"/>
      <c r="H7515" s="78"/>
      <c r="I7515" s="78"/>
    </row>
    <row r="7516" spans="1:9" x14ac:dyDescent="0.2">
      <c r="A7516" s="77">
        <v>39648</v>
      </c>
      <c r="B7516" s="61">
        <v>208</v>
      </c>
      <c r="C7516" s="78">
        <f t="shared" si="289"/>
        <v>2008.07</v>
      </c>
      <c r="D7516" s="78">
        <f t="shared" si="290"/>
        <v>0.41256198347107437</v>
      </c>
      <c r="E7516" s="78"/>
      <c r="F7516" s="78"/>
      <c r="G7516" s="78"/>
      <c r="H7516" s="78"/>
      <c r="I7516" s="78"/>
    </row>
    <row r="7517" spans="1:9" x14ac:dyDescent="0.2">
      <c r="A7517" s="77">
        <v>39649</v>
      </c>
      <c r="B7517" s="61">
        <v>193</v>
      </c>
      <c r="C7517" s="78">
        <f t="shared" si="289"/>
        <v>2008.07</v>
      </c>
      <c r="D7517" s="78">
        <f t="shared" si="290"/>
        <v>0.3828099173553719</v>
      </c>
      <c r="E7517" s="78"/>
      <c r="F7517" s="78"/>
      <c r="G7517" s="78"/>
      <c r="H7517" s="78"/>
      <c r="I7517" s="78"/>
    </row>
    <row r="7518" spans="1:9" x14ac:dyDescent="0.2">
      <c r="A7518" s="77">
        <v>39650</v>
      </c>
      <c r="B7518" s="61">
        <v>17</v>
      </c>
      <c r="C7518" s="78">
        <f t="shared" si="289"/>
        <v>2008.07</v>
      </c>
      <c r="D7518" s="78">
        <f t="shared" si="290"/>
        <v>3.3719008264462808E-2</v>
      </c>
      <c r="E7518" s="78"/>
      <c r="F7518" s="78"/>
      <c r="G7518" s="78"/>
      <c r="H7518" s="78"/>
      <c r="I7518" s="78"/>
    </row>
    <row r="7519" spans="1:9" x14ac:dyDescent="0.2">
      <c r="A7519" s="77">
        <v>39651</v>
      </c>
      <c r="B7519" s="61">
        <v>-260</v>
      </c>
      <c r="C7519" s="78">
        <f t="shared" si="289"/>
        <v>2008.07</v>
      </c>
      <c r="D7519" s="78">
        <f t="shared" si="290"/>
        <v>-0.51570247933884295</v>
      </c>
      <c r="E7519" s="78"/>
      <c r="F7519" s="78"/>
      <c r="G7519" s="78"/>
      <c r="H7519" s="78"/>
      <c r="I7519" s="78"/>
    </row>
    <row r="7520" spans="1:9" x14ac:dyDescent="0.2">
      <c r="A7520" s="77">
        <v>39652</v>
      </c>
      <c r="B7520" s="61">
        <v>-31</v>
      </c>
      <c r="C7520" s="78">
        <f t="shared" si="289"/>
        <v>2008.07</v>
      </c>
      <c r="D7520" s="78">
        <f t="shared" si="290"/>
        <v>-6.1487603305785121E-2</v>
      </c>
      <c r="E7520" s="78"/>
      <c r="F7520" s="78"/>
      <c r="G7520" s="78"/>
      <c r="H7520" s="78"/>
      <c r="I7520" s="78"/>
    </row>
    <row r="7521" spans="1:9" x14ac:dyDescent="0.2">
      <c r="A7521" s="77">
        <v>39653</v>
      </c>
      <c r="B7521" s="61">
        <v>13</v>
      </c>
      <c r="C7521" s="78">
        <f t="shared" si="289"/>
        <v>2008.07</v>
      </c>
      <c r="D7521" s="78">
        <f t="shared" si="290"/>
        <v>2.5785123966942148E-2</v>
      </c>
      <c r="E7521" s="78"/>
      <c r="F7521" s="78"/>
      <c r="G7521" s="78"/>
      <c r="H7521" s="78"/>
      <c r="I7521" s="78"/>
    </row>
    <row r="7522" spans="1:9" x14ac:dyDescent="0.2">
      <c r="A7522" s="77">
        <v>39654</v>
      </c>
      <c r="B7522" s="61">
        <v>115</v>
      </c>
      <c r="C7522" s="78">
        <f t="shared" si="289"/>
        <v>2008.07</v>
      </c>
      <c r="D7522" s="78">
        <f t="shared" si="290"/>
        <v>0.228099173553719</v>
      </c>
      <c r="E7522" s="78"/>
      <c r="F7522" s="78"/>
      <c r="G7522" s="78"/>
      <c r="H7522" s="78"/>
      <c r="I7522" s="78"/>
    </row>
    <row r="7523" spans="1:9" x14ac:dyDescent="0.2">
      <c r="A7523" s="77">
        <v>39655</v>
      </c>
      <c r="B7523" s="61">
        <v>189</v>
      </c>
      <c r="C7523" s="78">
        <f t="shared" si="289"/>
        <v>2008.07</v>
      </c>
      <c r="D7523" s="78">
        <f t="shared" si="290"/>
        <v>0.37487603305785128</v>
      </c>
      <c r="E7523" s="78"/>
      <c r="F7523" s="78"/>
      <c r="G7523" s="78"/>
      <c r="H7523" s="78"/>
      <c r="I7523" s="78"/>
    </row>
    <row r="7524" spans="1:9" x14ac:dyDescent="0.2">
      <c r="A7524" s="77">
        <v>39656</v>
      </c>
      <c r="B7524" s="61">
        <v>165</v>
      </c>
      <c r="C7524" s="78">
        <f t="shared" si="289"/>
        <v>2008.07</v>
      </c>
      <c r="D7524" s="78">
        <f t="shared" si="290"/>
        <v>0.32727272727272727</v>
      </c>
      <c r="E7524" s="78"/>
      <c r="F7524" s="78"/>
      <c r="G7524" s="78"/>
      <c r="H7524" s="78"/>
      <c r="I7524" s="78"/>
    </row>
    <row r="7525" spans="1:9" x14ac:dyDescent="0.2">
      <c r="A7525" s="77">
        <v>39657</v>
      </c>
      <c r="B7525" s="61">
        <v>-190</v>
      </c>
      <c r="C7525" s="78">
        <f t="shared" si="289"/>
        <v>2008.07</v>
      </c>
      <c r="D7525" s="78">
        <f t="shared" si="290"/>
        <v>-0.3768595041322314</v>
      </c>
      <c r="E7525" s="78"/>
      <c r="F7525" s="78"/>
      <c r="G7525" s="78"/>
      <c r="H7525" s="78"/>
      <c r="I7525" s="78"/>
    </row>
    <row r="7526" spans="1:9" x14ac:dyDescent="0.2">
      <c r="A7526" s="77">
        <v>39658</v>
      </c>
      <c r="B7526" s="61">
        <v>211</v>
      </c>
      <c r="C7526" s="78">
        <f t="shared" si="289"/>
        <v>2008.07</v>
      </c>
      <c r="D7526" s="78">
        <f t="shared" si="290"/>
        <v>0.41851239669421486</v>
      </c>
      <c r="E7526" s="78"/>
      <c r="F7526" s="78"/>
      <c r="G7526" s="78"/>
      <c r="H7526" s="78"/>
      <c r="I7526" s="78"/>
    </row>
    <row r="7527" spans="1:9" x14ac:dyDescent="0.2">
      <c r="A7527" s="77">
        <v>39659</v>
      </c>
      <c r="B7527" s="61">
        <v>192</v>
      </c>
      <c r="C7527" s="78">
        <f t="shared" si="289"/>
        <v>2008.07</v>
      </c>
      <c r="D7527" s="78">
        <f t="shared" si="290"/>
        <v>0.38082644628099172</v>
      </c>
      <c r="E7527" s="78"/>
      <c r="F7527" s="78"/>
      <c r="G7527" s="78"/>
      <c r="H7527" s="78"/>
      <c r="I7527" s="78"/>
    </row>
    <row r="7528" spans="1:9" x14ac:dyDescent="0.2">
      <c r="A7528" s="77">
        <v>39660</v>
      </c>
      <c r="B7528" s="61">
        <v>135</v>
      </c>
      <c r="C7528" s="78">
        <f t="shared" si="289"/>
        <v>2008.07</v>
      </c>
      <c r="D7528" s="78">
        <f t="shared" si="290"/>
        <v>0.26776859504132233</v>
      </c>
      <c r="E7528" s="78"/>
      <c r="F7528" s="78"/>
      <c r="G7528" s="78"/>
      <c r="H7528" s="78"/>
      <c r="I7528" s="78"/>
    </row>
    <row r="7529" spans="1:9" x14ac:dyDescent="0.2">
      <c r="A7529" s="77">
        <v>39661</v>
      </c>
      <c r="B7529" s="61">
        <v>49</v>
      </c>
      <c r="C7529" s="78">
        <f t="shared" si="289"/>
        <v>2008.08</v>
      </c>
      <c r="D7529" s="78">
        <f t="shared" si="290"/>
        <v>9.7190082644628112E-2</v>
      </c>
      <c r="E7529" s="78"/>
      <c r="F7529" s="78"/>
      <c r="G7529" s="78"/>
      <c r="H7529" s="78"/>
      <c r="I7529" s="78"/>
    </row>
    <row r="7530" spans="1:9" x14ac:dyDescent="0.2">
      <c r="A7530" s="77">
        <v>39662</v>
      </c>
      <c r="B7530" s="61">
        <v>146</v>
      </c>
      <c r="C7530" s="78">
        <f t="shared" si="289"/>
        <v>2008.08</v>
      </c>
      <c r="D7530" s="78">
        <f t="shared" si="290"/>
        <v>0.28958677685950412</v>
      </c>
      <c r="E7530" s="78"/>
      <c r="F7530" s="78"/>
      <c r="G7530" s="78"/>
      <c r="H7530" s="78"/>
      <c r="I7530" s="78"/>
    </row>
    <row r="7531" spans="1:9" x14ac:dyDescent="0.2">
      <c r="A7531" s="77">
        <v>39663</v>
      </c>
      <c r="B7531" s="61">
        <v>237</v>
      </c>
      <c r="C7531" s="78">
        <f t="shared" si="289"/>
        <v>2008.08</v>
      </c>
      <c r="D7531" s="78">
        <f t="shared" si="290"/>
        <v>0.47008264462809918</v>
      </c>
      <c r="E7531" s="78"/>
      <c r="F7531" s="78"/>
      <c r="G7531" s="78"/>
      <c r="H7531" s="78"/>
      <c r="I7531" s="78"/>
    </row>
    <row r="7532" spans="1:9" x14ac:dyDescent="0.2">
      <c r="A7532" s="77">
        <v>39664</v>
      </c>
      <c r="B7532" s="61">
        <v>142</v>
      </c>
      <c r="C7532" s="78">
        <f t="shared" si="289"/>
        <v>2008.08</v>
      </c>
      <c r="D7532" s="78">
        <f t="shared" si="290"/>
        <v>0.2816528925619835</v>
      </c>
      <c r="E7532" s="78"/>
      <c r="F7532" s="78"/>
      <c r="G7532" s="78"/>
      <c r="H7532" s="78"/>
      <c r="I7532" s="78"/>
    </row>
    <row r="7533" spans="1:9" x14ac:dyDescent="0.2">
      <c r="A7533" s="77">
        <v>39665</v>
      </c>
      <c r="B7533" s="61">
        <v>184</v>
      </c>
      <c r="C7533" s="78">
        <f t="shared" si="289"/>
        <v>2008.08</v>
      </c>
      <c r="D7533" s="78">
        <f t="shared" si="290"/>
        <v>0.36495867768595042</v>
      </c>
      <c r="E7533" s="78"/>
      <c r="F7533" s="78"/>
      <c r="G7533" s="78"/>
      <c r="H7533" s="78"/>
      <c r="I7533" s="78"/>
    </row>
    <row r="7534" spans="1:9" x14ac:dyDescent="0.2">
      <c r="A7534" s="77">
        <v>39666</v>
      </c>
      <c r="B7534" s="61">
        <v>1</v>
      </c>
      <c r="C7534" s="78">
        <f t="shared" si="289"/>
        <v>2008.08</v>
      </c>
      <c r="D7534" s="78">
        <f t="shared" si="290"/>
        <v>1.9834710743801653E-3</v>
      </c>
      <c r="E7534" s="78"/>
      <c r="F7534" s="78"/>
      <c r="G7534" s="78"/>
      <c r="H7534" s="78"/>
      <c r="I7534" s="78"/>
    </row>
    <row r="7535" spans="1:9" x14ac:dyDescent="0.2">
      <c r="A7535" s="77">
        <v>39667</v>
      </c>
      <c r="B7535" s="61">
        <v>137</v>
      </c>
      <c r="C7535" s="78">
        <f t="shared" si="289"/>
        <v>2008.08</v>
      </c>
      <c r="D7535" s="78">
        <f t="shared" si="290"/>
        <v>0.27173553719008264</v>
      </c>
      <c r="E7535" s="78"/>
      <c r="F7535" s="78"/>
      <c r="G7535" s="78"/>
      <c r="H7535" s="78"/>
      <c r="I7535" s="78"/>
    </row>
    <row r="7536" spans="1:9" x14ac:dyDescent="0.2">
      <c r="A7536" s="77">
        <v>39668</v>
      </c>
      <c r="B7536" s="61">
        <v>-150</v>
      </c>
      <c r="C7536" s="78">
        <f t="shared" si="289"/>
        <v>2008.08</v>
      </c>
      <c r="D7536" s="78">
        <f t="shared" si="290"/>
        <v>-0.2975206611570248</v>
      </c>
      <c r="E7536" s="78"/>
      <c r="F7536" s="78"/>
      <c r="G7536" s="78"/>
      <c r="H7536" s="78"/>
      <c r="I7536" s="78"/>
    </row>
    <row r="7537" spans="1:9" x14ac:dyDescent="0.2">
      <c r="A7537" s="77">
        <v>39669</v>
      </c>
      <c r="B7537" s="61">
        <v>-25</v>
      </c>
      <c r="C7537" s="78">
        <f t="shared" si="289"/>
        <v>2008.08</v>
      </c>
      <c r="D7537" s="78">
        <f t="shared" si="290"/>
        <v>-4.9586776859504134E-2</v>
      </c>
      <c r="E7537" s="78"/>
      <c r="F7537" s="78"/>
      <c r="G7537" s="78"/>
      <c r="H7537" s="78"/>
      <c r="I7537" s="78"/>
    </row>
    <row r="7538" spans="1:9" x14ac:dyDescent="0.2">
      <c r="A7538" s="77">
        <v>39670</v>
      </c>
      <c r="B7538" s="61">
        <v>40</v>
      </c>
      <c r="C7538" s="78">
        <f t="shared" si="289"/>
        <v>2008.08</v>
      </c>
      <c r="D7538" s="78">
        <f t="shared" si="290"/>
        <v>7.9338842975206617E-2</v>
      </c>
      <c r="E7538" s="78"/>
      <c r="F7538" s="78"/>
      <c r="G7538" s="78"/>
      <c r="H7538" s="78"/>
      <c r="I7538" s="78"/>
    </row>
    <row r="7539" spans="1:9" x14ac:dyDescent="0.2">
      <c r="A7539" s="77">
        <v>39671</v>
      </c>
      <c r="B7539" s="61">
        <v>171</v>
      </c>
      <c r="C7539" s="78">
        <f t="shared" si="289"/>
        <v>2008.08</v>
      </c>
      <c r="D7539" s="78">
        <f t="shared" si="290"/>
        <v>0.33917355371900826</v>
      </c>
      <c r="E7539" s="78"/>
      <c r="F7539" s="78"/>
      <c r="G7539" s="78"/>
      <c r="H7539" s="78"/>
      <c r="I7539" s="78"/>
    </row>
    <row r="7540" spans="1:9" x14ac:dyDescent="0.2">
      <c r="A7540" s="77">
        <v>39672</v>
      </c>
      <c r="B7540" s="61">
        <v>99</v>
      </c>
      <c r="C7540" s="78">
        <f t="shared" si="289"/>
        <v>2008.08</v>
      </c>
      <c r="D7540" s="78">
        <f t="shared" si="290"/>
        <v>0.19636363636363638</v>
      </c>
      <c r="E7540" s="78"/>
      <c r="F7540" s="78"/>
      <c r="G7540" s="78"/>
      <c r="H7540" s="78"/>
      <c r="I7540" s="78"/>
    </row>
    <row r="7541" spans="1:9" x14ac:dyDescent="0.2">
      <c r="A7541" s="77">
        <v>39673</v>
      </c>
      <c r="B7541" s="61">
        <v>317</v>
      </c>
      <c r="C7541" s="78">
        <f t="shared" si="289"/>
        <v>2008.08</v>
      </c>
      <c r="D7541" s="78">
        <f t="shared" si="290"/>
        <v>0.62876033057851233</v>
      </c>
      <c r="E7541" s="78"/>
      <c r="F7541" s="78"/>
      <c r="G7541" s="78"/>
      <c r="H7541" s="78"/>
      <c r="I7541" s="78"/>
    </row>
    <row r="7542" spans="1:9" x14ac:dyDescent="0.2">
      <c r="A7542" s="77">
        <v>39674</v>
      </c>
      <c r="B7542" s="61">
        <v>141</v>
      </c>
      <c r="C7542" s="78">
        <f t="shared" si="289"/>
        <v>2008.08</v>
      </c>
      <c r="D7542" s="78">
        <f t="shared" si="290"/>
        <v>0.27966942148760332</v>
      </c>
      <c r="E7542" s="78"/>
      <c r="F7542" s="78"/>
      <c r="G7542" s="78"/>
      <c r="H7542" s="78"/>
      <c r="I7542" s="78"/>
    </row>
    <row r="7543" spans="1:9" x14ac:dyDescent="0.2">
      <c r="A7543" s="77">
        <v>39675</v>
      </c>
      <c r="B7543" s="61">
        <v>275</v>
      </c>
      <c r="C7543" s="78">
        <f t="shared" si="289"/>
        <v>2008.08</v>
      </c>
      <c r="D7543" s="78">
        <f t="shared" si="290"/>
        <v>0.54545454545454553</v>
      </c>
      <c r="E7543" s="78"/>
      <c r="F7543" s="78"/>
      <c r="G7543" s="78"/>
      <c r="H7543" s="78"/>
      <c r="I7543" s="78"/>
    </row>
    <row r="7544" spans="1:9" x14ac:dyDescent="0.2">
      <c r="A7544" s="77">
        <v>39676</v>
      </c>
      <c r="B7544" s="61">
        <v>213</v>
      </c>
      <c r="C7544" s="78">
        <f t="shared" si="289"/>
        <v>2008.08</v>
      </c>
      <c r="D7544" s="78">
        <f t="shared" si="290"/>
        <v>0.42247933884297523</v>
      </c>
      <c r="E7544" s="78"/>
      <c r="F7544" s="78"/>
      <c r="G7544" s="78"/>
      <c r="H7544" s="78"/>
      <c r="I7544" s="78"/>
    </row>
    <row r="7545" spans="1:9" x14ac:dyDescent="0.2">
      <c r="A7545" s="77">
        <v>39677</v>
      </c>
      <c r="B7545" s="61">
        <v>33</v>
      </c>
      <c r="C7545" s="78">
        <f t="shared" si="289"/>
        <v>2008.08</v>
      </c>
      <c r="D7545" s="78">
        <f t="shared" si="290"/>
        <v>6.545454545454546E-2</v>
      </c>
      <c r="E7545" s="78"/>
      <c r="F7545" s="78"/>
      <c r="G7545" s="78"/>
      <c r="H7545" s="78"/>
      <c r="I7545" s="78"/>
    </row>
    <row r="7546" spans="1:9" x14ac:dyDescent="0.2">
      <c r="A7546" s="77">
        <v>39678</v>
      </c>
      <c r="B7546" s="61">
        <v>-127</v>
      </c>
      <c r="C7546" s="78">
        <f t="shared" si="289"/>
        <v>2008.08</v>
      </c>
      <c r="D7546" s="78">
        <f t="shared" si="290"/>
        <v>-0.25190082644628098</v>
      </c>
      <c r="E7546" s="78"/>
      <c r="F7546" s="78"/>
      <c r="G7546" s="78"/>
      <c r="H7546" s="78"/>
      <c r="I7546" s="78"/>
    </row>
    <row r="7547" spans="1:9" x14ac:dyDescent="0.2">
      <c r="A7547" s="77">
        <v>39679</v>
      </c>
      <c r="B7547" s="61">
        <v>-269</v>
      </c>
      <c r="C7547" s="78">
        <f t="shared" si="289"/>
        <v>2008.08</v>
      </c>
      <c r="D7547" s="78">
        <f t="shared" si="290"/>
        <v>-0.53355371900826443</v>
      </c>
      <c r="E7547" s="78"/>
      <c r="F7547" s="78"/>
      <c r="G7547" s="78"/>
      <c r="H7547" s="78"/>
      <c r="I7547" s="78"/>
    </row>
    <row r="7548" spans="1:9" x14ac:dyDescent="0.2">
      <c r="A7548" s="77">
        <v>39680</v>
      </c>
      <c r="B7548" s="61">
        <v>-133</v>
      </c>
      <c r="C7548" s="78">
        <f t="shared" si="289"/>
        <v>2008.08</v>
      </c>
      <c r="D7548" s="78">
        <f t="shared" si="290"/>
        <v>-0.26380165289256202</v>
      </c>
      <c r="E7548" s="78"/>
      <c r="F7548" s="78"/>
      <c r="G7548" s="78"/>
      <c r="H7548" s="78"/>
      <c r="I7548" s="78"/>
    </row>
    <row r="7549" spans="1:9" x14ac:dyDescent="0.2">
      <c r="A7549" s="77">
        <v>39681</v>
      </c>
      <c r="B7549" s="61">
        <v>186</v>
      </c>
      <c r="C7549" s="78">
        <f t="shared" si="289"/>
        <v>2008.08</v>
      </c>
      <c r="D7549" s="78">
        <f t="shared" si="290"/>
        <v>0.36892561983471073</v>
      </c>
      <c r="E7549" s="78"/>
      <c r="F7549" s="78"/>
      <c r="G7549" s="78"/>
      <c r="H7549" s="78"/>
      <c r="I7549" s="78"/>
    </row>
    <row r="7550" spans="1:9" x14ac:dyDescent="0.2">
      <c r="A7550" s="77">
        <v>39682</v>
      </c>
      <c r="B7550" s="61">
        <v>169</v>
      </c>
      <c r="C7550" s="78">
        <f t="shared" si="289"/>
        <v>2008.08</v>
      </c>
      <c r="D7550" s="78">
        <f t="shared" si="290"/>
        <v>0.33520661157024795</v>
      </c>
      <c r="E7550" s="78"/>
      <c r="F7550" s="78"/>
      <c r="G7550" s="78"/>
      <c r="H7550" s="78"/>
      <c r="I7550" s="78"/>
    </row>
    <row r="7551" spans="1:9" x14ac:dyDescent="0.2">
      <c r="A7551" s="77">
        <v>39683</v>
      </c>
      <c r="B7551" s="61">
        <v>97</v>
      </c>
      <c r="C7551" s="78">
        <f t="shared" si="289"/>
        <v>2008.08</v>
      </c>
      <c r="D7551" s="78">
        <f t="shared" si="290"/>
        <v>0.19239669421487601</v>
      </c>
      <c r="E7551" s="78"/>
      <c r="F7551" s="78"/>
      <c r="G7551" s="78"/>
      <c r="H7551" s="78"/>
      <c r="I7551" s="78"/>
    </row>
    <row r="7552" spans="1:9" x14ac:dyDescent="0.2">
      <c r="A7552" s="77">
        <v>39684</v>
      </c>
      <c r="B7552" s="61">
        <v>66</v>
      </c>
      <c r="C7552" s="78">
        <f t="shared" si="289"/>
        <v>2008.08</v>
      </c>
      <c r="D7552" s="78">
        <f t="shared" si="290"/>
        <v>0.13090909090909092</v>
      </c>
      <c r="E7552" s="78"/>
      <c r="F7552" s="78"/>
      <c r="G7552" s="78"/>
      <c r="H7552" s="78"/>
      <c r="I7552" s="78"/>
    </row>
    <row r="7553" spans="1:9" x14ac:dyDescent="0.2">
      <c r="A7553" s="77">
        <v>39685</v>
      </c>
      <c r="B7553" s="61">
        <v>-311</v>
      </c>
      <c r="C7553" s="78">
        <f t="shared" si="289"/>
        <v>2008.08</v>
      </c>
      <c r="D7553" s="78">
        <f t="shared" si="290"/>
        <v>-0.61685950413223145</v>
      </c>
      <c r="E7553" s="78"/>
      <c r="F7553" s="78"/>
      <c r="G7553" s="78"/>
      <c r="H7553" s="78"/>
      <c r="I7553" s="78"/>
    </row>
    <row r="7554" spans="1:9" x14ac:dyDescent="0.2">
      <c r="A7554" s="77">
        <v>39686</v>
      </c>
      <c r="B7554" s="61">
        <v>61</v>
      </c>
      <c r="C7554" s="78">
        <f t="shared" si="289"/>
        <v>2008.08</v>
      </c>
      <c r="D7554" s="78">
        <f t="shared" si="290"/>
        <v>0.12099173553719009</v>
      </c>
      <c r="E7554" s="78"/>
      <c r="F7554" s="78"/>
      <c r="G7554" s="78"/>
      <c r="H7554" s="78"/>
      <c r="I7554" s="78"/>
    </row>
    <row r="7555" spans="1:9" x14ac:dyDescent="0.2">
      <c r="A7555" s="77">
        <v>39687</v>
      </c>
      <c r="B7555" s="61">
        <v>236</v>
      </c>
      <c r="C7555" s="78">
        <f t="shared" si="289"/>
        <v>2008.08</v>
      </c>
      <c r="D7555" s="78">
        <f t="shared" si="290"/>
        <v>0.46809917355371905</v>
      </c>
      <c r="E7555" s="78"/>
      <c r="F7555" s="78"/>
      <c r="G7555" s="78"/>
      <c r="H7555" s="78"/>
      <c r="I7555" s="78"/>
    </row>
    <row r="7556" spans="1:9" x14ac:dyDescent="0.2">
      <c r="A7556" s="77">
        <v>39688</v>
      </c>
      <c r="B7556" s="61">
        <v>221</v>
      </c>
      <c r="C7556" s="78">
        <f t="shared" si="289"/>
        <v>2008.08</v>
      </c>
      <c r="D7556" s="78">
        <f t="shared" si="290"/>
        <v>0.43834710743801653</v>
      </c>
      <c r="E7556" s="78"/>
      <c r="F7556" s="78"/>
      <c r="G7556" s="78"/>
      <c r="H7556" s="78"/>
      <c r="I7556" s="78"/>
    </row>
    <row r="7557" spans="1:9" x14ac:dyDescent="0.2">
      <c r="A7557" s="77">
        <v>39689</v>
      </c>
      <c r="B7557" s="61">
        <v>119</v>
      </c>
      <c r="C7557" s="78">
        <f t="shared" si="289"/>
        <v>2008.08</v>
      </c>
      <c r="D7557" s="78">
        <f t="shared" si="290"/>
        <v>0.23603305785123968</v>
      </c>
      <c r="E7557" s="78"/>
      <c r="F7557" s="78"/>
      <c r="G7557" s="78"/>
      <c r="H7557" s="78"/>
      <c r="I7557" s="78"/>
    </row>
    <row r="7558" spans="1:9" x14ac:dyDescent="0.2">
      <c r="A7558" s="77">
        <v>39690</v>
      </c>
      <c r="B7558" s="61">
        <v>-198</v>
      </c>
      <c r="C7558" s="78">
        <f t="shared" si="289"/>
        <v>2008.08</v>
      </c>
      <c r="D7558" s="78">
        <f t="shared" si="290"/>
        <v>-0.39272727272727276</v>
      </c>
      <c r="E7558" s="78"/>
      <c r="F7558" s="78"/>
      <c r="G7558" s="78"/>
      <c r="H7558" s="78"/>
      <c r="I7558" s="78"/>
    </row>
    <row r="7559" spans="1:9" x14ac:dyDescent="0.2">
      <c r="A7559" s="77">
        <v>39691</v>
      </c>
      <c r="B7559" s="61">
        <v>-263</v>
      </c>
      <c r="C7559" s="78">
        <f t="shared" si="289"/>
        <v>2008.08</v>
      </c>
      <c r="D7559" s="78">
        <f t="shared" si="290"/>
        <v>-0.52165289256198344</v>
      </c>
      <c r="E7559" s="78"/>
      <c r="F7559" s="78"/>
      <c r="G7559" s="78"/>
      <c r="H7559" s="78"/>
      <c r="I7559" s="78"/>
    </row>
    <row r="7560" spans="1:9" x14ac:dyDescent="0.2">
      <c r="A7560" s="77">
        <v>39692</v>
      </c>
      <c r="B7560" s="61">
        <v>-26</v>
      </c>
      <c r="C7560" s="78">
        <f t="shared" si="289"/>
        <v>2008.09</v>
      </c>
      <c r="D7560" s="78">
        <f t="shared" si="290"/>
        <v>-5.1570247933884296E-2</v>
      </c>
      <c r="E7560" s="78"/>
      <c r="F7560" s="78"/>
      <c r="G7560" s="78"/>
      <c r="H7560" s="78"/>
      <c r="I7560" s="78"/>
    </row>
    <row r="7561" spans="1:9" x14ac:dyDescent="0.2">
      <c r="A7561" s="77">
        <v>39693</v>
      </c>
      <c r="B7561" s="61">
        <v>109</v>
      </c>
      <c r="C7561" s="78">
        <f t="shared" si="289"/>
        <v>2008.09</v>
      </c>
      <c r="D7561" s="78">
        <f t="shared" si="290"/>
        <v>0.21619834710743802</v>
      </c>
      <c r="E7561" s="78"/>
      <c r="F7561" s="78"/>
      <c r="G7561" s="78"/>
      <c r="H7561" s="78"/>
      <c r="I7561" s="78"/>
    </row>
    <row r="7562" spans="1:9" x14ac:dyDescent="0.2">
      <c r="A7562" s="77">
        <v>39694</v>
      </c>
      <c r="B7562" s="61">
        <v>286</v>
      </c>
      <c r="C7562" s="78">
        <f t="shared" si="289"/>
        <v>2008.09</v>
      </c>
      <c r="D7562" s="78">
        <f t="shared" si="290"/>
        <v>0.56727272727272726</v>
      </c>
      <c r="E7562" s="78"/>
      <c r="F7562" s="78"/>
      <c r="G7562" s="78"/>
      <c r="H7562" s="78"/>
      <c r="I7562" s="78"/>
    </row>
    <row r="7563" spans="1:9" x14ac:dyDescent="0.2">
      <c r="A7563" s="77">
        <v>39695</v>
      </c>
      <c r="B7563" s="61">
        <v>298</v>
      </c>
      <c r="C7563" s="78">
        <f t="shared" ref="C7563:C7626" si="291">YEAR(A7563) + MONTH(A7563) / 100</f>
        <v>2008.09</v>
      </c>
      <c r="D7563" s="78">
        <f t="shared" si="290"/>
        <v>0.59107438016528935</v>
      </c>
      <c r="E7563" s="78"/>
      <c r="F7563" s="78"/>
      <c r="G7563" s="78"/>
      <c r="H7563" s="78"/>
      <c r="I7563" s="78"/>
    </row>
    <row r="7564" spans="1:9" x14ac:dyDescent="0.2">
      <c r="A7564" s="77">
        <v>39696</v>
      </c>
      <c r="B7564" s="61">
        <v>138</v>
      </c>
      <c r="C7564" s="78">
        <f t="shared" si="291"/>
        <v>2008.09</v>
      </c>
      <c r="D7564" s="78">
        <f t="shared" ref="D7564:D7627" si="292">B7564 * 60 * 60 * 24 / 43560 / 1000</f>
        <v>0.27371900826446277</v>
      </c>
      <c r="E7564" s="78"/>
      <c r="F7564" s="78"/>
      <c r="G7564" s="78"/>
      <c r="H7564" s="78"/>
      <c r="I7564" s="78"/>
    </row>
    <row r="7565" spans="1:9" x14ac:dyDescent="0.2">
      <c r="A7565" s="77">
        <v>39697</v>
      </c>
      <c r="B7565" s="61">
        <v>166</v>
      </c>
      <c r="C7565" s="78">
        <f t="shared" si="291"/>
        <v>2008.09</v>
      </c>
      <c r="D7565" s="78">
        <f t="shared" si="292"/>
        <v>0.32925619834710745</v>
      </c>
      <c r="E7565" s="78"/>
      <c r="F7565" s="78"/>
      <c r="G7565" s="78"/>
      <c r="H7565" s="78"/>
      <c r="I7565" s="78"/>
    </row>
    <row r="7566" spans="1:9" x14ac:dyDescent="0.2">
      <c r="A7566" s="77">
        <v>39698</v>
      </c>
      <c r="B7566" s="61">
        <v>101</v>
      </c>
      <c r="C7566" s="78">
        <f t="shared" si="291"/>
        <v>2008.09</v>
      </c>
      <c r="D7566" s="78">
        <f t="shared" si="292"/>
        <v>0.20033057851239669</v>
      </c>
      <c r="E7566" s="78"/>
      <c r="F7566" s="78"/>
      <c r="G7566" s="78"/>
      <c r="H7566" s="78"/>
      <c r="I7566" s="78"/>
    </row>
    <row r="7567" spans="1:9" x14ac:dyDescent="0.2">
      <c r="A7567" s="77">
        <v>39699</v>
      </c>
      <c r="B7567" s="61">
        <v>41</v>
      </c>
      <c r="C7567" s="78">
        <f t="shared" si="291"/>
        <v>2008.09</v>
      </c>
      <c r="D7567" s="78">
        <f t="shared" si="292"/>
        <v>8.1322314049586786E-2</v>
      </c>
      <c r="E7567" s="78"/>
      <c r="F7567" s="78"/>
      <c r="G7567" s="78"/>
      <c r="H7567" s="78"/>
      <c r="I7567" s="78"/>
    </row>
    <row r="7568" spans="1:9" x14ac:dyDescent="0.2">
      <c r="A7568" s="77">
        <v>39700</v>
      </c>
      <c r="B7568" s="61">
        <v>-84</v>
      </c>
      <c r="C7568" s="78">
        <f t="shared" si="291"/>
        <v>2008.09</v>
      </c>
      <c r="D7568" s="78">
        <f t="shared" si="292"/>
        <v>-0.16661157024793388</v>
      </c>
      <c r="E7568" s="78"/>
      <c r="F7568" s="78"/>
      <c r="G7568" s="78"/>
      <c r="H7568" s="78"/>
      <c r="I7568" s="78"/>
    </row>
    <row r="7569" spans="1:9" x14ac:dyDescent="0.2">
      <c r="A7569" s="77">
        <v>39701</v>
      </c>
      <c r="B7569" s="61">
        <v>39</v>
      </c>
      <c r="C7569" s="78">
        <f t="shared" si="291"/>
        <v>2008.09</v>
      </c>
      <c r="D7569" s="78">
        <f t="shared" si="292"/>
        <v>7.7355371900826447E-2</v>
      </c>
      <c r="E7569" s="78"/>
      <c r="F7569" s="78"/>
      <c r="G7569" s="78"/>
      <c r="H7569" s="78"/>
      <c r="I7569" s="78"/>
    </row>
    <row r="7570" spans="1:9" x14ac:dyDescent="0.2">
      <c r="A7570" s="77">
        <v>39702</v>
      </c>
      <c r="B7570" s="61">
        <v>41</v>
      </c>
      <c r="C7570" s="78">
        <f t="shared" si="291"/>
        <v>2008.09</v>
      </c>
      <c r="D7570" s="78">
        <f t="shared" si="292"/>
        <v>8.1322314049586786E-2</v>
      </c>
      <c r="E7570" s="78"/>
      <c r="F7570" s="78"/>
      <c r="G7570" s="78"/>
      <c r="H7570" s="78"/>
      <c r="I7570" s="78"/>
    </row>
    <row r="7571" spans="1:9" x14ac:dyDescent="0.2">
      <c r="A7571" s="77">
        <v>39703</v>
      </c>
      <c r="B7571" s="61">
        <v>80</v>
      </c>
      <c r="C7571" s="78">
        <f t="shared" si="291"/>
        <v>2008.09</v>
      </c>
      <c r="D7571" s="78">
        <f t="shared" si="292"/>
        <v>0.15867768595041323</v>
      </c>
      <c r="E7571" s="78"/>
      <c r="F7571" s="78"/>
      <c r="G7571" s="78"/>
      <c r="H7571" s="78"/>
      <c r="I7571" s="78"/>
    </row>
    <row r="7572" spans="1:9" x14ac:dyDescent="0.2">
      <c r="A7572" s="77">
        <v>39704</v>
      </c>
      <c r="B7572" s="61">
        <v>79</v>
      </c>
      <c r="C7572" s="78">
        <f t="shared" si="291"/>
        <v>2008.09</v>
      </c>
      <c r="D7572" s="78">
        <f t="shared" si="292"/>
        <v>0.15669421487603305</v>
      </c>
      <c r="E7572" s="78"/>
      <c r="F7572" s="78"/>
      <c r="G7572" s="78"/>
      <c r="H7572" s="78"/>
      <c r="I7572" s="78"/>
    </row>
    <row r="7573" spans="1:9" x14ac:dyDescent="0.2">
      <c r="A7573" s="77">
        <v>39705</v>
      </c>
      <c r="B7573" s="61">
        <v>73</v>
      </c>
      <c r="C7573" s="78">
        <f t="shared" si="291"/>
        <v>2008.09</v>
      </c>
      <c r="D7573" s="78">
        <f t="shared" si="292"/>
        <v>0.14479338842975206</v>
      </c>
      <c r="E7573" s="78"/>
      <c r="F7573" s="78"/>
      <c r="G7573" s="78"/>
      <c r="H7573" s="78"/>
      <c r="I7573" s="78"/>
    </row>
    <row r="7574" spans="1:9" x14ac:dyDescent="0.2">
      <c r="A7574" s="77">
        <v>39706</v>
      </c>
      <c r="B7574" s="61">
        <v>65</v>
      </c>
      <c r="C7574" s="78">
        <f t="shared" si="291"/>
        <v>2008.09</v>
      </c>
      <c r="D7574" s="78">
        <f t="shared" si="292"/>
        <v>0.12892561983471074</v>
      </c>
      <c r="E7574" s="78"/>
      <c r="F7574" s="78"/>
      <c r="G7574" s="78"/>
      <c r="H7574" s="78"/>
      <c r="I7574" s="78"/>
    </row>
    <row r="7575" spans="1:9" x14ac:dyDescent="0.2">
      <c r="A7575" s="77">
        <v>39707</v>
      </c>
      <c r="B7575" s="61">
        <v>7</v>
      </c>
      <c r="C7575" s="78">
        <f t="shared" si="291"/>
        <v>2008.09</v>
      </c>
      <c r="D7575" s="78">
        <f t="shared" si="292"/>
        <v>1.3884297520661157E-2</v>
      </c>
      <c r="E7575" s="78"/>
      <c r="F7575" s="78"/>
      <c r="G7575" s="78"/>
      <c r="H7575" s="78"/>
      <c r="I7575" s="78"/>
    </row>
    <row r="7576" spans="1:9" x14ac:dyDescent="0.2">
      <c r="A7576" s="77">
        <v>39708</v>
      </c>
      <c r="B7576" s="61">
        <v>29</v>
      </c>
      <c r="C7576" s="78">
        <f t="shared" si="291"/>
        <v>2008.09</v>
      </c>
      <c r="D7576" s="78">
        <f t="shared" si="292"/>
        <v>5.752066115702479E-2</v>
      </c>
      <c r="E7576" s="78"/>
      <c r="F7576" s="78"/>
      <c r="G7576" s="78"/>
      <c r="H7576" s="78"/>
      <c r="I7576" s="78"/>
    </row>
    <row r="7577" spans="1:9" x14ac:dyDescent="0.2">
      <c r="A7577" s="77">
        <v>39709</v>
      </c>
      <c r="B7577" s="61">
        <v>-131</v>
      </c>
      <c r="C7577" s="78">
        <f t="shared" si="291"/>
        <v>2008.09</v>
      </c>
      <c r="D7577" s="78">
        <f t="shared" si="292"/>
        <v>-0.25983471074380166</v>
      </c>
      <c r="E7577" s="78"/>
      <c r="F7577" s="78"/>
      <c r="G7577" s="78"/>
      <c r="H7577" s="78"/>
      <c r="I7577" s="78"/>
    </row>
    <row r="7578" spans="1:9" x14ac:dyDescent="0.2">
      <c r="A7578" s="77">
        <v>39710</v>
      </c>
      <c r="B7578" s="61">
        <v>-175</v>
      </c>
      <c r="C7578" s="78">
        <f t="shared" si="291"/>
        <v>2008.09</v>
      </c>
      <c r="D7578" s="78">
        <f t="shared" si="292"/>
        <v>-0.34710743801652894</v>
      </c>
      <c r="E7578" s="78"/>
      <c r="F7578" s="78"/>
      <c r="G7578" s="78"/>
      <c r="H7578" s="78"/>
      <c r="I7578" s="78"/>
    </row>
    <row r="7579" spans="1:9" x14ac:dyDescent="0.2">
      <c r="A7579" s="77">
        <v>39711</v>
      </c>
      <c r="B7579" s="61">
        <v>-67</v>
      </c>
      <c r="C7579" s="78">
        <f t="shared" si="291"/>
        <v>2008.09</v>
      </c>
      <c r="D7579" s="78">
        <f t="shared" si="292"/>
        <v>-0.13289256198347107</v>
      </c>
      <c r="E7579" s="78"/>
      <c r="F7579" s="78"/>
      <c r="G7579" s="78"/>
      <c r="H7579" s="78"/>
      <c r="I7579" s="78"/>
    </row>
    <row r="7580" spans="1:9" x14ac:dyDescent="0.2">
      <c r="A7580" s="77">
        <v>39712</v>
      </c>
      <c r="B7580" s="61">
        <v>-39</v>
      </c>
      <c r="C7580" s="78">
        <f t="shared" si="291"/>
        <v>2008.09</v>
      </c>
      <c r="D7580" s="78">
        <f t="shared" si="292"/>
        <v>-7.7355371900826447E-2</v>
      </c>
      <c r="E7580" s="78"/>
      <c r="F7580" s="78"/>
      <c r="G7580" s="78"/>
      <c r="H7580" s="78"/>
      <c r="I7580" s="78"/>
    </row>
    <row r="7581" spans="1:9" x14ac:dyDescent="0.2">
      <c r="A7581" s="77">
        <v>39713</v>
      </c>
      <c r="B7581" s="61">
        <v>37</v>
      </c>
      <c r="C7581" s="78">
        <f t="shared" si="291"/>
        <v>2008.09</v>
      </c>
      <c r="D7581" s="78">
        <f t="shared" si="292"/>
        <v>7.3388429752066123E-2</v>
      </c>
      <c r="E7581" s="78"/>
      <c r="F7581" s="78"/>
      <c r="G7581" s="78"/>
      <c r="H7581" s="78"/>
      <c r="I7581" s="78"/>
    </row>
    <row r="7582" spans="1:9" x14ac:dyDescent="0.2">
      <c r="A7582" s="77">
        <v>39714</v>
      </c>
      <c r="B7582" s="61">
        <v>167</v>
      </c>
      <c r="C7582" s="78">
        <f t="shared" si="291"/>
        <v>2008.09</v>
      </c>
      <c r="D7582" s="78">
        <f t="shared" si="292"/>
        <v>0.33123966942148758</v>
      </c>
      <c r="E7582" s="78"/>
      <c r="F7582" s="78"/>
      <c r="G7582" s="78"/>
      <c r="H7582" s="78"/>
      <c r="I7582" s="78"/>
    </row>
    <row r="7583" spans="1:9" x14ac:dyDescent="0.2">
      <c r="A7583" s="77">
        <v>39715</v>
      </c>
      <c r="B7583" s="61">
        <v>30</v>
      </c>
      <c r="C7583" s="78">
        <f t="shared" si="291"/>
        <v>2008.09</v>
      </c>
      <c r="D7583" s="78">
        <f t="shared" si="292"/>
        <v>5.9504132231404959E-2</v>
      </c>
      <c r="E7583" s="78"/>
      <c r="F7583" s="78"/>
      <c r="G7583" s="78"/>
      <c r="H7583" s="78"/>
      <c r="I7583" s="78"/>
    </row>
    <row r="7584" spans="1:9" x14ac:dyDescent="0.2">
      <c r="A7584" s="77">
        <v>39716</v>
      </c>
      <c r="B7584" s="61">
        <v>138</v>
      </c>
      <c r="C7584" s="78">
        <f t="shared" si="291"/>
        <v>2008.09</v>
      </c>
      <c r="D7584" s="78">
        <f t="shared" si="292"/>
        <v>0.27371900826446277</v>
      </c>
      <c r="E7584" s="78"/>
      <c r="F7584" s="78"/>
      <c r="G7584" s="78"/>
      <c r="H7584" s="78"/>
      <c r="I7584" s="78"/>
    </row>
    <row r="7585" spans="1:9" x14ac:dyDescent="0.2">
      <c r="A7585" s="77">
        <v>39717</v>
      </c>
      <c r="B7585" s="61">
        <v>49</v>
      </c>
      <c r="C7585" s="78">
        <f t="shared" si="291"/>
        <v>2008.09</v>
      </c>
      <c r="D7585" s="78">
        <f t="shared" si="292"/>
        <v>9.7190082644628112E-2</v>
      </c>
      <c r="E7585" s="78"/>
      <c r="F7585" s="78"/>
      <c r="G7585" s="78"/>
      <c r="H7585" s="78"/>
      <c r="I7585" s="78"/>
    </row>
    <row r="7586" spans="1:9" x14ac:dyDescent="0.2">
      <c r="A7586" s="77">
        <v>39718</v>
      </c>
      <c r="B7586" s="61">
        <v>92</v>
      </c>
      <c r="C7586" s="78">
        <f t="shared" si="291"/>
        <v>2008.09</v>
      </c>
      <c r="D7586" s="78">
        <f t="shared" si="292"/>
        <v>0.18247933884297521</v>
      </c>
      <c r="E7586" s="78"/>
      <c r="F7586" s="78"/>
      <c r="G7586" s="78"/>
      <c r="H7586" s="78"/>
      <c r="I7586" s="78"/>
    </row>
    <row r="7587" spans="1:9" x14ac:dyDescent="0.2">
      <c r="A7587" s="77">
        <v>39719</v>
      </c>
      <c r="B7587" s="61">
        <v>105</v>
      </c>
      <c r="C7587" s="78">
        <f t="shared" si="291"/>
        <v>2008.09</v>
      </c>
      <c r="D7587" s="78">
        <f t="shared" si="292"/>
        <v>0.20826446280991734</v>
      </c>
      <c r="E7587" s="78"/>
      <c r="F7587" s="78"/>
      <c r="G7587" s="78"/>
      <c r="H7587" s="78"/>
      <c r="I7587" s="78"/>
    </row>
    <row r="7588" spans="1:9" x14ac:dyDescent="0.2">
      <c r="A7588" s="77">
        <v>39720</v>
      </c>
      <c r="B7588" s="61">
        <v>140</v>
      </c>
      <c r="C7588" s="78">
        <f t="shared" si="291"/>
        <v>2008.09</v>
      </c>
      <c r="D7588" s="78">
        <f t="shared" si="292"/>
        <v>0.27768595041322319</v>
      </c>
      <c r="E7588" s="78"/>
      <c r="F7588" s="78"/>
      <c r="G7588" s="78"/>
      <c r="H7588" s="78"/>
      <c r="I7588" s="78"/>
    </row>
    <row r="7589" spans="1:9" x14ac:dyDescent="0.2">
      <c r="A7589" s="77">
        <v>39721</v>
      </c>
      <c r="B7589" s="61">
        <v>59</v>
      </c>
      <c r="C7589" s="78">
        <f t="shared" si="291"/>
        <v>2008.09</v>
      </c>
      <c r="D7589" s="78">
        <f t="shared" si="292"/>
        <v>0.11702479338842976</v>
      </c>
      <c r="E7589" s="78"/>
      <c r="F7589" s="78"/>
      <c r="G7589" s="78"/>
      <c r="H7589" s="78"/>
      <c r="I7589" s="78"/>
    </row>
    <row r="7590" spans="1:9" x14ac:dyDescent="0.2">
      <c r="A7590" s="77">
        <v>39722</v>
      </c>
      <c r="B7590" s="61">
        <v>-101</v>
      </c>
      <c r="C7590" s="78">
        <f t="shared" si="291"/>
        <v>2008.1</v>
      </c>
      <c r="D7590" s="78">
        <f t="shared" si="292"/>
        <v>-0.20033057851239669</v>
      </c>
      <c r="E7590" s="78"/>
      <c r="F7590" s="78"/>
      <c r="G7590" s="78"/>
      <c r="H7590" s="78"/>
      <c r="I7590" s="78"/>
    </row>
    <row r="7591" spans="1:9" x14ac:dyDescent="0.2">
      <c r="A7591" s="77">
        <v>39723</v>
      </c>
      <c r="B7591" s="61">
        <v>132</v>
      </c>
      <c r="C7591" s="78">
        <f t="shared" si="291"/>
        <v>2008.1</v>
      </c>
      <c r="D7591" s="78">
        <f t="shared" si="292"/>
        <v>0.26181818181818184</v>
      </c>
      <c r="E7591" s="78"/>
      <c r="F7591" s="78"/>
      <c r="G7591" s="78"/>
      <c r="H7591" s="78"/>
      <c r="I7591" s="78"/>
    </row>
    <row r="7592" spans="1:9" x14ac:dyDescent="0.2">
      <c r="A7592" s="77">
        <v>39724</v>
      </c>
      <c r="B7592" s="61">
        <v>724</v>
      </c>
      <c r="C7592" s="78">
        <f t="shared" si="291"/>
        <v>2008.1</v>
      </c>
      <c r="D7592" s="78">
        <f t="shared" si="292"/>
        <v>1.4360330578512397</v>
      </c>
      <c r="E7592" s="78"/>
      <c r="F7592" s="78"/>
      <c r="G7592" s="78"/>
      <c r="H7592" s="78"/>
      <c r="I7592" s="78"/>
    </row>
    <row r="7593" spans="1:9" x14ac:dyDescent="0.2">
      <c r="A7593" s="77">
        <v>39725</v>
      </c>
      <c r="B7593" s="61">
        <v>433</v>
      </c>
      <c r="C7593" s="78">
        <f t="shared" si="291"/>
        <v>2008.1</v>
      </c>
      <c r="D7593" s="78">
        <f t="shared" si="292"/>
        <v>0.85884297520661157</v>
      </c>
      <c r="E7593" s="78"/>
      <c r="F7593" s="78"/>
      <c r="G7593" s="78"/>
      <c r="H7593" s="78"/>
      <c r="I7593" s="78"/>
    </row>
    <row r="7594" spans="1:9" x14ac:dyDescent="0.2">
      <c r="A7594" s="77">
        <v>39726</v>
      </c>
      <c r="B7594" s="61">
        <v>298</v>
      </c>
      <c r="C7594" s="78">
        <f t="shared" si="291"/>
        <v>2008.1</v>
      </c>
      <c r="D7594" s="78">
        <f t="shared" si="292"/>
        <v>0.59107438016528935</v>
      </c>
      <c r="E7594" s="78"/>
      <c r="F7594" s="78"/>
      <c r="G7594" s="78"/>
      <c r="H7594" s="78"/>
      <c r="I7594" s="78"/>
    </row>
    <row r="7595" spans="1:9" x14ac:dyDescent="0.2">
      <c r="A7595" s="77">
        <v>39727</v>
      </c>
      <c r="B7595" s="61">
        <v>268</v>
      </c>
      <c r="C7595" s="78">
        <f t="shared" si="291"/>
        <v>2008.1</v>
      </c>
      <c r="D7595" s="78">
        <f t="shared" si="292"/>
        <v>0.5315702479338843</v>
      </c>
      <c r="E7595" s="78"/>
      <c r="F7595" s="78"/>
      <c r="G7595" s="78"/>
      <c r="H7595" s="78"/>
      <c r="I7595" s="78"/>
    </row>
    <row r="7596" spans="1:9" x14ac:dyDescent="0.2">
      <c r="A7596" s="77">
        <v>39728</v>
      </c>
      <c r="B7596" s="61">
        <v>106</v>
      </c>
      <c r="C7596" s="78">
        <f t="shared" si="291"/>
        <v>2008.1</v>
      </c>
      <c r="D7596" s="78">
        <f t="shared" si="292"/>
        <v>0.21024793388429752</v>
      </c>
      <c r="E7596" s="78"/>
      <c r="F7596" s="78"/>
      <c r="G7596" s="78"/>
      <c r="H7596" s="78"/>
      <c r="I7596" s="78"/>
    </row>
    <row r="7597" spans="1:9" x14ac:dyDescent="0.2">
      <c r="A7597" s="77">
        <v>39729</v>
      </c>
      <c r="B7597" s="61">
        <v>5</v>
      </c>
      <c r="C7597" s="78">
        <f t="shared" si="291"/>
        <v>2008.1</v>
      </c>
      <c r="D7597" s="78">
        <f t="shared" si="292"/>
        <v>9.9173553719008271E-3</v>
      </c>
      <c r="E7597" s="78"/>
      <c r="F7597" s="78"/>
      <c r="G7597" s="78"/>
      <c r="H7597" s="78"/>
      <c r="I7597" s="78"/>
    </row>
    <row r="7598" spans="1:9" x14ac:dyDescent="0.2">
      <c r="A7598" s="77">
        <v>39730</v>
      </c>
      <c r="B7598" s="61">
        <v>-53</v>
      </c>
      <c r="C7598" s="78">
        <f t="shared" si="291"/>
        <v>2008.1</v>
      </c>
      <c r="D7598" s="78">
        <f t="shared" si="292"/>
        <v>-0.10512396694214876</v>
      </c>
      <c r="E7598" s="78"/>
      <c r="F7598" s="78"/>
      <c r="G7598" s="78"/>
      <c r="H7598" s="78"/>
      <c r="I7598" s="78"/>
    </row>
    <row r="7599" spans="1:9" x14ac:dyDescent="0.2">
      <c r="A7599" s="77">
        <v>39731</v>
      </c>
      <c r="B7599" s="61">
        <v>37</v>
      </c>
      <c r="C7599" s="78">
        <f t="shared" si="291"/>
        <v>2008.1</v>
      </c>
      <c r="D7599" s="78">
        <f t="shared" si="292"/>
        <v>7.3388429752066123E-2</v>
      </c>
      <c r="E7599" s="78"/>
      <c r="F7599" s="78"/>
      <c r="G7599" s="78"/>
      <c r="H7599" s="78"/>
      <c r="I7599" s="78"/>
    </row>
    <row r="7600" spans="1:9" x14ac:dyDescent="0.2">
      <c r="A7600" s="77">
        <v>39732</v>
      </c>
      <c r="B7600" s="61">
        <v>-37</v>
      </c>
      <c r="C7600" s="78">
        <f t="shared" si="291"/>
        <v>2008.1</v>
      </c>
      <c r="D7600" s="78">
        <f t="shared" si="292"/>
        <v>-7.3388429752066123E-2</v>
      </c>
      <c r="E7600" s="78"/>
      <c r="F7600" s="78"/>
      <c r="G7600" s="78"/>
      <c r="H7600" s="78"/>
      <c r="I7600" s="78"/>
    </row>
    <row r="7601" spans="1:9" x14ac:dyDescent="0.2">
      <c r="A7601" s="77">
        <v>39733</v>
      </c>
      <c r="B7601" s="61">
        <v>97</v>
      </c>
      <c r="C7601" s="78">
        <f t="shared" si="291"/>
        <v>2008.1</v>
      </c>
      <c r="D7601" s="78">
        <f t="shared" si="292"/>
        <v>0.19239669421487601</v>
      </c>
      <c r="E7601" s="78"/>
      <c r="F7601" s="78"/>
      <c r="G7601" s="78"/>
      <c r="H7601" s="78"/>
      <c r="I7601" s="78"/>
    </row>
    <row r="7602" spans="1:9" x14ac:dyDescent="0.2">
      <c r="A7602" s="77">
        <v>39734</v>
      </c>
      <c r="B7602" s="61">
        <v>241</v>
      </c>
      <c r="C7602" s="78">
        <f t="shared" si="291"/>
        <v>2008.1</v>
      </c>
      <c r="D7602" s="78">
        <f t="shared" si="292"/>
        <v>0.4780165289256198</v>
      </c>
      <c r="E7602" s="78"/>
      <c r="F7602" s="78"/>
      <c r="G7602" s="78"/>
      <c r="H7602" s="78"/>
      <c r="I7602" s="78"/>
    </row>
    <row r="7603" spans="1:9" x14ac:dyDescent="0.2">
      <c r="A7603" s="77">
        <v>39735</v>
      </c>
      <c r="B7603" s="61">
        <v>138</v>
      </c>
      <c r="C7603" s="78">
        <f t="shared" si="291"/>
        <v>2008.1</v>
      </c>
      <c r="D7603" s="78">
        <f t="shared" si="292"/>
        <v>0.27371900826446277</v>
      </c>
      <c r="E7603" s="78"/>
      <c r="F7603" s="78"/>
      <c r="G7603" s="78"/>
      <c r="H7603" s="78"/>
      <c r="I7603" s="78"/>
    </row>
    <row r="7604" spans="1:9" x14ac:dyDescent="0.2">
      <c r="A7604" s="77">
        <v>39736</v>
      </c>
      <c r="B7604" s="61">
        <v>66</v>
      </c>
      <c r="C7604" s="78">
        <f t="shared" si="291"/>
        <v>2008.1</v>
      </c>
      <c r="D7604" s="78">
        <f t="shared" si="292"/>
        <v>0.13090909090909092</v>
      </c>
      <c r="E7604" s="78"/>
      <c r="F7604" s="78"/>
      <c r="G7604" s="78"/>
      <c r="H7604" s="78"/>
      <c r="I7604" s="78"/>
    </row>
    <row r="7605" spans="1:9" x14ac:dyDescent="0.2">
      <c r="A7605" s="77">
        <v>39737</v>
      </c>
      <c r="B7605" s="61">
        <v>123</v>
      </c>
      <c r="C7605" s="78">
        <f t="shared" si="291"/>
        <v>2008.1</v>
      </c>
      <c r="D7605" s="78">
        <f t="shared" si="292"/>
        <v>0.24396694214876033</v>
      </c>
      <c r="E7605" s="78"/>
      <c r="F7605" s="78"/>
      <c r="G7605" s="78"/>
      <c r="H7605" s="78"/>
      <c r="I7605" s="78"/>
    </row>
    <row r="7606" spans="1:9" x14ac:dyDescent="0.2">
      <c r="A7606" s="77">
        <v>39738</v>
      </c>
      <c r="B7606" s="61">
        <v>237</v>
      </c>
      <c r="C7606" s="78">
        <f t="shared" si="291"/>
        <v>2008.1</v>
      </c>
      <c r="D7606" s="78">
        <f t="shared" si="292"/>
        <v>0.47008264462809918</v>
      </c>
      <c r="E7606" s="78"/>
      <c r="F7606" s="78"/>
      <c r="G7606" s="78"/>
      <c r="H7606" s="78"/>
      <c r="I7606" s="78"/>
    </row>
    <row r="7607" spans="1:9" x14ac:dyDescent="0.2">
      <c r="A7607" s="77">
        <v>39739</v>
      </c>
      <c r="B7607" s="61">
        <v>124</v>
      </c>
      <c r="C7607" s="78">
        <f t="shared" si="291"/>
        <v>2008.1</v>
      </c>
      <c r="D7607" s="78">
        <f t="shared" si="292"/>
        <v>0.24595041322314048</v>
      </c>
      <c r="E7607" s="78"/>
      <c r="F7607" s="78"/>
      <c r="G7607" s="78"/>
      <c r="H7607" s="78"/>
      <c r="I7607" s="78"/>
    </row>
    <row r="7608" spans="1:9" x14ac:dyDescent="0.2">
      <c r="A7608" s="77">
        <v>39740</v>
      </c>
      <c r="B7608" s="61">
        <v>114</v>
      </c>
      <c r="C7608" s="78">
        <f t="shared" si="291"/>
        <v>2008.1</v>
      </c>
      <c r="D7608" s="78">
        <f t="shared" si="292"/>
        <v>0.22611570247933885</v>
      </c>
      <c r="E7608" s="78"/>
      <c r="F7608" s="78"/>
      <c r="G7608" s="78"/>
      <c r="H7608" s="78"/>
      <c r="I7608" s="78"/>
    </row>
    <row r="7609" spans="1:9" x14ac:dyDescent="0.2">
      <c r="A7609" s="77">
        <v>39741</v>
      </c>
      <c r="B7609" s="61">
        <v>80</v>
      </c>
      <c r="C7609" s="78">
        <f t="shared" si="291"/>
        <v>2008.1</v>
      </c>
      <c r="D7609" s="78">
        <f t="shared" si="292"/>
        <v>0.15867768595041323</v>
      </c>
      <c r="E7609" s="78"/>
      <c r="F7609" s="78"/>
      <c r="G7609" s="78"/>
      <c r="H7609" s="78"/>
      <c r="I7609" s="78"/>
    </row>
    <row r="7610" spans="1:9" x14ac:dyDescent="0.2">
      <c r="A7610" s="77">
        <v>39742</v>
      </c>
      <c r="B7610" s="61">
        <v>111</v>
      </c>
      <c r="C7610" s="78">
        <f t="shared" si="291"/>
        <v>2008.1</v>
      </c>
      <c r="D7610" s="78">
        <f t="shared" si="292"/>
        <v>0.22016528925619835</v>
      </c>
      <c r="E7610" s="78"/>
      <c r="F7610" s="78"/>
      <c r="G7610" s="78"/>
      <c r="H7610" s="78"/>
      <c r="I7610" s="78"/>
    </row>
    <row r="7611" spans="1:9" x14ac:dyDescent="0.2">
      <c r="A7611" s="77">
        <v>39743</v>
      </c>
      <c r="B7611" s="61">
        <v>59</v>
      </c>
      <c r="C7611" s="78">
        <f t="shared" si="291"/>
        <v>2008.1</v>
      </c>
      <c r="D7611" s="78">
        <f t="shared" si="292"/>
        <v>0.11702479338842976</v>
      </c>
      <c r="E7611" s="78"/>
      <c r="F7611" s="78"/>
      <c r="G7611" s="78"/>
      <c r="H7611" s="78"/>
      <c r="I7611" s="78"/>
    </row>
    <row r="7612" spans="1:9" x14ac:dyDescent="0.2">
      <c r="A7612" s="77">
        <v>39744</v>
      </c>
      <c r="B7612" s="61">
        <v>67</v>
      </c>
      <c r="C7612" s="78">
        <f t="shared" si="291"/>
        <v>2008.1</v>
      </c>
      <c r="D7612" s="78">
        <f t="shared" si="292"/>
        <v>0.13289256198347107</v>
      </c>
      <c r="E7612" s="78"/>
      <c r="F7612" s="78"/>
      <c r="G7612" s="78"/>
      <c r="H7612" s="78"/>
      <c r="I7612" s="78"/>
    </row>
    <row r="7613" spans="1:9" x14ac:dyDescent="0.2">
      <c r="A7613" s="77">
        <v>39745</v>
      </c>
      <c r="B7613" s="61">
        <v>79</v>
      </c>
      <c r="C7613" s="78">
        <f t="shared" si="291"/>
        <v>2008.1</v>
      </c>
      <c r="D7613" s="78">
        <f t="shared" si="292"/>
        <v>0.15669421487603305</v>
      </c>
      <c r="E7613" s="78"/>
      <c r="F7613" s="78"/>
      <c r="G7613" s="78"/>
      <c r="H7613" s="78"/>
      <c r="I7613" s="78"/>
    </row>
    <row r="7614" spans="1:9" x14ac:dyDescent="0.2">
      <c r="A7614" s="77">
        <v>39746</v>
      </c>
      <c r="B7614" s="61">
        <v>258</v>
      </c>
      <c r="C7614" s="78">
        <f t="shared" si="291"/>
        <v>2008.1</v>
      </c>
      <c r="D7614" s="78">
        <f t="shared" si="292"/>
        <v>0.51173553719008269</v>
      </c>
      <c r="E7614" s="78"/>
      <c r="F7614" s="78"/>
      <c r="G7614" s="78"/>
      <c r="H7614" s="78"/>
      <c r="I7614" s="78"/>
    </row>
    <row r="7615" spans="1:9" x14ac:dyDescent="0.2">
      <c r="A7615" s="77">
        <v>39747</v>
      </c>
      <c r="B7615" s="61">
        <v>154</v>
      </c>
      <c r="C7615" s="78">
        <f t="shared" si="291"/>
        <v>2008.1</v>
      </c>
      <c r="D7615" s="78">
        <f t="shared" si="292"/>
        <v>0.30545454545454542</v>
      </c>
      <c r="E7615" s="78"/>
      <c r="F7615" s="78"/>
      <c r="G7615" s="78"/>
      <c r="H7615" s="78"/>
      <c r="I7615" s="78"/>
    </row>
    <row r="7616" spans="1:9" x14ac:dyDescent="0.2">
      <c r="A7616" s="77">
        <v>39748</v>
      </c>
      <c r="B7616" s="61">
        <v>100</v>
      </c>
      <c r="C7616" s="78">
        <f t="shared" si="291"/>
        <v>2008.1</v>
      </c>
      <c r="D7616" s="78">
        <f t="shared" si="292"/>
        <v>0.19834710743801653</v>
      </c>
      <c r="E7616" s="78"/>
      <c r="F7616" s="78"/>
      <c r="G7616" s="78"/>
      <c r="H7616" s="78"/>
      <c r="I7616" s="78"/>
    </row>
    <row r="7617" spans="1:9" x14ac:dyDescent="0.2">
      <c r="A7617" s="77">
        <v>39749</v>
      </c>
      <c r="B7617" s="61">
        <v>142</v>
      </c>
      <c r="C7617" s="78">
        <f t="shared" si="291"/>
        <v>2008.1</v>
      </c>
      <c r="D7617" s="78">
        <f t="shared" si="292"/>
        <v>0.2816528925619835</v>
      </c>
      <c r="E7617" s="78"/>
      <c r="F7617" s="78"/>
      <c r="G7617" s="78"/>
      <c r="H7617" s="78"/>
      <c r="I7617" s="78"/>
    </row>
    <row r="7618" spans="1:9" x14ac:dyDescent="0.2">
      <c r="A7618" s="77">
        <v>39750</v>
      </c>
      <c r="B7618" s="61">
        <v>142</v>
      </c>
      <c r="C7618" s="78">
        <f t="shared" si="291"/>
        <v>2008.1</v>
      </c>
      <c r="D7618" s="78">
        <f t="shared" si="292"/>
        <v>0.2816528925619835</v>
      </c>
      <c r="E7618" s="78"/>
      <c r="F7618" s="78"/>
      <c r="G7618" s="78"/>
      <c r="H7618" s="78"/>
      <c r="I7618" s="78"/>
    </row>
    <row r="7619" spans="1:9" x14ac:dyDescent="0.2">
      <c r="A7619" s="77">
        <v>39751</v>
      </c>
      <c r="B7619" s="61">
        <v>197</v>
      </c>
      <c r="C7619" s="78">
        <f t="shared" si="291"/>
        <v>2008.1</v>
      </c>
      <c r="D7619" s="78">
        <f t="shared" si="292"/>
        <v>0.39074380165289258</v>
      </c>
      <c r="E7619" s="78"/>
      <c r="F7619" s="78"/>
      <c r="G7619" s="78"/>
      <c r="H7619" s="78"/>
      <c r="I7619" s="78"/>
    </row>
    <row r="7620" spans="1:9" x14ac:dyDescent="0.2">
      <c r="A7620" s="77">
        <v>39752</v>
      </c>
      <c r="B7620" s="61">
        <v>727</v>
      </c>
      <c r="C7620" s="78">
        <f t="shared" si="291"/>
        <v>2008.1</v>
      </c>
      <c r="D7620" s="78">
        <f t="shared" si="292"/>
        <v>1.4419834710743802</v>
      </c>
      <c r="E7620" s="78"/>
      <c r="F7620" s="78"/>
      <c r="G7620" s="78"/>
      <c r="H7620" s="78"/>
      <c r="I7620" s="78"/>
    </row>
    <row r="7621" spans="1:9" x14ac:dyDescent="0.2">
      <c r="A7621" s="77">
        <v>39753</v>
      </c>
      <c r="B7621" s="61">
        <v>3928</v>
      </c>
      <c r="C7621" s="78">
        <f t="shared" si="291"/>
        <v>2008.11</v>
      </c>
      <c r="D7621" s="78">
        <f t="shared" si="292"/>
        <v>7.7910743801652886</v>
      </c>
      <c r="E7621" s="78"/>
      <c r="F7621" s="78"/>
      <c r="G7621" s="78"/>
      <c r="H7621" s="78"/>
      <c r="I7621" s="78"/>
    </row>
    <row r="7622" spans="1:9" x14ac:dyDescent="0.2">
      <c r="A7622" s="77">
        <v>39754</v>
      </c>
      <c r="B7622" s="61">
        <v>2805</v>
      </c>
      <c r="C7622" s="78">
        <f t="shared" si="291"/>
        <v>2008.11</v>
      </c>
      <c r="D7622" s="78">
        <f t="shared" si="292"/>
        <v>5.5636363636363644</v>
      </c>
      <c r="E7622" s="78"/>
      <c r="F7622" s="78"/>
      <c r="G7622" s="78"/>
      <c r="H7622" s="78"/>
      <c r="I7622" s="78"/>
    </row>
    <row r="7623" spans="1:9" x14ac:dyDescent="0.2">
      <c r="A7623" s="77">
        <v>39755</v>
      </c>
      <c r="B7623" s="61">
        <v>1792</v>
      </c>
      <c r="C7623" s="78">
        <f t="shared" si="291"/>
        <v>2008.11</v>
      </c>
      <c r="D7623" s="78">
        <f t="shared" si="292"/>
        <v>3.5543801652892562</v>
      </c>
      <c r="E7623" s="78"/>
      <c r="F7623" s="78"/>
      <c r="G7623" s="78"/>
      <c r="H7623" s="78"/>
      <c r="I7623" s="78"/>
    </row>
    <row r="7624" spans="1:9" x14ac:dyDescent="0.2">
      <c r="A7624" s="77">
        <v>39756</v>
      </c>
      <c r="B7624" s="61">
        <v>1167</v>
      </c>
      <c r="C7624" s="78">
        <f t="shared" si="291"/>
        <v>2008.11</v>
      </c>
      <c r="D7624" s="78">
        <f t="shared" si="292"/>
        <v>2.314710743801653</v>
      </c>
      <c r="E7624" s="78"/>
      <c r="F7624" s="78"/>
      <c r="G7624" s="78"/>
      <c r="H7624" s="78"/>
      <c r="I7624" s="78"/>
    </row>
    <row r="7625" spans="1:9" x14ac:dyDescent="0.2">
      <c r="A7625" s="77">
        <v>39757</v>
      </c>
      <c r="B7625" s="61">
        <v>903</v>
      </c>
      <c r="C7625" s="78">
        <f t="shared" si="291"/>
        <v>2008.11</v>
      </c>
      <c r="D7625" s="78">
        <f t="shared" si="292"/>
        <v>1.7910743801652893</v>
      </c>
      <c r="E7625" s="78"/>
      <c r="F7625" s="78"/>
      <c r="G7625" s="78"/>
      <c r="H7625" s="78"/>
      <c r="I7625" s="78"/>
    </row>
    <row r="7626" spans="1:9" x14ac:dyDescent="0.2">
      <c r="A7626" s="77">
        <v>39758</v>
      </c>
      <c r="B7626" s="61">
        <v>759</v>
      </c>
      <c r="C7626" s="78">
        <f t="shared" si="291"/>
        <v>2008.11</v>
      </c>
      <c r="D7626" s="78">
        <f t="shared" si="292"/>
        <v>1.5054545454545456</v>
      </c>
      <c r="E7626" s="78"/>
      <c r="F7626" s="78"/>
      <c r="G7626" s="78"/>
      <c r="H7626" s="78"/>
      <c r="I7626" s="78"/>
    </row>
    <row r="7627" spans="1:9" x14ac:dyDescent="0.2">
      <c r="A7627" s="77">
        <v>39759</v>
      </c>
      <c r="B7627" s="61">
        <v>783</v>
      </c>
      <c r="C7627" s="78">
        <f t="shared" ref="C7627:C7690" si="293">YEAR(A7627) + MONTH(A7627) / 100</f>
        <v>2008.11</v>
      </c>
      <c r="D7627" s="78">
        <f t="shared" si="292"/>
        <v>1.5530578512396693</v>
      </c>
      <c r="E7627" s="78"/>
      <c r="F7627" s="78"/>
      <c r="G7627" s="78"/>
      <c r="H7627" s="78"/>
      <c r="I7627" s="78"/>
    </row>
    <row r="7628" spans="1:9" x14ac:dyDescent="0.2">
      <c r="A7628" s="77">
        <v>39760</v>
      </c>
      <c r="B7628" s="61">
        <v>963</v>
      </c>
      <c r="C7628" s="78">
        <f t="shared" si="293"/>
        <v>2008.11</v>
      </c>
      <c r="D7628" s="78">
        <f t="shared" ref="D7628:D7691" si="294">B7628 * 60 * 60 * 24 / 43560 / 1000</f>
        <v>1.9100826446280992</v>
      </c>
      <c r="E7628" s="78"/>
      <c r="F7628" s="78"/>
      <c r="G7628" s="78"/>
      <c r="H7628" s="78"/>
      <c r="I7628" s="78"/>
    </row>
    <row r="7629" spans="1:9" x14ac:dyDescent="0.2">
      <c r="A7629" s="77">
        <v>39761</v>
      </c>
      <c r="B7629" s="61">
        <v>843</v>
      </c>
      <c r="C7629" s="78">
        <f t="shared" si="293"/>
        <v>2008.11</v>
      </c>
      <c r="D7629" s="78">
        <f t="shared" si="294"/>
        <v>1.6720661157024792</v>
      </c>
      <c r="E7629" s="78"/>
      <c r="F7629" s="78"/>
      <c r="G7629" s="78"/>
      <c r="H7629" s="78"/>
      <c r="I7629" s="78"/>
    </row>
    <row r="7630" spans="1:9" x14ac:dyDescent="0.2">
      <c r="A7630" s="77">
        <v>39762</v>
      </c>
      <c r="B7630" s="61">
        <v>843</v>
      </c>
      <c r="C7630" s="78">
        <f t="shared" si="293"/>
        <v>2008.11</v>
      </c>
      <c r="D7630" s="78">
        <f t="shared" si="294"/>
        <v>1.6720661157024792</v>
      </c>
      <c r="E7630" s="78"/>
      <c r="F7630" s="78"/>
      <c r="G7630" s="78"/>
      <c r="H7630" s="78"/>
      <c r="I7630" s="78"/>
    </row>
    <row r="7631" spans="1:9" x14ac:dyDescent="0.2">
      <c r="A7631" s="77">
        <v>39763</v>
      </c>
      <c r="B7631" s="61">
        <v>776</v>
      </c>
      <c r="C7631" s="78">
        <f t="shared" si="293"/>
        <v>2008.11</v>
      </c>
      <c r="D7631" s="78">
        <f t="shared" si="294"/>
        <v>1.5391735537190081</v>
      </c>
      <c r="E7631" s="78"/>
      <c r="F7631" s="78"/>
      <c r="G7631" s="78"/>
      <c r="H7631" s="78"/>
      <c r="I7631" s="78"/>
    </row>
    <row r="7632" spans="1:9" x14ac:dyDescent="0.2">
      <c r="A7632" s="77">
        <v>39764</v>
      </c>
      <c r="B7632" s="61">
        <v>867</v>
      </c>
      <c r="C7632" s="78">
        <f t="shared" si="293"/>
        <v>2008.11</v>
      </c>
      <c r="D7632" s="78">
        <f t="shared" si="294"/>
        <v>1.7196694214876034</v>
      </c>
      <c r="E7632" s="78"/>
      <c r="F7632" s="78"/>
      <c r="G7632" s="78"/>
      <c r="H7632" s="78"/>
      <c r="I7632" s="78"/>
    </row>
    <row r="7633" spans="1:9" x14ac:dyDescent="0.2">
      <c r="A7633" s="77">
        <v>39765</v>
      </c>
      <c r="B7633" s="61">
        <v>1067</v>
      </c>
      <c r="C7633" s="78">
        <f t="shared" si="293"/>
        <v>2008.11</v>
      </c>
      <c r="D7633" s="78">
        <f t="shared" si="294"/>
        <v>2.1163636363636367</v>
      </c>
      <c r="E7633" s="78"/>
      <c r="F7633" s="78"/>
      <c r="G7633" s="78"/>
      <c r="H7633" s="78"/>
      <c r="I7633" s="78"/>
    </row>
    <row r="7634" spans="1:9" x14ac:dyDescent="0.2">
      <c r="A7634" s="77">
        <v>39766</v>
      </c>
      <c r="B7634" s="61">
        <v>962</v>
      </c>
      <c r="C7634" s="78">
        <f t="shared" si="293"/>
        <v>2008.11</v>
      </c>
      <c r="D7634" s="78">
        <f t="shared" si="294"/>
        <v>1.9080991735537192</v>
      </c>
      <c r="E7634" s="78"/>
      <c r="F7634" s="78"/>
      <c r="G7634" s="78"/>
      <c r="H7634" s="78"/>
      <c r="I7634" s="78"/>
    </row>
    <row r="7635" spans="1:9" x14ac:dyDescent="0.2">
      <c r="A7635" s="77">
        <v>39767</v>
      </c>
      <c r="B7635" s="61">
        <v>707</v>
      </c>
      <c r="C7635" s="78">
        <f t="shared" si="293"/>
        <v>2008.11</v>
      </c>
      <c r="D7635" s="78">
        <f t="shared" si="294"/>
        <v>1.402314049586777</v>
      </c>
      <c r="E7635" s="78"/>
      <c r="F7635" s="78"/>
      <c r="G7635" s="78"/>
      <c r="H7635" s="78"/>
      <c r="I7635" s="78"/>
    </row>
    <row r="7636" spans="1:9" x14ac:dyDescent="0.2">
      <c r="A7636" s="77">
        <v>39768</v>
      </c>
      <c r="B7636" s="61">
        <v>518</v>
      </c>
      <c r="C7636" s="78">
        <f t="shared" si="293"/>
        <v>2008.11</v>
      </c>
      <c r="D7636" s="78">
        <f t="shared" si="294"/>
        <v>1.0274380165289256</v>
      </c>
      <c r="E7636" s="78"/>
      <c r="F7636" s="78"/>
      <c r="G7636" s="78"/>
      <c r="H7636" s="78"/>
      <c r="I7636" s="78"/>
    </row>
    <row r="7637" spans="1:9" x14ac:dyDescent="0.2">
      <c r="A7637" s="77">
        <v>39769</v>
      </c>
      <c r="B7637" s="61">
        <v>514</v>
      </c>
      <c r="C7637" s="78">
        <f t="shared" si="293"/>
        <v>2008.11</v>
      </c>
      <c r="D7637" s="78">
        <f t="shared" si="294"/>
        <v>1.0195041322314049</v>
      </c>
      <c r="E7637" s="78"/>
      <c r="F7637" s="78"/>
      <c r="G7637" s="78"/>
      <c r="H7637" s="78"/>
      <c r="I7637" s="78"/>
    </row>
    <row r="7638" spans="1:9" x14ac:dyDescent="0.2">
      <c r="A7638" s="77">
        <v>39770</v>
      </c>
      <c r="B7638" s="61">
        <v>404</v>
      </c>
      <c r="C7638" s="78">
        <f t="shared" si="293"/>
        <v>2008.11</v>
      </c>
      <c r="D7638" s="78">
        <f t="shared" si="294"/>
        <v>0.80132231404958676</v>
      </c>
      <c r="E7638" s="78"/>
      <c r="F7638" s="78"/>
      <c r="G7638" s="78"/>
      <c r="H7638" s="78"/>
      <c r="I7638" s="78"/>
    </row>
    <row r="7639" spans="1:9" x14ac:dyDescent="0.2">
      <c r="A7639" s="77">
        <v>39771</v>
      </c>
      <c r="B7639" s="61">
        <v>431</v>
      </c>
      <c r="C7639" s="78">
        <f t="shared" si="293"/>
        <v>2008.11</v>
      </c>
      <c r="D7639" s="78">
        <f t="shared" si="294"/>
        <v>0.85487603305785131</v>
      </c>
      <c r="E7639" s="78"/>
      <c r="F7639" s="78"/>
      <c r="G7639" s="78"/>
      <c r="H7639" s="78"/>
      <c r="I7639" s="78"/>
    </row>
    <row r="7640" spans="1:9" x14ac:dyDescent="0.2">
      <c r="A7640" s="77">
        <v>39772</v>
      </c>
      <c r="B7640" s="61">
        <v>370</v>
      </c>
      <c r="C7640" s="78">
        <f t="shared" si="293"/>
        <v>2008.11</v>
      </c>
      <c r="D7640" s="78">
        <f t="shared" si="294"/>
        <v>0.73388429752066109</v>
      </c>
      <c r="E7640" s="78"/>
      <c r="F7640" s="78"/>
      <c r="G7640" s="78"/>
      <c r="H7640" s="78"/>
      <c r="I7640" s="78"/>
    </row>
    <row r="7641" spans="1:9" x14ac:dyDescent="0.2">
      <c r="A7641" s="77">
        <v>39773</v>
      </c>
      <c r="B7641" s="61">
        <v>322</v>
      </c>
      <c r="C7641" s="78">
        <f t="shared" si="293"/>
        <v>2008.11</v>
      </c>
      <c r="D7641" s="78">
        <f t="shared" si="294"/>
        <v>0.63867768595041319</v>
      </c>
      <c r="E7641" s="78"/>
      <c r="F7641" s="78"/>
      <c r="G7641" s="78"/>
      <c r="H7641" s="78"/>
      <c r="I7641" s="78"/>
    </row>
    <row r="7642" spans="1:9" x14ac:dyDescent="0.2">
      <c r="A7642" s="77">
        <v>39774</v>
      </c>
      <c r="B7642" s="61">
        <v>444</v>
      </c>
      <c r="C7642" s="78">
        <f t="shared" si="293"/>
        <v>2008.11</v>
      </c>
      <c r="D7642" s="78">
        <f t="shared" si="294"/>
        <v>0.88066115702479342</v>
      </c>
      <c r="E7642" s="78"/>
      <c r="F7642" s="78"/>
      <c r="G7642" s="78"/>
      <c r="H7642" s="78"/>
      <c r="I7642" s="78"/>
    </row>
    <row r="7643" spans="1:9" x14ac:dyDescent="0.2">
      <c r="A7643" s="77">
        <v>39775</v>
      </c>
      <c r="B7643" s="61">
        <v>336</v>
      </c>
      <c r="C7643" s="78">
        <f t="shared" si="293"/>
        <v>2008.11</v>
      </c>
      <c r="D7643" s="78">
        <f t="shared" si="294"/>
        <v>0.66644628099173553</v>
      </c>
      <c r="E7643" s="78"/>
      <c r="F7643" s="78"/>
      <c r="G7643" s="78"/>
      <c r="H7643" s="78"/>
      <c r="I7643" s="78"/>
    </row>
    <row r="7644" spans="1:9" x14ac:dyDescent="0.2">
      <c r="A7644" s="77">
        <v>39776</v>
      </c>
      <c r="B7644" s="61">
        <v>256</v>
      </c>
      <c r="C7644" s="78">
        <f t="shared" si="293"/>
        <v>2008.11</v>
      </c>
      <c r="D7644" s="78">
        <f t="shared" si="294"/>
        <v>0.50776859504132232</v>
      </c>
      <c r="E7644" s="78"/>
      <c r="F7644" s="78"/>
      <c r="G7644" s="78"/>
      <c r="H7644" s="78"/>
      <c r="I7644" s="78"/>
    </row>
    <row r="7645" spans="1:9" x14ac:dyDescent="0.2">
      <c r="A7645" s="77">
        <v>39777</v>
      </c>
      <c r="B7645" s="61">
        <v>184</v>
      </c>
      <c r="C7645" s="78">
        <f t="shared" si="293"/>
        <v>2008.11</v>
      </c>
      <c r="D7645" s="78">
        <f t="shared" si="294"/>
        <v>0.36495867768595042</v>
      </c>
      <c r="E7645" s="78"/>
      <c r="F7645" s="78"/>
      <c r="G7645" s="78"/>
      <c r="H7645" s="78"/>
      <c r="I7645" s="78"/>
    </row>
    <row r="7646" spans="1:9" x14ac:dyDescent="0.2">
      <c r="A7646" s="77">
        <v>39778</v>
      </c>
      <c r="B7646" s="61">
        <v>343</v>
      </c>
      <c r="C7646" s="78">
        <f t="shared" si="293"/>
        <v>2008.11</v>
      </c>
      <c r="D7646" s="78">
        <f t="shared" si="294"/>
        <v>0.68033057851239664</v>
      </c>
      <c r="E7646" s="78"/>
      <c r="F7646" s="78"/>
      <c r="G7646" s="78"/>
      <c r="H7646" s="78"/>
      <c r="I7646" s="78"/>
    </row>
    <row r="7647" spans="1:9" x14ac:dyDescent="0.2">
      <c r="A7647" s="77">
        <v>39779</v>
      </c>
      <c r="B7647" s="61">
        <v>229</v>
      </c>
      <c r="C7647" s="78">
        <f t="shared" si="293"/>
        <v>2008.11</v>
      </c>
      <c r="D7647" s="78">
        <f t="shared" si="294"/>
        <v>0.45421487603305788</v>
      </c>
      <c r="E7647" s="78"/>
      <c r="F7647" s="78"/>
      <c r="G7647" s="78"/>
      <c r="H7647" s="78"/>
      <c r="I7647" s="78"/>
    </row>
    <row r="7648" spans="1:9" x14ac:dyDescent="0.2">
      <c r="A7648" s="77">
        <v>39780</v>
      </c>
      <c r="B7648" s="61">
        <v>270</v>
      </c>
      <c r="C7648" s="78">
        <f t="shared" si="293"/>
        <v>2008.11</v>
      </c>
      <c r="D7648" s="78">
        <f t="shared" si="294"/>
        <v>0.53553719008264467</v>
      </c>
      <c r="E7648" s="78"/>
      <c r="F7648" s="78"/>
      <c r="G7648" s="78"/>
      <c r="H7648" s="78"/>
      <c r="I7648" s="78"/>
    </row>
    <row r="7649" spans="1:9" x14ac:dyDescent="0.2">
      <c r="A7649" s="77">
        <v>39781</v>
      </c>
      <c r="B7649" s="61">
        <v>351</v>
      </c>
      <c r="C7649" s="78">
        <f t="shared" si="293"/>
        <v>2008.11</v>
      </c>
      <c r="D7649" s="78">
        <f t="shared" si="294"/>
        <v>0.696198347107438</v>
      </c>
      <c r="E7649" s="78"/>
      <c r="F7649" s="78"/>
      <c r="G7649" s="78"/>
      <c r="H7649" s="78"/>
      <c r="I7649" s="78"/>
    </row>
    <row r="7650" spans="1:9" x14ac:dyDescent="0.2">
      <c r="A7650" s="77">
        <v>39782</v>
      </c>
      <c r="B7650" s="61">
        <v>201</v>
      </c>
      <c r="C7650" s="78">
        <f t="shared" si="293"/>
        <v>2008.11</v>
      </c>
      <c r="D7650" s="78">
        <f t="shared" si="294"/>
        <v>0.3986776859504132</v>
      </c>
      <c r="E7650" s="78"/>
      <c r="F7650" s="78"/>
      <c r="G7650" s="78"/>
      <c r="H7650" s="78"/>
      <c r="I7650" s="78"/>
    </row>
    <row r="7651" spans="1:9" x14ac:dyDescent="0.2">
      <c r="A7651" s="77">
        <v>39783</v>
      </c>
      <c r="B7651" s="61">
        <v>234</v>
      </c>
      <c r="C7651" s="78">
        <f t="shared" si="293"/>
        <v>2008.12</v>
      </c>
      <c r="D7651" s="78">
        <f t="shared" si="294"/>
        <v>0.46413223140495868</v>
      </c>
      <c r="E7651" s="78"/>
      <c r="F7651" s="78"/>
      <c r="G7651" s="78"/>
      <c r="H7651" s="78"/>
      <c r="I7651" s="78"/>
    </row>
    <row r="7652" spans="1:9" x14ac:dyDescent="0.2">
      <c r="A7652" s="77">
        <v>39784</v>
      </c>
      <c r="B7652" s="61">
        <v>245</v>
      </c>
      <c r="C7652" s="78">
        <f t="shared" si="293"/>
        <v>2008.12</v>
      </c>
      <c r="D7652" s="78">
        <f t="shared" si="294"/>
        <v>0.48595041322314053</v>
      </c>
      <c r="E7652" s="78"/>
      <c r="F7652" s="78"/>
      <c r="G7652" s="78"/>
      <c r="H7652" s="78"/>
      <c r="I7652" s="78"/>
    </row>
    <row r="7653" spans="1:9" x14ac:dyDescent="0.2">
      <c r="A7653" s="77">
        <v>39785</v>
      </c>
      <c r="B7653" s="61">
        <v>100</v>
      </c>
      <c r="C7653" s="78">
        <f t="shared" si="293"/>
        <v>2008.12</v>
      </c>
      <c r="D7653" s="78">
        <f t="shared" si="294"/>
        <v>0.19834710743801653</v>
      </c>
      <c r="E7653" s="78"/>
      <c r="F7653" s="78"/>
      <c r="G7653" s="78"/>
      <c r="H7653" s="78"/>
      <c r="I7653" s="78"/>
    </row>
    <row r="7654" spans="1:9" x14ac:dyDescent="0.2">
      <c r="A7654" s="77">
        <v>39786</v>
      </c>
      <c r="B7654" s="61">
        <v>225</v>
      </c>
      <c r="C7654" s="78">
        <f t="shared" si="293"/>
        <v>2008.12</v>
      </c>
      <c r="D7654" s="78">
        <f t="shared" si="294"/>
        <v>0.4462809917355372</v>
      </c>
      <c r="E7654" s="78"/>
      <c r="F7654" s="78"/>
      <c r="G7654" s="78"/>
      <c r="H7654" s="78"/>
      <c r="I7654" s="78"/>
    </row>
    <row r="7655" spans="1:9" x14ac:dyDescent="0.2">
      <c r="A7655" s="77">
        <v>39787</v>
      </c>
      <c r="B7655" s="61">
        <v>82</v>
      </c>
      <c r="C7655" s="78">
        <f t="shared" si="293"/>
        <v>2008.12</v>
      </c>
      <c r="D7655" s="78">
        <f t="shared" si="294"/>
        <v>0.16264462809917357</v>
      </c>
      <c r="E7655" s="78"/>
      <c r="F7655" s="78"/>
      <c r="G7655" s="78"/>
      <c r="H7655" s="78"/>
      <c r="I7655" s="78"/>
    </row>
    <row r="7656" spans="1:9" x14ac:dyDescent="0.2">
      <c r="A7656" s="77">
        <v>39788</v>
      </c>
      <c r="B7656" s="61">
        <v>217</v>
      </c>
      <c r="C7656" s="78">
        <f t="shared" si="293"/>
        <v>2008.12</v>
      </c>
      <c r="D7656" s="78">
        <f t="shared" si="294"/>
        <v>0.43041322314049585</v>
      </c>
      <c r="E7656" s="78"/>
      <c r="F7656" s="78"/>
      <c r="G7656" s="78"/>
      <c r="H7656" s="78"/>
      <c r="I7656" s="78"/>
    </row>
    <row r="7657" spans="1:9" x14ac:dyDescent="0.2">
      <c r="A7657" s="77">
        <v>39789</v>
      </c>
      <c r="B7657" s="61">
        <v>219</v>
      </c>
      <c r="C7657" s="78">
        <f t="shared" si="293"/>
        <v>2008.12</v>
      </c>
      <c r="D7657" s="78">
        <f t="shared" si="294"/>
        <v>0.43438016528925616</v>
      </c>
      <c r="E7657" s="78"/>
      <c r="F7657" s="78"/>
      <c r="G7657" s="78"/>
      <c r="H7657" s="78"/>
      <c r="I7657" s="78"/>
    </row>
    <row r="7658" spans="1:9" x14ac:dyDescent="0.2">
      <c r="A7658" s="77">
        <v>39790</v>
      </c>
      <c r="B7658" s="61">
        <v>269</v>
      </c>
      <c r="C7658" s="78">
        <f t="shared" si="293"/>
        <v>2008.12</v>
      </c>
      <c r="D7658" s="78">
        <f t="shared" si="294"/>
        <v>0.53355371900826443</v>
      </c>
      <c r="E7658" s="78"/>
      <c r="F7658" s="78"/>
      <c r="G7658" s="78"/>
      <c r="H7658" s="78"/>
      <c r="I7658" s="78"/>
    </row>
    <row r="7659" spans="1:9" x14ac:dyDescent="0.2">
      <c r="A7659" s="77">
        <v>39791</v>
      </c>
      <c r="B7659" s="61">
        <v>122</v>
      </c>
      <c r="C7659" s="78">
        <f t="shared" si="293"/>
        <v>2008.12</v>
      </c>
      <c r="D7659" s="78">
        <f t="shared" si="294"/>
        <v>0.24198347107438017</v>
      </c>
      <c r="E7659" s="78"/>
      <c r="F7659" s="78"/>
      <c r="G7659" s="78"/>
      <c r="H7659" s="78"/>
      <c r="I7659" s="78"/>
    </row>
    <row r="7660" spans="1:9" x14ac:dyDescent="0.2">
      <c r="A7660" s="77">
        <v>39792</v>
      </c>
      <c r="B7660" s="61">
        <v>240</v>
      </c>
      <c r="C7660" s="78">
        <f t="shared" si="293"/>
        <v>2008.12</v>
      </c>
      <c r="D7660" s="78">
        <f t="shared" si="294"/>
        <v>0.47603305785123967</v>
      </c>
      <c r="E7660" s="78"/>
      <c r="F7660" s="78"/>
      <c r="G7660" s="78"/>
      <c r="H7660" s="78"/>
      <c r="I7660" s="78"/>
    </row>
    <row r="7661" spans="1:9" x14ac:dyDescent="0.2">
      <c r="A7661" s="77">
        <v>39793</v>
      </c>
      <c r="B7661" s="61">
        <v>124</v>
      </c>
      <c r="C7661" s="78">
        <f t="shared" si="293"/>
        <v>2008.12</v>
      </c>
      <c r="D7661" s="78">
        <f t="shared" si="294"/>
        <v>0.24595041322314048</v>
      </c>
      <c r="E7661" s="78"/>
      <c r="F7661" s="78"/>
      <c r="G7661" s="78"/>
      <c r="H7661" s="78"/>
      <c r="I7661" s="78"/>
    </row>
    <row r="7662" spans="1:9" x14ac:dyDescent="0.2">
      <c r="A7662" s="77">
        <v>39794</v>
      </c>
      <c r="B7662" s="61">
        <v>136</v>
      </c>
      <c r="C7662" s="78">
        <f t="shared" si="293"/>
        <v>2008.12</v>
      </c>
      <c r="D7662" s="78">
        <f t="shared" si="294"/>
        <v>0.26975206611570246</v>
      </c>
      <c r="E7662" s="78"/>
      <c r="F7662" s="78"/>
      <c r="G7662" s="78"/>
      <c r="H7662" s="78"/>
      <c r="I7662" s="78"/>
    </row>
    <row r="7663" spans="1:9" x14ac:dyDescent="0.2">
      <c r="A7663" s="77">
        <v>39795</v>
      </c>
      <c r="B7663" s="61">
        <v>349</v>
      </c>
      <c r="C7663" s="78">
        <f t="shared" si="293"/>
        <v>2008.12</v>
      </c>
      <c r="D7663" s="78">
        <f t="shared" si="294"/>
        <v>0.69223140495867763</v>
      </c>
      <c r="E7663" s="78"/>
      <c r="F7663" s="78"/>
      <c r="G7663" s="78"/>
      <c r="H7663" s="78"/>
      <c r="I7663" s="78"/>
    </row>
    <row r="7664" spans="1:9" x14ac:dyDescent="0.2">
      <c r="A7664" s="77">
        <v>39796</v>
      </c>
      <c r="B7664" s="61">
        <v>295</v>
      </c>
      <c r="C7664" s="78">
        <f t="shared" si="293"/>
        <v>2008.12</v>
      </c>
      <c r="D7664" s="78">
        <f t="shared" si="294"/>
        <v>0.58512396694214874</v>
      </c>
      <c r="E7664" s="78"/>
      <c r="F7664" s="78"/>
      <c r="G7664" s="78"/>
      <c r="H7664" s="78"/>
      <c r="I7664" s="78"/>
    </row>
    <row r="7665" spans="1:9" x14ac:dyDescent="0.2">
      <c r="A7665" s="77">
        <v>39797</v>
      </c>
      <c r="B7665" s="61">
        <v>300</v>
      </c>
      <c r="C7665" s="78">
        <f t="shared" si="293"/>
        <v>2008.12</v>
      </c>
      <c r="D7665" s="78">
        <f t="shared" si="294"/>
        <v>0.5950413223140496</v>
      </c>
      <c r="E7665" s="78"/>
      <c r="F7665" s="78"/>
      <c r="G7665" s="78"/>
      <c r="H7665" s="78"/>
      <c r="I7665" s="78"/>
    </row>
    <row r="7666" spans="1:9" x14ac:dyDescent="0.2">
      <c r="A7666" s="77">
        <v>39798</v>
      </c>
      <c r="B7666" s="61">
        <v>160</v>
      </c>
      <c r="C7666" s="78">
        <f t="shared" si="293"/>
        <v>2008.12</v>
      </c>
      <c r="D7666" s="78">
        <f t="shared" si="294"/>
        <v>0.31735537190082647</v>
      </c>
      <c r="E7666" s="78"/>
      <c r="F7666" s="78"/>
      <c r="G7666" s="78"/>
      <c r="H7666" s="78"/>
      <c r="I7666" s="78"/>
    </row>
    <row r="7667" spans="1:9" x14ac:dyDescent="0.2">
      <c r="A7667" s="77">
        <v>39799</v>
      </c>
      <c r="B7667" s="61">
        <v>187</v>
      </c>
      <c r="C7667" s="78">
        <f t="shared" si="293"/>
        <v>2008.12</v>
      </c>
      <c r="D7667" s="78">
        <f t="shared" si="294"/>
        <v>0.37090909090909091</v>
      </c>
      <c r="E7667" s="78"/>
      <c r="F7667" s="78"/>
      <c r="G7667" s="78"/>
      <c r="H7667" s="78"/>
      <c r="I7667" s="78"/>
    </row>
    <row r="7668" spans="1:9" x14ac:dyDescent="0.2">
      <c r="A7668" s="77">
        <v>39800</v>
      </c>
      <c r="B7668" s="61">
        <v>251</v>
      </c>
      <c r="C7668" s="78">
        <f t="shared" si="293"/>
        <v>2008.12</v>
      </c>
      <c r="D7668" s="78">
        <f t="shared" si="294"/>
        <v>0.49785123966942146</v>
      </c>
      <c r="E7668" s="78"/>
      <c r="F7668" s="78"/>
      <c r="G7668" s="78"/>
      <c r="H7668" s="78"/>
      <c r="I7668" s="78"/>
    </row>
    <row r="7669" spans="1:9" x14ac:dyDescent="0.2">
      <c r="A7669" s="77">
        <v>39801</v>
      </c>
      <c r="B7669" s="61">
        <v>436</v>
      </c>
      <c r="C7669" s="78">
        <f t="shared" si="293"/>
        <v>2008.12</v>
      </c>
      <c r="D7669" s="78">
        <f t="shared" si="294"/>
        <v>0.86479338842975206</v>
      </c>
      <c r="E7669" s="78"/>
      <c r="F7669" s="78"/>
      <c r="G7669" s="78"/>
      <c r="H7669" s="78"/>
      <c r="I7669" s="78"/>
    </row>
    <row r="7670" spans="1:9" x14ac:dyDescent="0.2">
      <c r="A7670" s="77">
        <v>39802</v>
      </c>
      <c r="B7670" s="61">
        <v>134</v>
      </c>
      <c r="C7670" s="78">
        <f t="shared" si="293"/>
        <v>2008.12</v>
      </c>
      <c r="D7670" s="78">
        <f t="shared" si="294"/>
        <v>0.26578512396694215</v>
      </c>
      <c r="E7670" s="78"/>
      <c r="F7670" s="78"/>
      <c r="G7670" s="78"/>
      <c r="H7670" s="78"/>
      <c r="I7670" s="78"/>
    </row>
    <row r="7671" spans="1:9" x14ac:dyDescent="0.2">
      <c r="A7671" s="77">
        <v>39803</v>
      </c>
      <c r="B7671" s="61">
        <v>392</v>
      </c>
      <c r="C7671" s="78">
        <f t="shared" si="293"/>
        <v>2008.12</v>
      </c>
      <c r="D7671" s="78">
        <f t="shared" si="294"/>
        <v>0.77752066115702489</v>
      </c>
      <c r="E7671" s="78"/>
      <c r="F7671" s="78"/>
      <c r="G7671" s="78"/>
      <c r="H7671" s="78"/>
      <c r="I7671" s="78"/>
    </row>
    <row r="7672" spans="1:9" x14ac:dyDescent="0.2">
      <c r="A7672" s="77">
        <v>39804</v>
      </c>
      <c r="B7672" s="61">
        <v>303</v>
      </c>
      <c r="C7672" s="78">
        <f t="shared" si="293"/>
        <v>2008.12</v>
      </c>
      <c r="D7672" s="78">
        <f t="shared" si="294"/>
        <v>0.60099173553718999</v>
      </c>
      <c r="E7672" s="78"/>
      <c r="F7672" s="78"/>
      <c r="G7672" s="78"/>
      <c r="H7672" s="78"/>
      <c r="I7672" s="78"/>
    </row>
    <row r="7673" spans="1:9" x14ac:dyDescent="0.2">
      <c r="A7673" s="77">
        <v>39805</v>
      </c>
      <c r="B7673" s="61">
        <v>273</v>
      </c>
      <c r="C7673" s="78">
        <f t="shared" si="293"/>
        <v>2008.12</v>
      </c>
      <c r="D7673" s="78">
        <f t="shared" si="294"/>
        <v>0.54148760330578516</v>
      </c>
      <c r="E7673" s="78"/>
      <c r="F7673" s="78"/>
      <c r="G7673" s="78"/>
      <c r="H7673" s="78"/>
      <c r="I7673" s="78"/>
    </row>
    <row r="7674" spans="1:9" x14ac:dyDescent="0.2">
      <c r="A7674" s="77">
        <v>39806</v>
      </c>
      <c r="B7674" s="61">
        <v>629</v>
      </c>
      <c r="C7674" s="78">
        <f t="shared" si="293"/>
        <v>2008.12</v>
      </c>
      <c r="D7674" s="78">
        <f t="shared" si="294"/>
        <v>1.2476033057851239</v>
      </c>
      <c r="E7674" s="78"/>
      <c r="F7674" s="78"/>
      <c r="G7674" s="78"/>
      <c r="H7674" s="78"/>
      <c r="I7674" s="78"/>
    </row>
    <row r="7675" spans="1:9" x14ac:dyDescent="0.2">
      <c r="A7675" s="77">
        <v>39807</v>
      </c>
      <c r="B7675" s="61">
        <v>314</v>
      </c>
      <c r="C7675" s="78">
        <f t="shared" si="293"/>
        <v>2008.12</v>
      </c>
      <c r="D7675" s="78">
        <f t="shared" si="294"/>
        <v>0.62280991735537194</v>
      </c>
      <c r="E7675" s="78"/>
      <c r="F7675" s="78"/>
      <c r="G7675" s="78"/>
      <c r="H7675" s="78"/>
      <c r="I7675" s="78"/>
    </row>
    <row r="7676" spans="1:9" x14ac:dyDescent="0.2">
      <c r="A7676" s="77">
        <v>39808</v>
      </c>
      <c r="B7676" s="61">
        <v>423</v>
      </c>
      <c r="C7676" s="78">
        <f t="shared" si="293"/>
        <v>2008.12</v>
      </c>
      <c r="D7676" s="78">
        <f t="shared" si="294"/>
        <v>0.83900826446280996</v>
      </c>
      <c r="E7676" s="78"/>
      <c r="F7676" s="78"/>
      <c r="G7676" s="78"/>
      <c r="H7676" s="78"/>
      <c r="I7676" s="78"/>
    </row>
    <row r="7677" spans="1:9" x14ac:dyDescent="0.2">
      <c r="A7677" s="77">
        <v>39809</v>
      </c>
      <c r="B7677" s="61">
        <v>385</v>
      </c>
      <c r="C7677" s="78">
        <f t="shared" si="293"/>
        <v>2008.12</v>
      </c>
      <c r="D7677" s="78">
        <f t="shared" si="294"/>
        <v>0.76363636363636367</v>
      </c>
      <c r="E7677" s="78"/>
      <c r="F7677" s="78"/>
      <c r="G7677" s="78"/>
      <c r="H7677" s="78"/>
      <c r="I7677" s="78"/>
    </row>
    <row r="7678" spans="1:9" x14ac:dyDescent="0.2">
      <c r="A7678" s="77">
        <v>39810</v>
      </c>
      <c r="B7678" s="61">
        <v>374</v>
      </c>
      <c r="C7678" s="78">
        <f t="shared" si="293"/>
        <v>2008.12</v>
      </c>
      <c r="D7678" s="78">
        <f t="shared" si="294"/>
        <v>0.74181818181818182</v>
      </c>
      <c r="E7678" s="78"/>
      <c r="F7678" s="78"/>
      <c r="G7678" s="78"/>
      <c r="H7678" s="78"/>
      <c r="I7678" s="78"/>
    </row>
    <row r="7679" spans="1:9" x14ac:dyDescent="0.2">
      <c r="A7679" s="77">
        <v>39811</v>
      </c>
      <c r="B7679" s="61">
        <v>374</v>
      </c>
      <c r="C7679" s="78">
        <f t="shared" si="293"/>
        <v>2008.12</v>
      </c>
      <c r="D7679" s="78">
        <f t="shared" si="294"/>
        <v>0.74181818181818182</v>
      </c>
      <c r="E7679" s="78"/>
      <c r="F7679" s="78"/>
      <c r="G7679" s="78"/>
      <c r="H7679" s="78"/>
      <c r="I7679" s="78"/>
    </row>
    <row r="7680" spans="1:9" x14ac:dyDescent="0.2">
      <c r="A7680" s="77">
        <v>39812</v>
      </c>
      <c r="B7680" s="61">
        <v>559</v>
      </c>
      <c r="C7680" s="78">
        <f t="shared" si="293"/>
        <v>2008.12</v>
      </c>
      <c r="D7680" s="78">
        <f t="shared" si="294"/>
        <v>1.1087603305785123</v>
      </c>
      <c r="E7680" s="78"/>
      <c r="F7680" s="78"/>
      <c r="G7680" s="78"/>
      <c r="H7680" s="78"/>
      <c r="I7680" s="78"/>
    </row>
    <row r="7681" spans="1:9" x14ac:dyDescent="0.2">
      <c r="A7681" s="77">
        <v>39813</v>
      </c>
      <c r="B7681" s="61">
        <v>486</v>
      </c>
      <c r="C7681" s="78">
        <f t="shared" si="293"/>
        <v>2008.12</v>
      </c>
      <c r="D7681" s="78">
        <f t="shared" si="294"/>
        <v>0.96396694214876033</v>
      </c>
      <c r="E7681" s="78"/>
      <c r="F7681" s="78"/>
      <c r="G7681" s="78"/>
      <c r="H7681" s="78"/>
      <c r="I7681" s="78"/>
    </row>
    <row r="7682" spans="1:9" x14ac:dyDescent="0.2">
      <c r="A7682" s="77">
        <v>39814</v>
      </c>
      <c r="B7682" s="61">
        <v>353</v>
      </c>
      <c r="C7682" s="78">
        <f t="shared" si="293"/>
        <v>2009.01</v>
      </c>
      <c r="D7682" s="78">
        <f t="shared" si="294"/>
        <v>0.70016528925619836</v>
      </c>
      <c r="E7682" s="78"/>
      <c r="F7682" s="78"/>
      <c r="G7682" s="78"/>
      <c r="H7682" s="78"/>
      <c r="I7682" s="78"/>
    </row>
    <row r="7683" spans="1:9" x14ac:dyDescent="0.2">
      <c r="A7683" s="77">
        <v>39815</v>
      </c>
      <c r="B7683" s="61">
        <v>911</v>
      </c>
      <c r="C7683" s="78">
        <f t="shared" si="293"/>
        <v>2009.01</v>
      </c>
      <c r="D7683" s="78">
        <f t="shared" si="294"/>
        <v>1.8069421487603305</v>
      </c>
      <c r="E7683" s="78"/>
      <c r="F7683" s="78"/>
      <c r="G7683" s="78"/>
      <c r="H7683" s="78"/>
      <c r="I7683" s="78"/>
    </row>
    <row r="7684" spans="1:9" x14ac:dyDescent="0.2">
      <c r="A7684" s="77">
        <v>39816</v>
      </c>
      <c r="B7684" s="61">
        <v>623</v>
      </c>
      <c r="C7684" s="78">
        <f t="shared" si="293"/>
        <v>2009.01</v>
      </c>
      <c r="D7684" s="78">
        <f t="shared" si="294"/>
        <v>1.2357024793388429</v>
      </c>
      <c r="E7684" s="78"/>
      <c r="F7684" s="78"/>
      <c r="G7684" s="78"/>
      <c r="H7684" s="78"/>
      <c r="I7684" s="78"/>
    </row>
    <row r="7685" spans="1:9" x14ac:dyDescent="0.2">
      <c r="A7685" s="77">
        <v>39817</v>
      </c>
      <c r="B7685" s="61">
        <v>513</v>
      </c>
      <c r="C7685" s="78">
        <f t="shared" si="293"/>
        <v>2009.01</v>
      </c>
      <c r="D7685" s="78">
        <f t="shared" si="294"/>
        <v>1.0175206611570249</v>
      </c>
      <c r="E7685" s="78"/>
      <c r="F7685" s="78"/>
      <c r="G7685" s="78"/>
      <c r="H7685" s="78"/>
      <c r="I7685" s="78"/>
    </row>
    <row r="7686" spans="1:9" x14ac:dyDescent="0.2">
      <c r="A7686" s="77">
        <v>39818</v>
      </c>
      <c r="B7686" s="61">
        <v>501</v>
      </c>
      <c r="C7686" s="78">
        <f t="shared" si="293"/>
        <v>2009.01</v>
      </c>
      <c r="D7686" s="78">
        <f t="shared" si="294"/>
        <v>0.9937190082644628</v>
      </c>
      <c r="E7686" s="78"/>
      <c r="F7686" s="78"/>
      <c r="G7686" s="78"/>
      <c r="H7686" s="78"/>
      <c r="I7686" s="78"/>
    </row>
    <row r="7687" spans="1:9" x14ac:dyDescent="0.2">
      <c r="A7687" s="77">
        <v>39819</v>
      </c>
      <c r="B7687" s="61">
        <v>488</v>
      </c>
      <c r="C7687" s="78">
        <f t="shared" si="293"/>
        <v>2009.01</v>
      </c>
      <c r="D7687" s="78">
        <f t="shared" si="294"/>
        <v>0.9679338842975207</v>
      </c>
      <c r="E7687" s="78"/>
      <c r="F7687" s="78"/>
      <c r="G7687" s="78"/>
      <c r="H7687" s="78"/>
      <c r="I7687" s="78"/>
    </row>
    <row r="7688" spans="1:9" x14ac:dyDescent="0.2">
      <c r="A7688" s="77">
        <v>39820</v>
      </c>
      <c r="B7688" s="61">
        <v>551</v>
      </c>
      <c r="C7688" s="78">
        <f t="shared" si="293"/>
        <v>2009.01</v>
      </c>
      <c r="D7688" s="78">
        <f t="shared" si="294"/>
        <v>1.0928925619834711</v>
      </c>
      <c r="E7688" s="78"/>
      <c r="F7688" s="78"/>
      <c r="G7688" s="78"/>
      <c r="H7688" s="78"/>
      <c r="I7688" s="78"/>
    </row>
    <row r="7689" spans="1:9" x14ac:dyDescent="0.2">
      <c r="A7689" s="77">
        <v>39821</v>
      </c>
      <c r="B7689" s="61">
        <v>448</v>
      </c>
      <c r="C7689" s="78">
        <f t="shared" si="293"/>
        <v>2009.01</v>
      </c>
      <c r="D7689" s="78">
        <f t="shared" si="294"/>
        <v>0.88859504132231404</v>
      </c>
      <c r="E7689" s="78"/>
      <c r="F7689" s="78"/>
      <c r="G7689" s="78"/>
      <c r="H7689" s="78"/>
      <c r="I7689" s="78"/>
    </row>
    <row r="7690" spans="1:9" x14ac:dyDescent="0.2">
      <c r="A7690" s="77">
        <v>39822</v>
      </c>
      <c r="B7690" s="61">
        <v>495</v>
      </c>
      <c r="C7690" s="78">
        <f t="shared" si="293"/>
        <v>2009.01</v>
      </c>
      <c r="D7690" s="78">
        <f t="shared" si="294"/>
        <v>0.98181818181818192</v>
      </c>
      <c r="E7690" s="78"/>
      <c r="F7690" s="78"/>
      <c r="G7690" s="78"/>
      <c r="H7690" s="78"/>
      <c r="I7690" s="78"/>
    </row>
    <row r="7691" spans="1:9" x14ac:dyDescent="0.2">
      <c r="A7691" s="77">
        <v>39823</v>
      </c>
      <c r="B7691" s="61">
        <v>337</v>
      </c>
      <c r="C7691" s="78">
        <f t="shared" ref="C7691:C7754" si="295">YEAR(A7691) + MONTH(A7691) / 100</f>
        <v>2009.01</v>
      </c>
      <c r="D7691" s="78">
        <f t="shared" si="294"/>
        <v>0.66842975206611577</v>
      </c>
      <c r="E7691" s="78"/>
      <c r="F7691" s="78"/>
      <c r="G7691" s="78"/>
      <c r="H7691" s="78"/>
      <c r="I7691" s="78"/>
    </row>
    <row r="7692" spans="1:9" x14ac:dyDescent="0.2">
      <c r="A7692" s="77">
        <v>39824</v>
      </c>
      <c r="B7692" s="61">
        <v>520</v>
      </c>
      <c r="C7692" s="78">
        <f t="shared" si="295"/>
        <v>2009.01</v>
      </c>
      <c r="D7692" s="78">
        <f t="shared" ref="D7692:D7755" si="296">B7692 * 60 * 60 * 24 / 43560 / 1000</f>
        <v>1.0314049586776859</v>
      </c>
      <c r="E7692" s="78"/>
      <c r="F7692" s="78"/>
      <c r="G7692" s="78"/>
      <c r="H7692" s="78"/>
      <c r="I7692" s="78"/>
    </row>
    <row r="7693" spans="1:9" x14ac:dyDescent="0.2">
      <c r="A7693" s="77">
        <v>39825</v>
      </c>
      <c r="B7693" s="61">
        <v>765</v>
      </c>
      <c r="C7693" s="78">
        <f t="shared" si="295"/>
        <v>2009.01</v>
      </c>
      <c r="D7693" s="78">
        <f t="shared" si="296"/>
        <v>1.5173553719008264</v>
      </c>
      <c r="E7693" s="78"/>
      <c r="F7693" s="78"/>
      <c r="G7693" s="78"/>
      <c r="H7693" s="78"/>
      <c r="I7693" s="78"/>
    </row>
    <row r="7694" spans="1:9" x14ac:dyDescent="0.2">
      <c r="A7694" s="77">
        <v>39826</v>
      </c>
      <c r="B7694" s="61">
        <v>565</v>
      </c>
      <c r="C7694" s="78">
        <f t="shared" si="295"/>
        <v>2009.01</v>
      </c>
      <c r="D7694" s="78">
        <f t="shared" si="296"/>
        <v>1.1206611570247933</v>
      </c>
      <c r="E7694" s="78"/>
      <c r="F7694" s="78"/>
      <c r="G7694" s="78"/>
      <c r="H7694" s="78"/>
      <c r="I7694" s="78"/>
    </row>
    <row r="7695" spans="1:9" x14ac:dyDescent="0.2">
      <c r="A7695" s="77">
        <v>39827</v>
      </c>
      <c r="B7695" s="61">
        <v>654</v>
      </c>
      <c r="C7695" s="78">
        <f t="shared" si="295"/>
        <v>2009.01</v>
      </c>
      <c r="D7695" s="78">
        <f t="shared" si="296"/>
        <v>1.2971900826446281</v>
      </c>
      <c r="E7695" s="78"/>
      <c r="F7695" s="78"/>
      <c r="G7695" s="78"/>
      <c r="H7695" s="78"/>
      <c r="I7695" s="78"/>
    </row>
    <row r="7696" spans="1:9" x14ac:dyDescent="0.2">
      <c r="A7696" s="77">
        <v>39828</v>
      </c>
      <c r="B7696" s="61">
        <v>703</v>
      </c>
      <c r="C7696" s="78">
        <f t="shared" si="295"/>
        <v>2009.01</v>
      </c>
      <c r="D7696" s="78">
        <f t="shared" si="296"/>
        <v>1.3943801652892562</v>
      </c>
      <c r="E7696" s="78"/>
      <c r="F7696" s="78"/>
      <c r="G7696" s="78"/>
      <c r="H7696" s="78"/>
      <c r="I7696" s="78"/>
    </row>
    <row r="7697" spans="1:9" x14ac:dyDescent="0.2">
      <c r="A7697" s="77">
        <v>39829</v>
      </c>
      <c r="B7697" s="61">
        <v>666</v>
      </c>
      <c r="C7697" s="78">
        <f t="shared" si="295"/>
        <v>2009.01</v>
      </c>
      <c r="D7697" s="78">
        <f t="shared" si="296"/>
        <v>1.3209917355371901</v>
      </c>
      <c r="E7697" s="78"/>
      <c r="F7697" s="78"/>
      <c r="G7697" s="78"/>
      <c r="H7697" s="78"/>
      <c r="I7697" s="78"/>
    </row>
    <row r="7698" spans="1:9" x14ac:dyDescent="0.2">
      <c r="A7698" s="77">
        <v>39830</v>
      </c>
      <c r="B7698" s="61">
        <v>653</v>
      </c>
      <c r="C7698" s="78">
        <f t="shared" si="295"/>
        <v>2009.01</v>
      </c>
      <c r="D7698" s="78">
        <f t="shared" si="296"/>
        <v>1.2952066115702481</v>
      </c>
      <c r="E7698" s="78"/>
      <c r="F7698" s="78"/>
      <c r="G7698" s="78"/>
      <c r="H7698" s="78"/>
      <c r="I7698" s="78"/>
    </row>
    <row r="7699" spans="1:9" x14ac:dyDescent="0.2">
      <c r="A7699" s="77">
        <v>39831</v>
      </c>
      <c r="B7699" s="61">
        <v>577</v>
      </c>
      <c r="C7699" s="78">
        <f t="shared" si="295"/>
        <v>2009.01</v>
      </c>
      <c r="D7699" s="78">
        <f t="shared" si="296"/>
        <v>1.1444628099173553</v>
      </c>
      <c r="E7699" s="78"/>
      <c r="F7699" s="78"/>
      <c r="G7699" s="78"/>
      <c r="H7699" s="78"/>
      <c r="I7699" s="78"/>
    </row>
    <row r="7700" spans="1:9" x14ac:dyDescent="0.2">
      <c r="A7700" s="77">
        <v>39832</v>
      </c>
      <c r="B7700" s="61">
        <v>584</v>
      </c>
      <c r="C7700" s="78">
        <f t="shared" si="295"/>
        <v>2009.01</v>
      </c>
      <c r="D7700" s="78">
        <f t="shared" si="296"/>
        <v>1.1583471074380165</v>
      </c>
      <c r="E7700" s="78"/>
      <c r="F7700" s="78"/>
      <c r="G7700" s="78"/>
      <c r="H7700" s="78"/>
      <c r="I7700" s="78"/>
    </row>
    <row r="7701" spans="1:9" x14ac:dyDescent="0.2">
      <c r="A7701" s="77">
        <v>39833</v>
      </c>
      <c r="B7701" s="61">
        <v>515</v>
      </c>
      <c r="C7701" s="78">
        <f t="shared" si="295"/>
        <v>2009.01</v>
      </c>
      <c r="D7701" s="78">
        <f t="shared" si="296"/>
        <v>1.0214876033057851</v>
      </c>
      <c r="E7701" s="78"/>
      <c r="F7701" s="78"/>
      <c r="G7701" s="78"/>
      <c r="H7701" s="78"/>
      <c r="I7701" s="78"/>
    </row>
    <row r="7702" spans="1:9" x14ac:dyDescent="0.2">
      <c r="A7702" s="77">
        <v>39834</v>
      </c>
      <c r="B7702" s="61">
        <v>529</v>
      </c>
      <c r="C7702" s="78">
        <f t="shared" si="295"/>
        <v>2009.01</v>
      </c>
      <c r="D7702" s="78">
        <f t="shared" si="296"/>
        <v>1.0492561983471074</v>
      </c>
      <c r="E7702" s="78"/>
      <c r="F7702" s="78"/>
      <c r="G7702" s="78"/>
      <c r="H7702" s="78"/>
      <c r="I7702" s="78"/>
    </row>
    <row r="7703" spans="1:9" x14ac:dyDescent="0.2">
      <c r="A7703" s="77">
        <v>39835</v>
      </c>
      <c r="B7703" s="61">
        <v>752</v>
      </c>
      <c r="C7703" s="78">
        <f t="shared" si="295"/>
        <v>2009.01</v>
      </c>
      <c r="D7703" s="78">
        <f t="shared" si="296"/>
        <v>1.4915702479338844</v>
      </c>
      <c r="E7703" s="78"/>
      <c r="F7703" s="78"/>
      <c r="G7703" s="78"/>
      <c r="H7703" s="78"/>
      <c r="I7703" s="78"/>
    </row>
    <row r="7704" spans="1:9" x14ac:dyDescent="0.2">
      <c r="A7704" s="77">
        <v>39836</v>
      </c>
      <c r="B7704" s="61">
        <v>754</v>
      </c>
      <c r="C7704" s="78">
        <f t="shared" si="295"/>
        <v>2009.01</v>
      </c>
      <c r="D7704" s="78">
        <f t="shared" si="296"/>
        <v>1.4955371900826446</v>
      </c>
      <c r="E7704" s="78"/>
      <c r="F7704" s="78"/>
      <c r="G7704" s="78"/>
      <c r="H7704" s="78"/>
      <c r="I7704" s="78"/>
    </row>
    <row r="7705" spans="1:9" x14ac:dyDescent="0.2">
      <c r="A7705" s="77">
        <v>39837</v>
      </c>
      <c r="B7705" s="61">
        <v>670</v>
      </c>
      <c r="C7705" s="78">
        <f t="shared" si="295"/>
        <v>2009.01</v>
      </c>
      <c r="D7705" s="78">
        <f t="shared" si="296"/>
        <v>1.3289256198347106</v>
      </c>
      <c r="E7705" s="78"/>
      <c r="F7705" s="78"/>
      <c r="G7705" s="78"/>
      <c r="H7705" s="78"/>
      <c r="I7705" s="78"/>
    </row>
    <row r="7706" spans="1:9" x14ac:dyDescent="0.2">
      <c r="A7706" s="77">
        <v>39838</v>
      </c>
      <c r="B7706" s="61">
        <v>621</v>
      </c>
      <c r="C7706" s="78">
        <f t="shared" si="295"/>
        <v>2009.01</v>
      </c>
      <c r="D7706" s="78">
        <f t="shared" si="296"/>
        <v>1.2317355371900827</v>
      </c>
      <c r="E7706" s="78"/>
      <c r="F7706" s="78"/>
      <c r="G7706" s="78"/>
      <c r="H7706" s="78"/>
      <c r="I7706" s="78"/>
    </row>
    <row r="7707" spans="1:9" x14ac:dyDescent="0.2">
      <c r="A7707" s="77">
        <v>39839</v>
      </c>
      <c r="B7707" s="61">
        <v>643</v>
      </c>
      <c r="C7707" s="78">
        <f t="shared" si="295"/>
        <v>2009.01</v>
      </c>
      <c r="D7707" s="78">
        <f t="shared" si="296"/>
        <v>1.2753719008264464</v>
      </c>
      <c r="E7707" s="78"/>
      <c r="F7707" s="78"/>
      <c r="G7707" s="78"/>
      <c r="H7707" s="78"/>
      <c r="I7707" s="78"/>
    </row>
    <row r="7708" spans="1:9" x14ac:dyDescent="0.2">
      <c r="A7708" s="77">
        <v>39840</v>
      </c>
      <c r="B7708" s="61">
        <v>708</v>
      </c>
      <c r="C7708" s="78">
        <f t="shared" si="295"/>
        <v>2009.01</v>
      </c>
      <c r="D7708" s="78">
        <f t="shared" si="296"/>
        <v>1.404297520661157</v>
      </c>
      <c r="E7708" s="78"/>
      <c r="F7708" s="78"/>
      <c r="G7708" s="78"/>
      <c r="H7708" s="78"/>
      <c r="I7708" s="78"/>
    </row>
    <row r="7709" spans="1:9" x14ac:dyDescent="0.2">
      <c r="A7709" s="77">
        <v>39841</v>
      </c>
      <c r="B7709" s="61">
        <v>770</v>
      </c>
      <c r="C7709" s="78">
        <f t="shared" si="295"/>
        <v>2009.01</v>
      </c>
      <c r="D7709" s="78">
        <f t="shared" si="296"/>
        <v>1.5272727272727273</v>
      </c>
      <c r="E7709" s="78"/>
      <c r="F7709" s="78"/>
      <c r="G7709" s="78"/>
      <c r="H7709" s="78"/>
      <c r="I7709" s="78"/>
    </row>
    <row r="7710" spans="1:9" x14ac:dyDescent="0.2">
      <c r="A7710" s="77">
        <v>39842</v>
      </c>
      <c r="B7710" s="61">
        <v>663</v>
      </c>
      <c r="C7710" s="78">
        <f t="shared" si="295"/>
        <v>2009.01</v>
      </c>
      <c r="D7710" s="78">
        <f t="shared" si="296"/>
        <v>1.3150413223140498</v>
      </c>
      <c r="E7710" s="78"/>
      <c r="F7710" s="78"/>
      <c r="G7710" s="78"/>
      <c r="H7710" s="78"/>
      <c r="I7710" s="78"/>
    </row>
    <row r="7711" spans="1:9" x14ac:dyDescent="0.2">
      <c r="A7711" s="77">
        <v>39843</v>
      </c>
      <c r="B7711" s="61">
        <v>441</v>
      </c>
      <c r="C7711" s="78">
        <f t="shared" si="295"/>
        <v>2009.01</v>
      </c>
      <c r="D7711" s="78">
        <f t="shared" si="296"/>
        <v>0.87471074380165292</v>
      </c>
      <c r="E7711" s="78"/>
      <c r="F7711" s="78"/>
      <c r="G7711" s="78"/>
      <c r="H7711" s="78"/>
      <c r="I7711" s="78"/>
    </row>
    <row r="7712" spans="1:9" x14ac:dyDescent="0.2">
      <c r="A7712" s="77">
        <v>39844</v>
      </c>
      <c r="B7712" s="61">
        <v>489</v>
      </c>
      <c r="C7712" s="78">
        <f t="shared" si="295"/>
        <v>2009.01</v>
      </c>
      <c r="D7712" s="78">
        <f t="shared" si="296"/>
        <v>0.96991735537190082</v>
      </c>
      <c r="E7712" s="78"/>
      <c r="F7712" s="78"/>
      <c r="G7712" s="78"/>
      <c r="H7712" s="78"/>
      <c r="I7712" s="78"/>
    </row>
    <row r="7713" spans="1:9" x14ac:dyDescent="0.2">
      <c r="A7713" s="77">
        <v>39845</v>
      </c>
      <c r="B7713" s="61">
        <v>440</v>
      </c>
      <c r="C7713" s="78">
        <f t="shared" si="295"/>
        <v>2009.02</v>
      </c>
      <c r="D7713" s="78">
        <f t="shared" si="296"/>
        <v>0.8727272727272728</v>
      </c>
      <c r="E7713" s="78"/>
      <c r="F7713" s="78"/>
      <c r="G7713" s="78"/>
      <c r="H7713" s="78"/>
      <c r="I7713" s="78"/>
    </row>
    <row r="7714" spans="1:9" x14ac:dyDescent="0.2">
      <c r="A7714" s="77">
        <v>39846</v>
      </c>
      <c r="B7714" s="61">
        <v>496</v>
      </c>
      <c r="C7714" s="78">
        <f t="shared" si="295"/>
        <v>2009.02</v>
      </c>
      <c r="D7714" s="78">
        <f t="shared" si="296"/>
        <v>0.98380165289256194</v>
      </c>
      <c r="E7714" s="78"/>
      <c r="F7714" s="78"/>
      <c r="G7714" s="78"/>
      <c r="H7714" s="78"/>
      <c r="I7714" s="78"/>
    </row>
    <row r="7715" spans="1:9" x14ac:dyDescent="0.2">
      <c r="A7715" s="77">
        <v>39847</v>
      </c>
      <c r="B7715" s="61">
        <v>367</v>
      </c>
      <c r="C7715" s="78">
        <f t="shared" si="295"/>
        <v>2009.02</v>
      </c>
      <c r="D7715" s="78">
        <f t="shared" si="296"/>
        <v>0.72793388429752059</v>
      </c>
      <c r="E7715" s="78"/>
      <c r="F7715" s="78"/>
      <c r="G7715" s="78"/>
      <c r="H7715" s="78"/>
      <c r="I7715" s="78"/>
    </row>
    <row r="7716" spans="1:9" x14ac:dyDescent="0.2">
      <c r="A7716" s="77">
        <v>39848</v>
      </c>
      <c r="B7716" s="61">
        <v>421</v>
      </c>
      <c r="C7716" s="78">
        <f t="shared" si="295"/>
        <v>2009.02</v>
      </c>
      <c r="D7716" s="78">
        <f t="shared" si="296"/>
        <v>0.83504132231404959</v>
      </c>
      <c r="E7716" s="78"/>
      <c r="F7716" s="78"/>
      <c r="G7716" s="78"/>
      <c r="H7716" s="78"/>
      <c r="I7716" s="78"/>
    </row>
    <row r="7717" spans="1:9" x14ac:dyDescent="0.2">
      <c r="A7717" s="77">
        <v>39849</v>
      </c>
      <c r="B7717" s="61">
        <v>797</v>
      </c>
      <c r="C7717" s="78">
        <f t="shared" si="295"/>
        <v>2009.02</v>
      </c>
      <c r="D7717" s="78">
        <f t="shared" si="296"/>
        <v>1.5808264462809918</v>
      </c>
      <c r="E7717" s="78"/>
      <c r="F7717" s="78"/>
      <c r="G7717" s="78"/>
      <c r="H7717" s="78"/>
      <c r="I7717" s="78"/>
    </row>
    <row r="7718" spans="1:9" x14ac:dyDescent="0.2">
      <c r="A7718" s="77">
        <v>39850</v>
      </c>
      <c r="B7718" s="61">
        <v>1319</v>
      </c>
      <c r="C7718" s="78">
        <f t="shared" si="295"/>
        <v>2009.02</v>
      </c>
      <c r="D7718" s="78">
        <f t="shared" si="296"/>
        <v>2.6161983471074381</v>
      </c>
      <c r="E7718" s="78"/>
      <c r="F7718" s="78"/>
      <c r="G7718" s="78"/>
      <c r="H7718" s="78"/>
      <c r="I7718" s="78"/>
    </row>
    <row r="7719" spans="1:9" x14ac:dyDescent="0.2">
      <c r="A7719" s="77">
        <v>39851</v>
      </c>
      <c r="B7719" s="61">
        <v>804</v>
      </c>
      <c r="C7719" s="78">
        <f t="shared" si="295"/>
        <v>2009.02</v>
      </c>
      <c r="D7719" s="78">
        <f t="shared" si="296"/>
        <v>1.5947107438016528</v>
      </c>
      <c r="E7719" s="78"/>
      <c r="F7719" s="78"/>
      <c r="G7719" s="78"/>
      <c r="H7719" s="78"/>
      <c r="I7719" s="78"/>
    </row>
    <row r="7720" spans="1:9" x14ac:dyDescent="0.2">
      <c r="A7720" s="77">
        <v>39852</v>
      </c>
      <c r="B7720" s="61">
        <v>609</v>
      </c>
      <c r="C7720" s="78">
        <f t="shared" si="295"/>
        <v>2009.02</v>
      </c>
      <c r="D7720" s="78">
        <f t="shared" si="296"/>
        <v>1.2079338842975207</v>
      </c>
      <c r="E7720" s="78"/>
      <c r="F7720" s="78"/>
      <c r="G7720" s="78"/>
      <c r="H7720" s="78"/>
      <c r="I7720" s="78"/>
    </row>
    <row r="7721" spans="1:9" x14ac:dyDescent="0.2">
      <c r="A7721" s="77">
        <v>39853</v>
      </c>
      <c r="B7721" s="61">
        <v>535</v>
      </c>
      <c r="C7721" s="78">
        <f t="shared" si="295"/>
        <v>2009.02</v>
      </c>
      <c r="D7721" s="78">
        <f t="shared" si="296"/>
        <v>1.0611570247933886</v>
      </c>
      <c r="E7721" s="78"/>
      <c r="F7721" s="78"/>
      <c r="G7721" s="78"/>
      <c r="H7721" s="78"/>
      <c r="I7721" s="78"/>
    </row>
    <row r="7722" spans="1:9" x14ac:dyDescent="0.2">
      <c r="A7722" s="77">
        <v>39854</v>
      </c>
      <c r="B7722" s="61">
        <v>671</v>
      </c>
      <c r="C7722" s="78">
        <f t="shared" si="295"/>
        <v>2009.02</v>
      </c>
      <c r="D7722" s="78">
        <f t="shared" si="296"/>
        <v>1.330909090909091</v>
      </c>
      <c r="E7722" s="78"/>
      <c r="F7722" s="78"/>
      <c r="G7722" s="78"/>
      <c r="H7722" s="78"/>
      <c r="I7722" s="78"/>
    </row>
    <row r="7723" spans="1:9" x14ac:dyDescent="0.2">
      <c r="A7723" s="77">
        <v>39855</v>
      </c>
      <c r="B7723" s="61">
        <v>899</v>
      </c>
      <c r="C7723" s="78">
        <f t="shared" si="295"/>
        <v>2009.02</v>
      </c>
      <c r="D7723" s="78">
        <f t="shared" si="296"/>
        <v>1.7831404958677686</v>
      </c>
      <c r="E7723" s="78"/>
      <c r="F7723" s="78"/>
      <c r="G7723" s="78"/>
      <c r="H7723" s="78"/>
      <c r="I7723" s="78"/>
    </row>
    <row r="7724" spans="1:9" x14ac:dyDescent="0.2">
      <c r="A7724" s="77">
        <v>39856</v>
      </c>
      <c r="B7724" s="61">
        <v>563</v>
      </c>
      <c r="C7724" s="78">
        <f t="shared" si="295"/>
        <v>2009.02</v>
      </c>
      <c r="D7724" s="78">
        <f t="shared" si="296"/>
        <v>1.116694214876033</v>
      </c>
      <c r="E7724" s="78"/>
      <c r="F7724" s="78"/>
      <c r="G7724" s="78"/>
      <c r="H7724" s="78"/>
      <c r="I7724" s="78"/>
    </row>
    <row r="7725" spans="1:9" x14ac:dyDescent="0.2">
      <c r="A7725" s="77">
        <v>39857</v>
      </c>
      <c r="B7725" s="61">
        <v>626</v>
      </c>
      <c r="C7725" s="78">
        <f t="shared" si="295"/>
        <v>2009.02</v>
      </c>
      <c r="D7725" s="78">
        <f t="shared" si="296"/>
        <v>1.2416528925619834</v>
      </c>
      <c r="E7725" s="78"/>
      <c r="F7725" s="78"/>
      <c r="G7725" s="78"/>
      <c r="H7725" s="78"/>
      <c r="I7725" s="78"/>
    </row>
    <row r="7726" spans="1:9" x14ac:dyDescent="0.2">
      <c r="A7726" s="77">
        <v>39858</v>
      </c>
      <c r="B7726" s="61">
        <v>874</v>
      </c>
      <c r="C7726" s="78">
        <f t="shared" si="295"/>
        <v>2009.02</v>
      </c>
      <c r="D7726" s="78">
        <f t="shared" si="296"/>
        <v>1.7335537190082644</v>
      </c>
      <c r="E7726" s="78"/>
      <c r="F7726" s="78"/>
      <c r="G7726" s="78"/>
      <c r="H7726" s="78"/>
      <c r="I7726" s="78"/>
    </row>
    <row r="7727" spans="1:9" x14ac:dyDescent="0.2">
      <c r="A7727" s="77">
        <v>39859</v>
      </c>
      <c r="B7727" s="61">
        <v>1321</v>
      </c>
      <c r="C7727" s="78">
        <f t="shared" si="295"/>
        <v>2009.02</v>
      </c>
      <c r="D7727" s="78">
        <f t="shared" si="296"/>
        <v>2.6201652892561982</v>
      </c>
      <c r="E7727" s="78"/>
      <c r="F7727" s="78"/>
      <c r="G7727" s="78"/>
      <c r="H7727" s="78"/>
      <c r="I7727" s="78"/>
    </row>
    <row r="7728" spans="1:9" x14ac:dyDescent="0.2">
      <c r="A7728" s="77">
        <v>39860</v>
      </c>
      <c r="B7728" s="61">
        <v>1346</v>
      </c>
      <c r="C7728" s="78">
        <f t="shared" si="295"/>
        <v>2009.02</v>
      </c>
      <c r="D7728" s="78">
        <f t="shared" si="296"/>
        <v>2.6697520661157021</v>
      </c>
      <c r="E7728" s="78"/>
      <c r="F7728" s="78"/>
      <c r="G7728" s="78"/>
      <c r="H7728" s="78"/>
      <c r="I7728" s="78"/>
    </row>
    <row r="7729" spans="1:9" x14ac:dyDescent="0.2">
      <c r="A7729" s="77">
        <v>39861</v>
      </c>
      <c r="B7729" s="61">
        <v>932</v>
      </c>
      <c r="C7729" s="78">
        <f t="shared" si="295"/>
        <v>2009.02</v>
      </c>
      <c r="D7729" s="78">
        <f t="shared" si="296"/>
        <v>1.848595041322314</v>
      </c>
      <c r="E7729" s="78"/>
      <c r="F7729" s="78"/>
      <c r="G7729" s="78"/>
      <c r="H7729" s="78"/>
      <c r="I7729" s="78"/>
    </row>
    <row r="7730" spans="1:9" x14ac:dyDescent="0.2">
      <c r="A7730" s="77">
        <v>39862</v>
      </c>
      <c r="B7730" s="61">
        <v>749</v>
      </c>
      <c r="C7730" s="78">
        <f t="shared" si="295"/>
        <v>2009.02</v>
      </c>
      <c r="D7730" s="78">
        <f t="shared" si="296"/>
        <v>1.4856198347107439</v>
      </c>
      <c r="E7730" s="78"/>
      <c r="F7730" s="78"/>
      <c r="G7730" s="78"/>
      <c r="H7730" s="78"/>
      <c r="I7730" s="78"/>
    </row>
    <row r="7731" spans="1:9" x14ac:dyDescent="0.2">
      <c r="A7731" s="77">
        <v>39863</v>
      </c>
      <c r="B7731" s="61">
        <v>722</v>
      </c>
      <c r="C7731" s="78">
        <f t="shared" si="295"/>
        <v>2009.02</v>
      </c>
      <c r="D7731" s="78">
        <f t="shared" si="296"/>
        <v>1.4320661157024792</v>
      </c>
      <c r="E7731" s="78"/>
      <c r="F7731" s="78"/>
      <c r="G7731" s="78"/>
      <c r="H7731" s="78"/>
      <c r="I7731" s="78"/>
    </row>
    <row r="7732" spans="1:9" x14ac:dyDescent="0.2">
      <c r="A7732" s="77">
        <v>39864</v>
      </c>
      <c r="B7732" s="61">
        <v>418</v>
      </c>
      <c r="C7732" s="78">
        <f t="shared" si="295"/>
        <v>2009.02</v>
      </c>
      <c r="D7732" s="78">
        <f t="shared" si="296"/>
        <v>0.8290909090909091</v>
      </c>
      <c r="E7732" s="78"/>
      <c r="F7732" s="78"/>
      <c r="G7732" s="78"/>
      <c r="H7732" s="78"/>
      <c r="I7732" s="78"/>
    </row>
    <row r="7733" spans="1:9" x14ac:dyDescent="0.2">
      <c r="A7733" s="77">
        <v>39865</v>
      </c>
      <c r="B7733" s="61">
        <v>632</v>
      </c>
      <c r="C7733" s="78">
        <f t="shared" si="295"/>
        <v>2009.02</v>
      </c>
      <c r="D7733" s="78">
        <f t="shared" si="296"/>
        <v>1.2535537190082644</v>
      </c>
      <c r="E7733" s="78"/>
      <c r="F7733" s="78"/>
      <c r="G7733" s="78"/>
      <c r="H7733" s="78"/>
      <c r="I7733" s="78"/>
    </row>
    <row r="7734" spans="1:9" x14ac:dyDescent="0.2">
      <c r="A7734" s="77">
        <v>39866</v>
      </c>
      <c r="B7734" s="61">
        <v>3073</v>
      </c>
      <c r="C7734" s="78">
        <f t="shared" si="295"/>
        <v>2009.02</v>
      </c>
      <c r="D7734" s="78">
        <f t="shared" si="296"/>
        <v>6.0952066115702479</v>
      </c>
      <c r="E7734" s="78"/>
      <c r="F7734" s="78"/>
      <c r="G7734" s="78"/>
      <c r="H7734" s="78"/>
      <c r="I7734" s="78"/>
    </row>
    <row r="7735" spans="1:9" x14ac:dyDescent="0.2">
      <c r="A7735" s="77">
        <v>39867</v>
      </c>
      <c r="B7735" s="61">
        <v>6057</v>
      </c>
      <c r="C7735" s="78">
        <f t="shared" si="295"/>
        <v>2009.02</v>
      </c>
      <c r="D7735" s="78">
        <f t="shared" si="296"/>
        <v>12.013884297520661</v>
      </c>
      <c r="E7735" s="78"/>
      <c r="F7735" s="78"/>
      <c r="G7735" s="78"/>
      <c r="H7735" s="78"/>
      <c r="I7735" s="78"/>
    </row>
    <row r="7736" spans="1:9" x14ac:dyDescent="0.2">
      <c r="A7736" s="77">
        <v>39868</v>
      </c>
      <c r="B7736" s="61">
        <v>4798</v>
      </c>
      <c r="C7736" s="78">
        <f t="shared" si="295"/>
        <v>2009.02</v>
      </c>
      <c r="D7736" s="78">
        <f t="shared" si="296"/>
        <v>9.5166942148760327</v>
      </c>
      <c r="E7736" s="78"/>
      <c r="F7736" s="78"/>
      <c r="G7736" s="78"/>
      <c r="H7736" s="78"/>
      <c r="I7736" s="78"/>
    </row>
    <row r="7737" spans="1:9" x14ac:dyDescent="0.2">
      <c r="A7737" s="77">
        <v>39869</v>
      </c>
      <c r="B7737" s="61">
        <v>2863</v>
      </c>
      <c r="C7737" s="78">
        <f t="shared" si="295"/>
        <v>2009.02</v>
      </c>
      <c r="D7737" s="78">
        <f t="shared" si="296"/>
        <v>5.6786776859504133</v>
      </c>
      <c r="E7737" s="78"/>
      <c r="F7737" s="78"/>
      <c r="G7737" s="78"/>
      <c r="H7737" s="78"/>
      <c r="I7737" s="78"/>
    </row>
    <row r="7738" spans="1:9" x14ac:dyDescent="0.2">
      <c r="A7738" s="77">
        <v>39870</v>
      </c>
      <c r="B7738" s="61">
        <v>2464</v>
      </c>
      <c r="C7738" s="78">
        <f t="shared" si="295"/>
        <v>2009.02</v>
      </c>
      <c r="D7738" s="78">
        <f t="shared" si="296"/>
        <v>4.8872727272727268</v>
      </c>
      <c r="E7738" s="78"/>
      <c r="F7738" s="78"/>
      <c r="G7738" s="78"/>
      <c r="H7738" s="78"/>
      <c r="I7738" s="78"/>
    </row>
    <row r="7739" spans="1:9" x14ac:dyDescent="0.2">
      <c r="A7739" s="77">
        <v>39871</v>
      </c>
      <c r="B7739" s="61">
        <v>1940</v>
      </c>
      <c r="C7739" s="78">
        <f t="shared" si="295"/>
        <v>2009.02</v>
      </c>
      <c r="D7739" s="78">
        <f t="shared" si="296"/>
        <v>3.8479338842975208</v>
      </c>
      <c r="E7739" s="78"/>
      <c r="F7739" s="78"/>
      <c r="G7739" s="78"/>
      <c r="H7739" s="78"/>
      <c r="I7739" s="78"/>
    </row>
    <row r="7740" spans="1:9" x14ac:dyDescent="0.2">
      <c r="A7740" s="77">
        <v>39872</v>
      </c>
      <c r="B7740" s="61">
        <v>1812</v>
      </c>
      <c r="C7740" s="78">
        <f t="shared" si="295"/>
        <v>2009.02</v>
      </c>
      <c r="D7740" s="78">
        <f t="shared" si="296"/>
        <v>3.5940495867768596</v>
      </c>
      <c r="E7740" s="78"/>
      <c r="F7740" s="78"/>
      <c r="G7740" s="78"/>
      <c r="H7740" s="78"/>
      <c r="I7740" s="78"/>
    </row>
    <row r="7741" spans="1:9" x14ac:dyDescent="0.2">
      <c r="A7741" s="77">
        <v>39873</v>
      </c>
      <c r="B7741" s="61">
        <v>7119</v>
      </c>
      <c r="C7741" s="78">
        <f t="shared" si="295"/>
        <v>2009.03</v>
      </c>
      <c r="D7741" s="78">
        <f t="shared" si="296"/>
        <v>14.120330578512398</v>
      </c>
      <c r="E7741" s="78"/>
      <c r="F7741" s="78"/>
      <c r="G7741" s="78"/>
      <c r="H7741" s="78"/>
      <c r="I7741" s="78"/>
    </row>
    <row r="7742" spans="1:9" x14ac:dyDescent="0.2">
      <c r="A7742" s="77">
        <v>39874</v>
      </c>
      <c r="B7742" s="61">
        <v>13409</v>
      </c>
      <c r="C7742" s="78">
        <f t="shared" si="295"/>
        <v>2009.03</v>
      </c>
      <c r="D7742" s="78">
        <f t="shared" si="296"/>
        <v>26.596363636363638</v>
      </c>
      <c r="E7742" s="78"/>
      <c r="F7742" s="78"/>
      <c r="G7742" s="78"/>
      <c r="H7742" s="78"/>
      <c r="I7742" s="78"/>
    </row>
    <row r="7743" spans="1:9" x14ac:dyDescent="0.2">
      <c r="A7743" s="77">
        <v>39875</v>
      </c>
      <c r="B7743" s="61">
        <v>7042</v>
      </c>
      <c r="C7743" s="78">
        <f t="shared" si="295"/>
        <v>2009.03</v>
      </c>
      <c r="D7743" s="78">
        <f t="shared" si="296"/>
        <v>13.967603305785124</v>
      </c>
      <c r="E7743" s="78"/>
      <c r="F7743" s="78"/>
      <c r="G7743" s="78"/>
      <c r="H7743" s="78"/>
      <c r="I7743" s="78"/>
    </row>
    <row r="7744" spans="1:9" x14ac:dyDescent="0.2">
      <c r="A7744" s="77">
        <v>39876</v>
      </c>
      <c r="B7744" s="61">
        <v>4504</v>
      </c>
      <c r="C7744" s="78">
        <f t="shared" si="295"/>
        <v>2009.03</v>
      </c>
      <c r="D7744" s="78">
        <f t="shared" si="296"/>
        <v>8.9335537190082643</v>
      </c>
      <c r="E7744" s="78"/>
      <c r="F7744" s="78"/>
      <c r="G7744" s="78"/>
      <c r="H7744" s="78"/>
      <c r="I7744" s="78"/>
    </row>
    <row r="7745" spans="1:9" x14ac:dyDescent="0.2">
      <c r="A7745" s="77">
        <v>39877</v>
      </c>
      <c r="B7745" s="61">
        <v>3189</v>
      </c>
      <c r="C7745" s="78">
        <f t="shared" si="295"/>
        <v>2009.03</v>
      </c>
      <c r="D7745" s="78">
        <f t="shared" si="296"/>
        <v>6.3252892561983476</v>
      </c>
      <c r="E7745" s="78"/>
      <c r="F7745" s="78"/>
      <c r="G7745" s="78"/>
      <c r="H7745" s="78"/>
      <c r="I7745" s="78"/>
    </row>
    <row r="7746" spans="1:9" x14ac:dyDescent="0.2">
      <c r="A7746" s="77">
        <v>39878</v>
      </c>
      <c r="B7746" s="61">
        <v>2447</v>
      </c>
      <c r="C7746" s="78">
        <f t="shared" si="295"/>
        <v>2009.03</v>
      </c>
      <c r="D7746" s="78">
        <f t="shared" si="296"/>
        <v>4.8535537190082643</v>
      </c>
      <c r="E7746" s="78"/>
      <c r="F7746" s="78"/>
      <c r="G7746" s="78"/>
      <c r="H7746" s="78"/>
      <c r="I7746" s="78"/>
    </row>
    <row r="7747" spans="1:9" x14ac:dyDescent="0.2">
      <c r="A7747" s="77">
        <v>39879</v>
      </c>
      <c r="B7747" s="61">
        <v>2012</v>
      </c>
      <c r="C7747" s="78">
        <f t="shared" si="295"/>
        <v>2009.03</v>
      </c>
      <c r="D7747" s="78">
        <f t="shared" si="296"/>
        <v>3.9907438016528927</v>
      </c>
      <c r="E7747" s="78"/>
      <c r="F7747" s="78"/>
      <c r="G7747" s="78"/>
      <c r="H7747" s="78"/>
      <c r="I7747" s="78"/>
    </row>
    <row r="7748" spans="1:9" x14ac:dyDescent="0.2">
      <c r="A7748" s="77">
        <v>39880</v>
      </c>
      <c r="B7748" s="61">
        <v>1729</v>
      </c>
      <c r="C7748" s="78">
        <f t="shared" si="295"/>
        <v>2009.03</v>
      </c>
      <c r="D7748" s="78">
        <f t="shared" si="296"/>
        <v>3.4294214876033058</v>
      </c>
      <c r="E7748" s="78"/>
      <c r="F7748" s="78"/>
      <c r="G7748" s="78"/>
      <c r="H7748" s="78"/>
      <c r="I7748" s="78"/>
    </row>
    <row r="7749" spans="1:9" x14ac:dyDescent="0.2">
      <c r="A7749" s="77">
        <v>39881</v>
      </c>
      <c r="B7749" s="61">
        <v>1713</v>
      </c>
      <c r="C7749" s="78">
        <f t="shared" si="295"/>
        <v>2009.03</v>
      </c>
      <c r="D7749" s="78">
        <f t="shared" si="296"/>
        <v>3.3976859504132229</v>
      </c>
      <c r="E7749" s="78"/>
      <c r="F7749" s="78"/>
      <c r="G7749" s="78"/>
      <c r="H7749" s="78"/>
      <c r="I7749" s="78"/>
    </row>
    <row r="7750" spans="1:9" x14ac:dyDescent="0.2">
      <c r="A7750" s="77">
        <v>39882</v>
      </c>
      <c r="B7750" s="61">
        <v>1642</v>
      </c>
      <c r="C7750" s="78">
        <f t="shared" si="295"/>
        <v>2009.03</v>
      </c>
      <c r="D7750" s="78">
        <f t="shared" si="296"/>
        <v>3.2568595041322315</v>
      </c>
      <c r="E7750" s="78"/>
      <c r="F7750" s="78"/>
      <c r="G7750" s="78"/>
      <c r="H7750" s="78"/>
      <c r="I7750" s="78"/>
    </row>
    <row r="7751" spans="1:9" x14ac:dyDescent="0.2">
      <c r="A7751" s="77">
        <v>39883</v>
      </c>
      <c r="B7751" s="61">
        <v>1478</v>
      </c>
      <c r="C7751" s="78">
        <f t="shared" si="295"/>
        <v>2009.03</v>
      </c>
      <c r="D7751" s="78">
        <f t="shared" si="296"/>
        <v>2.9315702479338843</v>
      </c>
      <c r="E7751" s="78"/>
      <c r="F7751" s="78"/>
      <c r="G7751" s="78"/>
      <c r="H7751" s="78"/>
      <c r="I7751" s="78"/>
    </row>
    <row r="7752" spans="1:9" x14ac:dyDescent="0.2">
      <c r="A7752" s="77">
        <v>39884</v>
      </c>
      <c r="B7752" s="61">
        <v>1291</v>
      </c>
      <c r="C7752" s="78">
        <f t="shared" si="295"/>
        <v>2009.03</v>
      </c>
      <c r="D7752" s="78">
        <f t="shared" si="296"/>
        <v>2.5606611570247932</v>
      </c>
      <c r="E7752" s="78"/>
      <c r="F7752" s="78"/>
      <c r="G7752" s="78"/>
      <c r="H7752" s="78"/>
      <c r="I7752" s="78"/>
    </row>
    <row r="7753" spans="1:9" x14ac:dyDescent="0.2">
      <c r="A7753" s="77">
        <v>39885</v>
      </c>
      <c r="B7753" s="61">
        <v>1274</v>
      </c>
      <c r="C7753" s="78">
        <f t="shared" si="295"/>
        <v>2009.03</v>
      </c>
      <c r="D7753" s="78">
        <f t="shared" si="296"/>
        <v>2.5269421487603303</v>
      </c>
      <c r="E7753" s="78"/>
      <c r="F7753" s="78"/>
      <c r="G7753" s="78"/>
      <c r="H7753" s="78"/>
      <c r="I7753" s="78"/>
    </row>
    <row r="7754" spans="1:9" x14ac:dyDescent="0.2">
      <c r="A7754" s="77">
        <v>39886</v>
      </c>
      <c r="B7754" s="61">
        <v>1289</v>
      </c>
      <c r="C7754" s="78">
        <f t="shared" si="295"/>
        <v>2009.03</v>
      </c>
      <c r="D7754" s="78">
        <f t="shared" si="296"/>
        <v>2.5566942148760332</v>
      </c>
      <c r="E7754" s="78"/>
      <c r="F7754" s="78"/>
      <c r="G7754" s="78"/>
      <c r="H7754" s="78"/>
      <c r="I7754" s="78"/>
    </row>
    <row r="7755" spans="1:9" x14ac:dyDescent="0.2">
      <c r="A7755" s="77">
        <v>39887</v>
      </c>
      <c r="B7755" s="61">
        <v>2001</v>
      </c>
      <c r="C7755" s="78">
        <f t="shared" ref="C7755:C7818" si="297">YEAR(A7755) + MONTH(A7755) / 100</f>
        <v>2009.03</v>
      </c>
      <c r="D7755" s="78">
        <f t="shared" si="296"/>
        <v>3.9689256198347107</v>
      </c>
      <c r="E7755" s="78"/>
      <c r="F7755" s="78"/>
      <c r="G7755" s="78"/>
      <c r="H7755" s="78"/>
      <c r="I7755" s="78"/>
    </row>
    <row r="7756" spans="1:9" x14ac:dyDescent="0.2">
      <c r="A7756" s="77">
        <v>39888</v>
      </c>
      <c r="B7756" s="61">
        <v>4418</v>
      </c>
      <c r="C7756" s="78">
        <f t="shared" si="297"/>
        <v>2009.03</v>
      </c>
      <c r="D7756" s="78">
        <f t="shared" ref="D7756:D7819" si="298">B7756 * 60 * 60 * 24 / 43560 / 1000</f>
        <v>8.7629752066115714</v>
      </c>
      <c r="E7756" s="78"/>
      <c r="F7756" s="78"/>
      <c r="G7756" s="78"/>
      <c r="H7756" s="78"/>
      <c r="I7756" s="78"/>
    </row>
    <row r="7757" spans="1:9" x14ac:dyDescent="0.2">
      <c r="A7757" s="77">
        <v>39889</v>
      </c>
      <c r="B7757" s="61">
        <v>4022</v>
      </c>
      <c r="C7757" s="78">
        <f t="shared" si="297"/>
        <v>2009.03</v>
      </c>
      <c r="D7757" s="78">
        <f t="shared" si="298"/>
        <v>7.9775206611570244</v>
      </c>
      <c r="E7757" s="78"/>
      <c r="F7757" s="78"/>
      <c r="G7757" s="78"/>
      <c r="H7757" s="78"/>
      <c r="I7757" s="78"/>
    </row>
    <row r="7758" spans="1:9" x14ac:dyDescent="0.2">
      <c r="A7758" s="77">
        <v>39890</v>
      </c>
      <c r="B7758" s="61">
        <v>2786</v>
      </c>
      <c r="C7758" s="78">
        <f t="shared" si="297"/>
        <v>2009.03</v>
      </c>
      <c r="D7758" s="78">
        <f t="shared" si="298"/>
        <v>5.5259504132231401</v>
      </c>
      <c r="E7758" s="78"/>
      <c r="F7758" s="78"/>
      <c r="G7758" s="78"/>
      <c r="H7758" s="78"/>
      <c r="I7758" s="78"/>
    </row>
    <row r="7759" spans="1:9" x14ac:dyDescent="0.2">
      <c r="A7759" s="77">
        <v>39891</v>
      </c>
      <c r="B7759" s="61">
        <v>2637</v>
      </c>
      <c r="C7759" s="78">
        <f t="shared" si="297"/>
        <v>2009.03</v>
      </c>
      <c r="D7759" s="78">
        <f t="shared" si="298"/>
        <v>5.2304132231404958</v>
      </c>
      <c r="E7759" s="78"/>
      <c r="F7759" s="78"/>
      <c r="G7759" s="78"/>
      <c r="H7759" s="78"/>
      <c r="I7759" s="78"/>
    </row>
    <row r="7760" spans="1:9" x14ac:dyDescent="0.2">
      <c r="A7760" s="77">
        <v>39892</v>
      </c>
      <c r="B7760" s="61">
        <v>2815</v>
      </c>
      <c r="C7760" s="78">
        <f t="shared" si="297"/>
        <v>2009.03</v>
      </c>
      <c r="D7760" s="78">
        <f t="shared" si="298"/>
        <v>5.5834710743801654</v>
      </c>
      <c r="E7760" s="78"/>
      <c r="F7760" s="78"/>
      <c r="G7760" s="78"/>
      <c r="H7760" s="78"/>
      <c r="I7760" s="78"/>
    </row>
    <row r="7761" spans="1:9" x14ac:dyDescent="0.2">
      <c r="A7761" s="77">
        <v>39893</v>
      </c>
      <c r="B7761" s="61">
        <v>2788</v>
      </c>
      <c r="C7761" s="78">
        <f t="shared" si="297"/>
        <v>2009.03</v>
      </c>
      <c r="D7761" s="78">
        <f t="shared" si="298"/>
        <v>5.529917355371901</v>
      </c>
      <c r="E7761" s="78"/>
      <c r="F7761" s="78"/>
      <c r="G7761" s="78"/>
      <c r="H7761" s="78"/>
      <c r="I7761" s="78"/>
    </row>
    <row r="7762" spans="1:9" x14ac:dyDescent="0.2">
      <c r="A7762" s="77">
        <v>39894</v>
      </c>
      <c r="B7762" s="61">
        <v>2422</v>
      </c>
      <c r="C7762" s="78">
        <f t="shared" si="297"/>
        <v>2009.03</v>
      </c>
      <c r="D7762" s="78">
        <f t="shared" si="298"/>
        <v>4.8039669421487607</v>
      </c>
      <c r="E7762" s="78"/>
      <c r="F7762" s="78"/>
      <c r="G7762" s="78"/>
      <c r="H7762" s="78"/>
      <c r="I7762" s="78"/>
    </row>
    <row r="7763" spans="1:9" x14ac:dyDescent="0.2">
      <c r="A7763" s="77">
        <v>39895</v>
      </c>
      <c r="B7763" s="61">
        <v>2031</v>
      </c>
      <c r="C7763" s="78">
        <f t="shared" si="297"/>
        <v>2009.03</v>
      </c>
      <c r="D7763" s="78">
        <f t="shared" si="298"/>
        <v>4.0284297520661161</v>
      </c>
      <c r="E7763" s="78"/>
      <c r="F7763" s="78"/>
      <c r="G7763" s="78"/>
      <c r="H7763" s="78"/>
      <c r="I7763" s="78"/>
    </row>
    <row r="7764" spans="1:9" x14ac:dyDescent="0.2">
      <c r="A7764" s="77">
        <v>39896</v>
      </c>
      <c r="B7764" s="61">
        <v>1770</v>
      </c>
      <c r="C7764" s="78">
        <f t="shared" si="297"/>
        <v>2009.03</v>
      </c>
      <c r="D7764" s="78">
        <f t="shared" si="298"/>
        <v>3.5107438016528927</v>
      </c>
      <c r="E7764" s="78"/>
      <c r="F7764" s="78"/>
      <c r="G7764" s="78"/>
      <c r="H7764" s="78"/>
      <c r="I7764" s="78"/>
    </row>
    <row r="7765" spans="1:9" x14ac:dyDescent="0.2">
      <c r="A7765" s="77">
        <v>39897</v>
      </c>
      <c r="B7765" s="61">
        <v>1686</v>
      </c>
      <c r="C7765" s="78">
        <f t="shared" si="297"/>
        <v>2009.03</v>
      </c>
      <c r="D7765" s="78">
        <f t="shared" si="298"/>
        <v>3.3441322314049584</v>
      </c>
      <c r="E7765" s="78"/>
      <c r="F7765" s="78"/>
      <c r="G7765" s="78"/>
      <c r="H7765" s="78"/>
      <c r="I7765" s="78"/>
    </row>
    <row r="7766" spans="1:9" x14ac:dyDescent="0.2">
      <c r="A7766" s="77">
        <v>39898</v>
      </c>
      <c r="B7766" s="61">
        <v>2047</v>
      </c>
      <c r="C7766" s="78">
        <f t="shared" si="297"/>
        <v>2009.03</v>
      </c>
      <c r="D7766" s="78">
        <f t="shared" si="298"/>
        <v>4.0601652892561981</v>
      </c>
      <c r="E7766" s="78"/>
      <c r="F7766" s="78"/>
      <c r="G7766" s="78"/>
      <c r="H7766" s="78"/>
      <c r="I7766" s="78"/>
    </row>
    <row r="7767" spans="1:9" x14ac:dyDescent="0.2">
      <c r="A7767" s="77">
        <v>39899</v>
      </c>
      <c r="B7767" s="61">
        <v>2647</v>
      </c>
      <c r="C7767" s="78">
        <f t="shared" si="297"/>
        <v>2009.03</v>
      </c>
      <c r="D7767" s="78">
        <f t="shared" si="298"/>
        <v>5.2502479338842978</v>
      </c>
      <c r="E7767" s="78"/>
      <c r="F7767" s="78"/>
      <c r="G7767" s="78"/>
      <c r="H7767" s="78"/>
      <c r="I7767" s="78"/>
    </row>
    <row r="7768" spans="1:9" x14ac:dyDescent="0.2">
      <c r="A7768" s="77">
        <v>39900</v>
      </c>
      <c r="B7768" s="61">
        <v>2922</v>
      </c>
      <c r="C7768" s="78">
        <f t="shared" si="297"/>
        <v>2009.03</v>
      </c>
      <c r="D7768" s="78">
        <f t="shared" si="298"/>
        <v>5.7957024793388427</v>
      </c>
      <c r="E7768" s="78"/>
      <c r="F7768" s="78"/>
      <c r="G7768" s="78"/>
      <c r="H7768" s="78"/>
      <c r="I7768" s="78"/>
    </row>
    <row r="7769" spans="1:9" x14ac:dyDescent="0.2">
      <c r="A7769" s="77">
        <v>39901</v>
      </c>
      <c r="B7769" s="61">
        <v>2800</v>
      </c>
      <c r="C7769" s="78">
        <f t="shared" si="297"/>
        <v>2009.03</v>
      </c>
      <c r="D7769" s="78">
        <f t="shared" si="298"/>
        <v>5.553719008264463</v>
      </c>
      <c r="E7769" s="78"/>
      <c r="F7769" s="78"/>
      <c r="G7769" s="78"/>
      <c r="H7769" s="78"/>
      <c r="I7769" s="78"/>
    </row>
    <row r="7770" spans="1:9" x14ac:dyDescent="0.2">
      <c r="A7770" s="77">
        <v>39902</v>
      </c>
      <c r="B7770" s="61">
        <v>2286</v>
      </c>
      <c r="C7770" s="78">
        <f t="shared" si="297"/>
        <v>2009.03</v>
      </c>
      <c r="D7770" s="78">
        <f t="shared" si="298"/>
        <v>4.5342148760330572</v>
      </c>
      <c r="E7770" s="78"/>
      <c r="F7770" s="78"/>
      <c r="G7770" s="78"/>
      <c r="H7770" s="78"/>
      <c r="I7770" s="78"/>
    </row>
    <row r="7771" spans="1:9" x14ac:dyDescent="0.2">
      <c r="A7771" s="77">
        <v>39903</v>
      </c>
      <c r="B7771" s="61">
        <v>2054</v>
      </c>
      <c r="C7771" s="78">
        <f t="shared" si="297"/>
        <v>2009.03</v>
      </c>
      <c r="D7771" s="78">
        <f t="shared" si="298"/>
        <v>4.0740495867768596</v>
      </c>
      <c r="E7771" s="78"/>
      <c r="F7771" s="78"/>
      <c r="G7771" s="78"/>
      <c r="H7771" s="78"/>
      <c r="I7771" s="78"/>
    </row>
    <row r="7772" spans="1:9" x14ac:dyDescent="0.2">
      <c r="A7772" s="77">
        <v>39904</v>
      </c>
      <c r="B7772" s="61">
        <v>2256</v>
      </c>
      <c r="C7772" s="78">
        <f t="shared" si="297"/>
        <v>2009.04</v>
      </c>
      <c r="D7772" s="78">
        <f t="shared" si="298"/>
        <v>4.4747107438016531</v>
      </c>
      <c r="E7772" s="78"/>
      <c r="F7772" s="78"/>
      <c r="G7772" s="78"/>
      <c r="H7772" s="78"/>
      <c r="I7772" s="78"/>
    </row>
    <row r="7773" spans="1:9" x14ac:dyDescent="0.2">
      <c r="A7773" s="77">
        <v>39905</v>
      </c>
      <c r="B7773" s="61">
        <v>2266</v>
      </c>
      <c r="C7773" s="78">
        <f t="shared" si="297"/>
        <v>2009.04</v>
      </c>
      <c r="D7773" s="78">
        <f t="shared" si="298"/>
        <v>4.4945454545454551</v>
      </c>
      <c r="E7773" s="78"/>
      <c r="F7773" s="78"/>
      <c r="G7773" s="78"/>
      <c r="H7773" s="78"/>
      <c r="I7773" s="78"/>
    </row>
    <row r="7774" spans="1:9" x14ac:dyDescent="0.2">
      <c r="A7774" s="77">
        <v>39906</v>
      </c>
      <c r="B7774" s="61">
        <v>1971</v>
      </c>
      <c r="C7774" s="78">
        <f t="shared" si="297"/>
        <v>2009.04</v>
      </c>
      <c r="D7774" s="78">
        <f t="shared" si="298"/>
        <v>3.9094214876033058</v>
      </c>
      <c r="E7774" s="78"/>
      <c r="F7774" s="78"/>
      <c r="G7774" s="78"/>
      <c r="H7774" s="78"/>
      <c r="I7774" s="78"/>
    </row>
    <row r="7775" spans="1:9" x14ac:dyDescent="0.2">
      <c r="A7775" s="77">
        <v>39907</v>
      </c>
      <c r="B7775" s="61">
        <v>1963</v>
      </c>
      <c r="C7775" s="78">
        <f t="shared" si="297"/>
        <v>2009.04</v>
      </c>
      <c r="D7775" s="78">
        <f t="shared" si="298"/>
        <v>3.8935537190082647</v>
      </c>
      <c r="E7775" s="78"/>
      <c r="F7775" s="78"/>
      <c r="G7775" s="78"/>
      <c r="H7775" s="78"/>
      <c r="I7775" s="78"/>
    </row>
    <row r="7776" spans="1:9" x14ac:dyDescent="0.2">
      <c r="A7776" s="77">
        <v>39908</v>
      </c>
      <c r="B7776" s="61">
        <v>1808</v>
      </c>
      <c r="C7776" s="78">
        <f t="shared" si="297"/>
        <v>2009.04</v>
      </c>
      <c r="D7776" s="78">
        <f t="shared" si="298"/>
        <v>3.5861157024793386</v>
      </c>
      <c r="E7776" s="78"/>
      <c r="F7776" s="78"/>
      <c r="G7776" s="78"/>
      <c r="H7776" s="78"/>
      <c r="I7776" s="78"/>
    </row>
    <row r="7777" spans="1:9" x14ac:dyDescent="0.2">
      <c r="A7777" s="77">
        <v>39909</v>
      </c>
      <c r="B7777" s="61">
        <v>1876</v>
      </c>
      <c r="C7777" s="78">
        <f t="shared" si="297"/>
        <v>2009.04</v>
      </c>
      <c r="D7777" s="78">
        <f t="shared" si="298"/>
        <v>3.72099173553719</v>
      </c>
      <c r="E7777" s="78"/>
      <c r="F7777" s="78"/>
      <c r="G7777" s="78"/>
      <c r="H7777" s="78"/>
      <c r="I7777" s="78"/>
    </row>
    <row r="7778" spans="1:9" x14ac:dyDescent="0.2">
      <c r="A7778" s="77">
        <v>39910</v>
      </c>
      <c r="B7778" s="61">
        <v>2006</v>
      </c>
      <c r="C7778" s="78">
        <f t="shared" si="297"/>
        <v>2009.04</v>
      </c>
      <c r="D7778" s="78">
        <f t="shared" si="298"/>
        <v>3.9788429752066117</v>
      </c>
      <c r="E7778" s="78"/>
      <c r="F7778" s="78"/>
      <c r="G7778" s="78"/>
      <c r="H7778" s="78"/>
      <c r="I7778" s="78"/>
    </row>
    <row r="7779" spans="1:9" x14ac:dyDescent="0.2">
      <c r="A7779" s="77">
        <v>39911</v>
      </c>
      <c r="B7779" s="61">
        <v>1884</v>
      </c>
      <c r="C7779" s="78">
        <f t="shared" si="297"/>
        <v>2009.04</v>
      </c>
      <c r="D7779" s="78">
        <f t="shared" si="298"/>
        <v>3.7368595041322314</v>
      </c>
      <c r="E7779" s="78"/>
      <c r="F7779" s="78"/>
      <c r="G7779" s="78"/>
      <c r="H7779" s="78"/>
      <c r="I7779" s="78"/>
    </row>
    <row r="7780" spans="1:9" x14ac:dyDescent="0.2">
      <c r="A7780" s="77">
        <v>39912</v>
      </c>
      <c r="B7780" s="61">
        <v>2329</v>
      </c>
      <c r="C7780" s="78">
        <f t="shared" si="297"/>
        <v>2009.04</v>
      </c>
      <c r="D7780" s="78">
        <f t="shared" si="298"/>
        <v>4.6195041322314045</v>
      </c>
      <c r="E7780" s="78"/>
      <c r="F7780" s="78"/>
      <c r="G7780" s="78"/>
      <c r="H7780" s="78"/>
      <c r="I7780" s="78"/>
    </row>
    <row r="7781" spans="1:9" x14ac:dyDescent="0.2">
      <c r="A7781" s="77">
        <v>39913</v>
      </c>
      <c r="B7781" s="61">
        <v>1821</v>
      </c>
      <c r="C7781" s="78">
        <f t="shared" si="297"/>
        <v>2009.04</v>
      </c>
      <c r="D7781" s="78">
        <f t="shared" si="298"/>
        <v>3.6119008264462811</v>
      </c>
      <c r="E7781" s="78"/>
      <c r="F7781" s="78"/>
      <c r="G7781" s="78"/>
      <c r="H7781" s="78"/>
      <c r="I7781" s="78"/>
    </row>
    <row r="7782" spans="1:9" x14ac:dyDescent="0.2">
      <c r="A7782" s="77">
        <v>39914</v>
      </c>
      <c r="B7782" s="61">
        <v>1694</v>
      </c>
      <c r="C7782" s="78">
        <f t="shared" si="297"/>
        <v>2009.04</v>
      </c>
      <c r="D7782" s="78">
        <f t="shared" si="298"/>
        <v>3.36</v>
      </c>
      <c r="E7782" s="78"/>
      <c r="F7782" s="78"/>
      <c r="G7782" s="78"/>
      <c r="H7782" s="78"/>
      <c r="I7782" s="78"/>
    </row>
    <row r="7783" spans="1:9" x14ac:dyDescent="0.2">
      <c r="A7783" s="77">
        <v>39915</v>
      </c>
      <c r="B7783" s="61">
        <v>1622</v>
      </c>
      <c r="C7783" s="78">
        <f t="shared" si="297"/>
        <v>2009.04</v>
      </c>
      <c r="D7783" s="78">
        <f t="shared" si="298"/>
        <v>3.217190082644628</v>
      </c>
      <c r="E7783" s="78"/>
      <c r="F7783" s="78"/>
      <c r="G7783" s="78"/>
      <c r="H7783" s="78"/>
      <c r="I7783" s="78"/>
    </row>
    <row r="7784" spans="1:9" x14ac:dyDescent="0.2">
      <c r="A7784" s="77">
        <v>39916</v>
      </c>
      <c r="B7784" s="61">
        <v>1836</v>
      </c>
      <c r="C7784" s="78">
        <f t="shared" si="297"/>
        <v>2009.04</v>
      </c>
      <c r="D7784" s="78">
        <f t="shared" si="298"/>
        <v>3.6416528925619835</v>
      </c>
      <c r="E7784" s="78"/>
      <c r="F7784" s="78"/>
      <c r="G7784" s="78"/>
      <c r="H7784" s="78"/>
      <c r="I7784" s="78"/>
    </row>
    <row r="7785" spans="1:9" x14ac:dyDescent="0.2">
      <c r="A7785" s="77">
        <v>39917</v>
      </c>
      <c r="B7785" s="61">
        <v>1963</v>
      </c>
      <c r="C7785" s="78">
        <f t="shared" si="297"/>
        <v>2009.04</v>
      </c>
      <c r="D7785" s="78">
        <f t="shared" si="298"/>
        <v>3.8935537190082647</v>
      </c>
      <c r="E7785" s="78"/>
      <c r="F7785" s="78"/>
      <c r="G7785" s="78"/>
      <c r="H7785" s="78"/>
      <c r="I7785" s="78"/>
    </row>
    <row r="7786" spans="1:9" x14ac:dyDescent="0.2">
      <c r="A7786" s="77">
        <v>39918</v>
      </c>
      <c r="B7786" s="61">
        <v>1423</v>
      </c>
      <c r="C7786" s="78">
        <f t="shared" si="297"/>
        <v>2009.04</v>
      </c>
      <c r="D7786" s="78">
        <f t="shared" si="298"/>
        <v>2.8224793388429754</v>
      </c>
      <c r="E7786" s="78"/>
      <c r="F7786" s="78"/>
      <c r="G7786" s="78"/>
      <c r="H7786" s="78"/>
      <c r="I7786" s="78"/>
    </row>
    <row r="7787" spans="1:9" x14ac:dyDescent="0.2">
      <c r="A7787" s="77">
        <v>39919</v>
      </c>
      <c r="B7787" s="61">
        <v>1645</v>
      </c>
      <c r="C7787" s="78">
        <f t="shared" si="297"/>
        <v>2009.04</v>
      </c>
      <c r="D7787" s="78">
        <f t="shared" si="298"/>
        <v>3.262809917355372</v>
      </c>
      <c r="E7787" s="78"/>
      <c r="F7787" s="78"/>
      <c r="G7787" s="78"/>
      <c r="H7787" s="78"/>
      <c r="I7787" s="78"/>
    </row>
    <row r="7788" spans="1:9" x14ac:dyDescent="0.2">
      <c r="A7788" s="77">
        <v>39920</v>
      </c>
      <c r="B7788" s="61">
        <v>1612</v>
      </c>
      <c r="C7788" s="78">
        <f t="shared" si="297"/>
        <v>2009.04</v>
      </c>
      <c r="D7788" s="78">
        <f t="shared" si="298"/>
        <v>3.1973553719008265</v>
      </c>
      <c r="E7788" s="78"/>
      <c r="F7788" s="78"/>
      <c r="G7788" s="78"/>
      <c r="H7788" s="78"/>
      <c r="I7788" s="78"/>
    </row>
    <row r="7789" spans="1:9" x14ac:dyDescent="0.2">
      <c r="A7789" s="77">
        <v>39921</v>
      </c>
      <c r="B7789" s="61">
        <v>1972</v>
      </c>
      <c r="C7789" s="78">
        <f t="shared" si="297"/>
        <v>2009.04</v>
      </c>
      <c r="D7789" s="78">
        <f t="shared" si="298"/>
        <v>3.9114049586776858</v>
      </c>
      <c r="E7789" s="78"/>
      <c r="F7789" s="78"/>
      <c r="G7789" s="78"/>
      <c r="H7789" s="78"/>
      <c r="I7789" s="78"/>
    </row>
    <row r="7790" spans="1:9" x14ac:dyDescent="0.2">
      <c r="A7790" s="77">
        <v>39922</v>
      </c>
      <c r="B7790" s="61">
        <v>2693</v>
      </c>
      <c r="C7790" s="78">
        <f t="shared" si="297"/>
        <v>2009.04</v>
      </c>
      <c r="D7790" s="78">
        <f t="shared" si="298"/>
        <v>5.3414876033057856</v>
      </c>
      <c r="E7790" s="78"/>
      <c r="F7790" s="78"/>
      <c r="G7790" s="78"/>
      <c r="H7790" s="78"/>
      <c r="I7790" s="78"/>
    </row>
    <row r="7791" spans="1:9" x14ac:dyDescent="0.2">
      <c r="A7791" s="77">
        <v>39923</v>
      </c>
      <c r="B7791" s="61">
        <v>3716</v>
      </c>
      <c r="C7791" s="78">
        <f t="shared" si="297"/>
        <v>2009.04</v>
      </c>
      <c r="D7791" s="78">
        <f t="shared" si="298"/>
        <v>7.370578512396694</v>
      </c>
      <c r="E7791" s="78"/>
      <c r="F7791" s="78"/>
      <c r="G7791" s="78"/>
      <c r="H7791" s="78"/>
      <c r="I7791" s="78"/>
    </row>
    <row r="7792" spans="1:9" x14ac:dyDescent="0.2">
      <c r="A7792" s="77">
        <v>39924</v>
      </c>
      <c r="B7792" s="61">
        <v>4547</v>
      </c>
      <c r="C7792" s="78">
        <f t="shared" si="297"/>
        <v>2009.04</v>
      </c>
      <c r="D7792" s="78">
        <f t="shared" si="298"/>
        <v>9.0188429752066117</v>
      </c>
      <c r="E7792" s="78"/>
      <c r="F7792" s="78"/>
      <c r="G7792" s="78"/>
      <c r="H7792" s="78"/>
      <c r="I7792" s="78"/>
    </row>
    <row r="7793" spans="1:9" x14ac:dyDescent="0.2">
      <c r="A7793" s="77">
        <v>39925</v>
      </c>
      <c r="B7793" s="61">
        <v>4820</v>
      </c>
      <c r="C7793" s="78">
        <f t="shared" si="297"/>
        <v>2009.04</v>
      </c>
      <c r="D7793" s="78">
        <f t="shared" si="298"/>
        <v>9.5603305785123975</v>
      </c>
      <c r="E7793" s="78"/>
      <c r="F7793" s="78"/>
      <c r="G7793" s="78"/>
      <c r="H7793" s="78"/>
      <c r="I7793" s="78"/>
    </row>
    <row r="7794" spans="1:9" x14ac:dyDescent="0.2">
      <c r="A7794" s="77">
        <v>39926</v>
      </c>
      <c r="B7794" s="61">
        <v>4001</v>
      </c>
      <c r="C7794" s="78">
        <f t="shared" si="297"/>
        <v>2009.04</v>
      </c>
      <c r="D7794" s="78">
        <f t="shared" si="298"/>
        <v>7.9358677685950418</v>
      </c>
      <c r="E7794" s="78"/>
      <c r="F7794" s="78"/>
      <c r="G7794" s="78"/>
      <c r="H7794" s="78"/>
      <c r="I7794" s="78"/>
    </row>
    <row r="7795" spans="1:9" x14ac:dyDescent="0.2">
      <c r="A7795" s="77">
        <v>39927</v>
      </c>
      <c r="B7795" s="61">
        <v>3176</v>
      </c>
      <c r="C7795" s="78">
        <f t="shared" si="297"/>
        <v>2009.04</v>
      </c>
      <c r="D7795" s="78">
        <f t="shared" si="298"/>
        <v>6.2995041322314043</v>
      </c>
      <c r="E7795" s="78"/>
      <c r="F7795" s="78"/>
      <c r="G7795" s="78"/>
      <c r="H7795" s="78"/>
      <c r="I7795" s="78"/>
    </row>
    <row r="7796" spans="1:9" x14ac:dyDescent="0.2">
      <c r="A7796" s="77">
        <v>39928</v>
      </c>
      <c r="B7796" s="61">
        <v>2447</v>
      </c>
      <c r="C7796" s="78">
        <f t="shared" si="297"/>
        <v>2009.04</v>
      </c>
      <c r="D7796" s="78">
        <f t="shared" si="298"/>
        <v>4.8535537190082643</v>
      </c>
      <c r="E7796" s="78"/>
      <c r="F7796" s="78"/>
      <c r="G7796" s="78"/>
      <c r="H7796" s="78"/>
      <c r="I7796" s="78"/>
    </row>
    <row r="7797" spans="1:9" x14ac:dyDescent="0.2">
      <c r="A7797" s="77">
        <v>39929</v>
      </c>
      <c r="B7797" s="61">
        <v>2368</v>
      </c>
      <c r="C7797" s="78">
        <f t="shared" si="297"/>
        <v>2009.04</v>
      </c>
      <c r="D7797" s="78">
        <f t="shared" si="298"/>
        <v>4.6968595041322319</v>
      </c>
      <c r="E7797" s="78"/>
      <c r="F7797" s="78"/>
      <c r="G7797" s="78"/>
      <c r="H7797" s="78"/>
      <c r="I7797" s="78"/>
    </row>
    <row r="7798" spans="1:9" x14ac:dyDescent="0.2">
      <c r="A7798" s="77">
        <v>39930</v>
      </c>
      <c r="B7798" s="61">
        <v>2066</v>
      </c>
      <c r="C7798" s="78">
        <f t="shared" si="297"/>
        <v>2009.04</v>
      </c>
      <c r="D7798" s="78">
        <f t="shared" si="298"/>
        <v>4.0978512396694216</v>
      </c>
      <c r="E7798" s="78"/>
      <c r="F7798" s="78"/>
      <c r="G7798" s="78"/>
      <c r="H7798" s="78"/>
      <c r="I7798" s="78"/>
    </row>
    <row r="7799" spans="1:9" x14ac:dyDescent="0.2">
      <c r="A7799" s="77">
        <v>39931</v>
      </c>
      <c r="B7799" s="61">
        <v>2044</v>
      </c>
      <c r="C7799" s="78">
        <f t="shared" si="297"/>
        <v>2009.04</v>
      </c>
      <c r="D7799" s="78">
        <f t="shared" si="298"/>
        <v>4.0542148760330576</v>
      </c>
      <c r="E7799" s="78"/>
      <c r="F7799" s="78"/>
      <c r="G7799" s="78"/>
      <c r="H7799" s="78"/>
      <c r="I7799" s="78"/>
    </row>
    <row r="7800" spans="1:9" x14ac:dyDescent="0.2">
      <c r="A7800" s="77">
        <v>39932</v>
      </c>
      <c r="B7800" s="61">
        <v>1140</v>
      </c>
      <c r="C7800" s="78">
        <f t="shared" si="297"/>
        <v>2009.04</v>
      </c>
      <c r="D7800" s="78">
        <f t="shared" si="298"/>
        <v>2.2611570247933881</v>
      </c>
      <c r="E7800" s="78"/>
      <c r="F7800" s="78"/>
      <c r="G7800" s="78"/>
      <c r="H7800" s="78"/>
      <c r="I7800" s="78"/>
    </row>
    <row r="7801" spans="1:9" x14ac:dyDescent="0.2">
      <c r="A7801" s="77">
        <v>39933</v>
      </c>
      <c r="B7801" s="61">
        <v>1769</v>
      </c>
      <c r="C7801" s="78">
        <f t="shared" si="297"/>
        <v>2009.04</v>
      </c>
      <c r="D7801" s="78">
        <f t="shared" si="298"/>
        <v>3.5087603305785122</v>
      </c>
      <c r="E7801" s="78"/>
      <c r="F7801" s="78"/>
      <c r="G7801" s="78"/>
      <c r="H7801" s="78"/>
      <c r="I7801" s="78"/>
    </row>
    <row r="7802" spans="1:9" x14ac:dyDescent="0.2">
      <c r="A7802" s="77">
        <v>39934</v>
      </c>
      <c r="B7802" s="61">
        <v>2288</v>
      </c>
      <c r="C7802" s="78">
        <f t="shared" si="297"/>
        <v>2009.05</v>
      </c>
      <c r="D7802" s="78">
        <f t="shared" si="298"/>
        <v>4.5381818181818181</v>
      </c>
      <c r="E7802" s="78"/>
      <c r="F7802" s="78"/>
      <c r="G7802" s="78"/>
      <c r="H7802" s="78"/>
      <c r="I7802" s="78"/>
    </row>
    <row r="7803" spans="1:9" x14ac:dyDescent="0.2">
      <c r="A7803" s="77">
        <v>39935</v>
      </c>
      <c r="B7803" s="61">
        <v>3465</v>
      </c>
      <c r="C7803" s="78">
        <f t="shared" si="297"/>
        <v>2009.05</v>
      </c>
      <c r="D7803" s="78">
        <f t="shared" si="298"/>
        <v>6.872727272727273</v>
      </c>
      <c r="E7803" s="78"/>
      <c r="F7803" s="78"/>
      <c r="G7803" s="78"/>
      <c r="H7803" s="78"/>
      <c r="I7803" s="78"/>
    </row>
    <row r="7804" spans="1:9" x14ac:dyDescent="0.2">
      <c r="A7804" s="77">
        <v>39936</v>
      </c>
      <c r="B7804" s="61">
        <v>5321</v>
      </c>
      <c r="C7804" s="78">
        <f t="shared" si="297"/>
        <v>2009.05</v>
      </c>
      <c r="D7804" s="78">
        <f t="shared" si="298"/>
        <v>10.554049586776859</v>
      </c>
      <c r="E7804" s="78"/>
      <c r="F7804" s="78"/>
      <c r="G7804" s="78"/>
      <c r="H7804" s="78"/>
      <c r="I7804" s="78"/>
    </row>
    <row r="7805" spans="1:9" x14ac:dyDescent="0.2">
      <c r="A7805" s="77">
        <v>39937</v>
      </c>
      <c r="B7805" s="61">
        <v>6107</v>
      </c>
      <c r="C7805" s="78">
        <f t="shared" si="297"/>
        <v>2009.05</v>
      </c>
      <c r="D7805" s="78">
        <f t="shared" si="298"/>
        <v>12.11305785123967</v>
      </c>
      <c r="E7805" s="78"/>
      <c r="F7805" s="78"/>
      <c r="G7805" s="78"/>
      <c r="H7805" s="78"/>
      <c r="I7805" s="78"/>
    </row>
    <row r="7806" spans="1:9" x14ac:dyDescent="0.2">
      <c r="A7806" s="77">
        <v>39938</v>
      </c>
      <c r="B7806" s="61">
        <v>8484</v>
      </c>
      <c r="C7806" s="78">
        <f t="shared" si="297"/>
        <v>2009.05</v>
      </c>
      <c r="D7806" s="78">
        <f t="shared" si="298"/>
        <v>16.82776859504132</v>
      </c>
      <c r="E7806" s="78"/>
      <c r="F7806" s="78"/>
      <c r="G7806" s="78"/>
      <c r="H7806" s="78"/>
      <c r="I7806" s="78"/>
    </row>
    <row r="7807" spans="1:9" x14ac:dyDescent="0.2">
      <c r="A7807" s="77">
        <v>39939</v>
      </c>
      <c r="B7807" s="61">
        <v>6411</v>
      </c>
      <c r="C7807" s="78">
        <f t="shared" si="297"/>
        <v>2009.05</v>
      </c>
      <c r="D7807" s="78">
        <f t="shared" si="298"/>
        <v>12.71603305785124</v>
      </c>
      <c r="E7807" s="78"/>
      <c r="F7807" s="78"/>
      <c r="G7807" s="78"/>
      <c r="H7807" s="78"/>
      <c r="I7807" s="78"/>
    </row>
    <row r="7808" spans="1:9" x14ac:dyDescent="0.2">
      <c r="A7808" s="77">
        <v>39940</v>
      </c>
      <c r="B7808" s="61">
        <v>5234</v>
      </c>
      <c r="C7808" s="78">
        <f t="shared" si="297"/>
        <v>2009.05</v>
      </c>
      <c r="D7808" s="78">
        <f t="shared" si="298"/>
        <v>10.381487603305784</v>
      </c>
      <c r="E7808" s="78"/>
      <c r="F7808" s="78"/>
      <c r="G7808" s="78"/>
      <c r="H7808" s="78"/>
      <c r="I7808" s="78"/>
    </row>
    <row r="7809" spans="1:9" x14ac:dyDescent="0.2">
      <c r="A7809" s="77">
        <v>39941</v>
      </c>
      <c r="B7809" s="61">
        <v>4100</v>
      </c>
      <c r="C7809" s="78">
        <f t="shared" si="297"/>
        <v>2009.05</v>
      </c>
      <c r="D7809" s="78">
        <f t="shared" si="298"/>
        <v>8.1322314049586772</v>
      </c>
      <c r="E7809" s="78"/>
      <c r="F7809" s="78"/>
      <c r="G7809" s="78"/>
      <c r="H7809" s="78"/>
      <c r="I7809" s="78"/>
    </row>
    <row r="7810" spans="1:9" x14ac:dyDescent="0.2">
      <c r="A7810" s="77">
        <v>39942</v>
      </c>
      <c r="B7810" s="61">
        <v>3565</v>
      </c>
      <c r="C7810" s="78">
        <f t="shared" si="297"/>
        <v>2009.05</v>
      </c>
      <c r="D7810" s="78">
        <f t="shared" si="298"/>
        <v>7.0710743801652889</v>
      </c>
      <c r="E7810" s="78"/>
      <c r="F7810" s="78"/>
      <c r="G7810" s="78"/>
      <c r="H7810" s="78"/>
      <c r="I7810" s="78"/>
    </row>
    <row r="7811" spans="1:9" x14ac:dyDescent="0.2">
      <c r="A7811" s="77">
        <v>39943</v>
      </c>
      <c r="B7811" s="61">
        <v>3404</v>
      </c>
      <c r="C7811" s="78">
        <f t="shared" si="297"/>
        <v>2009.05</v>
      </c>
      <c r="D7811" s="78">
        <f t="shared" si="298"/>
        <v>6.7517355371900827</v>
      </c>
      <c r="E7811" s="78"/>
      <c r="F7811" s="78"/>
      <c r="G7811" s="78"/>
      <c r="H7811" s="78"/>
      <c r="I7811" s="78"/>
    </row>
    <row r="7812" spans="1:9" x14ac:dyDescent="0.2">
      <c r="A7812" s="77">
        <v>39944</v>
      </c>
      <c r="B7812" s="61">
        <v>3317</v>
      </c>
      <c r="C7812" s="78">
        <f t="shared" si="297"/>
        <v>2009.05</v>
      </c>
      <c r="D7812" s="78">
        <f t="shared" si="298"/>
        <v>6.5791735537190084</v>
      </c>
      <c r="E7812" s="78"/>
      <c r="F7812" s="78"/>
      <c r="G7812" s="78"/>
      <c r="H7812" s="78"/>
      <c r="I7812" s="78"/>
    </row>
    <row r="7813" spans="1:9" x14ac:dyDescent="0.2">
      <c r="A7813" s="77">
        <v>39945</v>
      </c>
      <c r="B7813" s="61">
        <v>2972</v>
      </c>
      <c r="C7813" s="78">
        <f t="shared" si="297"/>
        <v>2009.05</v>
      </c>
      <c r="D7813" s="78">
        <f t="shared" si="298"/>
        <v>5.8948760330578516</v>
      </c>
      <c r="E7813" s="78"/>
      <c r="F7813" s="78"/>
      <c r="G7813" s="78"/>
      <c r="H7813" s="78"/>
      <c r="I7813" s="78"/>
    </row>
    <row r="7814" spans="1:9" x14ac:dyDescent="0.2">
      <c r="A7814" s="77">
        <v>39946</v>
      </c>
      <c r="B7814" s="61">
        <v>2707</v>
      </c>
      <c r="C7814" s="78">
        <f t="shared" si="297"/>
        <v>2009.05</v>
      </c>
      <c r="D7814" s="78">
        <f t="shared" si="298"/>
        <v>5.3692561983471077</v>
      </c>
      <c r="E7814" s="78"/>
      <c r="F7814" s="78"/>
      <c r="G7814" s="78"/>
      <c r="H7814" s="78"/>
      <c r="I7814" s="78"/>
    </row>
    <row r="7815" spans="1:9" x14ac:dyDescent="0.2">
      <c r="A7815" s="77">
        <v>39947</v>
      </c>
      <c r="B7815" s="61">
        <v>2910</v>
      </c>
      <c r="C7815" s="78">
        <f t="shared" si="297"/>
        <v>2009.05</v>
      </c>
      <c r="D7815" s="78">
        <f t="shared" si="298"/>
        <v>5.7719008264462808</v>
      </c>
      <c r="E7815" s="78"/>
      <c r="F7815" s="78"/>
      <c r="G7815" s="78"/>
      <c r="H7815" s="78"/>
      <c r="I7815" s="78"/>
    </row>
    <row r="7816" spans="1:9" x14ac:dyDescent="0.2">
      <c r="A7816" s="77">
        <v>39948</v>
      </c>
      <c r="B7816" s="61">
        <v>3054</v>
      </c>
      <c r="C7816" s="78">
        <f t="shared" si="297"/>
        <v>2009.05</v>
      </c>
      <c r="D7816" s="78">
        <f t="shared" si="298"/>
        <v>6.0575206611570245</v>
      </c>
      <c r="E7816" s="78"/>
      <c r="F7816" s="78"/>
      <c r="G7816" s="78"/>
      <c r="H7816" s="78"/>
      <c r="I7816" s="78"/>
    </row>
    <row r="7817" spans="1:9" x14ac:dyDescent="0.2">
      <c r="A7817" s="77">
        <v>39949</v>
      </c>
      <c r="B7817" s="61">
        <v>3451</v>
      </c>
      <c r="C7817" s="78">
        <f t="shared" si="297"/>
        <v>2009.05</v>
      </c>
      <c r="D7817" s="78">
        <f t="shared" si="298"/>
        <v>6.8449586776859501</v>
      </c>
      <c r="E7817" s="78"/>
      <c r="F7817" s="78"/>
      <c r="G7817" s="78"/>
      <c r="H7817" s="78"/>
      <c r="I7817" s="78"/>
    </row>
    <row r="7818" spans="1:9" x14ac:dyDescent="0.2">
      <c r="A7818" s="77">
        <v>39950</v>
      </c>
      <c r="B7818" s="61">
        <v>3903</v>
      </c>
      <c r="C7818" s="78">
        <f t="shared" si="297"/>
        <v>2009.05</v>
      </c>
      <c r="D7818" s="78">
        <f t="shared" si="298"/>
        <v>7.7414876033057851</v>
      </c>
      <c r="E7818" s="78"/>
      <c r="F7818" s="78"/>
      <c r="G7818" s="78"/>
      <c r="H7818" s="78"/>
      <c r="I7818" s="78"/>
    </row>
    <row r="7819" spans="1:9" x14ac:dyDescent="0.2">
      <c r="A7819" s="77">
        <v>39951</v>
      </c>
      <c r="B7819" s="61">
        <v>3898</v>
      </c>
      <c r="C7819" s="78">
        <f t="shared" ref="C7819:C7882" si="299">YEAR(A7819) + MONTH(A7819) / 100</f>
        <v>2009.05</v>
      </c>
      <c r="D7819" s="78">
        <f t="shared" si="298"/>
        <v>7.7315702479338846</v>
      </c>
      <c r="E7819" s="78"/>
      <c r="F7819" s="78"/>
      <c r="G7819" s="78"/>
      <c r="H7819" s="78"/>
      <c r="I7819" s="78"/>
    </row>
    <row r="7820" spans="1:9" x14ac:dyDescent="0.2">
      <c r="A7820" s="77">
        <v>39952</v>
      </c>
      <c r="B7820" s="61">
        <v>3204</v>
      </c>
      <c r="C7820" s="78">
        <f t="shared" si="299"/>
        <v>2009.05</v>
      </c>
      <c r="D7820" s="78">
        <f t="shared" ref="D7820:D7883" si="300">B7820 * 60 * 60 * 24 / 43560 / 1000</f>
        <v>6.3550413223140492</v>
      </c>
      <c r="E7820" s="78"/>
      <c r="F7820" s="78"/>
      <c r="G7820" s="78"/>
      <c r="H7820" s="78"/>
      <c r="I7820" s="78"/>
    </row>
    <row r="7821" spans="1:9" x14ac:dyDescent="0.2">
      <c r="A7821" s="77">
        <v>39953</v>
      </c>
      <c r="B7821" s="61">
        <v>2906</v>
      </c>
      <c r="C7821" s="78">
        <f t="shared" si="299"/>
        <v>2009.05</v>
      </c>
      <c r="D7821" s="78">
        <f t="shared" si="300"/>
        <v>5.7639669421487607</v>
      </c>
      <c r="E7821" s="78"/>
      <c r="F7821" s="78"/>
      <c r="G7821" s="78"/>
      <c r="H7821" s="78"/>
      <c r="I7821" s="78"/>
    </row>
    <row r="7822" spans="1:9" x14ac:dyDescent="0.2">
      <c r="A7822" s="77">
        <v>39954</v>
      </c>
      <c r="B7822" s="61">
        <v>2475</v>
      </c>
      <c r="C7822" s="78">
        <f t="shared" si="299"/>
        <v>2009.05</v>
      </c>
      <c r="D7822" s="78">
        <f t="shared" si="300"/>
        <v>4.9090909090909092</v>
      </c>
      <c r="E7822" s="78"/>
      <c r="F7822" s="78"/>
      <c r="G7822" s="78"/>
      <c r="H7822" s="78"/>
      <c r="I7822" s="78"/>
    </row>
    <row r="7823" spans="1:9" x14ac:dyDescent="0.2">
      <c r="A7823" s="77">
        <v>39955</v>
      </c>
      <c r="B7823" s="61">
        <v>2514</v>
      </c>
      <c r="C7823" s="78">
        <f t="shared" si="299"/>
        <v>2009.05</v>
      </c>
      <c r="D7823" s="78">
        <f t="shared" si="300"/>
        <v>4.9864462809917356</v>
      </c>
      <c r="E7823" s="78"/>
      <c r="F7823" s="78"/>
      <c r="G7823" s="78"/>
      <c r="H7823" s="78"/>
      <c r="I7823" s="78"/>
    </row>
    <row r="7824" spans="1:9" x14ac:dyDescent="0.2">
      <c r="A7824" s="77">
        <v>39956</v>
      </c>
      <c r="B7824" s="61">
        <v>2440</v>
      </c>
      <c r="C7824" s="78">
        <f t="shared" si="299"/>
        <v>2009.05</v>
      </c>
      <c r="D7824" s="78">
        <f t="shared" si="300"/>
        <v>4.8396694214876037</v>
      </c>
      <c r="E7824" s="78"/>
      <c r="F7824" s="78"/>
      <c r="G7824" s="78"/>
      <c r="H7824" s="78"/>
      <c r="I7824" s="78"/>
    </row>
    <row r="7825" spans="1:9" x14ac:dyDescent="0.2">
      <c r="A7825" s="77">
        <v>39957</v>
      </c>
      <c r="B7825" s="61">
        <v>2400</v>
      </c>
      <c r="C7825" s="78">
        <f t="shared" si="299"/>
        <v>2009.05</v>
      </c>
      <c r="D7825" s="78">
        <f t="shared" si="300"/>
        <v>4.7603305785123968</v>
      </c>
      <c r="E7825" s="78"/>
      <c r="F7825" s="78"/>
      <c r="G7825" s="78"/>
      <c r="H7825" s="78"/>
      <c r="I7825" s="78"/>
    </row>
    <row r="7826" spans="1:9" x14ac:dyDescent="0.2">
      <c r="A7826" s="77">
        <v>39958</v>
      </c>
      <c r="B7826" s="61">
        <v>2141</v>
      </c>
      <c r="C7826" s="78">
        <f t="shared" si="299"/>
        <v>2009.05</v>
      </c>
      <c r="D7826" s="78">
        <f t="shared" si="300"/>
        <v>4.2466115702479339</v>
      </c>
      <c r="E7826" s="78"/>
      <c r="F7826" s="78"/>
      <c r="G7826" s="78"/>
      <c r="H7826" s="78"/>
      <c r="I7826" s="78"/>
    </row>
    <row r="7827" spans="1:9" x14ac:dyDescent="0.2">
      <c r="A7827" s="77">
        <v>39959</v>
      </c>
      <c r="B7827" s="61">
        <v>2054</v>
      </c>
      <c r="C7827" s="78">
        <f t="shared" si="299"/>
        <v>2009.05</v>
      </c>
      <c r="D7827" s="78">
        <f t="shared" si="300"/>
        <v>4.0740495867768596</v>
      </c>
      <c r="E7827" s="78"/>
      <c r="F7827" s="78"/>
      <c r="G7827" s="78"/>
      <c r="H7827" s="78"/>
      <c r="I7827" s="78"/>
    </row>
    <row r="7828" spans="1:9" x14ac:dyDescent="0.2">
      <c r="A7828" s="77">
        <v>39960</v>
      </c>
      <c r="B7828" s="61">
        <v>2128</v>
      </c>
      <c r="C7828" s="78">
        <f t="shared" si="299"/>
        <v>2009.05</v>
      </c>
      <c r="D7828" s="78">
        <f t="shared" si="300"/>
        <v>4.2208264462809924</v>
      </c>
      <c r="E7828" s="78"/>
      <c r="F7828" s="78"/>
      <c r="G7828" s="78"/>
      <c r="H7828" s="78"/>
      <c r="I7828" s="78"/>
    </row>
    <row r="7829" spans="1:9" x14ac:dyDescent="0.2">
      <c r="A7829" s="77">
        <v>39961</v>
      </c>
      <c r="B7829" s="61">
        <v>2092</v>
      </c>
      <c r="C7829" s="78">
        <f t="shared" si="299"/>
        <v>2009.05</v>
      </c>
      <c r="D7829" s="78">
        <f t="shared" si="300"/>
        <v>4.1494214876033055</v>
      </c>
      <c r="E7829" s="78"/>
      <c r="F7829" s="78"/>
      <c r="G7829" s="78"/>
      <c r="H7829" s="78"/>
      <c r="I7829" s="78"/>
    </row>
    <row r="7830" spans="1:9" x14ac:dyDescent="0.2">
      <c r="A7830" s="77">
        <v>39962</v>
      </c>
      <c r="B7830" s="61">
        <v>1942</v>
      </c>
      <c r="C7830" s="78">
        <f t="shared" si="299"/>
        <v>2009.05</v>
      </c>
      <c r="D7830" s="78">
        <f t="shared" si="300"/>
        <v>3.8519008264462808</v>
      </c>
      <c r="E7830" s="78"/>
      <c r="F7830" s="78"/>
      <c r="G7830" s="78"/>
      <c r="H7830" s="78"/>
      <c r="I7830" s="78"/>
    </row>
    <row r="7831" spans="1:9" x14ac:dyDescent="0.2">
      <c r="A7831" s="77">
        <v>39963</v>
      </c>
      <c r="B7831" s="61">
        <v>1790</v>
      </c>
      <c r="C7831" s="78">
        <f t="shared" si="299"/>
        <v>2009.05</v>
      </c>
      <c r="D7831" s="78">
        <f t="shared" si="300"/>
        <v>3.5504132231404961</v>
      </c>
      <c r="E7831" s="78"/>
      <c r="F7831" s="78"/>
      <c r="G7831" s="78"/>
      <c r="H7831" s="78"/>
      <c r="I7831" s="78"/>
    </row>
    <row r="7832" spans="1:9" x14ac:dyDescent="0.2">
      <c r="A7832" s="77">
        <v>39964</v>
      </c>
      <c r="B7832" s="61">
        <v>1673</v>
      </c>
      <c r="C7832" s="78">
        <f t="shared" si="299"/>
        <v>2009.05</v>
      </c>
      <c r="D7832" s="78">
        <f t="shared" si="300"/>
        <v>3.3183471074380164</v>
      </c>
      <c r="E7832" s="78"/>
      <c r="F7832" s="78"/>
      <c r="G7832" s="78"/>
      <c r="H7832" s="78"/>
      <c r="I7832" s="78"/>
    </row>
    <row r="7833" spans="1:9" x14ac:dyDescent="0.2">
      <c r="A7833" s="77">
        <v>39965</v>
      </c>
      <c r="B7833" s="61">
        <v>1402</v>
      </c>
      <c r="C7833" s="78">
        <f t="shared" si="299"/>
        <v>2009.06</v>
      </c>
      <c r="D7833" s="78">
        <f t="shared" si="300"/>
        <v>2.7808264462809915</v>
      </c>
      <c r="E7833" s="78"/>
      <c r="F7833" s="78"/>
      <c r="G7833" s="78"/>
      <c r="H7833" s="78"/>
      <c r="I7833" s="78"/>
    </row>
    <row r="7834" spans="1:9" x14ac:dyDescent="0.2">
      <c r="A7834" s="77">
        <v>39966</v>
      </c>
      <c r="B7834" s="61">
        <v>1270</v>
      </c>
      <c r="C7834" s="78">
        <f t="shared" si="299"/>
        <v>2009.06</v>
      </c>
      <c r="D7834" s="78">
        <f t="shared" si="300"/>
        <v>2.5190082644628102</v>
      </c>
      <c r="E7834" s="78"/>
      <c r="F7834" s="78"/>
      <c r="G7834" s="78"/>
      <c r="H7834" s="78"/>
      <c r="I7834" s="78"/>
    </row>
    <row r="7835" spans="1:9" x14ac:dyDescent="0.2">
      <c r="A7835" s="77">
        <v>39967</v>
      </c>
      <c r="B7835" s="61">
        <v>1446</v>
      </c>
      <c r="C7835" s="78">
        <f t="shared" si="299"/>
        <v>2009.06</v>
      </c>
      <c r="D7835" s="78">
        <f t="shared" si="300"/>
        <v>2.8680991735537189</v>
      </c>
      <c r="E7835" s="78"/>
      <c r="F7835" s="78"/>
      <c r="G7835" s="78"/>
      <c r="H7835" s="78"/>
      <c r="I7835" s="78"/>
    </row>
    <row r="7836" spans="1:9" x14ac:dyDescent="0.2">
      <c r="A7836" s="77">
        <v>39968</v>
      </c>
      <c r="B7836" s="61">
        <v>1897</v>
      </c>
      <c r="C7836" s="78">
        <f t="shared" si="299"/>
        <v>2009.06</v>
      </c>
      <c r="D7836" s="78">
        <f t="shared" si="300"/>
        <v>3.7626446280991734</v>
      </c>
      <c r="E7836" s="78"/>
      <c r="F7836" s="78"/>
      <c r="G7836" s="78"/>
      <c r="H7836" s="78"/>
      <c r="I7836" s="78"/>
    </row>
    <row r="7837" spans="1:9" x14ac:dyDescent="0.2">
      <c r="A7837" s="77">
        <v>39969</v>
      </c>
      <c r="B7837" s="61">
        <v>1467</v>
      </c>
      <c r="C7837" s="78">
        <f t="shared" si="299"/>
        <v>2009.06</v>
      </c>
      <c r="D7837" s="78">
        <f t="shared" si="300"/>
        <v>2.9097520661157024</v>
      </c>
      <c r="E7837" s="78"/>
      <c r="F7837" s="78"/>
      <c r="G7837" s="78"/>
      <c r="H7837" s="78"/>
      <c r="I7837" s="78"/>
    </row>
    <row r="7838" spans="1:9" x14ac:dyDescent="0.2">
      <c r="A7838" s="77">
        <v>39970</v>
      </c>
      <c r="B7838" s="61">
        <v>1462</v>
      </c>
      <c r="C7838" s="78">
        <f t="shared" si="299"/>
        <v>2009.06</v>
      </c>
      <c r="D7838" s="78">
        <f t="shared" si="300"/>
        <v>2.8998347107438018</v>
      </c>
      <c r="E7838" s="78"/>
      <c r="F7838" s="78"/>
      <c r="G7838" s="78"/>
      <c r="H7838" s="78"/>
      <c r="I7838" s="78"/>
    </row>
    <row r="7839" spans="1:9" x14ac:dyDescent="0.2">
      <c r="A7839" s="77">
        <v>39971</v>
      </c>
      <c r="B7839" s="61">
        <v>1242</v>
      </c>
      <c r="C7839" s="78">
        <f t="shared" si="299"/>
        <v>2009.06</v>
      </c>
      <c r="D7839" s="78">
        <f t="shared" si="300"/>
        <v>2.4634710743801653</v>
      </c>
      <c r="E7839" s="78"/>
      <c r="F7839" s="78"/>
      <c r="G7839" s="78"/>
      <c r="H7839" s="78"/>
      <c r="I7839" s="78"/>
    </row>
    <row r="7840" spans="1:9" x14ac:dyDescent="0.2">
      <c r="A7840" s="77">
        <v>39972</v>
      </c>
      <c r="B7840" s="61">
        <v>1202</v>
      </c>
      <c r="C7840" s="78">
        <f t="shared" si="299"/>
        <v>2009.06</v>
      </c>
      <c r="D7840" s="78">
        <f t="shared" si="300"/>
        <v>2.3841322314049584</v>
      </c>
      <c r="E7840" s="78"/>
      <c r="F7840" s="78"/>
      <c r="G7840" s="78"/>
      <c r="H7840" s="78"/>
      <c r="I7840" s="78"/>
    </row>
    <row r="7841" spans="1:9" x14ac:dyDescent="0.2">
      <c r="A7841" s="77">
        <v>39973</v>
      </c>
      <c r="B7841" s="61">
        <v>1152</v>
      </c>
      <c r="C7841" s="78">
        <f t="shared" si="299"/>
        <v>2009.06</v>
      </c>
      <c r="D7841" s="78">
        <f t="shared" si="300"/>
        <v>2.2849586776859505</v>
      </c>
      <c r="E7841" s="78"/>
      <c r="F7841" s="78"/>
      <c r="G7841" s="78"/>
      <c r="H7841" s="78"/>
      <c r="I7841" s="78"/>
    </row>
    <row r="7842" spans="1:9" x14ac:dyDescent="0.2">
      <c r="A7842" s="77">
        <v>39974</v>
      </c>
      <c r="B7842" s="61">
        <v>1241</v>
      </c>
      <c r="C7842" s="78">
        <f t="shared" si="299"/>
        <v>2009.06</v>
      </c>
      <c r="D7842" s="78">
        <f t="shared" si="300"/>
        <v>2.4614876033057853</v>
      </c>
      <c r="E7842" s="78"/>
      <c r="F7842" s="78"/>
      <c r="G7842" s="78"/>
      <c r="H7842" s="78"/>
      <c r="I7842" s="78"/>
    </row>
    <row r="7843" spans="1:9" x14ac:dyDescent="0.2">
      <c r="A7843" s="77">
        <v>39975</v>
      </c>
      <c r="B7843" s="61">
        <v>1242</v>
      </c>
      <c r="C7843" s="78">
        <f t="shared" si="299"/>
        <v>2009.06</v>
      </c>
      <c r="D7843" s="78">
        <f t="shared" si="300"/>
        <v>2.4634710743801653</v>
      </c>
      <c r="E7843" s="78"/>
      <c r="F7843" s="78"/>
      <c r="G7843" s="78"/>
      <c r="H7843" s="78"/>
      <c r="I7843" s="78"/>
    </row>
    <row r="7844" spans="1:9" x14ac:dyDescent="0.2">
      <c r="A7844" s="77">
        <v>39976</v>
      </c>
      <c r="B7844" s="61">
        <v>1057</v>
      </c>
      <c r="C7844" s="78">
        <f t="shared" si="299"/>
        <v>2009.06</v>
      </c>
      <c r="D7844" s="78">
        <f t="shared" si="300"/>
        <v>2.0965289256198347</v>
      </c>
      <c r="E7844" s="78"/>
      <c r="F7844" s="78"/>
      <c r="G7844" s="78"/>
      <c r="H7844" s="78"/>
      <c r="I7844" s="78"/>
    </row>
    <row r="7845" spans="1:9" x14ac:dyDescent="0.2">
      <c r="A7845" s="77">
        <v>39977</v>
      </c>
      <c r="B7845" s="61">
        <v>1022</v>
      </c>
      <c r="C7845" s="78">
        <f t="shared" si="299"/>
        <v>2009.06</v>
      </c>
      <c r="D7845" s="78">
        <f t="shared" si="300"/>
        <v>2.0271074380165288</v>
      </c>
      <c r="E7845" s="78"/>
      <c r="F7845" s="78"/>
      <c r="G7845" s="78"/>
      <c r="H7845" s="78"/>
      <c r="I7845" s="78"/>
    </row>
    <row r="7846" spans="1:9" x14ac:dyDescent="0.2">
      <c r="A7846" s="77">
        <v>39978</v>
      </c>
      <c r="B7846" s="61">
        <v>1059</v>
      </c>
      <c r="C7846" s="78">
        <f t="shared" si="299"/>
        <v>2009.06</v>
      </c>
      <c r="D7846" s="78">
        <f t="shared" si="300"/>
        <v>2.1004958677685948</v>
      </c>
      <c r="E7846" s="78"/>
      <c r="F7846" s="78"/>
      <c r="G7846" s="78"/>
      <c r="H7846" s="78"/>
      <c r="I7846" s="78"/>
    </row>
    <row r="7847" spans="1:9" x14ac:dyDescent="0.2">
      <c r="A7847" s="77">
        <v>39979</v>
      </c>
      <c r="B7847" s="61">
        <v>985</v>
      </c>
      <c r="C7847" s="78">
        <f t="shared" si="299"/>
        <v>2009.06</v>
      </c>
      <c r="D7847" s="78">
        <f t="shared" si="300"/>
        <v>1.9537190082644629</v>
      </c>
      <c r="E7847" s="78"/>
      <c r="F7847" s="78"/>
      <c r="G7847" s="78"/>
      <c r="H7847" s="78"/>
      <c r="I7847" s="78"/>
    </row>
    <row r="7848" spans="1:9" x14ac:dyDescent="0.2">
      <c r="A7848" s="77">
        <v>39980</v>
      </c>
      <c r="B7848" s="61">
        <v>902</v>
      </c>
      <c r="C7848" s="78">
        <f t="shared" si="299"/>
        <v>2009.06</v>
      </c>
      <c r="D7848" s="78">
        <f t="shared" si="300"/>
        <v>1.7890909090909091</v>
      </c>
      <c r="E7848" s="78"/>
      <c r="F7848" s="78"/>
      <c r="G7848" s="78"/>
      <c r="H7848" s="78"/>
      <c r="I7848" s="78"/>
    </row>
    <row r="7849" spans="1:9" x14ac:dyDescent="0.2">
      <c r="A7849" s="77">
        <v>39981</v>
      </c>
      <c r="B7849" s="61">
        <v>904</v>
      </c>
      <c r="C7849" s="78">
        <f t="shared" si="299"/>
        <v>2009.06</v>
      </c>
      <c r="D7849" s="78">
        <f t="shared" si="300"/>
        <v>1.7930578512396693</v>
      </c>
      <c r="E7849" s="78"/>
      <c r="F7849" s="78"/>
      <c r="G7849" s="78"/>
      <c r="H7849" s="78"/>
      <c r="I7849" s="78"/>
    </row>
    <row r="7850" spans="1:9" x14ac:dyDescent="0.2">
      <c r="A7850" s="77">
        <v>39982</v>
      </c>
      <c r="B7850" s="61">
        <v>854</v>
      </c>
      <c r="C7850" s="78">
        <f t="shared" si="299"/>
        <v>2009.06</v>
      </c>
      <c r="D7850" s="78">
        <f t="shared" si="300"/>
        <v>1.6938842975206612</v>
      </c>
      <c r="E7850" s="78"/>
      <c r="F7850" s="78"/>
      <c r="G7850" s="78"/>
      <c r="H7850" s="78"/>
      <c r="I7850" s="78"/>
    </row>
    <row r="7851" spans="1:9" x14ac:dyDescent="0.2">
      <c r="A7851" s="77">
        <v>39983</v>
      </c>
      <c r="B7851" s="61">
        <v>574</v>
      </c>
      <c r="C7851" s="78">
        <f t="shared" si="299"/>
        <v>2009.06</v>
      </c>
      <c r="D7851" s="78">
        <f t="shared" si="300"/>
        <v>1.1385123966942148</v>
      </c>
      <c r="E7851" s="78"/>
      <c r="F7851" s="78"/>
      <c r="G7851" s="78"/>
      <c r="H7851" s="78"/>
      <c r="I7851" s="78"/>
    </row>
    <row r="7852" spans="1:9" x14ac:dyDescent="0.2">
      <c r="A7852" s="77">
        <v>39984</v>
      </c>
      <c r="B7852" s="61">
        <v>477</v>
      </c>
      <c r="C7852" s="78">
        <f t="shared" si="299"/>
        <v>2009.06</v>
      </c>
      <c r="D7852" s="78">
        <f t="shared" si="300"/>
        <v>0.94611570247933885</v>
      </c>
      <c r="E7852" s="78"/>
      <c r="F7852" s="78"/>
      <c r="G7852" s="78"/>
      <c r="H7852" s="78"/>
      <c r="I7852" s="78"/>
    </row>
    <row r="7853" spans="1:9" x14ac:dyDescent="0.2">
      <c r="A7853" s="77">
        <v>39985</v>
      </c>
      <c r="B7853" s="61">
        <v>654</v>
      </c>
      <c r="C7853" s="78">
        <f t="shared" si="299"/>
        <v>2009.06</v>
      </c>
      <c r="D7853" s="78">
        <f t="shared" si="300"/>
        <v>1.2971900826446281</v>
      </c>
      <c r="E7853" s="78"/>
      <c r="F7853" s="78"/>
      <c r="G7853" s="78"/>
      <c r="H7853" s="78"/>
      <c r="I7853" s="78"/>
    </row>
    <row r="7854" spans="1:9" x14ac:dyDescent="0.2">
      <c r="A7854" s="77">
        <v>39986</v>
      </c>
      <c r="B7854" s="61">
        <v>662</v>
      </c>
      <c r="C7854" s="78">
        <f t="shared" si="299"/>
        <v>2009.06</v>
      </c>
      <c r="D7854" s="78">
        <f t="shared" si="300"/>
        <v>1.3130578512396693</v>
      </c>
      <c r="E7854" s="78"/>
      <c r="F7854" s="78"/>
      <c r="G7854" s="78"/>
      <c r="H7854" s="78"/>
      <c r="I7854" s="78"/>
    </row>
    <row r="7855" spans="1:9" x14ac:dyDescent="0.2">
      <c r="A7855" s="77">
        <v>39987</v>
      </c>
      <c r="B7855" s="61">
        <v>705</v>
      </c>
      <c r="C7855" s="78">
        <f t="shared" si="299"/>
        <v>2009.06</v>
      </c>
      <c r="D7855" s="78">
        <f t="shared" si="300"/>
        <v>1.3983471074380165</v>
      </c>
      <c r="E7855" s="78"/>
      <c r="F7855" s="78"/>
      <c r="G7855" s="78"/>
      <c r="H7855" s="78"/>
      <c r="I7855" s="78"/>
    </row>
    <row r="7856" spans="1:9" x14ac:dyDescent="0.2">
      <c r="A7856" s="77">
        <v>39988</v>
      </c>
      <c r="B7856" s="61">
        <v>586</v>
      </c>
      <c r="C7856" s="78">
        <f t="shared" si="299"/>
        <v>2009.06</v>
      </c>
      <c r="D7856" s="78">
        <f t="shared" si="300"/>
        <v>1.162314049586777</v>
      </c>
      <c r="E7856" s="78"/>
      <c r="F7856" s="78"/>
      <c r="G7856" s="78"/>
      <c r="H7856" s="78"/>
      <c r="I7856" s="78"/>
    </row>
    <row r="7857" spans="1:9" x14ac:dyDescent="0.2">
      <c r="A7857" s="77">
        <v>39989</v>
      </c>
      <c r="B7857" s="61">
        <v>562</v>
      </c>
      <c r="C7857" s="78">
        <f t="shared" si="299"/>
        <v>2009.06</v>
      </c>
      <c r="D7857" s="78">
        <f t="shared" si="300"/>
        <v>1.1147107438016528</v>
      </c>
      <c r="E7857" s="78"/>
      <c r="F7857" s="78"/>
      <c r="G7857" s="78"/>
      <c r="H7857" s="78"/>
      <c r="I7857" s="78"/>
    </row>
    <row r="7858" spans="1:9" x14ac:dyDescent="0.2">
      <c r="A7858" s="77">
        <v>39990</v>
      </c>
      <c r="B7858" s="61">
        <v>674</v>
      </c>
      <c r="C7858" s="78">
        <f t="shared" si="299"/>
        <v>2009.06</v>
      </c>
      <c r="D7858" s="78">
        <f t="shared" si="300"/>
        <v>1.3368595041322315</v>
      </c>
      <c r="E7858" s="78"/>
      <c r="F7858" s="78"/>
      <c r="G7858" s="78"/>
      <c r="H7858" s="78"/>
      <c r="I7858" s="78"/>
    </row>
    <row r="7859" spans="1:9" x14ac:dyDescent="0.2">
      <c r="A7859" s="77">
        <v>39991</v>
      </c>
      <c r="B7859" s="61">
        <v>622</v>
      </c>
      <c r="C7859" s="78">
        <f t="shared" si="299"/>
        <v>2009.06</v>
      </c>
      <c r="D7859" s="78">
        <f t="shared" si="300"/>
        <v>1.2337190082644629</v>
      </c>
      <c r="E7859" s="78"/>
      <c r="F7859" s="78"/>
      <c r="G7859" s="78"/>
      <c r="H7859" s="78"/>
      <c r="I7859" s="78"/>
    </row>
    <row r="7860" spans="1:9" x14ac:dyDescent="0.2">
      <c r="A7860" s="77">
        <v>39992</v>
      </c>
      <c r="B7860" s="61">
        <v>500</v>
      </c>
      <c r="C7860" s="78">
        <f t="shared" si="299"/>
        <v>2009.06</v>
      </c>
      <c r="D7860" s="78">
        <f t="shared" si="300"/>
        <v>0.99173553719008256</v>
      </c>
      <c r="E7860" s="78"/>
      <c r="F7860" s="78"/>
      <c r="G7860" s="78"/>
      <c r="H7860" s="78"/>
      <c r="I7860" s="78"/>
    </row>
    <row r="7861" spans="1:9" x14ac:dyDescent="0.2">
      <c r="A7861" s="77">
        <v>39993</v>
      </c>
      <c r="B7861" s="61">
        <v>360</v>
      </c>
      <c r="C7861" s="78">
        <f t="shared" si="299"/>
        <v>2009.06</v>
      </c>
      <c r="D7861" s="78">
        <f t="shared" si="300"/>
        <v>0.71404958677685959</v>
      </c>
      <c r="E7861" s="78"/>
      <c r="F7861" s="78"/>
      <c r="G7861" s="78"/>
      <c r="H7861" s="78"/>
      <c r="I7861" s="78"/>
    </row>
    <row r="7862" spans="1:9" x14ac:dyDescent="0.2">
      <c r="A7862" s="77">
        <v>39994</v>
      </c>
      <c r="B7862" s="61">
        <v>531</v>
      </c>
      <c r="C7862" s="78">
        <f t="shared" si="299"/>
        <v>2009.06</v>
      </c>
      <c r="D7862" s="78">
        <f t="shared" si="300"/>
        <v>1.0532231404958676</v>
      </c>
      <c r="E7862" s="78"/>
      <c r="F7862" s="78"/>
      <c r="G7862" s="78"/>
      <c r="H7862" s="78"/>
      <c r="I7862" s="78"/>
    </row>
    <row r="7863" spans="1:9" x14ac:dyDescent="0.2">
      <c r="A7863" s="77">
        <v>39995</v>
      </c>
      <c r="B7863" s="61">
        <v>410</v>
      </c>
      <c r="C7863" s="78">
        <f t="shared" si="299"/>
        <v>2009.07</v>
      </c>
      <c r="D7863" s="78">
        <f t="shared" si="300"/>
        <v>0.81322314049586786</v>
      </c>
      <c r="E7863" s="78"/>
      <c r="F7863" s="78"/>
      <c r="G7863" s="78"/>
      <c r="H7863" s="78"/>
      <c r="I7863" s="78"/>
    </row>
    <row r="7864" spans="1:9" x14ac:dyDescent="0.2">
      <c r="A7864" s="77">
        <v>39996</v>
      </c>
      <c r="B7864" s="61">
        <v>353</v>
      </c>
      <c r="C7864" s="78">
        <f t="shared" si="299"/>
        <v>2009.07</v>
      </c>
      <c r="D7864" s="78">
        <f t="shared" si="300"/>
        <v>0.70016528925619836</v>
      </c>
      <c r="E7864" s="78"/>
      <c r="F7864" s="78"/>
      <c r="G7864" s="78"/>
      <c r="H7864" s="78"/>
      <c r="I7864" s="78"/>
    </row>
    <row r="7865" spans="1:9" x14ac:dyDescent="0.2">
      <c r="A7865" s="77">
        <v>39997</v>
      </c>
      <c r="B7865" s="61">
        <v>137</v>
      </c>
      <c r="C7865" s="78">
        <f t="shared" si="299"/>
        <v>2009.07</v>
      </c>
      <c r="D7865" s="78">
        <f t="shared" si="300"/>
        <v>0.27173553719008264</v>
      </c>
      <c r="E7865" s="78"/>
      <c r="F7865" s="78"/>
      <c r="G7865" s="78"/>
      <c r="H7865" s="78"/>
      <c r="I7865" s="78"/>
    </row>
    <row r="7866" spans="1:9" x14ac:dyDescent="0.2">
      <c r="A7866" s="77">
        <v>39998</v>
      </c>
      <c r="B7866" s="61">
        <v>141</v>
      </c>
      <c r="C7866" s="78">
        <f t="shared" si="299"/>
        <v>2009.07</v>
      </c>
      <c r="D7866" s="78">
        <f t="shared" si="300"/>
        <v>0.27966942148760332</v>
      </c>
      <c r="E7866" s="78"/>
      <c r="F7866" s="78"/>
      <c r="G7866" s="78"/>
      <c r="H7866" s="78"/>
      <c r="I7866" s="78"/>
    </row>
    <row r="7867" spans="1:9" x14ac:dyDescent="0.2">
      <c r="A7867" s="77">
        <v>39999</v>
      </c>
      <c r="B7867" s="61">
        <v>74</v>
      </c>
      <c r="C7867" s="78">
        <f t="shared" si="299"/>
        <v>2009.07</v>
      </c>
      <c r="D7867" s="78">
        <f t="shared" si="300"/>
        <v>0.14677685950413225</v>
      </c>
      <c r="E7867" s="78"/>
      <c r="F7867" s="78"/>
      <c r="G7867" s="78"/>
      <c r="H7867" s="78"/>
      <c r="I7867" s="78"/>
    </row>
    <row r="7868" spans="1:9" x14ac:dyDescent="0.2">
      <c r="A7868" s="77">
        <v>40000</v>
      </c>
      <c r="B7868" s="61">
        <v>109</v>
      </c>
      <c r="C7868" s="78">
        <f t="shared" si="299"/>
        <v>2009.07</v>
      </c>
      <c r="D7868" s="78">
        <f t="shared" si="300"/>
        <v>0.21619834710743802</v>
      </c>
      <c r="E7868" s="78"/>
      <c r="F7868" s="78"/>
      <c r="G7868" s="78"/>
      <c r="H7868" s="78"/>
      <c r="I7868" s="78"/>
    </row>
    <row r="7869" spans="1:9" x14ac:dyDescent="0.2">
      <c r="A7869" s="77">
        <v>40001</v>
      </c>
      <c r="B7869" s="61">
        <v>200</v>
      </c>
      <c r="C7869" s="78">
        <f t="shared" si="299"/>
        <v>2009.07</v>
      </c>
      <c r="D7869" s="78">
        <f t="shared" si="300"/>
        <v>0.39669421487603307</v>
      </c>
      <c r="E7869" s="78"/>
      <c r="F7869" s="78"/>
      <c r="G7869" s="78"/>
      <c r="H7869" s="78"/>
      <c r="I7869" s="78"/>
    </row>
    <row r="7870" spans="1:9" x14ac:dyDescent="0.2">
      <c r="A7870" s="77">
        <v>40002</v>
      </c>
      <c r="B7870" s="61">
        <v>229</v>
      </c>
      <c r="C7870" s="78">
        <f t="shared" si="299"/>
        <v>2009.07</v>
      </c>
      <c r="D7870" s="78">
        <f t="shared" si="300"/>
        <v>0.45421487603305788</v>
      </c>
      <c r="E7870" s="78"/>
      <c r="F7870" s="78"/>
      <c r="G7870" s="78"/>
      <c r="H7870" s="78"/>
      <c r="I7870" s="78"/>
    </row>
    <row r="7871" spans="1:9" x14ac:dyDescent="0.2">
      <c r="A7871" s="77">
        <v>40003</v>
      </c>
      <c r="B7871" s="61">
        <v>293</v>
      </c>
      <c r="C7871" s="78">
        <f t="shared" si="299"/>
        <v>2009.07</v>
      </c>
      <c r="D7871" s="78">
        <f t="shared" si="300"/>
        <v>0.58115702479338849</v>
      </c>
      <c r="E7871" s="78"/>
      <c r="F7871" s="78"/>
      <c r="G7871" s="78"/>
      <c r="H7871" s="78"/>
      <c r="I7871" s="78"/>
    </row>
    <row r="7872" spans="1:9" x14ac:dyDescent="0.2">
      <c r="A7872" s="77">
        <v>40004</v>
      </c>
      <c r="B7872" s="61">
        <v>344</v>
      </c>
      <c r="C7872" s="78">
        <f t="shared" si="299"/>
        <v>2009.07</v>
      </c>
      <c r="D7872" s="78">
        <f t="shared" si="300"/>
        <v>0.68231404958677688</v>
      </c>
      <c r="E7872" s="78"/>
      <c r="F7872" s="78"/>
      <c r="G7872" s="78"/>
      <c r="H7872" s="78"/>
      <c r="I7872" s="78"/>
    </row>
    <row r="7873" spans="1:9" x14ac:dyDescent="0.2">
      <c r="A7873" s="77">
        <v>40005</v>
      </c>
      <c r="B7873" s="61">
        <v>286</v>
      </c>
      <c r="C7873" s="78">
        <f t="shared" si="299"/>
        <v>2009.07</v>
      </c>
      <c r="D7873" s="78">
        <f t="shared" si="300"/>
        <v>0.56727272727272726</v>
      </c>
      <c r="E7873" s="78"/>
      <c r="F7873" s="78"/>
      <c r="G7873" s="78"/>
      <c r="H7873" s="78"/>
      <c r="I7873" s="78"/>
    </row>
    <row r="7874" spans="1:9" x14ac:dyDescent="0.2">
      <c r="A7874" s="77">
        <v>40006</v>
      </c>
      <c r="B7874" s="61">
        <v>74</v>
      </c>
      <c r="C7874" s="78">
        <f t="shared" si="299"/>
        <v>2009.07</v>
      </c>
      <c r="D7874" s="78">
        <f t="shared" si="300"/>
        <v>0.14677685950413225</v>
      </c>
      <c r="E7874" s="78"/>
      <c r="F7874" s="78"/>
      <c r="G7874" s="78"/>
      <c r="H7874" s="78"/>
      <c r="I7874" s="78"/>
    </row>
    <row r="7875" spans="1:9" x14ac:dyDescent="0.2">
      <c r="A7875" s="77">
        <v>40007</v>
      </c>
      <c r="B7875" s="61">
        <v>396</v>
      </c>
      <c r="C7875" s="78">
        <f t="shared" si="299"/>
        <v>2009.07</v>
      </c>
      <c r="D7875" s="78">
        <f t="shared" si="300"/>
        <v>0.78545454545454552</v>
      </c>
      <c r="E7875" s="78"/>
      <c r="F7875" s="78"/>
      <c r="G7875" s="78"/>
      <c r="H7875" s="78"/>
      <c r="I7875" s="78"/>
    </row>
    <row r="7876" spans="1:9" x14ac:dyDescent="0.2">
      <c r="A7876" s="77">
        <v>40008</v>
      </c>
      <c r="B7876" s="61">
        <v>324</v>
      </c>
      <c r="C7876" s="78">
        <f t="shared" si="299"/>
        <v>2009.07</v>
      </c>
      <c r="D7876" s="78">
        <f t="shared" si="300"/>
        <v>0.64264462809917355</v>
      </c>
      <c r="E7876" s="78"/>
      <c r="F7876" s="78"/>
      <c r="G7876" s="78"/>
      <c r="H7876" s="78"/>
      <c r="I7876" s="78"/>
    </row>
    <row r="7877" spans="1:9" x14ac:dyDescent="0.2">
      <c r="A7877" s="77">
        <v>40009</v>
      </c>
      <c r="B7877" s="61">
        <v>386</v>
      </c>
      <c r="C7877" s="78">
        <f t="shared" si="299"/>
        <v>2009.07</v>
      </c>
      <c r="D7877" s="78">
        <f t="shared" si="300"/>
        <v>0.7656198347107438</v>
      </c>
      <c r="E7877" s="78"/>
      <c r="F7877" s="78"/>
      <c r="G7877" s="78"/>
      <c r="H7877" s="78"/>
      <c r="I7877" s="78"/>
    </row>
    <row r="7878" spans="1:9" x14ac:dyDescent="0.2">
      <c r="A7878" s="77">
        <v>40010</v>
      </c>
      <c r="B7878" s="61">
        <v>410</v>
      </c>
      <c r="C7878" s="78">
        <f t="shared" si="299"/>
        <v>2009.07</v>
      </c>
      <c r="D7878" s="78">
        <f t="shared" si="300"/>
        <v>0.81322314049586786</v>
      </c>
      <c r="E7878" s="78"/>
      <c r="F7878" s="78"/>
      <c r="G7878" s="78"/>
      <c r="H7878" s="78"/>
      <c r="I7878" s="78"/>
    </row>
    <row r="7879" spans="1:9" x14ac:dyDescent="0.2">
      <c r="A7879" s="77">
        <v>40011</v>
      </c>
      <c r="B7879" s="61">
        <v>315</v>
      </c>
      <c r="C7879" s="78">
        <f t="shared" si="299"/>
        <v>2009.07</v>
      </c>
      <c r="D7879" s="78">
        <f t="shared" si="300"/>
        <v>0.62479338842975207</v>
      </c>
      <c r="E7879" s="78"/>
      <c r="F7879" s="78"/>
      <c r="G7879" s="78"/>
      <c r="H7879" s="78"/>
      <c r="I7879" s="78"/>
    </row>
    <row r="7880" spans="1:9" x14ac:dyDescent="0.2">
      <c r="A7880" s="77">
        <v>40012</v>
      </c>
      <c r="B7880" s="61">
        <v>269</v>
      </c>
      <c r="C7880" s="78">
        <f t="shared" si="299"/>
        <v>2009.07</v>
      </c>
      <c r="D7880" s="78">
        <f t="shared" si="300"/>
        <v>0.53355371900826443</v>
      </c>
      <c r="E7880" s="78"/>
      <c r="F7880" s="78"/>
      <c r="G7880" s="78"/>
      <c r="H7880" s="78"/>
      <c r="I7880" s="78"/>
    </row>
    <row r="7881" spans="1:9" x14ac:dyDescent="0.2">
      <c r="A7881" s="77">
        <v>40013</v>
      </c>
      <c r="B7881" s="61">
        <v>295</v>
      </c>
      <c r="C7881" s="78">
        <f t="shared" si="299"/>
        <v>2009.07</v>
      </c>
      <c r="D7881" s="78">
        <f t="shared" si="300"/>
        <v>0.58512396694214874</v>
      </c>
      <c r="E7881" s="78"/>
      <c r="F7881" s="78"/>
      <c r="G7881" s="78"/>
      <c r="H7881" s="78"/>
      <c r="I7881" s="78"/>
    </row>
    <row r="7882" spans="1:9" x14ac:dyDescent="0.2">
      <c r="A7882" s="77">
        <v>40014</v>
      </c>
      <c r="B7882" s="61">
        <v>286</v>
      </c>
      <c r="C7882" s="78">
        <f t="shared" si="299"/>
        <v>2009.07</v>
      </c>
      <c r="D7882" s="78">
        <f t="shared" si="300"/>
        <v>0.56727272727272726</v>
      </c>
      <c r="E7882" s="78"/>
      <c r="F7882" s="78"/>
      <c r="G7882" s="78"/>
      <c r="H7882" s="78"/>
      <c r="I7882" s="78"/>
    </row>
    <row r="7883" spans="1:9" x14ac:dyDescent="0.2">
      <c r="A7883" s="77">
        <v>40015</v>
      </c>
      <c r="B7883" s="61">
        <v>187</v>
      </c>
      <c r="C7883" s="78">
        <f t="shared" ref="C7883:C7946" si="301">YEAR(A7883) + MONTH(A7883) / 100</f>
        <v>2009.07</v>
      </c>
      <c r="D7883" s="78">
        <f t="shared" si="300"/>
        <v>0.37090909090909091</v>
      </c>
      <c r="E7883" s="78"/>
      <c r="F7883" s="78"/>
      <c r="G7883" s="78"/>
      <c r="H7883" s="78"/>
      <c r="I7883" s="78"/>
    </row>
    <row r="7884" spans="1:9" x14ac:dyDescent="0.2">
      <c r="A7884" s="77">
        <v>40016</v>
      </c>
      <c r="B7884" s="61">
        <v>192</v>
      </c>
      <c r="C7884" s="78">
        <f t="shared" si="301"/>
        <v>2009.07</v>
      </c>
      <c r="D7884" s="78">
        <f t="shared" ref="D7884:D7947" si="302">B7884 * 60 * 60 * 24 / 43560 / 1000</f>
        <v>0.38082644628099172</v>
      </c>
      <c r="E7884" s="78"/>
      <c r="F7884" s="78"/>
      <c r="G7884" s="78"/>
      <c r="H7884" s="78"/>
      <c r="I7884" s="78"/>
    </row>
    <row r="7885" spans="1:9" x14ac:dyDescent="0.2">
      <c r="A7885" s="77">
        <v>40017</v>
      </c>
      <c r="B7885" s="61">
        <v>262</v>
      </c>
      <c r="C7885" s="78">
        <f t="shared" si="301"/>
        <v>2009.07</v>
      </c>
      <c r="D7885" s="78">
        <f t="shared" si="302"/>
        <v>0.51966942148760331</v>
      </c>
      <c r="E7885" s="78"/>
      <c r="F7885" s="78"/>
      <c r="G7885" s="78"/>
      <c r="H7885" s="78"/>
      <c r="I7885" s="78"/>
    </row>
    <row r="7886" spans="1:9" x14ac:dyDescent="0.2">
      <c r="A7886" s="77">
        <v>40018</v>
      </c>
      <c r="B7886" s="61">
        <v>198</v>
      </c>
      <c r="C7886" s="78">
        <f t="shared" si="301"/>
        <v>2009.07</v>
      </c>
      <c r="D7886" s="78">
        <f t="shared" si="302"/>
        <v>0.39272727272727276</v>
      </c>
      <c r="E7886" s="78"/>
      <c r="F7886" s="78"/>
      <c r="G7886" s="78"/>
      <c r="H7886" s="78"/>
      <c r="I7886" s="78"/>
    </row>
    <row r="7887" spans="1:9" x14ac:dyDescent="0.2">
      <c r="A7887" s="77">
        <v>40019</v>
      </c>
      <c r="B7887" s="61">
        <v>134</v>
      </c>
      <c r="C7887" s="78">
        <f t="shared" si="301"/>
        <v>2009.07</v>
      </c>
      <c r="D7887" s="78">
        <f t="shared" si="302"/>
        <v>0.26578512396694215</v>
      </c>
      <c r="E7887" s="78"/>
      <c r="F7887" s="78"/>
      <c r="G7887" s="78"/>
      <c r="H7887" s="78"/>
      <c r="I7887" s="78"/>
    </row>
    <row r="7888" spans="1:9" x14ac:dyDescent="0.2">
      <c r="A7888" s="77">
        <v>40020</v>
      </c>
      <c r="B7888" s="61">
        <v>269</v>
      </c>
      <c r="C7888" s="78">
        <f t="shared" si="301"/>
        <v>2009.07</v>
      </c>
      <c r="D7888" s="78">
        <f t="shared" si="302"/>
        <v>0.53355371900826443</v>
      </c>
      <c r="E7888" s="78"/>
      <c r="F7888" s="78"/>
      <c r="G7888" s="78"/>
      <c r="H7888" s="78"/>
      <c r="I7888" s="78"/>
    </row>
    <row r="7889" spans="1:9" x14ac:dyDescent="0.2">
      <c r="A7889" s="77">
        <v>40021</v>
      </c>
      <c r="B7889" s="61">
        <v>282</v>
      </c>
      <c r="C7889" s="78">
        <f t="shared" si="301"/>
        <v>2009.07</v>
      </c>
      <c r="D7889" s="78">
        <f t="shared" si="302"/>
        <v>0.55933884297520664</v>
      </c>
      <c r="E7889" s="78"/>
      <c r="F7889" s="78"/>
      <c r="G7889" s="78"/>
      <c r="H7889" s="78"/>
      <c r="I7889" s="78"/>
    </row>
    <row r="7890" spans="1:9" x14ac:dyDescent="0.2">
      <c r="A7890" s="77">
        <v>40022</v>
      </c>
      <c r="B7890" s="61">
        <v>189</v>
      </c>
      <c r="C7890" s="78">
        <f t="shared" si="301"/>
        <v>2009.07</v>
      </c>
      <c r="D7890" s="78">
        <f t="shared" si="302"/>
        <v>0.37487603305785128</v>
      </c>
      <c r="E7890" s="78"/>
      <c r="F7890" s="78"/>
      <c r="G7890" s="78"/>
      <c r="H7890" s="78"/>
      <c r="I7890" s="78"/>
    </row>
    <row r="7891" spans="1:9" x14ac:dyDescent="0.2">
      <c r="A7891" s="77">
        <v>40023</v>
      </c>
      <c r="B7891" s="61">
        <v>237</v>
      </c>
      <c r="C7891" s="78">
        <f t="shared" si="301"/>
        <v>2009.07</v>
      </c>
      <c r="D7891" s="78">
        <f t="shared" si="302"/>
        <v>0.47008264462809918</v>
      </c>
      <c r="E7891" s="78"/>
      <c r="F7891" s="78"/>
      <c r="G7891" s="78"/>
      <c r="H7891" s="78"/>
      <c r="I7891" s="78"/>
    </row>
    <row r="7892" spans="1:9" x14ac:dyDescent="0.2">
      <c r="A7892" s="77">
        <v>40024</v>
      </c>
      <c r="B7892" s="61">
        <v>138</v>
      </c>
      <c r="C7892" s="78">
        <f t="shared" si="301"/>
        <v>2009.07</v>
      </c>
      <c r="D7892" s="78">
        <f t="shared" si="302"/>
        <v>0.27371900826446277</v>
      </c>
      <c r="E7892" s="78"/>
      <c r="F7892" s="78"/>
      <c r="G7892" s="78"/>
      <c r="H7892" s="78"/>
      <c r="I7892" s="78"/>
    </row>
    <row r="7893" spans="1:9" x14ac:dyDescent="0.2">
      <c r="A7893" s="77">
        <v>40025</v>
      </c>
      <c r="B7893" s="61">
        <v>123</v>
      </c>
      <c r="C7893" s="78">
        <f t="shared" si="301"/>
        <v>2009.07</v>
      </c>
      <c r="D7893" s="78">
        <f t="shared" si="302"/>
        <v>0.24396694214876033</v>
      </c>
      <c r="E7893" s="78"/>
      <c r="F7893" s="78"/>
      <c r="G7893" s="78"/>
      <c r="H7893" s="78"/>
      <c r="I7893" s="78"/>
    </row>
    <row r="7894" spans="1:9" x14ac:dyDescent="0.2">
      <c r="A7894" s="77">
        <v>40026</v>
      </c>
      <c r="B7894" s="61">
        <v>110</v>
      </c>
      <c r="C7894" s="78">
        <f t="shared" si="301"/>
        <v>2009.08</v>
      </c>
      <c r="D7894" s="78">
        <f t="shared" si="302"/>
        <v>0.2181818181818182</v>
      </c>
      <c r="E7894" s="78"/>
      <c r="F7894" s="78"/>
      <c r="G7894" s="78"/>
      <c r="H7894" s="78"/>
      <c r="I7894" s="78"/>
    </row>
    <row r="7895" spans="1:9" x14ac:dyDescent="0.2">
      <c r="A7895" s="77">
        <v>40027</v>
      </c>
      <c r="B7895" s="61">
        <v>100</v>
      </c>
      <c r="C7895" s="78">
        <f t="shared" si="301"/>
        <v>2009.08</v>
      </c>
      <c r="D7895" s="78">
        <f t="shared" si="302"/>
        <v>0.19834710743801653</v>
      </c>
      <c r="E7895" s="78"/>
      <c r="F7895" s="78"/>
      <c r="G7895" s="78"/>
      <c r="H7895" s="78"/>
      <c r="I7895" s="78"/>
    </row>
    <row r="7896" spans="1:9" x14ac:dyDescent="0.2">
      <c r="A7896" s="77">
        <v>40028</v>
      </c>
      <c r="B7896" s="61">
        <v>5</v>
      </c>
      <c r="C7896" s="78">
        <f t="shared" si="301"/>
        <v>2009.08</v>
      </c>
      <c r="D7896" s="78">
        <f t="shared" si="302"/>
        <v>9.9173553719008271E-3</v>
      </c>
      <c r="E7896" s="78"/>
      <c r="F7896" s="78"/>
      <c r="G7896" s="78"/>
      <c r="H7896" s="78"/>
      <c r="I7896" s="78"/>
    </row>
    <row r="7897" spans="1:9" x14ac:dyDescent="0.2">
      <c r="A7897" s="77">
        <v>40029</v>
      </c>
      <c r="B7897" s="61">
        <v>-19</v>
      </c>
      <c r="C7897" s="78">
        <f t="shared" si="301"/>
        <v>2009.08</v>
      </c>
      <c r="D7897" s="78">
        <f t="shared" si="302"/>
        <v>-3.7685950413223139E-2</v>
      </c>
      <c r="E7897" s="78"/>
      <c r="F7897" s="78"/>
      <c r="G7897" s="78"/>
      <c r="H7897" s="78"/>
      <c r="I7897" s="78"/>
    </row>
    <row r="7898" spans="1:9" x14ac:dyDescent="0.2">
      <c r="A7898" s="77">
        <v>40030</v>
      </c>
      <c r="B7898" s="61">
        <v>-143</v>
      </c>
      <c r="C7898" s="78">
        <f t="shared" si="301"/>
        <v>2009.08</v>
      </c>
      <c r="D7898" s="78">
        <f t="shared" si="302"/>
        <v>-0.28363636363636363</v>
      </c>
      <c r="E7898" s="78"/>
      <c r="F7898" s="78"/>
      <c r="G7898" s="78"/>
      <c r="H7898" s="78"/>
      <c r="I7898" s="78"/>
    </row>
    <row r="7899" spans="1:9" x14ac:dyDescent="0.2">
      <c r="A7899" s="77">
        <v>40031</v>
      </c>
      <c r="B7899" s="61">
        <v>-126</v>
      </c>
      <c r="C7899" s="78">
        <f t="shared" si="301"/>
        <v>2009.08</v>
      </c>
      <c r="D7899" s="78">
        <f t="shared" si="302"/>
        <v>-0.24991735537190085</v>
      </c>
      <c r="E7899" s="78"/>
      <c r="F7899" s="78"/>
      <c r="G7899" s="78"/>
      <c r="H7899" s="78"/>
      <c r="I7899" s="78"/>
    </row>
    <row r="7900" spans="1:9" x14ac:dyDescent="0.2">
      <c r="A7900" s="77">
        <v>40032</v>
      </c>
      <c r="B7900" s="61">
        <v>81</v>
      </c>
      <c r="C7900" s="78">
        <f t="shared" si="301"/>
        <v>2009.08</v>
      </c>
      <c r="D7900" s="78">
        <f t="shared" si="302"/>
        <v>0.16066115702479339</v>
      </c>
      <c r="E7900" s="78"/>
      <c r="F7900" s="78"/>
      <c r="G7900" s="78"/>
      <c r="H7900" s="78"/>
      <c r="I7900" s="78"/>
    </row>
    <row r="7901" spans="1:9" x14ac:dyDescent="0.2">
      <c r="A7901" s="77">
        <v>40033</v>
      </c>
      <c r="B7901" s="61">
        <v>131</v>
      </c>
      <c r="C7901" s="78">
        <f t="shared" si="301"/>
        <v>2009.08</v>
      </c>
      <c r="D7901" s="78">
        <f t="shared" si="302"/>
        <v>0.25983471074380166</v>
      </c>
      <c r="E7901" s="78"/>
      <c r="F7901" s="78"/>
      <c r="G7901" s="78"/>
      <c r="H7901" s="78"/>
      <c r="I7901" s="78"/>
    </row>
    <row r="7902" spans="1:9" x14ac:dyDescent="0.2">
      <c r="A7902" s="77">
        <v>40034</v>
      </c>
      <c r="B7902" s="61">
        <v>64</v>
      </c>
      <c r="C7902" s="78">
        <f t="shared" si="301"/>
        <v>2009.08</v>
      </c>
      <c r="D7902" s="78">
        <f t="shared" si="302"/>
        <v>0.12694214876033058</v>
      </c>
      <c r="E7902" s="78"/>
      <c r="F7902" s="78"/>
      <c r="G7902" s="78"/>
      <c r="H7902" s="78"/>
      <c r="I7902" s="78"/>
    </row>
    <row r="7903" spans="1:9" x14ac:dyDescent="0.2">
      <c r="A7903" s="77">
        <v>40035</v>
      </c>
      <c r="B7903" s="61">
        <v>188</v>
      </c>
      <c r="C7903" s="78">
        <f t="shared" si="301"/>
        <v>2009.08</v>
      </c>
      <c r="D7903" s="78">
        <f t="shared" si="302"/>
        <v>0.37289256198347109</v>
      </c>
      <c r="E7903" s="78"/>
      <c r="F7903" s="78"/>
      <c r="G7903" s="78"/>
      <c r="H7903" s="78"/>
      <c r="I7903" s="78"/>
    </row>
    <row r="7904" spans="1:9" x14ac:dyDescent="0.2">
      <c r="A7904" s="77">
        <v>40036</v>
      </c>
      <c r="B7904" s="61">
        <v>141</v>
      </c>
      <c r="C7904" s="78">
        <f t="shared" si="301"/>
        <v>2009.08</v>
      </c>
      <c r="D7904" s="78">
        <f t="shared" si="302"/>
        <v>0.27966942148760332</v>
      </c>
      <c r="E7904" s="78"/>
      <c r="F7904" s="78"/>
      <c r="G7904" s="78"/>
      <c r="H7904" s="78"/>
      <c r="I7904" s="78"/>
    </row>
    <row r="7905" spans="1:9" x14ac:dyDescent="0.2">
      <c r="A7905" s="77">
        <v>40037</v>
      </c>
      <c r="B7905" s="61">
        <v>-61</v>
      </c>
      <c r="C7905" s="78">
        <f t="shared" si="301"/>
        <v>2009.08</v>
      </c>
      <c r="D7905" s="78">
        <f t="shared" si="302"/>
        <v>-0.12099173553719009</v>
      </c>
      <c r="E7905" s="78"/>
      <c r="F7905" s="78"/>
      <c r="G7905" s="78"/>
      <c r="H7905" s="78"/>
      <c r="I7905" s="78"/>
    </row>
    <row r="7906" spans="1:9" x14ac:dyDescent="0.2">
      <c r="A7906" s="77">
        <v>40038</v>
      </c>
      <c r="B7906" s="61">
        <v>-17</v>
      </c>
      <c r="C7906" s="78">
        <f t="shared" si="301"/>
        <v>2009.08</v>
      </c>
      <c r="D7906" s="78">
        <f t="shared" si="302"/>
        <v>-3.3719008264462808E-2</v>
      </c>
      <c r="E7906" s="78"/>
      <c r="F7906" s="78"/>
      <c r="G7906" s="78"/>
      <c r="H7906" s="78"/>
      <c r="I7906" s="78"/>
    </row>
    <row r="7907" spans="1:9" x14ac:dyDescent="0.2">
      <c r="A7907" s="77">
        <v>40039</v>
      </c>
      <c r="B7907" s="61">
        <v>122</v>
      </c>
      <c r="C7907" s="78">
        <f t="shared" si="301"/>
        <v>2009.08</v>
      </c>
      <c r="D7907" s="78">
        <f t="shared" si="302"/>
        <v>0.24198347107438017</v>
      </c>
      <c r="E7907" s="78"/>
      <c r="F7907" s="78"/>
      <c r="G7907" s="78"/>
      <c r="H7907" s="78"/>
      <c r="I7907" s="78"/>
    </row>
    <row r="7908" spans="1:9" x14ac:dyDescent="0.2">
      <c r="A7908" s="77">
        <v>40040</v>
      </c>
      <c r="B7908" s="61">
        <v>149</v>
      </c>
      <c r="C7908" s="78">
        <f t="shared" si="301"/>
        <v>2009.08</v>
      </c>
      <c r="D7908" s="78">
        <f t="shared" si="302"/>
        <v>0.29553719008264467</v>
      </c>
      <c r="E7908" s="78"/>
      <c r="F7908" s="78"/>
      <c r="G7908" s="78"/>
      <c r="H7908" s="78"/>
      <c r="I7908" s="78"/>
    </row>
    <row r="7909" spans="1:9" x14ac:dyDescent="0.2">
      <c r="A7909" s="77">
        <v>40041</v>
      </c>
      <c r="B7909" s="61">
        <v>153</v>
      </c>
      <c r="C7909" s="78">
        <f t="shared" si="301"/>
        <v>2009.08</v>
      </c>
      <c r="D7909" s="78">
        <f t="shared" si="302"/>
        <v>0.3034710743801653</v>
      </c>
      <c r="E7909" s="78"/>
      <c r="F7909" s="78"/>
      <c r="G7909" s="78"/>
      <c r="H7909" s="78"/>
      <c r="I7909" s="78"/>
    </row>
    <row r="7910" spans="1:9" x14ac:dyDescent="0.2">
      <c r="A7910" s="77">
        <v>40042</v>
      </c>
      <c r="B7910" s="61">
        <v>161</v>
      </c>
      <c r="C7910" s="78">
        <f t="shared" si="301"/>
        <v>2009.08</v>
      </c>
      <c r="D7910" s="78">
        <f t="shared" si="302"/>
        <v>0.31933884297520659</v>
      </c>
      <c r="E7910" s="78"/>
      <c r="F7910" s="78"/>
      <c r="G7910" s="78"/>
      <c r="H7910" s="78"/>
      <c r="I7910" s="78"/>
    </row>
    <row r="7911" spans="1:9" x14ac:dyDescent="0.2">
      <c r="A7911" s="77">
        <v>40043</v>
      </c>
      <c r="B7911" s="61">
        <v>240</v>
      </c>
      <c r="C7911" s="78">
        <f t="shared" si="301"/>
        <v>2009.08</v>
      </c>
      <c r="D7911" s="78">
        <f t="shared" si="302"/>
        <v>0.47603305785123967</v>
      </c>
      <c r="E7911" s="78"/>
      <c r="F7911" s="78"/>
      <c r="G7911" s="78"/>
      <c r="H7911" s="78"/>
      <c r="I7911" s="78"/>
    </row>
    <row r="7912" spans="1:9" x14ac:dyDescent="0.2">
      <c r="A7912" s="77">
        <v>40044</v>
      </c>
      <c r="B7912" s="61">
        <v>133</v>
      </c>
      <c r="C7912" s="78">
        <f t="shared" si="301"/>
        <v>2009.08</v>
      </c>
      <c r="D7912" s="78">
        <f t="shared" si="302"/>
        <v>0.26380165289256202</v>
      </c>
      <c r="E7912" s="78"/>
      <c r="F7912" s="78"/>
      <c r="G7912" s="78"/>
      <c r="H7912" s="78"/>
      <c r="I7912" s="78"/>
    </row>
    <row r="7913" spans="1:9" x14ac:dyDescent="0.2">
      <c r="A7913" s="77">
        <v>40045</v>
      </c>
      <c r="B7913" s="61">
        <v>90</v>
      </c>
      <c r="C7913" s="78">
        <f t="shared" si="301"/>
        <v>2009.08</v>
      </c>
      <c r="D7913" s="78">
        <f t="shared" si="302"/>
        <v>0.1785123966942149</v>
      </c>
      <c r="E7913" s="78"/>
      <c r="F7913" s="78"/>
      <c r="G7913" s="78"/>
      <c r="H7913" s="78"/>
      <c r="I7913" s="78"/>
    </row>
    <row r="7914" spans="1:9" x14ac:dyDescent="0.2">
      <c r="A7914" s="77">
        <v>40046</v>
      </c>
      <c r="B7914" s="61">
        <v>120</v>
      </c>
      <c r="C7914" s="78">
        <f t="shared" si="301"/>
        <v>2009.08</v>
      </c>
      <c r="D7914" s="78">
        <f t="shared" si="302"/>
        <v>0.23801652892561984</v>
      </c>
      <c r="E7914" s="78"/>
      <c r="F7914" s="78"/>
      <c r="G7914" s="78"/>
      <c r="H7914" s="78"/>
      <c r="I7914" s="78"/>
    </row>
    <row r="7915" spans="1:9" x14ac:dyDescent="0.2">
      <c r="A7915" s="77">
        <v>40047</v>
      </c>
      <c r="B7915" s="61">
        <v>-50</v>
      </c>
      <c r="C7915" s="78">
        <f t="shared" si="301"/>
        <v>2009.08</v>
      </c>
      <c r="D7915" s="78">
        <f t="shared" si="302"/>
        <v>-9.9173553719008267E-2</v>
      </c>
      <c r="E7915" s="78"/>
      <c r="F7915" s="78"/>
      <c r="G7915" s="78"/>
      <c r="H7915" s="78"/>
      <c r="I7915" s="78"/>
    </row>
    <row r="7916" spans="1:9" x14ac:dyDescent="0.2">
      <c r="A7916" s="77">
        <v>40048</v>
      </c>
      <c r="B7916" s="61">
        <v>-35</v>
      </c>
      <c r="C7916" s="78">
        <f t="shared" si="301"/>
        <v>2009.08</v>
      </c>
      <c r="D7916" s="78">
        <f t="shared" si="302"/>
        <v>-6.9421487603305798E-2</v>
      </c>
      <c r="E7916" s="78"/>
      <c r="F7916" s="78"/>
      <c r="G7916" s="78"/>
      <c r="H7916" s="78"/>
      <c r="I7916" s="78"/>
    </row>
    <row r="7917" spans="1:9" x14ac:dyDescent="0.2">
      <c r="A7917" s="77">
        <v>40049</v>
      </c>
      <c r="B7917" s="61">
        <v>-188</v>
      </c>
      <c r="C7917" s="78">
        <f t="shared" si="301"/>
        <v>2009.08</v>
      </c>
      <c r="D7917" s="78">
        <f t="shared" si="302"/>
        <v>-0.37289256198347109</v>
      </c>
      <c r="E7917" s="78"/>
      <c r="F7917" s="78"/>
      <c r="G7917" s="78"/>
      <c r="H7917" s="78"/>
      <c r="I7917" s="78"/>
    </row>
    <row r="7918" spans="1:9" x14ac:dyDescent="0.2">
      <c r="A7918" s="77">
        <v>40050</v>
      </c>
      <c r="B7918" s="61">
        <v>983</v>
      </c>
      <c r="C7918" s="78">
        <f t="shared" si="301"/>
        <v>2009.08</v>
      </c>
      <c r="D7918" s="78">
        <f t="shared" si="302"/>
        <v>1.9497520661157026</v>
      </c>
      <c r="E7918" s="78"/>
      <c r="F7918" s="78"/>
      <c r="G7918" s="78"/>
      <c r="H7918" s="78"/>
      <c r="I7918" s="78"/>
    </row>
    <row r="7919" spans="1:9" x14ac:dyDescent="0.2">
      <c r="A7919" s="77">
        <v>40051</v>
      </c>
      <c r="B7919" s="61">
        <v>1197</v>
      </c>
      <c r="C7919" s="78">
        <f t="shared" si="301"/>
        <v>2009.08</v>
      </c>
      <c r="D7919" s="78">
        <f t="shared" si="302"/>
        <v>2.3742148760330579</v>
      </c>
      <c r="E7919" s="78"/>
      <c r="F7919" s="78"/>
      <c r="G7919" s="78"/>
      <c r="H7919" s="78"/>
      <c r="I7919" s="78"/>
    </row>
    <row r="7920" spans="1:9" x14ac:dyDescent="0.2">
      <c r="A7920" s="77">
        <v>40052</v>
      </c>
      <c r="B7920" s="61">
        <v>84</v>
      </c>
      <c r="C7920" s="78">
        <f t="shared" si="301"/>
        <v>2009.08</v>
      </c>
      <c r="D7920" s="78">
        <f t="shared" si="302"/>
        <v>0.16661157024793388</v>
      </c>
      <c r="E7920" s="78"/>
      <c r="F7920" s="78"/>
      <c r="G7920" s="78"/>
      <c r="H7920" s="78"/>
      <c r="I7920" s="78"/>
    </row>
    <row r="7921" spans="1:9" x14ac:dyDescent="0.2">
      <c r="A7921" s="77">
        <v>40053</v>
      </c>
      <c r="B7921" s="61">
        <v>23</v>
      </c>
      <c r="C7921" s="78">
        <f t="shared" si="301"/>
        <v>2009.08</v>
      </c>
      <c r="D7921" s="78">
        <f t="shared" si="302"/>
        <v>4.5619834710743802E-2</v>
      </c>
      <c r="E7921" s="78"/>
      <c r="F7921" s="78"/>
      <c r="G7921" s="78"/>
      <c r="H7921" s="78"/>
      <c r="I7921" s="78"/>
    </row>
    <row r="7922" spans="1:9" x14ac:dyDescent="0.2">
      <c r="A7922" s="77">
        <v>40054</v>
      </c>
      <c r="B7922" s="61">
        <v>53</v>
      </c>
      <c r="C7922" s="78">
        <f t="shared" si="301"/>
        <v>2009.08</v>
      </c>
      <c r="D7922" s="78">
        <f t="shared" si="302"/>
        <v>0.10512396694214876</v>
      </c>
      <c r="E7922" s="78"/>
      <c r="F7922" s="78"/>
      <c r="G7922" s="78"/>
      <c r="H7922" s="78"/>
      <c r="I7922" s="78"/>
    </row>
    <row r="7923" spans="1:9" x14ac:dyDescent="0.2">
      <c r="A7923" s="77">
        <v>40055</v>
      </c>
      <c r="B7923" s="61">
        <v>110</v>
      </c>
      <c r="C7923" s="78">
        <f t="shared" si="301"/>
        <v>2009.08</v>
      </c>
      <c r="D7923" s="78">
        <f t="shared" si="302"/>
        <v>0.2181818181818182</v>
      </c>
      <c r="E7923" s="78"/>
      <c r="F7923" s="78"/>
      <c r="G7923" s="78"/>
      <c r="H7923" s="78"/>
      <c r="I7923" s="78"/>
    </row>
    <row r="7924" spans="1:9" x14ac:dyDescent="0.2">
      <c r="A7924" s="77">
        <v>40056</v>
      </c>
      <c r="B7924" s="61">
        <v>25</v>
      </c>
      <c r="C7924" s="78">
        <f t="shared" si="301"/>
        <v>2009.08</v>
      </c>
      <c r="D7924" s="78">
        <f t="shared" si="302"/>
        <v>4.9586776859504134E-2</v>
      </c>
      <c r="E7924" s="78"/>
      <c r="F7924" s="78"/>
      <c r="G7924" s="78"/>
      <c r="H7924" s="78"/>
      <c r="I7924" s="78"/>
    </row>
    <row r="7925" spans="1:9" x14ac:dyDescent="0.2">
      <c r="A7925" s="77">
        <v>40057</v>
      </c>
      <c r="B7925" s="61">
        <v>48</v>
      </c>
      <c r="C7925" s="78">
        <f t="shared" si="301"/>
        <v>2009.09</v>
      </c>
      <c r="D7925" s="78">
        <f t="shared" si="302"/>
        <v>9.5206611570247929E-2</v>
      </c>
      <c r="E7925" s="78"/>
      <c r="F7925" s="78"/>
      <c r="G7925" s="78"/>
      <c r="H7925" s="78"/>
      <c r="I7925" s="78"/>
    </row>
    <row r="7926" spans="1:9" x14ac:dyDescent="0.2">
      <c r="A7926" s="77">
        <v>40058</v>
      </c>
      <c r="B7926" s="61">
        <v>-68</v>
      </c>
      <c r="C7926" s="78">
        <f t="shared" si="301"/>
        <v>2009.09</v>
      </c>
      <c r="D7926" s="78">
        <f t="shared" si="302"/>
        <v>-0.13487603305785123</v>
      </c>
      <c r="E7926" s="78"/>
      <c r="F7926" s="78"/>
      <c r="G7926" s="78"/>
      <c r="H7926" s="78"/>
      <c r="I7926" s="78"/>
    </row>
    <row r="7927" spans="1:9" x14ac:dyDescent="0.2">
      <c r="A7927" s="77">
        <v>40059</v>
      </c>
      <c r="B7927" s="61">
        <v>75</v>
      </c>
      <c r="C7927" s="78">
        <f t="shared" si="301"/>
        <v>2009.09</v>
      </c>
      <c r="D7927" s="78">
        <f t="shared" si="302"/>
        <v>0.1487603305785124</v>
      </c>
      <c r="E7927" s="78"/>
      <c r="F7927" s="78"/>
      <c r="G7927" s="78"/>
      <c r="H7927" s="78"/>
      <c r="I7927" s="78"/>
    </row>
    <row r="7928" spans="1:9" x14ac:dyDescent="0.2">
      <c r="A7928" s="77">
        <v>40060</v>
      </c>
      <c r="B7928" s="61">
        <v>-41</v>
      </c>
      <c r="C7928" s="78">
        <f t="shared" si="301"/>
        <v>2009.09</v>
      </c>
      <c r="D7928" s="78">
        <f t="shared" si="302"/>
        <v>-8.1322314049586786E-2</v>
      </c>
      <c r="E7928" s="78"/>
      <c r="F7928" s="78"/>
      <c r="G7928" s="78"/>
      <c r="H7928" s="78"/>
      <c r="I7928" s="78"/>
    </row>
    <row r="7929" spans="1:9" x14ac:dyDescent="0.2">
      <c r="A7929" s="77">
        <v>40061</v>
      </c>
      <c r="B7929" s="61">
        <v>-200</v>
      </c>
      <c r="C7929" s="78">
        <f t="shared" si="301"/>
        <v>2009.09</v>
      </c>
      <c r="D7929" s="78">
        <f t="shared" si="302"/>
        <v>-0.39669421487603307</v>
      </c>
      <c r="E7929" s="78"/>
      <c r="F7929" s="78"/>
      <c r="G7929" s="78"/>
      <c r="H7929" s="78"/>
      <c r="I7929" s="78"/>
    </row>
    <row r="7930" spans="1:9" x14ac:dyDescent="0.2">
      <c r="A7930" s="77">
        <v>40062</v>
      </c>
      <c r="B7930" s="61">
        <v>-111</v>
      </c>
      <c r="C7930" s="78">
        <f t="shared" si="301"/>
        <v>2009.09</v>
      </c>
      <c r="D7930" s="78">
        <f t="shared" si="302"/>
        <v>-0.22016528925619835</v>
      </c>
      <c r="E7930" s="78"/>
      <c r="F7930" s="78"/>
      <c r="G7930" s="78"/>
      <c r="H7930" s="78"/>
      <c r="I7930" s="78"/>
    </row>
    <row r="7931" spans="1:9" x14ac:dyDescent="0.2">
      <c r="A7931" s="77">
        <v>40063</v>
      </c>
      <c r="B7931" s="61">
        <v>45</v>
      </c>
      <c r="C7931" s="78">
        <f t="shared" si="301"/>
        <v>2009.09</v>
      </c>
      <c r="D7931" s="78">
        <f t="shared" si="302"/>
        <v>8.9256198347107449E-2</v>
      </c>
      <c r="E7931" s="78"/>
      <c r="F7931" s="78"/>
      <c r="G7931" s="78"/>
      <c r="H7931" s="78"/>
      <c r="I7931" s="78"/>
    </row>
    <row r="7932" spans="1:9" x14ac:dyDescent="0.2">
      <c r="A7932" s="77">
        <v>40064</v>
      </c>
      <c r="B7932" s="61">
        <v>101</v>
      </c>
      <c r="C7932" s="78">
        <f t="shared" si="301"/>
        <v>2009.09</v>
      </c>
      <c r="D7932" s="78">
        <f t="shared" si="302"/>
        <v>0.20033057851239669</v>
      </c>
      <c r="E7932" s="78"/>
      <c r="F7932" s="78"/>
      <c r="G7932" s="78"/>
      <c r="H7932" s="78"/>
      <c r="I7932" s="78"/>
    </row>
    <row r="7933" spans="1:9" x14ac:dyDescent="0.2">
      <c r="A7933" s="77">
        <v>40065</v>
      </c>
      <c r="B7933" s="61">
        <v>96</v>
      </c>
      <c r="C7933" s="78">
        <f t="shared" si="301"/>
        <v>2009.09</v>
      </c>
      <c r="D7933" s="78">
        <f t="shared" si="302"/>
        <v>0.19041322314049586</v>
      </c>
      <c r="E7933" s="78"/>
      <c r="F7933" s="78"/>
      <c r="G7933" s="78"/>
      <c r="H7933" s="78"/>
      <c r="I7933" s="78"/>
    </row>
    <row r="7934" spans="1:9" x14ac:dyDescent="0.2">
      <c r="A7934" s="77">
        <v>40066</v>
      </c>
      <c r="B7934" s="61">
        <v>153</v>
      </c>
      <c r="C7934" s="78">
        <f t="shared" si="301"/>
        <v>2009.09</v>
      </c>
      <c r="D7934" s="78">
        <f t="shared" si="302"/>
        <v>0.3034710743801653</v>
      </c>
      <c r="E7934" s="78"/>
      <c r="F7934" s="78"/>
      <c r="G7934" s="78"/>
      <c r="H7934" s="78"/>
      <c r="I7934" s="78"/>
    </row>
    <row r="7935" spans="1:9" x14ac:dyDescent="0.2">
      <c r="A7935" s="77">
        <v>40067</v>
      </c>
      <c r="B7935" s="61">
        <v>51</v>
      </c>
      <c r="C7935" s="78">
        <f t="shared" si="301"/>
        <v>2009.09</v>
      </c>
      <c r="D7935" s="78">
        <f t="shared" si="302"/>
        <v>0.10115702479338844</v>
      </c>
      <c r="E7935" s="78"/>
      <c r="F7935" s="78"/>
      <c r="G7935" s="78"/>
      <c r="H7935" s="78"/>
      <c r="I7935" s="78"/>
    </row>
    <row r="7936" spans="1:9" x14ac:dyDescent="0.2">
      <c r="A7936" s="77">
        <v>40068</v>
      </c>
      <c r="B7936" s="61">
        <v>110</v>
      </c>
      <c r="C7936" s="78">
        <f t="shared" si="301"/>
        <v>2009.09</v>
      </c>
      <c r="D7936" s="78">
        <f t="shared" si="302"/>
        <v>0.2181818181818182</v>
      </c>
      <c r="E7936" s="78"/>
      <c r="F7936" s="78"/>
      <c r="G7936" s="78"/>
      <c r="H7936" s="78"/>
      <c r="I7936" s="78"/>
    </row>
    <row r="7937" spans="1:9" x14ac:dyDescent="0.2">
      <c r="A7937" s="77">
        <v>40069</v>
      </c>
      <c r="B7937" s="61">
        <v>-110</v>
      </c>
      <c r="C7937" s="78">
        <f t="shared" si="301"/>
        <v>2009.09</v>
      </c>
      <c r="D7937" s="78">
        <f t="shared" si="302"/>
        <v>-0.2181818181818182</v>
      </c>
      <c r="E7937" s="78"/>
      <c r="F7937" s="78"/>
      <c r="G7937" s="78"/>
      <c r="H7937" s="78"/>
      <c r="I7937" s="78"/>
    </row>
    <row r="7938" spans="1:9" x14ac:dyDescent="0.2">
      <c r="A7938" s="77">
        <v>40070</v>
      </c>
      <c r="B7938" s="61">
        <v>20</v>
      </c>
      <c r="C7938" s="78">
        <f t="shared" si="301"/>
        <v>2009.09</v>
      </c>
      <c r="D7938" s="78">
        <f t="shared" si="302"/>
        <v>3.9669421487603308E-2</v>
      </c>
      <c r="E7938" s="78"/>
      <c r="F7938" s="78"/>
      <c r="G7938" s="78"/>
      <c r="H7938" s="78"/>
      <c r="I7938" s="78"/>
    </row>
    <row r="7939" spans="1:9" x14ac:dyDescent="0.2">
      <c r="A7939" s="77">
        <v>40071</v>
      </c>
      <c r="B7939" s="61">
        <v>70</v>
      </c>
      <c r="C7939" s="78">
        <f t="shared" si="301"/>
        <v>2009.09</v>
      </c>
      <c r="D7939" s="78">
        <f t="shared" si="302"/>
        <v>0.1388429752066116</v>
      </c>
      <c r="E7939" s="78"/>
      <c r="F7939" s="78"/>
      <c r="G7939" s="78"/>
      <c r="H7939" s="78"/>
      <c r="I7939" s="78"/>
    </row>
    <row r="7940" spans="1:9" x14ac:dyDescent="0.2">
      <c r="A7940" s="77">
        <v>40072</v>
      </c>
      <c r="B7940" s="61">
        <v>53</v>
      </c>
      <c r="C7940" s="78">
        <f t="shared" si="301"/>
        <v>2009.09</v>
      </c>
      <c r="D7940" s="78">
        <f t="shared" si="302"/>
        <v>0.10512396694214876</v>
      </c>
      <c r="E7940" s="78"/>
      <c r="F7940" s="78"/>
      <c r="G7940" s="78"/>
      <c r="H7940" s="78"/>
      <c r="I7940" s="78"/>
    </row>
    <row r="7941" spans="1:9" x14ac:dyDescent="0.2">
      <c r="A7941" s="77">
        <v>40073</v>
      </c>
      <c r="B7941" s="61">
        <v>144</v>
      </c>
      <c r="C7941" s="78">
        <f t="shared" si="301"/>
        <v>2009.09</v>
      </c>
      <c r="D7941" s="78">
        <f t="shared" si="302"/>
        <v>0.28561983471074381</v>
      </c>
      <c r="E7941" s="78"/>
      <c r="F7941" s="78"/>
      <c r="G7941" s="78"/>
      <c r="H7941" s="78"/>
      <c r="I7941" s="78"/>
    </row>
    <row r="7942" spans="1:9" x14ac:dyDescent="0.2">
      <c r="A7942" s="77">
        <v>40074</v>
      </c>
      <c r="B7942" s="61">
        <v>79</v>
      </c>
      <c r="C7942" s="78">
        <f t="shared" si="301"/>
        <v>2009.09</v>
      </c>
      <c r="D7942" s="78">
        <f t="shared" si="302"/>
        <v>0.15669421487603305</v>
      </c>
      <c r="E7942" s="78"/>
      <c r="F7942" s="78"/>
      <c r="G7942" s="78"/>
      <c r="H7942" s="78"/>
      <c r="I7942" s="78"/>
    </row>
    <row r="7943" spans="1:9" x14ac:dyDescent="0.2">
      <c r="A7943" s="77">
        <v>40075</v>
      </c>
      <c r="B7943" s="61">
        <v>42</v>
      </c>
      <c r="C7943" s="78">
        <f t="shared" si="301"/>
        <v>2009.09</v>
      </c>
      <c r="D7943" s="78">
        <f t="shared" si="302"/>
        <v>8.3305785123966941E-2</v>
      </c>
      <c r="E7943" s="78"/>
      <c r="F7943" s="78"/>
      <c r="G7943" s="78"/>
      <c r="H7943" s="78"/>
      <c r="I7943" s="78"/>
    </row>
    <row r="7944" spans="1:9" x14ac:dyDescent="0.2">
      <c r="A7944" s="77">
        <v>40076</v>
      </c>
      <c r="B7944" s="61">
        <v>152</v>
      </c>
      <c r="C7944" s="78">
        <f t="shared" si="301"/>
        <v>2009.09</v>
      </c>
      <c r="D7944" s="78">
        <f t="shared" si="302"/>
        <v>0.30148760330578511</v>
      </c>
      <c r="E7944" s="78"/>
      <c r="F7944" s="78"/>
      <c r="G7944" s="78"/>
      <c r="H7944" s="78"/>
      <c r="I7944" s="78"/>
    </row>
    <row r="7945" spans="1:9" x14ac:dyDescent="0.2">
      <c r="A7945" s="77">
        <v>40077</v>
      </c>
      <c r="B7945" s="61">
        <v>-48</v>
      </c>
      <c r="C7945" s="78">
        <f t="shared" si="301"/>
        <v>2009.09</v>
      </c>
      <c r="D7945" s="78">
        <f t="shared" si="302"/>
        <v>-9.5206611570247929E-2</v>
      </c>
      <c r="E7945" s="78"/>
      <c r="F7945" s="78"/>
      <c r="G7945" s="78"/>
      <c r="H7945" s="78"/>
      <c r="I7945" s="78"/>
    </row>
    <row r="7946" spans="1:9" x14ac:dyDescent="0.2">
      <c r="A7946" s="77">
        <v>40078</v>
      </c>
      <c r="B7946" s="61">
        <v>40</v>
      </c>
      <c r="C7946" s="78">
        <f t="shared" si="301"/>
        <v>2009.09</v>
      </c>
      <c r="D7946" s="78">
        <f t="shared" si="302"/>
        <v>7.9338842975206617E-2</v>
      </c>
      <c r="E7946" s="78"/>
      <c r="F7946" s="78"/>
      <c r="G7946" s="78"/>
      <c r="H7946" s="78"/>
      <c r="I7946" s="78"/>
    </row>
    <row r="7947" spans="1:9" x14ac:dyDescent="0.2">
      <c r="A7947" s="77">
        <v>40079</v>
      </c>
      <c r="B7947" s="61">
        <v>-41</v>
      </c>
      <c r="C7947" s="78">
        <f t="shared" ref="C7947:C8010" si="303">YEAR(A7947) + MONTH(A7947) / 100</f>
        <v>2009.09</v>
      </c>
      <c r="D7947" s="78">
        <f t="shared" si="302"/>
        <v>-8.1322314049586786E-2</v>
      </c>
      <c r="E7947" s="78"/>
      <c r="F7947" s="78"/>
      <c r="G7947" s="78"/>
      <c r="H7947" s="78"/>
      <c r="I7947" s="78"/>
    </row>
    <row r="7948" spans="1:9" x14ac:dyDescent="0.2">
      <c r="A7948" s="77">
        <v>40080</v>
      </c>
      <c r="B7948" s="61">
        <v>18</v>
      </c>
      <c r="C7948" s="78">
        <f t="shared" si="303"/>
        <v>2009.09</v>
      </c>
      <c r="D7948" s="78">
        <f t="shared" ref="D7948:D8011" si="304">B7948 * 60 * 60 * 24 / 43560 / 1000</f>
        <v>3.5702479338842977E-2</v>
      </c>
      <c r="E7948" s="78"/>
      <c r="F7948" s="78"/>
      <c r="G7948" s="78"/>
      <c r="H7948" s="78"/>
      <c r="I7948" s="78"/>
    </row>
    <row r="7949" spans="1:9" x14ac:dyDescent="0.2">
      <c r="A7949" s="77">
        <v>40081</v>
      </c>
      <c r="B7949" s="61">
        <v>-124</v>
      </c>
      <c r="C7949" s="78">
        <f t="shared" si="303"/>
        <v>2009.09</v>
      </c>
      <c r="D7949" s="78">
        <f t="shared" si="304"/>
        <v>-0.24595041322314048</v>
      </c>
      <c r="E7949" s="78"/>
      <c r="F7949" s="78"/>
      <c r="G7949" s="78"/>
      <c r="H7949" s="78"/>
      <c r="I7949" s="78"/>
    </row>
    <row r="7950" spans="1:9" x14ac:dyDescent="0.2">
      <c r="A7950" s="77">
        <v>40082</v>
      </c>
      <c r="B7950" s="61">
        <v>9</v>
      </c>
      <c r="C7950" s="78">
        <f t="shared" si="303"/>
        <v>2009.09</v>
      </c>
      <c r="D7950" s="78">
        <f t="shared" si="304"/>
        <v>1.7851239669421488E-2</v>
      </c>
      <c r="E7950" s="78"/>
      <c r="F7950" s="78"/>
      <c r="G7950" s="78"/>
      <c r="H7950" s="78"/>
      <c r="I7950" s="78"/>
    </row>
    <row r="7951" spans="1:9" x14ac:dyDescent="0.2">
      <c r="A7951" s="77">
        <v>40083</v>
      </c>
      <c r="B7951" s="61">
        <v>-153</v>
      </c>
      <c r="C7951" s="78">
        <f t="shared" si="303"/>
        <v>2009.09</v>
      </c>
      <c r="D7951" s="78">
        <f t="shared" si="304"/>
        <v>-0.3034710743801653</v>
      </c>
      <c r="E7951" s="78"/>
      <c r="F7951" s="78"/>
      <c r="G7951" s="78"/>
      <c r="H7951" s="78"/>
      <c r="I7951" s="78"/>
    </row>
    <row r="7952" spans="1:9" x14ac:dyDescent="0.2">
      <c r="A7952" s="77">
        <v>40084</v>
      </c>
      <c r="B7952" s="61">
        <v>-518</v>
      </c>
      <c r="C7952" s="78">
        <f t="shared" si="303"/>
        <v>2009.09</v>
      </c>
      <c r="D7952" s="78">
        <f t="shared" si="304"/>
        <v>-1.0274380165289256</v>
      </c>
      <c r="E7952" s="78"/>
      <c r="F7952" s="78"/>
      <c r="G7952" s="78"/>
      <c r="H7952" s="78"/>
      <c r="I7952" s="78"/>
    </row>
    <row r="7953" spans="1:9" x14ac:dyDescent="0.2">
      <c r="A7953" s="77">
        <v>40085</v>
      </c>
      <c r="B7953" s="61">
        <v>-97</v>
      </c>
      <c r="C7953" s="78">
        <f t="shared" si="303"/>
        <v>2009.09</v>
      </c>
      <c r="D7953" s="78">
        <f t="shared" si="304"/>
        <v>-0.19239669421487601</v>
      </c>
      <c r="E7953" s="78"/>
      <c r="F7953" s="78"/>
      <c r="G7953" s="78"/>
      <c r="H7953" s="78"/>
      <c r="I7953" s="78"/>
    </row>
    <row r="7954" spans="1:9" x14ac:dyDescent="0.2">
      <c r="A7954" s="77">
        <v>40086</v>
      </c>
      <c r="B7954" s="61">
        <v>-405</v>
      </c>
      <c r="C7954" s="78">
        <f t="shared" si="303"/>
        <v>2009.09</v>
      </c>
      <c r="D7954" s="78">
        <f t="shared" si="304"/>
        <v>-0.803305785123967</v>
      </c>
      <c r="E7954" s="78"/>
      <c r="F7954" s="78"/>
      <c r="G7954" s="78"/>
      <c r="H7954" s="78"/>
      <c r="I7954" s="78"/>
    </row>
    <row r="7955" spans="1:9" x14ac:dyDescent="0.2">
      <c r="A7955" s="77">
        <v>40087</v>
      </c>
      <c r="B7955" s="61">
        <v>-62</v>
      </c>
      <c r="C7955" s="78">
        <f t="shared" si="303"/>
        <v>2009.1</v>
      </c>
      <c r="D7955" s="78">
        <f t="shared" si="304"/>
        <v>-0.12297520661157024</v>
      </c>
      <c r="E7955" s="78"/>
      <c r="F7955" s="78"/>
      <c r="G7955" s="78"/>
      <c r="H7955" s="78"/>
      <c r="I7955" s="78"/>
    </row>
    <row r="7956" spans="1:9" x14ac:dyDescent="0.2">
      <c r="A7956" s="77">
        <v>40088</v>
      </c>
      <c r="B7956" s="61">
        <v>-52</v>
      </c>
      <c r="C7956" s="78">
        <f t="shared" si="303"/>
        <v>2009.1</v>
      </c>
      <c r="D7956" s="78">
        <f t="shared" si="304"/>
        <v>-0.10314049586776859</v>
      </c>
      <c r="E7956" s="78"/>
      <c r="F7956" s="78"/>
      <c r="G7956" s="78"/>
      <c r="H7956" s="78"/>
      <c r="I7956" s="78"/>
    </row>
    <row r="7957" spans="1:9" x14ac:dyDescent="0.2">
      <c r="A7957" s="77">
        <v>40089</v>
      </c>
      <c r="B7957" s="61">
        <v>-158</v>
      </c>
      <c r="C7957" s="78">
        <f t="shared" si="303"/>
        <v>2009.1</v>
      </c>
      <c r="D7957" s="78">
        <f t="shared" si="304"/>
        <v>-0.3133884297520661</v>
      </c>
      <c r="E7957" s="78"/>
      <c r="F7957" s="78"/>
      <c r="G7957" s="78"/>
      <c r="H7957" s="78"/>
      <c r="I7957" s="78"/>
    </row>
    <row r="7958" spans="1:9" x14ac:dyDescent="0.2">
      <c r="A7958" s="77">
        <v>40090</v>
      </c>
      <c r="B7958" s="61">
        <v>-112</v>
      </c>
      <c r="C7958" s="78">
        <f t="shared" si="303"/>
        <v>2009.1</v>
      </c>
      <c r="D7958" s="78">
        <f t="shared" si="304"/>
        <v>-0.22214876033057851</v>
      </c>
      <c r="E7958" s="78"/>
      <c r="F7958" s="78"/>
      <c r="G7958" s="78"/>
      <c r="H7958" s="78"/>
      <c r="I7958" s="78"/>
    </row>
    <row r="7959" spans="1:9" x14ac:dyDescent="0.2">
      <c r="A7959" s="77">
        <v>40091</v>
      </c>
      <c r="B7959" s="61">
        <v>-31</v>
      </c>
      <c r="C7959" s="78">
        <f t="shared" si="303"/>
        <v>2009.1</v>
      </c>
      <c r="D7959" s="78">
        <f t="shared" si="304"/>
        <v>-6.1487603305785121E-2</v>
      </c>
      <c r="E7959" s="78"/>
      <c r="F7959" s="78"/>
      <c r="G7959" s="78"/>
      <c r="H7959" s="78"/>
      <c r="I7959" s="78"/>
    </row>
    <row r="7960" spans="1:9" x14ac:dyDescent="0.2">
      <c r="A7960" s="77">
        <v>40092</v>
      </c>
      <c r="B7960" s="61">
        <v>-93</v>
      </c>
      <c r="C7960" s="78">
        <f t="shared" si="303"/>
        <v>2009.1</v>
      </c>
      <c r="D7960" s="78">
        <f t="shared" si="304"/>
        <v>-0.18446280991735536</v>
      </c>
      <c r="E7960" s="78"/>
      <c r="F7960" s="78"/>
      <c r="G7960" s="78"/>
      <c r="H7960" s="78"/>
      <c r="I7960" s="78"/>
    </row>
    <row r="7961" spans="1:9" x14ac:dyDescent="0.2">
      <c r="A7961" s="77">
        <v>40093</v>
      </c>
      <c r="B7961" s="61">
        <v>49</v>
      </c>
      <c r="C7961" s="78">
        <f t="shared" si="303"/>
        <v>2009.1</v>
      </c>
      <c r="D7961" s="78">
        <f t="shared" si="304"/>
        <v>9.7190082644628112E-2</v>
      </c>
      <c r="E7961" s="78"/>
      <c r="F7961" s="78"/>
      <c r="G7961" s="78"/>
      <c r="H7961" s="78"/>
      <c r="I7961" s="78"/>
    </row>
    <row r="7962" spans="1:9" x14ac:dyDescent="0.2">
      <c r="A7962" s="77">
        <v>40094</v>
      </c>
      <c r="B7962" s="61">
        <v>-68</v>
      </c>
      <c r="C7962" s="78">
        <f t="shared" si="303"/>
        <v>2009.1</v>
      </c>
      <c r="D7962" s="78">
        <f t="shared" si="304"/>
        <v>-0.13487603305785123</v>
      </c>
      <c r="E7962" s="78"/>
      <c r="F7962" s="78"/>
      <c r="G7962" s="78"/>
      <c r="H7962" s="78"/>
      <c r="I7962" s="78"/>
    </row>
    <row r="7963" spans="1:9" x14ac:dyDescent="0.2">
      <c r="A7963" s="77">
        <v>40095</v>
      </c>
      <c r="B7963" s="61">
        <v>47</v>
      </c>
      <c r="C7963" s="78">
        <f t="shared" si="303"/>
        <v>2009.1</v>
      </c>
      <c r="D7963" s="78">
        <f t="shared" si="304"/>
        <v>9.3223140495867773E-2</v>
      </c>
      <c r="E7963" s="78"/>
      <c r="F7963" s="78"/>
      <c r="G7963" s="78"/>
      <c r="H7963" s="78"/>
      <c r="I7963" s="78"/>
    </row>
    <row r="7964" spans="1:9" x14ac:dyDescent="0.2">
      <c r="A7964" s="77">
        <v>40096</v>
      </c>
      <c r="B7964" s="61">
        <v>-38</v>
      </c>
      <c r="C7964" s="78">
        <f t="shared" si="303"/>
        <v>2009.1</v>
      </c>
      <c r="D7964" s="78">
        <f t="shared" si="304"/>
        <v>-7.5371900826446278E-2</v>
      </c>
      <c r="E7964" s="78"/>
      <c r="F7964" s="78"/>
      <c r="G7964" s="78"/>
      <c r="H7964" s="78"/>
      <c r="I7964" s="78"/>
    </row>
    <row r="7965" spans="1:9" x14ac:dyDescent="0.2">
      <c r="A7965" s="77">
        <v>40097</v>
      </c>
      <c r="B7965" s="61">
        <v>-28</v>
      </c>
      <c r="C7965" s="78">
        <f t="shared" si="303"/>
        <v>2009.1</v>
      </c>
      <c r="D7965" s="78">
        <f t="shared" si="304"/>
        <v>-5.5537190082644627E-2</v>
      </c>
      <c r="E7965" s="78"/>
      <c r="F7965" s="78"/>
      <c r="G7965" s="78"/>
      <c r="H7965" s="78"/>
      <c r="I7965" s="78"/>
    </row>
    <row r="7966" spans="1:9" x14ac:dyDescent="0.2">
      <c r="A7966" s="77">
        <v>40098</v>
      </c>
      <c r="B7966" s="61">
        <v>-116</v>
      </c>
      <c r="C7966" s="78">
        <f t="shared" si="303"/>
        <v>2009.1</v>
      </c>
      <c r="D7966" s="78">
        <f t="shared" si="304"/>
        <v>-0.23008264462809916</v>
      </c>
      <c r="E7966" s="78"/>
      <c r="F7966" s="78"/>
      <c r="G7966" s="78"/>
      <c r="H7966" s="78"/>
      <c r="I7966" s="78"/>
    </row>
    <row r="7967" spans="1:9" x14ac:dyDescent="0.2">
      <c r="A7967" s="77">
        <v>40099</v>
      </c>
      <c r="B7967" s="61">
        <v>1791</v>
      </c>
      <c r="C7967" s="78">
        <f t="shared" si="303"/>
        <v>2009.1</v>
      </c>
      <c r="D7967" s="78">
        <f t="shared" si="304"/>
        <v>3.5523966942148757</v>
      </c>
      <c r="E7967" s="78"/>
      <c r="F7967" s="78"/>
      <c r="G7967" s="78"/>
      <c r="H7967" s="78"/>
      <c r="I7967" s="78"/>
    </row>
    <row r="7968" spans="1:9" x14ac:dyDescent="0.2">
      <c r="A7968" s="77">
        <v>40100</v>
      </c>
      <c r="B7968" s="61">
        <v>2172</v>
      </c>
      <c r="C7968" s="78">
        <f t="shared" si="303"/>
        <v>2009.1</v>
      </c>
      <c r="D7968" s="78">
        <f t="shared" si="304"/>
        <v>4.3080991735537193</v>
      </c>
      <c r="E7968" s="78"/>
      <c r="F7968" s="78"/>
      <c r="G7968" s="78"/>
      <c r="H7968" s="78"/>
      <c r="I7968" s="78"/>
    </row>
    <row r="7969" spans="1:9" x14ac:dyDescent="0.2">
      <c r="A7969" s="77">
        <v>40101</v>
      </c>
      <c r="B7969" s="61">
        <v>1018</v>
      </c>
      <c r="C7969" s="78">
        <f t="shared" si="303"/>
        <v>2009.1</v>
      </c>
      <c r="D7969" s="78">
        <f t="shared" si="304"/>
        <v>2.0191735537190083</v>
      </c>
      <c r="E7969" s="78"/>
      <c r="F7969" s="78"/>
      <c r="G7969" s="78"/>
      <c r="H7969" s="78"/>
      <c r="I7969" s="78"/>
    </row>
    <row r="7970" spans="1:9" x14ac:dyDescent="0.2">
      <c r="A7970" s="77">
        <v>40102</v>
      </c>
      <c r="B7970" s="61">
        <v>658</v>
      </c>
      <c r="C7970" s="78">
        <f t="shared" si="303"/>
        <v>2009.1</v>
      </c>
      <c r="D7970" s="78">
        <f t="shared" si="304"/>
        <v>1.3051239669421488</v>
      </c>
      <c r="E7970" s="78"/>
      <c r="F7970" s="78"/>
      <c r="G7970" s="78"/>
      <c r="H7970" s="78"/>
      <c r="I7970" s="78"/>
    </row>
    <row r="7971" spans="1:9" x14ac:dyDescent="0.2">
      <c r="A7971" s="77">
        <v>40103</v>
      </c>
      <c r="B7971" s="61">
        <v>424</v>
      </c>
      <c r="C7971" s="78">
        <f t="shared" si="303"/>
        <v>2009.1</v>
      </c>
      <c r="D7971" s="78">
        <f t="shared" si="304"/>
        <v>0.84099173553719009</v>
      </c>
      <c r="E7971" s="78"/>
      <c r="F7971" s="78"/>
      <c r="G7971" s="78"/>
      <c r="H7971" s="78"/>
      <c r="I7971" s="78"/>
    </row>
    <row r="7972" spans="1:9" x14ac:dyDescent="0.2">
      <c r="A7972" s="77">
        <v>40104</v>
      </c>
      <c r="B7972" s="61">
        <v>341</v>
      </c>
      <c r="C7972" s="78">
        <f t="shared" si="303"/>
        <v>2009.1</v>
      </c>
      <c r="D7972" s="78">
        <f t="shared" si="304"/>
        <v>0.67636363636363639</v>
      </c>
      <c r="E7972" s="78"/>
      <c r="F7972" s="78"/>
      <c r="G7972" s="78"/>
      <c r="H7972" s="78"/>
      <c r="I7972" s="78"/>
    </row>
    <row r="7973" spans="1:9" x14ac:dyDescent="0.2">
      <c r="A7973" s="77">
        <v>40105</v>
      </c>
      <c r="B7973" s="61">
        <v>288</v>
      </c>
      <c r="C7973" s="78">
        <f t="shared" si="303"/>
        <v>2009.1</v>
      </c>
      <c r="D7973" s="78">
        <f t="shared" si="304"/>
        <v>0.57123966942148763</v>
      </c>
      <c r="E7973" s="78"/>
      <c r="F7973" s="78"/>
      <c r="G7973" s="78"/>
      <c r="H7973" s="78"/>
      <c r="I7973" s="78"/>
    </row>
    <row r="7974" spans="1:9" x14ac:dyDescent="0.2">
      <c r="A7974" s="77">
        <v>40106</v>
      </c>
      <c r="B7974" s="61">
        <v>322</v>
      </c>
      <c r="C7974" s="78">
        <f t="shared" si="303"/>
        <v>2009.1</v>
      </c>
      <c r="D7974" s="78">
        <f t="shared" si="304"/>
        <v>0.63867768595041319</v>
      </c>
      <c r="E7974" s="78"/>
      <c r="F7974" s="78"/>
      <c r="G7974" s="78"/>
      <c r="H7974" s="78"/>
      <c r="I7974" s="78"/>
    </row>
    <row r="7975" spans="1:9" x14ac:dyDescent="0.2">
      <c r="A7975" s="77">
        <v>40107</v>
      </c>
      <c r="B7975" s="61">
        <v>277</v>
      </c>
      <c r="C7975" s="78">
        <f t="shared" si="303"/>
        <v>2009.1</v>
      </c>
      <c r="D7975" s="78">
        <f t="shared" si="304"/>
        <v>0.54942148760330578</v>
      </c>
      <c r="E7975" s="78"/>
      <c r="F7975" s="78"/>
      <c r="G7975" s="78"/>
      <c r="H7975" s="78"/>
      <c r="I7975" s="78"/>
    </row>
    <row r="7976" spans="1:9" x14ac:dyDescent="0.2">
      <c r="A7976" s="77">
        <v>40108</v>
      </c>
      <c r="B7976" s="61">
        <v>266</v>
      </c>
      <c r="C7976" s="78">
        <f t="shared" si="303"/>
        <v>2009.1</v>
      </c>
      <c r="D7976" s="78">
        <f t="shared" si="304"/>
        <v>0.52760330578512404</v>
      </c>
      <c r="E7976" s="78"/>
      <c r="F7976" s="78"/>
      <c r="G7976" s="78"/>
      <c r="H7976" s="78"/>
      <c r="I7976" s="78"/>
    </row>
    <row r="7977" spans="1:9" x14ac:dyDescent="0.2">
      <c r="A7977" s="77">
        <v>40109</v>
      </c>
      <c r="B7977" s="61">
        <v>238</v>
      </c>
      <c r="C7977" s="78">
        <f t="shared" si="303"/>
        <v>2009.1</v>
      </c>
      <c r="D7977" s="78">
        <f t="shared" si="304"/>
        <v>0.47206611570247936</v>
      </c>
      <c r="E7977" s="78"/>
      <c r="F7977" s="78"/>
      <c r="G7977" s="78"/>
      <c r="H7977" s="78"/>
      <c r="I7977" s="78"/>
    </row>
    <row r="7978" spans="1:9" x14ac:dyDescent="0.2">
      <c r="A7978" s="77">
        <v>40110</v>
      </c>
      <c r="B7978" s="61">
        <v>225</v>
      </c>
      <c r="C7978" s="78">
        <f t="shared" si="303"/>
        <v>2009.1</v>
      </c>
      <c r="D7978" s="78">
        <f t="shared" si="304"/>
        <v>0.4462809917355372</v>
      </c>
      <c r="E7978" s="78"/>
      <c r="F7978" s="78"/>
      <c r="G7978" s="78"/>
      <c r="H7978" s="78"/>
      <c r="I7978" s="78"/>
    </row>
    <row r="7979" spans="1:9" x14ac:dyDescent="0.2">
      <c r="A7979" s="77">
        <v>40111</v>
      </c>
      <c r="B7979" s="61">
        <v>160</v>
      </c>
      <c r="C7979" s="78">
        <f t="shared" si="303"/>
        <v>2009.1</v>
      </c>
      <c r="D7979" s="78">
        <f t="shared" si="304"/>
        <v>0.31735537190082647</v>
      </c>
      <c r="E7979" s="78"/>
      <c r="F7979" s="78"/>
      <c r="G7979" s="78"/>
      <c r="H7979" s="78"/>
      <c r="I7979" s="78"/>
    </row>
    <row r="7980" spans="1:9" x14ac:dyDescent="0.2">
      <c r="A7980" s="77">
        <v>40112</v>
      </c>
      <c r="B7980" s="61">
        <v>99</v>
      </c>
      <c r="C7980" s="78">
        <f t="shared" si="303"/>
        <v>2009.1</v>
      </c>
      <c r="D7980" s="78">
        <f t="shared" si="304"/>
        <v>0.19636363636363638</v>
      </c>
      <c r="E7980" s="78"/>
      <c r="F7980" s="78"/>
      <c r="G7980" s="78"/>
      <c r="H7980" s="78"/>
      <c r="I7980" s="78"/>
    </row>
    <row r="7981" spans="1:9" x14ac:dyDescent="0.2">
      <c r="A7981" s="77">
        <v>40113</v>
      </c>
      <c r="B7981" s="61">
        <v>132</v>
      </c>
      <c r="C7981" s="78">
        <f t="shared" si="303"/>
        <v>2009.1</v>
      </c>
      <c r="D7981" s="78">
        <f t="shared" si="304"/>
        <v>0.26181818181818184</v>
      </c>
      <c r="E7981" s="78"/>
      <c r="F7981" s="78"/>
      <c r="G7981" s="78"/>
      <c r="H7981" s="78"/>
      <c r="I7981" s="78"/>
    </row>
    <row r="7982" spans="1:9" x14ac:dyDescent="0.2">
      <c r="A7982" s="77">
        <v>40114</v>
      </c>
      <c r="B7982" s="61">
        <v>50</v>
      </c>
      <c r="C7982" s="78">
        <f t="shared" si="303"/>
        <v>2009.1</v>
      </c>
      <c r="D7982" s="78">
        <f t="shared" si="304"/>
        <v>9.9173553719008267E-2</v>
      </c>
      <c r="E7982" s="78"/>
      <c r="F7982" s="78"/>
      <c r="G7982" s="78"/>
      <c r="H7982" s="78"/>
      <c r="I7982" s="78"/>
    </row>
    <row r="7983" spans="1:9" x14ac:dyDescent="0.2">
      <c r="A7983" s="77">
        <v>40115</v>
      </c>
      <c r="B7983" s="61">
        <v>190</v>
      </c>
      <c r="C7983" s="78">
        <f t="shared" si="303"/>
        <v>2009.1</v>
      </c>
      <c r="D7983" s="78">
        <f t="shared" si="304"/>
        <v>0.3768595041322314</v>
      </c>
      <c r="E7983" s="78"/>
      <c r="F7983" s="78"/>
      <c r="G7983" s="78"/>
      <c r="H7983" s="78"/>
      <c r="I7983" s="78"/>
    </row>
    <row r="7984" spans="1:9" x14ac:dyDescent="0.2">
      <c r="A7984" s="77">
        <v>40116</v>
      </c>
      <c r="B7984" s="61">
        <v>209</v>
      </c>
      <c r="C7984" s="78">
        <f t="shared" si="303"/>
        <v>2009.1</v>
      </c>
      <c r="D7984" s="78">
        <f t="shared" si="304"/>
        <v>0.41454545454545455</v>
      </c>
      <c r="E7984" s="78"/>
      <c r="F7984" s="78"/>
      <c r="G7984" s="78"/>
      <c r="H7984" s="78"/>
      <c r="I7984" s="78"/>
    </row>
    <row r="7985" spans="1:9" x14ac:dyDescent="0.2">
      <c r="A7985" s="77">
        <v>40117</v>
      </c>
      <c r="B7985" s="61">
        <v>212</v>
      </c>
      <c r="C7985" s="78">
        <f t="shared" si="303"/>
        <v>2009.1</v>
      </c>
      <c r="D7985" s="78">
        <f t="shared" si="304"/>
        <v>0.42049586776859504</v>
      </c>
      <c r="E7985" s="78"/>
      <c r="F7985" s="78"/>
      <c r="G7985" s="78"/>
      <c r="H7985" s="78"/>
      <c r="I7985" s="78"/>
    </row>
    <row r="7986" spans="1:9" x14ac:dyDescent="0.2">
      <c r="A7986" s="77">
        <v>40118</v>
      </c>
      <c r="B7986" s="61">
        <v>190</v>
      </c>
      <c r="C7986" s="78">
        <f t="shared" si="303"/>
        <v>2009.11</v>
      </c>
      <c r="D7986" s="78">
        <f t="shared" si="304"/>
        <v>0.3768595041322314</v>
      </c>
      <c r="E7986" s="78"/>
      <c r="F7986" s="78"/>
      <c r="G7986" s="78"/>
      <c r="H7986" s="78"/>
      <c r="I7986" s="78"/>
    </row>
    <row r="7987" spans="1:9" x14ac:dyDescent="0.2">
      <c r="A7987" s="77">
        <v>40119</v>
      </c>
      <c r="B7987" s="61">
        <v>99</v>
      </c>
      <c r="C7987" s="78">
        <f t="shared" si="303"/>
        <v>2009.11</v>
      </c>
      <c r="D7987" s="78">
        <f t="shared" si="304"/>
        <v>0.19636363636363638</v>
      </c>
      <c r="E7987" s="78"/>
      <c r="F7987" s="78"/>
      <c r="G7987" s="78"/>
      <c r="H7987" s="78"/>
      <c r="I7987" s="78"/>
    </row>
    <row r="7988" spans="1:9" x14ac:dyDescent="0.2">
      <c r="A7988" s="77">
        <v>40120</v>
      </c>
      <c r="B7988" s="61">
        <v>221</v>
      </c>
      <c r="C7988" s="78">
        <f t="shared" si="303"/>
        <v>2009.11</v>
      </c>
      <c r="D7988" s="78">
        <f t="shared" si="304"/>
        <v>0.43834710743801653</v>
      </c>
      <c r="E7988" s="78"/>
      <c r="F7988" s="78"/>
      <c r="G7988" s="78"/>
      <c r="H7988" s="78"/>
      <c r="I7988" s="78"/>
    </row>
    <row r="7989" spans="1:9" x14ac:dyDescent="0.2">
      <c r="A7989" s="77">
        <v>40121</v>
      </c>
      <c r="B7989" s="61">
        <v>124</v>
      </c>
      <c r="C7989" s="78">
        <f t="shared" si="303"/>
        <v>2009.11</v>
      </c>
      <c r="D7989" s="78">
        <f t="shared" si="304"/>
        <v>0.24595041322314048</v>
      </c>
      <c r="E7989" s="78"/>
      <c r="F7989" s="78"/>
      <c r="G7989" s="78"/>
      <c r="H7989" s="78"/>
      <c r="I7989" s="78"/>
    </row>
    <row r="7990" spans="1:9" x14ac:dyDescent="0.2">
      <c r="A7990" s="77">
        <v>40122</v>
      </c>
      <c r="B7990" s="61">
        <v>168</v>
      </c>
      <c r="C7990" s="78">
        <f t="shared" si="303"/>
        <v>2009.11</v>
      </c>
      <c r="D7990" s="78">
        <f t="shared" si="304"/>
        <v>0.33322314049586776</v>
      </c>
      <c r="E7990" s="78"/>
      <c r="F7990" s="78"/>
      <c r="G7990" s="78"/>
      <c r="H7990" s="78"/>
      <c r="I7990" s="78"/>
    </row>
    <row r="7991" spans="1:9" x14ac:dyDescent="0.2">
      <c r="A7991" s="77">
        <v>40123</v>
      </c>
      <c r="B7991" s="61">
        <v>433</v>
      </c>
      <c r="C7991" s="78">
        <f t="shared" si="303"/>
        <v>2009.11</v>
      </c>
      <c r="D7991" s="78">
        <f t="shared" si="304"/>
        <v>0.85884297520661157</v>
      </c>
      <c r="E7991" s="78"/>
      <c r="F7991" s="78"/>
      <c r="G7991" s="78"/>
      <c r="H7991" s="78"/>
      <c r="I7991" s="78"/>
    </row>
    <row r="7992" spans="1:9" x14ac:dyDescent="0.2">
      <c r="A7992" s="77">
        <v>40124</v>
      </c>
      <c r="B7992" s="61">
        <v>262</v>
      </c>
      <c r="C7992" s="78">
        <f t="shared" si="303"/>
        <v>2009.11</v>
      </c>
      <c r="D7992" s="78">
        <f t="shared" si="304"/>
        <v>0.51966942148760331</v>
      </c>
      <c r="E7992" s="78"/>
      <c r="F7992" s="78"/>
      <c r="G7992" s="78"/>
      <c r="H7992" s="78"/>
      <c r="I7992" s="78"/>
    </row>
    <row r="7993" spans="1:9" x14ac:dyDescent="0.2">
      <c r="A7993" s="77">
        <v>40125</v>
      </c>
      <c r="B7993" s="61">
        <v>172</v>
      </c>
      <c r="C7993" s="78">
        <f t="shared" si="303"/>
        <v>2009.11</v>
      </c>
      <c r="D7993" s="78">
        <f t="shared" si="304"/>
        <v>0.34115702479338844</v>
      </c>
      <c r="E7993" s="78"/>
      <c r="F7993" s="78"/>
      <c r="G7993" s="78"/>
      <c r="H7993" s="78"/>
      <c r="I7993" s="78"/>
    </row>
    <row r="7994" spans="1:9" x14ac:dyDescent="0.2">
      <c r="A7994" s="77">
        <v>40126</v>
      </c>
      <c r="B7994" s="61">
        <v>298</v>
      </c>
      <c r="C7994" s="78">
        <f t="shared" si="303"/>
        <v>2009.11</v>
      </c>
      <c r="D7994" s="78">
        <f t="shared" si="304"/>
        <v>0.59107438016528935</v>
      </c>
      <c r="E7994" s="78"/>
      <c r="F7994" s="78"/>
      <c r="G7994" s="78"/>
      <c r="H7994" s="78"/>
      <c r="I7994" s="78"/>
    </row>
    <row r="7995" spans="1:9" x14ac:dyDescent="0.2">
      <c r="A7995" s="77">
        <v>40127</v>
      </c>
      <c r="B7995" s="61">
        <v>182</v>
      </c>
      <c r="C7995" s="78">
        <f t="shared" si="303"/>
        <v>2009.11</v>
      </c>
      <c r="D7995" s="78">
        <f t="shared" si="304"/>
        <v>0.36099173553719011</v>
      </c>
      <c r="E7995" s="78"/>
      <c r="F7995" s="78"/>
      <c r="G7995" s="78"/>
      <c r="H7995" s="78"/>
      <c r="I7995" s="78"/>
    </row>
    <row r="7996" spans="1:9" x14ac:dyDescent="0.2">
      <c r="A7996" s="77">
        <v>40128</v>
      </c>
      <c r="B7996" s="61">
        <v>230</v>
      </c>
      <c r="C7996" s="78">
        <f t="shared" si="303"/>
        <v>2009.11</v>
      </c>
      <c r="D7996" s="78">
        <f t="shared" si="304"/>
        <v>0.45619834710743801</v>
      </c>
      <c r="E7996" s="78"/>
      <c r="F7996" s="78"/>
      <c r="G7996" s="78"/>
      <c r="H7996" s="78"/>
      <c r="I7996" s="78"/>
    </row>
    <row r="7997" spans="1:9" x14ac:dyDescent="0.2">
      <c r="A7997" s="77">
        <v>40129</v>
      </c>
      <c r="B7997" s="61">
        <v>233</v>
      </c>
      <c r="C7997" s="78">
        <f t="shared" si="303"/>
        <v>2009.11</v>
      </c>
      <c r="D7997" s="78">
        <f t="shared" si="304"/>
        <v>0.4621487603305785</v>
      </c>
      <c r="E7997" s="78"/>
      <c r="F7997" s="78"/>
      <c r="G7997" s="78"/>
      <c r="H7997" s="78"/>
      <c r="I7997" s="78"/>
    </row>
    <row r="7998" spans="1:9" x14ac:dyDescent="0.2">
      <c r="A7998" s="77">
        <v>40130</v>
      </c>
      <c r="B7998" s="61">
        <v>261</v>
      </c>
      <c r="C7998" s="78">
        <f t="shared" si="303"/>
        <v>2009.11</v>
      </c>
      <c r="D7998" s="78">
        <f t="shared" si="304"/>
        <v>0.51768595041322318</v>
      </c>
      <c r="E7998" s="78"/>
      <c r="F7998" s="78"/>
      <c r="G7998" s="78"/>
      <c r="H7998" s="78"/>
      <c r="I7998" s="78"/>
    </row>
    <row r="7999" spans="1:9" x14ac:dyDescent="0.2">
      <c r="A7999" s="77">
        <v>40131</v>
      </c>
      <c r="B7999" s="61">
        <v>98</v>
      </c>
      <c r="C7999" s="78">
        <f t="shared" si="303"/>
        <v>2009.11</v>
      </c>
      <c r="D7999" s="78">
        <f t="shared" si="304"/>
        <v>0.19438016528925622</v>
      </c>
      <c r="E7999" s="78"/>
      <c r="F7999" s="78"/>
      <c r="G7999" s="78"/>
      <c r="H7999" s="78"/>
      <c r="I7999" s="78"/>
    </row>
    <row r="8000" spans="1:9" x14ac:dyDescent="0.2">
      <c r="A8000" s="77">
        <v>40132</v>
      </c>
      <c r="B8000" s="61">
        <v>218</v>
      </c>
      <c r="C8000" s="78">
        <f t="shared" si="303"/>
        <v>2009.11</v>
      </c>
      <c r="D8000" s="78">
        <f t="shared" si="304"/>
        <v>0.43239669421487603</v>
      </c>
      <c r="E8000" s="78"/>
      <c r="F8000" s="78"/>
      <c r="G8000" s="78"/>
      <c r="H8000" s="78"/>
      <c r="I8000" s="78"/>
    </row>
    <row r="8001" spans="1:9" x14ac:dyDescent="0.2">
      <c r="A8001" s="77">
        <v>40133</v>
      </c>
      <c r="B8001" s="61">
        <v>172</v>
      </c>
      <c r="C8001" s="78">
        <f t="shared" si="303"/>
        <v>2009.11</v>
      </c>
      <c r="D8001" s="78">
        <f t="shared" si="304"/>
        <v>0.34115702479338844</v>
      </c>
      <c r="E8001" s="78"/>
      <c r="F8001" s="78"/>
      <c r="G8001" s="78"/>
      <c r="H8001" s="78"/>
      <c r="I8001" s="78"/>
    </row>
    <row r="8002" spans="1:9" x14ac:dyDescent="0.2">
      <c r="A8002" s="77">
        <v>40134</v>
      </c>
      <c r="B8002" s="61">
        <v>303</v>
      </c>
      <c r="C8002" s="78">
        <f t="shared" si="303"/>
        <v>2009.11</v>
      </c>
      <c r="D8002" s="78">
        <f t="shared" si="304"/>
        <v>0.60099173553718999</v>
      </c>
      <c r="E8002" s="78"/>
      <c r="F8002" s="78"/>
      <c r="G8002" s="78"/>
      <c r="H8002" s="78"/>
      <c r="I8002" s="78"/>
    </row>
    <row r="8003" spans="1:9" x14ac:dyDescent="0.2">
      <c r="A8003" s="77">
        <v>40135</v>
      </c>
      <c r="B8003" s="61">
        <v>188</v>
      </c>
      <c r="C8003" s="78">
        <f t="shared" si="303"/>
        <v>2009.11</v>
      </c>
      <c r="D8003" s="78">
        <f t="shared" si="304"/>
        <v>0.37289256198347109</v>
      </c>
      <c r="E8003" s="78"/>
      <c r="F8003" s="78"/>
      <c r="G8003" s="78"/>
      <c r="H8003" s="78"/>
      <c r="I8003" s="78"/>
    </row>
    <row r="8004" spans="1:9" x14ac:dyDescent="0.2">
      <c r="A8004" s="77">
        <v>40136</v>
      </c>
      <c r="B8004" s="61">
        <v>269</v>
      </c>
      <c r="C8004" s="78">
        <f t="shared" si="303"/>
        <v>2009.11</v>
      </c>
      <c r="D8004" s="78">
        <f t="shared" si="304"/>
        <v>0.53355371900826443</v>
      </c>
      <c r="E8004" s="78"/>
      <c r="F8004" s="78"/>
      <c r="G8004" s="78"/>
      <c r="H8004" s="78"/>
      <c r="I8004" s="78"/>
    </row>
    <row r="8005" spans="1:9" x14ac:dyDescent="0.2">
      <c r="A8005" s="77">
        <v>40137</v>
      </c>
      <c r="B8005" s="61">
        <v>391</v>
      </c>
      <c r="C8005" s="78">
        <f t="shared" si="303"/>
        <v>2009.11</v>
      </c>
      <c r="D8005" s="78">
        <f t="shared" si="304"/>
        <v>0.77553719008264466</v>
      </c>
      <c r="E8005" s="78"/>
      <c r="F8005" s="78"/>
      <c r="G8005" s="78"/>
      <c r="H8005" s="78"/>
      <c r="I8005" s="78"/>
    </row>
    <row r="8006" spans="1:9" x14ac:dyDescent="0.2">
      <c r="A8006" s="77">
        <v>40138</v>
      </c>
      <c r="B8006" s="61">
        <v>239</v>
      </c>
      <c r="C8006" s="78">
        <f t="shared" si="303"/>
        <v>2009.11</v>
      </c>
      <c r="D8006" s="78">
        <f t="shared" si="304"/>
        <v>0.47404958677685949</v>
      </c>
      <c r="E8006" s="78"/>
      <c r="F8006" s="78"/>
      <c r="G8006" s="78"/>
      <c r="H8006" s="78"/>
      <c r="I8006" s="78"/>
    </row>
    <row r="8007" spans="1:9" x14ac:dyDescent="0.2">
      <c r="A8007" s="77">
        <v>40139</v>
      </c>
      <c r="B8007" s="61">
        <v>388</v>
      </c>
      <c r="C8007" s="78">
        <f t="shared" si="303"/>
        <v>2009.11</v>
      </c>
      <c r="D8007" s="78">
        <f t="shared" si="304"/>
        <v>0.76958677685950405</v>
      </c>
      <c r="E8007" s="78"/>
      <c r="F8007" s="78"/>
      <c r="G8007" s="78"/>
      <c r="H8007" s="78"/>
      <c r="I8007" s="78"/>
    </row>
    <row r="8008" spans="1:9" x14ac:dyDescent="0.2">
      <c r="A8008" s="77">
        <v>40140</v>
      </c>
      <c r="B8008" s="61">
        <v>264</v>
      </c>
      <c r="C8008" s="78">
        <f t="shared" si="303"/>
        <v>2009.11</v>
      </c>
      <c r="D8008" s="78">
        <f t="shared" si="304"/>
        <v>0.52363636363636368</v>
      </c>
      <c r="E8008" s="78"/>
      <c r="F8008" s="78"/>
      <c r="G8008" s="78"/>
      <c r="H8008" s="78"/>
      <c r="I8008" s="78"/>
    </row>
    <row r="8009" spans="1:9" x14ac:dyDescent="0.2">
      <c r="A8009" s="77">
        <v>40141</v>
      </c>
      <c r="B8009" s="61">
        <v>220</v>
      </c>
      <c r="C8009" s="78">
        <f t="shared" si="303"/>
        <v>2009.11</v>
      </c>
      <c r="D8009" s="78">
        <f t="shared" si="304"/>
        <v>0.4363636363636364</v>
      </c>
      <c r="E8009" s="78"/>
      <c r="F8009" s="78"/>
      <c r="G8009" s="78"/>
      <c r="H8009" s="78"/>
      <c r="I8009" s="78"/>
    </row>
    <row r="8010" spans="1:9" x14ac:dyDescent="0.2">
      <c r="A8010" s="77">
        <v>40142</v>
      </c>
      <c r="B8010" s="61">
        <v>259</v>
      </c>
      <c r="C8010" s="78">
        <f t="shared" si="303"/>
        <v>2009.11</v>
      </c>
      <c r="D8010" s="78">
        <f t="shared" si="304"/>
        <v>0.51371900826446282</v>
      </c>
      <c r="E8010" s="78"/>
      <c r="F8010" s="78"/>
      <c r="G8010" s="78"/>
      <c r="H8010" s="78"/>
      <c r="I8010" s="78"/>
    </row>
    <row r="8011" spans="1:9" x14ac:dyDescent="0.2">
      <c r="A8011" s="77">
        <v>40143</v>
      </c>
      <c r="B8011" s="61">
        <v>263</v>
      </c>
      <c r="C8011" s="78">
        <f t="shared" ref="C8011:C8074" si="305">YEAR(A8011) + MONTH(A8011) / 100</f>
        <v>2009.11</v>
      </c>
      <c r="D8011" s="78">
        <f t="shared" si="304"/>
        <v>0.52165289256198344</v>
      </c>
      <c r="E8011" s="78"/>
      <c r="F8011" s="78"/>
      <c r="G8011" s="78"/>
      <c r="H8011" s="78"/>
      <c r="I8011" s="78"/>
    </row>
    <row r="8012" spans="1:9" x14ac:dyDescent="0.2">
      <c r="A8012" s="77">
        <v>40144</v>
      </c>
      <c r="B8012" s="61">
        <v>349</v>
      </c>
      <c r="C8012" s="78">
        <f t="shared" si="305"/>
        <v>2009.11</v>
      </c>
      <c r="D8012" s="78">
        <f t="shared" ref="D8012:D8075" si="306">B8012 * 60 * 60 * 24 / 43560 / 1000</f>
        <v>0.69223140495867763</v>
      </c>
      <c r="E8012" s="78"/>
      <c r="F8012" s="78"/>
      <c r="G8012" s="78"/>
      <c r="H8012" s="78"/>
      <c r="I8012" s="78"/>
    </row>
    <row r="8013" spans="1:9" x14ac:dyDescent="0.2">
      <c r="A8013" s="77">
        <v>40145</v>
      </c>
      <c r="B8013" s="61">
        <v>235</v>
      </c>
      <c r="C8013" s="78">
        <f t="shared" si="305"/>
        <v>2009.11</v>
      </c>
      <c r="D8013" s="78">
        <f t="shared" si="306"/>
        <v>0.46611570247933881</v>
      </c>
      <c r="E8013" s="78"/>
      <c r="F8013" s="78"/>
      <c r="G8013" s="78"/>
      <c r="H8013" s="78"/>
      <c r="I8013" s="78"/>
    </row>
    <row r="8014" spans="1:9" x14ac:dyDescent="0.2">
      <c r="A8014" s="77">
        <v>40146</v>
      </c>
      <c r="B8014" s="61">
        <v>322</v>
      </c>
      <c r="C8014" s="78">
        <f t="shared" si="305"/>
        <v>2009.11</v>
      </c>
      <c r="D8014" s="78">
        <f t="shared" si="306"/>
        <v>0.63867768595041319</v>
      </c>
      <c r="E8014" s="78"/>
      <c r="F8014" s="78"/>
      <c r="G8014" s="78"/>
      <c r="H8014" s="78"/>
      <c r="I8014" s="78"/>
    </row>
    <row r="8015" spans="1:9" x14ac:dyDescent="0.2">
      <c r="A8015" s="77">
        <v>40147</v>
      </c>
      <c r="B8015" s="61">
        <v>209</v>
      </c>
      <c r="C8015" s="78">
        <f t="shared" si="305"/>
        <v>2009.11</v>
      </c>
      <c r="D8015" s="78">
        <f t="shared" si="306"/>
        <v>0.41454545454545455</v>
      </c>
      <c r="E8015" s="78"/>
      <c r="F8015" s="78"/>
      <c r="G8015" s="78"/>
      <c r="H8015" s="78"/>
      <c r="I8015" s="78"/>
    </row>
    <row r="8016" spans="1:9" x14ac:dyDescent="0.2">
      <c r="A8016" s="77">
        <v>40148</v>
      </c>
      <c r="B8016" s="61">
        <v>228</v>
      </c>
      <c r="C8016" s="78">
        <f t="shared" si="305"/>
        <v>2009.12</v>
      </c>
      <c r="D8016" s="78">
        <f t="shared" si="306"/>
        <v>0.4522314049586777</v>
      </c>
      <c r="E8016" s="78"/>
      <c r="F8016" s="78"/>
      <c r="G8016" s="78"/>
      <c r="H8016" s="78"/>
      <c r="I8016" s="78"/>
    </row>
    <row r="8017" spans="1:9" x14ac:dyDescent="0.2">
      <c r="A8017" s="77">
        <v>40149</v>
      </c>
      <c r="B8017" s="61">
        <v>208</v>
      </c>
      <c r="C8017" s="78">
        <f t="shared" si="305"/>
        <v>2009.12</v>
      </c>
      <c r="D8017" s="78">
        <f t="shared" si="306"/>
        <v>0.41256198347107437</v>
      </c>
      <c r="E8017" s="78"/>
      <c r="F8017" s="78"/>
      <c r="G8017" s="78"/>
      <c r="H8017" s="78"/>
      <c r="I8017" s="78"/>
    </row>
    <row r="8018" spans="1:9" x14ac:dyDescent="0.2">
      <c r="A8018" s="77">
        <v>40150</v>
      </c>
      <c r="B8018" s="61">
        <v>160</v>
      </c>
      <c r="C8018" s="78">
        <f t="shared" si="305"/>
        <v>2009.12</v>
      </c>
      <c r="D8018" s="78">
        <f t="shared" si="306"/>
        <v>0.31735537190082647</v>
      </c>
      <c r="E8018" s="78"/>
      <c r="F8018" s="78"/>
      <c r="G8018" s="78"/>
      <c r="H8018" s="78"/>
      <c r="I8018" s="78"/>
    </row>
    <row r="8019" spans="1:9" x14ac:dyDescent="0.2">
      <c r="A8019" s="77">
        <v>40151</v>
      </c>
      <c r="B8019" s="61">
        <v>206</v>
      </c>
      <c r="C8019" s="78">
        <f t="shared" si="305"/>
        <v>2009.12</v>
      </c>
      <c r="D8019" s="78">
        <f t="shared" si="306"/>
        <v>0.40859504132231406</v>
      </c>
      <c r="E8019" s="78"/>
      <c r="F8019" s="78"/>
      <c r="G8019" s="78"/>
      <c r="H8019" s="78"/>
      <c r="I8019" s="78"/>
    </row>
    <row r="8020" spans="1:9" x14ac:dyDescent="0.2">
      <c r="A8020" s="77">
        <v>40152</v>
      </c>
      <c r="B8020" s="61">
        <v>150</v>
      </c>
      <c r="C8020" s="78">
        <f t="shared" si="305"/>
        <v>2009.12</v>
      </c>
      <c r="D8020" s="78">
        <f t="shared" si="306"/>
        <v>0.2975206611570248</v>
      </c>
      <c r="E8020" s="78"/>
      <c r="F8020" s="78"/>
      <c r="G8020" s="78"/>
      <c r="H8020" s="78"/>
      <c r="I8020" s="78"/>
    </row>
    <row r="8021" spans="1:9" x14ac:dyDescent="0.2">
      <c r="A8021" s="77">
        <v>40153</v>
      </c>
      <c r="B8021" s="61">
        <v>172</v>
      </c>
      <c r="C8021" s="78">
        <f t="shared" si="305"/>
        <v>2009.12</v>
      </c>
      <c r="D8021" s="78">
        <f t="shared" si="306"/>
        <v>0.34115702479338844</v>
      </c>
      <c r="E8021" s="78"/>
      <c r="F8021" s="78"/>
      <c r="G8021" s="78"/>
      <c r="H8021" s="78"/>
      <c r="I8021" s="78"/>
    </row>
    <row r="8022" spans="1:9" x14ac:dyDescent="0.2">
      <c r="A8022" s="77">
        <v>40154</v>
      </c>
      <c r="B8022" s="61">
        <v>111</v>
      </c>
      <c r="C8022" s="78">
        <f t="shared" si="305"/>
        <v>2009.12</v>
      </c>
      <c r="D8022" s="78">
        <f t="shared" si="306"/>
        <v>0.22016528925619835</v>
      </c>
      <c r="E8022" s="78"/>
      <c r="F8022" s="78"/>
      <c r="G8022" s="78"/>
      <c r="H8022" s="78"/>
      <c r="I8022" s="78"/>
    </row>
    <row r="8023" spans="1:9" x14ac:dyDescent="0.2">
      <c r="A8023" s="77">
        <v>40155</v>
      </c>
      <c r="B8023" s="61">
        <v>132</v>
      </c>
      <c r="C8023" s="78">
        <f t="shared" si="305"/>
        <v>2009.12</v>
      </c>
      <c r="D8023" s="78">
        <f t="shared" si="306"/>
        <v>0.26181818181818184</v>
      </c>
      <c r="E8023" s="78"/>
      <c r="F8023" s="78"/>
      <c r="G8023" s="78"/>
      <c r="H8023" s="78"/>
      <c r="I8023" s="78"/>
    </row>
    <row r="8024" spans="1:9" x14ac:dyDescent="0.2">
      <c r="A8024" s="77">
        <v>40156</v>
      </c>
      <c r="B8024" s="61">
        <v>108</v>
      </c>
      <c r="C8024" s="78">
        <f t="shared" si="305"/>
        <v>2009.12</v>
      </c>
      <c r="D8024" s="78">
        <f t="shared" si="306"/>
        <v>0.21421487603305786</v>
      </c>
      <c r="E8024" s="78"/>
      <c r="F8024" s="78"/>
      <c r="G8024" s="78"/>
      <c r="H8024" s="78"/>
      <c r="I8024" s="78"/>
    </row>
    <row r="8025" spans="1:9" x14ac:dyDescent="0.2">
      <c r="A8025" s="77">
        <v>40157</v>
      </c>
      <c r="B8025" s="61">
        <v>198</v>
      </c>
      <c r="C8025" s="78">
        <f t="shared" si="305"/>
        <v>2009.12</v>
      </c>
      <c r="D8025" s="78">
        <f t="shared" si="306"/>
        <v>0.39272727272727276</v>
      </c>
      <c r="E8025" s="78"/>
      <c r="F8025" s="78"/>
      <c r="G8025" s="78"/>
      <c r="H8025" s="78"/>
      <c r="I8025" s="78"/>
    </row>
    <row r="8026" spans="1:9" x14ac:dyDescent="0.2">
      <c r="A8026" s="77">
        <v>40158</v>
      </c>
      <c r="B8026" s="61">
        <v>304</v>
      </c>
      <c r="C8026" s="78">
        <f t="shared" si="305"/>
        <v>2009.12</v>
      </c>
      <c r="D8026" s="78">
        <f t="shared" si="306"/>
        <v>0.60297520661157022</v>
      </c>
      <c r="E8026" s="78"/>
      <c r="F8026" s="78"/>
      <c r="G8026" s="78"/>
      <c r="H8026" s="78"/>
      <c r="I8026" s="78"/>
    </row>
    <row r="8027" spans="1:9" x14ac:dyDescent="0.2">
      <c r="A8027" s="77">
        <v>40159</v>
      </c>
      <c r="B8027" s="61">
        <v>380</v>
      </c>
      <c r="C8027" s="78">
        <f t="shared" si="305"/>
        <v>2009.12</v>
      </c>
      <c r="D8027" s="78">
        <f t="shared" si="306"/>
        <v>0.75371900826446281</v>
      </c>
      <c r="E8027" s="78"/>
      <c r="F8027" s="78"/>
      <c r="G8027" s="78"/>
      <c r="H8027" s="78"/>
      <c r="I8027" s="78"/>
    </row>
    <row r="8028" spans="1:9" x14ac:dyDescent="0.2">
      <c r="A8028" s="77">
        <v>40160</v>
      </c>
      <c r="B8028" s="61">
        <v>300</v>
      </c>
      <c r="C8028" s="78">
        <f t="shared" si="305"/>
        <v>2009.12</v>
      </c>
      <c r="D8028" s="78">
        <f t="shared" si="306"/>
        <v>0.5950413223140496</v>
      </c>
      <c r="E8028" s="78"/>
      <c r="F8028" s="78"/>
      <c r="G8028" s="78"/>
      <c r="H8028" s="78"/>
      <c r="I8028" s="78"/>
    </row>
    <row r="8029" spans="1:9" x14ac:dyDescent="0.2">
      <c r="A8029" s="77">
        <v>40161</v>
      </c>
      <c r="B8029" s="61">
        <v>335</v>
      </c>
      <c r="C8029" s="78">
        <f t="shared" si="305"/>
        <v>2009.12</v>
      </c>
      <c r="D8029" s="78">
        <f t="shared" si="306"/>
        <v>0.66446280991735529</v>
      </c>
      <c r="E8029" s="78"/>
      <c r="F8029" s="78"/>
      <c r="G8029" s="78"/>
      <c r="H8029" s="78"/>
      <c r="I8029" s="78"/>
    </row>
    <row r="8030" spans="1:9" x14ac:dyDescent="0.2">
      <c r="A8030" s="77">
        <v>40162</v>
      </c>
      <c r="B8030" s="61">
        <v>1664</v>
      </c>
      <c r="C8030" s="78">
        <f t="shared" si="305"/>
        <v>2009.12</v>
      </c>
      <c r="D8030" s="78">
        <f t="shared" si="306"/>
        <v>3.3004958677685949</v>
      </c>
      <c r="E8030" s="78"/>
      <c r="F8030" s="78"/>
      <c r="G8030" s="78"/>
      <c r="H8030" s="78"/>
      <c r="I8030" s="78"/>
    </row>
    <row r="8031" spans="1:9" x14ac:dyDescent="0.2">
      <c r="A8031" s="77">
        <v>40163</v>
      </c>
      <c r="B8031" s="61">
        <v>1514</v>
      </c>
      <c r="C8031" s="78">
        <f t="shared" si="305"/>
        <v>2009.12</v>
      </c>
      <c r="D8031" s="78">
        <f t="shared" si="306"/>
        <v>3.0029752066115702</v>
      </c>
      <c r="E8031" s="78"/>
      <c r="F8031" s="78"/>
      <c r="G8031" s="78"/>
      <c r="H8031" s="78"/>
      <c r="I8031" s="78"/>
    </row>
    <row r="8032" spans="1:9" x14ac:dyDescent="0.2">
      <c r="A8032" s="77">
        <v>40164</v>
      </c>
      <c r="B8032" s="61">
        <v>737</v>
      </c>
      <c r="C8032" s="78">
        <f t="shared" si="305"/>
        <v>2009.12</v>
      </c>
      <c r="D8032" s="78">
        <f t="shared" si="306"/>
        <v>1.4618181818181817</v>
      </c>
      <c r="E8032" s="78"/>
      <c r="F8032" s="78"/>
      <c r="G8032" s="78"/>
      <c r="H8032" s="78"/>
      <c r="I8032" s="78"/>
    </row>
    <row r="8033" spans="1:9" x14ac:dyDescent="0.2">
      <c r="A8033" s="77">
        <v>40165</v>
      </c>
      <c r="B8033" s="61">
        <v>622</v>
      </c>
      <c r="C8033" s="78">
        <f t="shared" si="305"/>
        <v>2009.12</v>
      </c>
      <c r="D8033" s="78">
        <f t="shared" si="306"/>
        <v>1.2337190082644629</v>
      </c>
      <c r="E8033" s="78"/>
      <c r="F8033" s="78"/>
      <c r="G8033" s="78"/>
      <c r="H8033" s="78"/>
      <c r="I8033" s="78"/>
    </row>
    <row r="8034" spans="1:9" x14ac:dyDescent="0.2">
      <c r="A8034" s="77">
        <v>40166</v>
      </c>
      <c r="B8034" s="61">
        <v>483</v>
      </c>
      <c r="C8034" s="78">
        <f t="shared" si="305"/>
        <v>2009.12</v>
      </c>
      <c r="D8034" s="78">
        <f t="shared" si="306"/>
        <v>0.95801652892561984</v>
      </c>
      <c r="E8034" s="78"/>
      <c r="F8034" s="78"/>
      <c r="G8034" s="78"/>
      <c r="H8034" s="78"/>
      <c r="I8034" s="78"/>
    </row>
    <row r="8035" spans="1:9" x14ac:dyDescent="0.2">
      <c r="A8035" s="77">
        <v>40167</v>
      </c>
      <c r="B8035" s="61">
        <v>786</v>
      </c>
      <c r="C8035" s="78">
        <f t="shared" si="305"/>
        <v>2009.12</v>
      </c>
      <c r="D8035" s="78">
        <f t="shared" si="306"/>
        <v>1.5590082644628098</v>
      </c>
      <c r="E8035" s="78"/>
      <c r="F8035" s="78"/>
      <c r="G8035" s="78"/>
      <c r="H8035" s="78"/>
      <c r="I8035" s="78"/>
    </row>
    <row r="8036" spans="1:9" x14ac:dyDescent="0.2">
      <c r="A8036" s="77">
        <v>40168</v>
      </c>
      <c r="B8036" s="61">
        <v>1210</v>
      </c>
      <c r="C8036" s="78">
        <f t="shared" si="305"/>
        <v>2009.12</v>
      </c>
      <c r="D8036" s="78">
        <f t="shared" si="306"/>
        <v>2.4</v>
      </c>
      <c r="E8036" s="78"/>
      <c r="F8036" s="78"/>
      <c r="G8036" s="78"/>
      <c r="H8036" s="78"/>
      <c r="I8036" s="78"/>
    </row>
    <row r="8037" spans="1:9" x14ac:dyDescent="0.2">
      <c r="A8037" s="77">
        <v>40169</v>
      </c>
      <c r="B8037" s="61">
        <v>1033</v>
      </c>
      <c r="C8037" s="78">
        <f t="shared" si="305"/>
        <v>2009.12</v>
      </c>
      <c r="D8037" s="78">
        <f t="shared" si="306"/>
        <v>2.0489256198347108</v>
      </c>
      <c r="E8037" s="78"/>
      <c r="F8037" s="78"/>
      <c r="G8037" s="78"/>
      <c r="H8037" s="78"/>
      <c r="I8037" s="78"/>
    </row>
    <row r="8038" spans="1:9" x14ac:dyDescent="0.2">
      <c r="A8038" s="77">
        <v>40170</v>
      </c>
      <c r="B8038" s="61">
        <v>724</v>
      </c>
      <c r="C8038" s="78">
        <f t="shared" si="305"/>
        <v>2009.12</v>
      </c>
      <c r="D8038" s="78">
        <f t="shared" si="306"/>
        <v>1.4360330578512397</v>
      </c>
      <c r="E8038" s="78"/>
      <c r="F8038" s="78"/>
      <c r="G8038" s="78"/>
      <c r="H8038" s="78"/>
      <c r="I8038" s="78"/>
    </row>
    <row r="8039" spans="1:9" x14ac:dyDescent="0.2">
      <c r="A8039" s="77">
        <v>40171</v>
      </c>
      <c r="B8039" s="61">
        <v>639</v>
      </c>
      <c r="C8039" s="78">
        <f t="shared" si="305"/>
        <v>2009.12</v>
      </c>
      <c r="D8039" s="78">
        <f t="shared" si="306"/>
        <v>1.2674380165289256</v>
      </c>
      <c r="E8039" s="78"/>
      <c r="F8039" s="78"/>
      <c r="G8039" s="78"/>
      <c r="H8039" s="78"/>
      <c r="I8039" s="78"/>
    </row>
    <row r="8040" spans="1:9" x14ac:dyDescent="0.2">
      <c r="A8040" s="77">
        <v>40172</v>
      </c>
      <c r="B8040" s="61">
        <v>477</v>
      </c>
      <c r="C8040" s="78">
        <f t="shared" si="305"/>
        <v>2009.12</v>
      </c>
      <c r="D8040" s="78">
        <f t="shared" si="306"/>
        <v>0.94611570247933885</v>
      </c>
      <c r="E8040" s="78"/>
      <c r="F8040" s="78"/>
      <c r="G8040" s="78"/>
      <c r="H8040" s="78"/>
      <c r="I8040" s="78"/>
    </row>
    <row r="8041" spans="1:9" x14ac:dyDescent="0.2">
      <c r="A8041" s="77">
        <v>40173</v>
      </c>
      <c r="B8041" s="61">
        <v>536</v>
      </c>
      <c r="C8041" s="78">
        <f t="shared" si="305"/>
        <v>2009.12</v>
      </c>
      <c r="D8041" s="78">
        <f t="shared" si="306"/>
        <v>1.0631404958677686</v>
      </c>
      <c r="E8041" s="78"/>
      <c r="F8041" s="78"/>
      <c r="G8041" s="78"/>
      <c r="H8041" s="78"/>
      <c r="I8041" s="78"/>
    </row>
    <row r="8042" spans="1:9" x14ac:dyDescent="0.2">
      <c r="A8042" s="77">
        <v>40174</v>
      </c>
      <c r="B8042" s="61">
        <v>541</v>
      </c>
      <c r="C8042" s="78">
        <f t="shared" si="305"/>
        <v>2009.12</v>
      </c>
      <c r="D8042" s="78">
        <f t="shared" si="306"/>
        <v>1.0730578512396693</v>
      </c>
      <c r="E8042" s="78"/>
      <c r="F8042" s="78"/>
      <c r="G8042" s="78"/>
      <c r="H8042" s="78"/>
      <c r="I8042" s="78"/>
    </row>
    <row r="8043" spans="1:9" x14ac:dyDescent="0.2">
      <c r="A8043" s="77">
        <v>40175</v>
      </c>
      <c r="B8043" s="61">
        <v>413</v>
      </c>
      <c r="C8043" s="78">
        <f t="shared" si="305"/>
        <v>2009.12</v>
      </c>
      <c r="D8043" s="78">
        <f t="shared" si="306"/>
        <v>0.81917355371900824</v>
      </c>
      <c r="E8043" s="78"/>
      <c r="F8043" s="78"/>
      <c r="G8043" s="78"/>
      <c r="H8043" s="78"/>
      <c r="I8043" s="78"/>
    </row>
    <row r="8044" spans="1:9" x14ac:dyDescent="0.2">
      <c r="A8044" s="77">
        <v>40176</v>
      </c>
      <c r="B8044" s="61">
        <v>550</v>
      </c>
      <c r="C8044" s="78">
        <f t="shared" si="305"/>
        <v>2009.12</v>
      </c>
      <c r="D8044" s="78">
        <f t="shared" si="306"/>
        <v>1.0909090909090911</v>
      </c>
      <c r="E8044" s="78"/>
      <c r="F8044" s="78"/>
      <c r="G8044" s="78"/>
      <c r="H8044" s="78"/>
      <c r="I8044" s="78"/>
    </row>
    <row r="8045" spans="1:9" x14ac:dyDescent="0.2">
      <c r="A8045" s="77">
        <v>40177</v>
      </c>
      <c r="B8045" s="61">
        <v>458</v>
      </c>
      <c r="C8045" s="78">
        <f t="shared" si="305"/>
        <v>2009.12</v>
      </c>
      <c r="D8045" s="78">
        <f t="shared" si="306"/>
        <v>0.90842975206611576</v>
      </c>
      <c r="E8045" s="78"/>
      <c r="F8045" s="78"/>
      <c r="G8045" s="78"/>
      <c r="H8045" s="78"/>
      <c r="I8045" s="78"/>
    </row>
    <row r="8046" spans="1:9" x14ac:dyDescent="0.2">
      <c r="A8046" s="77">
        <v>40178</v>
      </c>
      <c r="B8046" s="61">
        <v>922</v>
      </c>
      <c r="C8046" s="78">
        <f t="shared" si="305"/>
        <v>2009.12</v>
      </c>
      <c r="D8046" s="78">
        <f t="shared" si="306"/>
        <v>1.8287603305785123</v>
      </c>
      <c r="E8046" s="78"/>
      <c r="F8046" s="78"/>
      <c r="G8046" s="78"/>
      <c r="H8046" s="78"/>
      <c r="I8046" s="78"/>
    </row>
    <row r="8047" spans="1:9" x14ac:dyDescent="0.2">
      <c r="A8047" s="77">
        <v>40179</v>
      </c>
      <c r="B8047" s="61">
        <v>2794</v>
      </c>
      <c r="C8047" s="78">
        <f t="shared" si="305"/>
        <v>2010.01</v>
      </c>
      <c r="D8047" s="78">
        <f t="shared" si="306"/>
        <v>5.541818181818182</v>
      </c>
      <c r="E8047" s="78"/>
      <c r="F8047" s="78"/>
      <c r="G8047" s="78"/>
      <c r="H8047" s="78"/>
      <c r="I8047" s="78"/>
    </row>
    <row r="8048" spans="1:9" x14ac:dyDescent="0.2">
      <c r="A8048" s="77">
        <v>40180</v>
      </c>
      <c r="B8048" s="61">
        <v>1360</v>
      </c>
      <c r="C8048" s="78">
        <f t="shared" si="305"/>
        <v>2010.01</v>
      </c>
      <c r="D8048" s="78">
        <f t="shared" si="306"/>
        <v>2.6975206611570246</v>
      </c>
      <c r="E8048" s="78"/>
      <c r="F8048" s="78"/>
      <c r="G8048" s="78"/>
      <c r="H8048" s="78"/>
      <c r="I8048" s="78"/>
    </row>
    <row r="8049" spans="1:9" x14ac:dyDescent="0.2">
      <c r="A8049" s="77">
        <v>40181</v>
      </c>
      <c r="B8049" s="61">
        <v>923</v>
      </c>
      <c r="C8049" s="78">
        <f t="shared" si="305"/>
        <v>2010.01</v>
      </c>
      <c r="D8049" s="78">
        <f t="shared" si="306"/>
        <v>1.8307438016528927</v>
      </c>
      <c r="E8049" s="78"/>
      <c r="F8049" s="78"/>
      <c r="G8049" s="78"/>
      <c r="H8049" s="78"/>
      <c r="I8049" s="78"/>
    </row>
    <row r="8050" spans="1:9" x14ac:dyDescent="0.2">
      <c r="A8050" s="77">
        <v>40182</v>
      </c>
      <c r="B8050" s="61">
        <v>743</v>
      </c>
      <c r="C8050" s="78">
        <f t="shared" si="305"/>
        <v>2010.01</v>
      </c>
      <c r="D8050" s="78">
        <f t="shared" si="306"/>
        <v>1.4737190082644629</v>
      </c>
      <c r="E8050" s="78"/>
      <c r="F8050" s="78"/>
      <c r="G8050" s="78"/>
      <c r="H8050" s="78"/>
      <c r="I8050" s="78"/>
    </row>
    <row r="8051" spans="1:9" x14ac:dyDescent="0.2">
      <c r="A8051" s="77">
        <v>40183</v>
      </c>
      <c r="B8051" s="61">
        <v>728</v>
      </c>
      <c r="C8051" s="78">
        <f t="shared" si="305"/>
        <v>2010.01</v>
      </c>
      <c r="D8051" s="78">
        <f t="shared" si="306"/>
        <v>1.4439669421487604</v>
      </c>
      <c r="E8051" s="78"/>
      <c r="F8051" s="78"/>
      <c r="G8051" s="78"/>
      <c r="H8051" s="78"/>
      <c r="I8051" s="78"/>
    </row>
    <row r="8052" spans="1:9" x14ac:dyDescent="0.2">
      <c r="A8052" s="77">
        <v>40184</v>
      </c>
      <c r="B8052" s="61">
        <v>737</v>
      </c>
      <c r="C8052" s="78">
        <f t="shared" si="305"/>
        <v>2010.01</v>
      </c>
      <c r="D8052" s="78">
        <f t="shared" si="306"/>
        <v>1.4618181818181817</v>
      </c>
      <c r="E8052" s="78"/>
      <c r="F8052" s="78"/>
      <c r="G8052" s="78"/>
      <c r="H8052" s="78"/>
      <c r="I8052" s="78"/>
    </row>
    <row r="8053" spans="1:9" x14ac:dyDescent="0.2">
      <c r="A8053" s="77">
        <v>40185</v>
      </c>
      <c r="B8053" s="61">
        <v>1005</v>
      </c>
      <c r="C8053" s="78">
        <f t="shared" si="305"/>
        <v>2010.01</v>
      </c>
      <c r="D8053" s="78">
        <f t="shared" si="306"/>
        <v>1.9933884297520661</v>
      </c>
      <c r="E8053" s="78"/>
      <c r="F8053" s="78"/>
      <c r="G8053" s="78"/>
      <c r="H8053" s="78"/>
      <c r="I8053" s="78"/>
    </row>
    <row r="8054" spans="1:9" x14ac:dyDescent="0.2">
      <c r="A8054" s="77">
        <v>40186</v>
      </c>
      <c r="B8054" s="61">
        <v>1229</v>
      </c>
      <c r="C8054" s="78">
        <f t="shared" si="305"/>
        <v>2010.01</v>
      </c>
      <c r="D8054" s="78">
        <f t="shared" si="306"/>
        <v>2.4376859504132229</v>
      </c>
      <c r="E8054" s="78"/>
      <c r="F8054" s="78"/>
      <c r="G8054" s="78"/>
      <c r="H8054" s="78"/>
      <c r="I8054" s="78"/>
    </row>
    <row r="8055" spans="1:9" x14ac:dyDescent="0.2">
      <c r="A8055" s="77">
        <v>40187</v>
      </c>
      <c r="B8055" s="61">
        <v>1304</v>
      </c>
      <c r="C8055" s="78">
        <f t="shared" si="305"/>
        <v>2010.01</v>
      </c>
      <c r="D8055" s="78">
        <f t="shared" si="306"/>
        <v>2.5864462809917352</v>
      </c>
      <c r="E8055" s="78"/>
      <c r="F8055" s="78"/>
      <c r="G8055" s="78"/>
      <c r="H8055" s="78"/>
      <c r="I8055" s="78"/>
    </row>
    <row r="8056" spans="1:9" x14ac:dyDescent="0.2">
      <c r="A8056" s="77">
        <v>40188</v>
      </c>
      <c r="B8056" s="61">
        <v>1078</v>
      </c>
      <c r="C8056" s="78">
        <f t="shared" si="305"/>
        <v>2010.01</v>
      </c>
      <c r="D8056" s="78">
        <f t="shared" si="306"/>
        <v>2.1381818181818182</v>
      </c>
      <c r="E8056" s="78"/>
      <c r="F8056" s="78"/>
      <c r="G8056" s="78"/>
      <c r="H8056" s="78"/>
      <c r="I8056" s="78"/>
    </row>
    <row r="8057" spans="1:9" x14ac:dyDescent="0.2">
      <c r="A8057" s="77">
        <v>40189</v>
      </c>
      <c r="B8057" s="61">
        <v>1214</v>
      </c>
      <c r="C8057" s="78">
        <f t="shared" si="305"/>
        <v>2010.01</v>
      </c>
      <c r="D8057" s="78">
        <f t="shared" si="306"/>
        <v>2.4079338842975209</v>
      </c>
      <c r="E8057" s="78"/>
      <c r="F8057" s="78"/>
      <c r="G8057" s="78"/>
      <c r="H8057" s="78"/>
      <c r="I8057" s="78"/>
    </row>
    <row r="8058" spans="1:9" x14ac:dyDescent="0.2">
      <c r="A8058" s="77">
        <v>40190</v>
      </c>
      <c r="B8058" s="61">
        <v>3544</v>
      </c>
      <c r="C8058" s="78">
        <f t="shared" si="305"/>
        <v>2010.01</v>
      </c>
      <c r="D8058" s="78">
        <f t="shared" si="306"/>
        <v>7.0294214876033054</v>
      </c>
      <c r="E8058" s="78"/>
      <c r="F8058" s="78"/>
      <c r="G8058" s="78"/>
      <c r="H8058" s="78"/>
      <c r="I8058" s="78"/>
    </row>
    <row r="8059" spans="1:9" x14ac:dyDescent="0.2">
      <c r="A8059" s="77">
        <v>40191</v>
      </c>
      <c r="B8059" s="61">
        <v>5327</v>
      </c>
      <c r="C8059" s="78">
        <f t="shared" si="305"/>
        <v>2010.01</v>
      </c>
      <c r="D8059" s="78">
        <f t="shared" si="306"/>
        <v>10.565950413223142</v>
      </c>
      <c r="E8059" s="78"/>
      <c r="F8059" s="78"/>
      <c r="G8059" s="78"/>
      <c r="H8059" s="78"/>
      <c r="I8059" s="78"/>
    </row>
    <row r="8060" spans="1:9" x14ac:dyDescent="0.2">
      <c r="A8060" s="77">
        <v>40192</v>
      </c>
      <c r="B8060" s="61">
        <v>2780</v>
      </c>
      <c r="C8060" s="78">
        <f t="shared" si="305"/>
        <v>2010.01</v>
      </c>
      <c r="D8060" s="78">
        <f t="shared" si="306"/>
        <v>5.51404958677686</v>
      </c>
      <c r="E8060" s="78"/>
      <c r="F8060" s="78"/>
      <c r="G8060" s="78"/>
      <c r="H8060" s="78"/>
      <c r="I8060" s="78"/>
    </row>
    <row r="8061" spans="1:9" x14ac:dyDescent="0.2">
      <c r="A8061" s="77">
        <v>40193</v>
      </c>
      <c r="B8061" s="61">
        <v>1998</v>
      </c>
      <c r="C8061" s="78">
        <f t="shared" si="305"/>
        <v>2010.01</v>
      </c>
      <c r="D8061" s="78">
        <f t="shared" si="306"/>
        <v>3.9629752066115702</v>
      </c>
      <c r="E8061" s="78"/>
      <c r="F8061" s="78"/>
      <c r="G8061" s="78"/>
      <c r="H8061" s="78"/>
      <c r="I8061" s="78"/>
    </row>
    <row r="8062" spans="1:9" x14ac:dyDescent="0.2">
      <c r="A8062" s="77">
        <v>40194</v>
      </c>
      <c r="B8062" s="61">
        <v>1587</v>
      </c>
      <c r="C8062" s="78">
        <f t="shared" si="305"/>
        <v>2010.01</v>
      </c>
      <c r="D8062" s="78">
        <f t="shared" si="306"/>
        <v>3.1477685950413226</v>
      </c>
      <c r="E8062" s="78"/>
      <c r="F8062" s="78"/>
      <c r="G8062" s="78"/>
      <c r="H8062" s="78"/>
      <c r="I8062" s="78"/>
    </row>
    <row r="8063" spans="1:9" x14ac:dyDescent="0.2">
      <c r="A8063" s="77">
        <v>40195</v>
      </c>
      <c r="B8063" s="61">
        <v>2085</v>
      </c>
      <c r="C8063" s="78">
        <f t="shared" si="305"/>
        <v>2010.01</v>
      </c>
      <c r="D8063" s="78">
        <f t="shared" si="306"/>
        <v>4.135537190082645</v>
      </c>
      <c r="E8063" s="78"/>
      <c r="F8063" s="78"/>
      <c r="G8063" s="78"/>
      <c r="H8063" s="78"/>
      <c r="I8063" s="78"/>
    </row>
    <row r="8064" spans="1:9" x14ac:dyDescent="0.2">
      <c r="A8064" s="77">
        <v>40196</v>
      </c>
      <c r="B8064" s="61">
        <v>5278</v>
      </c>
      <c r="C8064" s="78">
        <f t="shared" si="305"/>
        <v>2010.01</v>
      </c>
      <c r="D8064" s="78">
        <f t="shared" si="306"/>
        <v>10.468760330578512</v>
      </c>
      <c r="E8064" s="78"/>
      <c r="F8064" s="78"/>
      <c r="G8064" s="78"/>
      <c r="H8064" s="78"/>
      <c r="I8064" s="78"/>
    </row>
    <row r="8065" spans="1:9" x14ac:dyDescent="0.2">
      <c r="A8065" s="77">
        <v>40197</v>
      </c>
      <c r="B8065" s="61">
        <v>7754</v>
      </c>
      <c r="C8065" s="78">
        <f t="shared" si="305"/>
        <v>2010.01</v>
      </c>
      <c r="D8065" s="78">
        <f t="shared" si="306"/>
        <v>15.379834710743802</v>
      </c>
      <c r="E8065" s="78"/>
      <c r="F8065" s="78"/>
      <c r="G8065" s="78"/>
      <c r="H8065" s="78"/>
      <c r="I8065" s="78"/>
    </row>
    <row r="8066" spans="1:9" x14ac:dyDescent="0.2">
      <c r="A8066" s="77">
        <v>40198</v>
      </c>
      <c r="B8066" s="61">
        <v>6201</v>
      </c>
      <c r="C8066" s="78">
        <f t="shared" si="305"/>
        <v>2010.01</v>
      </c>
      <c r="D8066" s="78">
        <f t="shared" si="306"/>
        <v>12.299504132231405</v>
      </c>
      <c r="E8066" s="78"/>
      <c r="F8066" s="78"/>
      <c r="G8066" s="78"/>
      <c r="H8066" s="78"/>
      <c r="I8066" s="78"/>
    </row>
    <row r="8067" spans="1:9" x14ac:dyDescent="0.2">
      <c r="A8067" s="77">
        <v>40199</v>
      </c>
      <c r="B8067" s="61">
        <v>4314</v>
      </c>
      <c r="C8067" s="78">
        <f t="shared" si="305"/>
        <v>2010.01</v>
      </c>
      <c r="D8067" s="78">
        <f t="shared" si="306"/>
        <v>8.5566942148760337</v>
      </c>
      <c r="E8067" s="78"/>
      <c r="F8067" s="78"/>
      <c r="G8067" s="78"/>
      <c r="H8067" s="78"/>
      <c r="I8067" s="78"/>
    </row>
    <row r="8068" spans="1:9" x14ac:dyDescent="0.2">
      <c r="A8068" s="77">
        <v>40200</v>
      </c>
      <c r="B8068" s="61">
        <v>2927</v>
      </c>
      <c r="C8068" s="78">
        <f t="shared" si="305"/>
        <v>2010.01</v>
      </c>
      <c r="D8068" s="78">
        <f t="shared" si="306"/>
        <v>5.8056198347107442</v>
      </c>
      <c r="E8068" s="78"/>
      <c r="F8068" s="78"/>
      <c r="G8068" s="78"/>
      <c r="H8068" s="78"/>
      <c r="I8068" s="78"/>
    </row>
    <row r="8069" spans="1:9" x14ac:dyDescent="0.2">
      <c r="A8069" s="77">
        <v>40201</v>
      </c>
      <c r="B8069" s="61">
        <v>2386</v>
      </c>
      <c r="C8069" s="78">
        <f t="shared" si="305"/>
        <v>2010.01</v>
      </c>
      <c r="D8069" s="78">
        <f t="shared" si="306"/>
        <v>4.7325619834710739</v>
      </c>
      <c r="E8069" s="78"/>
      <c r="F8069" s="78"/>
      <c r="G8069" s="78"/>
      <c r="H8069" s="78"/>
      <c r="I8069" s="78"/>
    </row>
    <row r="8070" spans="1:9" x14ac:dyDescent="0.2">
      <c r="A8070" s="77">
        <v>40202</v>
      </c>
      <c r="B8070" s="61">
        <v>2772</v>
      </c>
      <c r="C8070" s="78">
        <f t="shared" si="305"/>
        <v>2010.01</v>
      </c>
      <c r="D8070" s="78">
        <f t="shared" si="306"/>
        <v>5.4981818181818181</v>
      </c>
      <c r="E8070" s="78"/>
      <c r="F8070" s="78"/>
      <c r="G8070" s="78"/>
      <c r="H8070" s="78"/>
      <c r="I8070" s="78"/>
    </row>
    <row r="8071" spans="1:9" x14ac:dyDescent="0.2">
      <c r="A8071" s="77">
        <v>40203</v>
      </c>
      <c r="B8071" s="61">
        <v>2656</v>
      </c>
      <c r="C8071" s="78">
        <f t="shared" si="305"/>
        <v>2010.01</v>
      </c>
      <c r="D8071" s="78">
        <f t="shared" si="306"/>
        <v>5.2680991735537193</v>
      </c>
      <c r="E8071" s="78"/>
      <c r="F8071" s="78"/>
      <c r="G8071" s="78"/>
      <c r="H8071" s="78"/>
      <c r="I8071" s="78"/>
    </row>
    <row r="8072" spans="1:9" x14ac:dyDescent="0.2">
      <c r="A8072" s="77">
        <v>40204</v>
      </c>
      <c r="B8072" s="61">
        <v>2338</v>
      </c>
      <c r="C8072" s="78">
        <f t="shared" si="305"/>
        <v>2010.01</v>
      </c>
      <c r="D8072" s="78">
        <f t="shared" si="306"/>
        <v>4.6373553719008269</v>
      </c>
      <c r="E8072" s="78"/>
      <c r="F8072" s="78"/>
      <c r="G8072" s="78"/>
      <c r="H8072" s="78"/>
      <c r="I8072" s="78"/>
    </row>
    <row r="8073" spans="1:9" x14ac:dyDescent="0.2">
      <c r="A8073" s="77">
        <v>40205</v>
      </c>
      <c r="B8073" s="61">
        <v>2026</v>
      </c>
      <c r="C8073" s="78">
        <f t="shared" si="305"/>
        <v>2010.01</v>
      </c>
      <c r="D8073" s="78">
        <f t="shared" si="306"/>
        <v>4.0185123966942147</v>
      </c>
      <c r="E8073" s="78"/>
      <c r="F8073" s="78"/>
      <c r="G8073" s="78"/>
      <c r="H8073" s="78"/>
      <c r="I8073" s="78"/>
    </row>
    <row r="8074" spans="1:9" x14ac:dyDescent="0.2">
      <c r="A8074" s="77">
        <v>40206</v>
      </c>
      <c r="B8074" s="61">
        <v>1750</v>
      </c>
      <c r="C8074" s="78">
        <f t="shared" si="305"/>
        <v>2010.01</v>
      </c>
      <c r="D8074" s="78">
        <f t="shared" si="306"/>
        <v>3.4710743801652892</v>
      </c>
      <c r="E8074" s="78"/>
      <c r="F8074" s="78"/>
      <c r="G8074" s="78"/>
      <c r="H8074" s="78"/>
      <c r="I8074" s="78"/>
    </row>
    <row r="8075" spans="1:9" x14ac:dyDescent="0.2">
      <c r="A8075" s="77">
        <v>40207</v>
      </c>
      <c r="B8075" s="61">
        <v>1576</v>
      </c>
      <c r="C8075" s="78">
        <f t="shared" ref="C8075:C8138" si="307">YEAR(A8075) + MONTH(A8075) / 100</f>
        <v>2010.01</v>
      </c>
      <c r="D8075" s="78">
        <f t="shared" si="306"/>
        <v>3.1259504132231406</v>
      </c>
      <c r="E8075" s="78"/>
      <c r="F8075" s="78"/>
      <c r="G8075" s="78"/>
      <c r="H8075" s="78"/>
      <c r="I8075" s="78"/>
    </row>
    <row r="8076" spans="1:9" x14ac:dyDescent="0.2">
      <c r="A8076" s="77">
        <v>40208</v>
      </c>
      <c r="B8076" s="61">
        <v>1541</v>
      </c>
      <c r="C8076" s="78">
        <f t="shared" si="307"/>
        <v>2010.01</v>
      </c>
      <c r="D8076" s="78">
        <f t="shared" ref="D8076:D8139" si="308">B8076 * 60 * 60 * 24 / 43560 / 1000</f>
        <v>3.0565289256198347</v>
      </c>
      <c r="E8076" s="78"/>
      <c r="F8076" s="78"/>
      <c r="G8076" s="78"/>
      <c r="H8076" s="78"/>
      <c r="I8076" s="78"/>
    </row>
    <row r="8077" spans="1:9" x14ac:dyDescent="0.2">
      <c r="A8077" s="77">
        <v>40209</v>
      </c>
      <c r="B8077" s="61">
        <v>1566</v>
      </c>
      <c r="C8077" s="78">
        <f t="shared" si="307"/>
        <v>2010.01</v>
      </c>
      <c r="D8077" s="78">
        <f t="shared" si="308"/>
        <v>3.1061157024793387</v>
      </c>
      <c r="E8077" s="78"/>
      <c r="F8077" s="78"/>
      <c r="G8077" s="78"/>
      <c r="H8077" s="78"/>
      <c r="I8077" s="78"/>
    </row>
    <row r="8078" spans="1:9" x14ac:dyDescent="0.2">
      <c r="A8078" s="77">
        <v>40210</v>
      </c>
      <c r="B8078" s="61">
        <v>1794</v>
      </c>
      <c r="C8078" s="78">
        <f t="shared" si="307"/>
        <v>2010.02</v>
      </c>
      <c r="D8078" s="78">
        <f t="shared" si="308"/>
        <v>3.5583471074380162</v>
      </c>
      <c r="E8078" s="78"/>
      <c r="F8078" s="78"/>
      <c r="G8078" s="78"/>
      <c r="H8078" s="78"/>
      <c r="I8078" s="78"/>
    </row>
    <row r="8079" spans="1:9" x14ac:dyDescent="0.2">
      <c r="A8079" s="77">
        <v>40211</v>
      </c>
      <c r="B8079" s="61">
        <v>1596</v>
      </c>
      <c r="C8079" s="78">
        <f t="shared" si="307"/>
        <v>2010.02</v>
      </c>
      <c r="D8079" s="78">
        <f t="shared" si="308"/>
        <v>3.1656198347107436</v>
      </c>
      <c r="E8079" s="78"/>
      <c r="F8079" s="78"/>
      <c r="G8079" s="78"/>
      <c r="H8079" s="78"/>
      <c r="I8079" s="78"/>
    </row>
    <row r="8080" spans="1:9" x14ac:dyDescent="0.2">
      <c r="A8080" s="77">
        <v>40212</v>
      </c>
      <c r="B8080" s="61">
        <v>1862</v>
      </c>
      <c r="C8080" s="78">
        <f t="shared" si="307"/>
        <v>2010.02</v>
      </c>
      <c r="D8080" s="78">
        <f t="shared" si="308"/>
        <v>3.693223140495868</v>
      </c>
      <c r="E8080" s="78"/>
      <c r="F8080" s="78"/>
      <c r="G8080" s="78"/>
      <c r="H8080" s="78"/>
      <c r="I8080" s="78"/>
    </row>
    <row r="8081" spans="1:9" x14ac:dyDescent="0.2">
      <c r="A8081" s="77">
        <v>40213</v>
      </c>
      <c r="B8081" s="61">
        <v>4010</v>
      </c>
      <c r="C8081" s="78">
        <f t="shared" si="307"/>
        <v>2010.02</v>
      </c>
      <c r="D8081" s="78">
        <f t="shared" si="308"/>
        <v>7.9537190082644633</v>
      </c>
      <c r="E8081" s="78"/>
      <c r="F8081" s="78"/>
      <c r="G8081" s="78"/>
      <c r="H8081" s="78"/>
      <c r="I8081" s="78"/>
    </row>
    <row r="8082" spans="1:9" x14ac:dyDescent="0.2">
      <c r="A8082" s="77">
        <v>40214</v>
      </c>
      <c r="B8082" s="61">
        <v>6275</v>
      </c>
      <c r="C8082" s="78">
        <f t="shared" si="307"/>
        <v>2010.02</v>
      </c>
      <c r="D8082" s="78">
        <f t="shared" si="308"/>
        <v>12.446280991735538</v>
      </c>
      <c r="E8082" s="78"/>
      <c r="F8082" s="78"/>
      <c r="G8082" s="78"/>
      <c r="H8082" s="78"/>
      <c r="I8082" s="78"/>
    </row>
    <row r="8083" spans="1:9" x14ac:dyDescent="0.2">
      <c r="A8083" s="77">
        <v>40215</v>
      </c>
      <c r="B8083" s="61">
        <v>4718</v>
      </c>
      <c r="C8083" s="78">
        <f t="shared" si="307"/>
        <v>2010.02</v>
      </c>
      <c r="D8083" s="78">
        <f t="shared" si="308"/>
        <v>9.3580165289256207</v>
      </c>
      <c r="E8083" s="78"/>
      <c r="F8083" s="78"/>
      <c r="G8083" s="78"/>
      <c r="H8083" s="78"/>
      <c r="I8083" s="78"/>
    </row>
    <row r="8084" spans="1:9" x14ac:dyDescent="0.2">
      <c r="A8084" s="77">
        <v>40216</v>
      </c>
      <c r="B8084" s="61">
        <v>3548</v>
      </c>
      <c r="C8084" s="78">
        <f t="shared" si="307"/>
        <v>2010.02</v>
      </c>
      <c r="D8084" s="78">
        <f t="shared" si="308"/>
        <v>7.0373553719008273</v>
      </c>
      <c r="E8084" s="78"/>
      <c r="F8084" s="78"/>
      <c r="G8084" s="78"/>
      <c r="H8084" s="78"/>
      <c r="I8084" s="78"/>
    </row>
    <row r="8085" spans="1:9" x14ac:dyDescent="0.2">
      <c r="A8085" s="77">
        <v>40217</v>
      </c>
      <c r="B8085" s="61">
        <v>2784</v>
      </c>
      <c r="C8085" s="78">
        <f t="shared" si="307"/>
        <v>2010.02</v>
      </c>
      <c r="D8085" s="78">
        <f t="shared" si="308"/>
        <v>5.52198347107438</v>
      </c>
      <c r="E8085" s="78"/>
      <c r="F8085" s="78"/>
      <c r="G8085" s="78"/>
      <c r="H8085" s="78"/>
      <c r="I8085" s="78"/>
    </row>
    <row r="8086" spans="1:9" x14ac:dyDescent="0.2">
      <c r="A8086" s="77">
        <v>40218</v>
      </c>
      <c r="B8086" s="61">
        <v>2335</v>
      </c>
      <c r="C8086" s="78">
        <f t="shared" si="307"/>
        <v>2010.02</v>
      </c>
      <c r="D8086" s="78">
        <f t="shared" si="308"/>
        <v>4.6314049586776855</v>
      </c>
      <c r="E8086" s="78"/>
      <c r="F8086" s="78"/>
      <c r="G8086" s="78"/>
      <c r="H8086" s="78"/>
      <c r="I8086" s="78"/>
    </row>
    <row r="8087" spans="1:9" x14ac:dyDescent="0.2">
      <c r="A8087" s="77">
        <v>40219</v>
      </c>
      <c r="B8087" s="61">
        <v>2048</v>
      </c>
      <c r="C8087" s="78">
        <f t="shared" si="307"/>
        <v>2010.02</v>
      </c>
      <c r="D8087" s="78">
        <f t="shared" si="308"/>
        <v>4.0621487603305786</v>
      </c>
      <c r="E8087" s="78"/>
      <c r="F8087" s="78"/>
      <c r="G8087" s="78"/>
      <c r="H8087" s="78"/>
      <c r="I8087" s="78"/>
    </row>
    <row r="8088" spans="1:9" x14ac:dyDescent="0.2">
      <c r="A8088" s="77">
        <v>40220</v>
      </c>
      <c r="B8088" s="61">
        <v>2021</v>
      </c>
      <c r="C8088" s="78">
        <f t="shared" si="307"/>
        <v>2010.02</v>
      </c>
      <c r="D8088" s="78">
        <f t="shared" si="308"/>
        <v>4.0085950413223141</v>
      </c>
      <c r="E8088" s="78"/>
      <c r="F8088" s="78"/>
      <c r="G8088" s="78"/>
      <c r="H8088" s="78"/>
      <c r="I8088" s="78"/>
    </row>
    <row r="8089" spans="1:9" x14ac:dyDescent="0.2">
      <c r="A8089" s="77">
        <v>40221</v>
      </c>
      <c r="B8089" s="61">
        <v>2297</v>
      </c>
      <c r="C8089" s="78">
        <f t="shared" si="307"/>
        <v>2010.02</v>
      </c>
      <c r="D8089" s="78">
        <f t="shared" si="308"/>
        <v>4.5560330578512396</v>
      </c>
      <c r="E8089" s="78"/>
      <c r="F8089" s="78"/>
      <c r="G8089" s="78"/>
      <c r="H8089" s="78"/>
      <c r="I8089" s="78"/>
    </row>
    <row r="8090" spans="1:9" x14ac:dyDescent="0.2">
      <c r="A8090" s="77">
        <v>40222</v>
      </c>
      <c r="B8090" s="61">
        <v>2373</v>
      </c>
      <c r="C8090" s="78">
        <f t="shared" si="307"/>
        <v>2010.02</v>
      </c>
      <c r="D8090" s="78">
        <f t="shared" si="308"/>
        <v>4.7067768595041324</v>
      </c>
      <c r="E8090" s="78"/>
      <c r="F8090" s="78"/>
      <c r="G8090" s="78"/>
      <c r="H8090" s="78"/>
      <c r="I8090" s="78"/>
    </row>
    <row r="8091" spans="1:9" x14ac:dyDescent="0.2">
      <c r="A8091" s="77">
        <v>40223</v>
      </c>
      <c r="B8091" s="61">
        <v>2317</v>
      </c>
      <c r="C8091" s="78">
        <f t="shared" si="307"/>
        <v>2010.02</v>
      </c>
      <c r="D8091" s="78">
        <f t="shared" si="308"/>
        <v>4.5957024793388426</v>
      </c>
      <c r="E8091" s="78"/>
      <c r="F8091" s="78"/>
      <c r="G8091" s="78"/>
      <c r="H8091" s="78"/>
      <c r="I8091" s="78"/>
    </row>
    <row r="8092" spans="1:9" x14ac:dyDescent="0.2">
      <c r="A8092" s="77">
        <v>40224</v>
      </c>
      <c r="B8092" s="61">
        <v>2232</v>
      </c>
      <c r="C8092" s="78">
        <f t="shared" si="307"/>
        <v>2010.02</v>
      </c>
      <c r="D8092" s="78">
        <f t="shared" si="308"/>
        <v>4.4271074380165292</v>
      </c>
      <c r="E8092" s="78"/>
      <c r="F8092" s="78"/>
      <c r="G8092" s="78"/>
      <c r="H8092" s="78"/>
      <c r="I8092" s="78"/>
    </row>
    <row r="8093" spans="1:9" x14ac:dyDescent="0.2">
      <c r="A8093" s="77">
        <v>40225</v>
      </c>
      <c r="B8093" s="61">
        <v>2176</v>
      </c>
      <c r="C8093" s="78">
        <f t="shared" si="307"/>
        <v>2010.02</v>
      </c>
      <c r="D8093" s="78">
        <f t="shared" si="308"/>
        <v>4.3160330578512394</v>
      </c>
      <c r="E8093" s="78"/>
      <c r="F8093" s="78"/>
      <c r="G8093" s="78"/>
      <c r="H8093" s="78"/>
      <c r="I8093" s="78"/>
    </row>
    <row r="8094" spans="1:9" x14ac:dyDescent="0.2">
      <c r="A8094" s="77">
        <v>40226</v>
      </c>
      <c r="B8094" s="61">
        <v>2285</v>
      </c>
      <c r="C8094" s="78">
        <f t="shared" si="307"/>
        <v>2010.02</v>
      </c>
      <c r="D8094" s="78">
        <f t="shared" si="308"/>
        <v>4.5322314049586776</v>
      </c>
      <c r="E8094" s="78"/>
      <c r="F8094" s="78"/>
      <c r="G8094" s="78"/>
      <c r="H8094" s="78"/>
      <c r="I8094" s="78"/>
    </row>
    <row r="8095" spans="1:9" x14ac:dyDescent="0.2">
      <c r="A8095" s="77">
        <v>40227</v>
      </c>
      <c r="B8095" s="61">
        <v>2281</v>
      </c>
      <c r="C8095" s="78">
        <f t="shared" si="307"/>
        <v>2010.02</v>
      </c>
      <c r="D8095" s="78">
        <f t="shared" si="308"/>
        <v>4.5242975206611575</v>
      </c>
      <c r="E8095" s="78"/>
      <c r="F8095" s="78"/>
      <c r="G8095" s="78"/>
      <c r="H8095" s="78"/>
      <c r="I8095" s="78"/>
    </row>
    <row r="8096" spans="1:9" x14ac:dyDescent="0.2">
      <c r="A8096" s="77">
        <v>40228</v>
      </c>
      <c r="B8096" s="61">
        <v>2262</v>
      </c>
      <c r="C8096" s="78">
        <f t="shared" si="307"/>
        <v>2010.02</v>
      </c>
      <c r="D8096" s="78">
        <f t="shared" si="308"/>
        <v>4.4866115702479341</v>
      </c>
      <c r="E8096" s="78"/>
      <c r="F8096" s="78"/>
      <c r="G8096" s="78"/>
      <c r="H8096" s="78"/>
      <c r="I8096" s="78"/>
    </row>
    <row r="8097" spans="1:9" x14ac:dyDescent="0.2">
      <c r="A8097" s="77">
        <v>40229</v>
      </c>
      <c r="B8097" s="61">
        <v>1988</v>
      </c>
      <c r="C8097" s="78">
        <f t="shared" si="307"/>
        <v>2010.02</v>
      </c>
      <c r="D8097" s="78">
        <f t="shared" si="308"/>
        <v>3.9431404958677687</v>
      </c>
      <c r="E8097" s="78"/>
      <c r="F8097" s="78"/>
      <c r="G8097" s="78"/>
      <c r="H8097" s="78"/>
      <c r="I8097" s="78"/>
    </row>
    <row r="8098" spans="1:9" x14ac:dyDescent="0.2">
      <c r="A8098" s="77">
        <v>40230</v>
      </c>
      <c r="B8098" s="61">
        <v>2031</v>
      </c>
      <c r="C8098" s="78">
        <f t="shared" si="307"/>
        <v>2010.02</v>
      </c>
      <c r="D8098" s="78">
        <f t="shared" si="308"/>
        <v>4.0284297520661161</v>
      </c>
      <c r="E8098" s="78"/>
      <c r="F8098" s="78"/>
      <c r="G8098" s="78"/>
      <c r="H8098" s="78"/>
      <c r="I8098" s="78"/>
    </row>
    <row r="8099" spans="1:9" x14ac:dyDescent="0.2">
      <c r="A8099" s="77">
        <v>40231</v>
      </c>
      <c r="B8099" s="61">
        <v>1774</v>
      </c>
      <c r="C8099" s="78">
        <f t="shared" si="307"/>
        <v>2010.02</v>
      </c>
      <c r="D8099" s="78">
        <f t="shared" si="308"/>
        <v>3.5186776859504136</v>
      </c>
      <c r="E8099" s="78"/>
      <c r="F8099" s="78"/>
      <c r="G8099" s="78"/>
      <c r="H8099" s="78"/>
      <c r="I8099" s="78"/>
    </row>
    <row r="8100" spans="1:9" x14ac:dyDescent="0.2">
      <c r="A8100" s="77">
        <v>40232</v>
      </c>
      <c r="B8100" s="61">
        <v>2196</v>
      </c>
      <c r="C8100" s="78">
        <f t="shared" si="307"/>
        <v>2010.02</v>
      </c>
      <c r="D8100" s="78">
        <f t="shared" si="308"/>
        <v>4.3557024793388424</v>
      </c>
      <c r="E8100" s="78"/>
      <c r="F8100" s="78"/>
      <c r="G8100" s="78"/>
      <c r="H8100" s="78"/>
      <c r="I8100" s="78"/>
    </row>
    <row r="8101" spans="1:9" x14ac:dyDescent="0.2">
      <c r="A8101" s="77">
        <v>40233</v>
      </c>
      <c r="B8101" s="61">
        <v>1835</v>
      </c>
      <c r="C8101" s="78">
        <f t="shared" si="307"/>
        <v>2010.02</v>
      </c>
      <c r="D8101" s="78">
        <f t="shared" si="308"/>
        <v>3.6396694214876035</v>
      </c>
      <c r="E8101" s="78"/>
      <c r="F8101" s="78"/>
      <c r="G8101" s="78"/>
      <c r="H8101" s="78"/>
      <c r="I8101" s="78"/>
    </row>
    <row r="8102" spans="1:9" x14ac:dyDescent="0.2">
      <c r="A8102" s="77">
        <v>40234</v>
      </c>
      <c r="B8102" s="61">
        <v>1829</v>
      </c>
      <c r="C8102" s="78">
        <f t="shared" si="307"/>
        <v>2010.02</v>
      </c>
      <c r="D8102" s="78">
        <f t="shared" si="308"/>
        <v>3.6277685950413225</v>
      </c>
      <c r="E8102" s="78"/>
      <c r="F8102" s="78"/>
      <c r="G8102" s="78"/>
      <c r="H8102" s="78"/>
      <c r="I8102" s="78"/>
    </row>
    <row r="8103" spans="1:9" x14ac:dyDescent="0.2">
      <c r="A8103" s="77">
        <v>40235</v>
      </c>
      <c r="B8103" s="61">
        <v>4406</v>
      </c>
      <c r="C8103" s="78">
        <f t="shared" si="307"/>
        <v>2010.02</v>
      </c>
      <c r="D8103" s="78">
        <f t="shared" si="308"/>
        <v>8.7391735537190094</v>
      </c>
      <c r="E8103" s="78"/>
      <c r="F8103" s="78"/>
      <c r="G8103" s="78"/>
      <c r="H8103" s="78"/>
      <c r="I8103" s="78"/>
    </row>
    <row r="8104" spans="1:9" x14ac:dyDescent="0.2">
      <c r="A8104" s="77">
        <v>40236</v>
      </c>
      <c r="B8104" s="61">
        <v>4542</v>
      </c>
      <c r="C8104" s="78">
        <f t="shared" si="307"/>
        <v>2010.02</v>
      </c>
      <c r="D8104" s="78">
        <f t="shared" si="308"/>
        <v>9.0089256198347094</v>
      </c>
      <c r="E8104" s="78"/>
      <c r="F8104" s="78"/>
      <c r="G8104" s="78"/>
      <c r="H8104" s="78"/>
      <c r="I8104" s="78"/>
    </row>
    <row r="8105" spans="1:9" x14ac:dyDescent="0.2">
      <c r="A8105" s="77">
        <v>40237</v>
      </c>
      <c r="B8105" s="61">
        <v>3466</v>
      </c>
      <c r="C8105" s="78">
        <f t="shared" si="307"/>
        <v>2010.02</v>
      </c>
      <c r="D8105" s="78">
        <f t="shared" si="308"/>
        <v>6.8747107438016526</v>
      </c>
      <c r="E8105" s="78"/>
      <c r="F8105" s="78"/>
      <c r="G8105" s="78"/>
      <c r="H8105" s="78"/>
      <c r="I8105" s="78"/>
    </row>
    <row r="8106" spans="1:9" x14ac:dyDescent="0.2">
      <c r="A8106" s="77">
        <v>40238</v>
      </c>
      <c r="B8106" s="61">
        <v>2779</v>
      </c>
      <c r="C8106" s="78">
        <f t="shared" si="307"/>
        <v>2010.03</v>
      </c>
      <c r="D8106" s="78">
        <f t="shared" si="308"/>
        <v>5.5120661157024795</v>
      </c>
      <c r="E8106" s="78"/>
      <c r="F8106" s="78"/>
      <c r="G8106" s="78"/>
      <c r="H8106" s="78"/>
      <c r="I8106" s="78"/>
    </row>
    <row r="8107" spans="1:9" x14ac:dyDescent="0.2">
      <c r="A8107" s="77">
        <v>40239</v>
      </c>
      <c r="B8107" s="61">
        <v>3179</v>
      </c>
      <c r="C8107" s="78">
        <f t="shared" si="307"/>
        <v>2010.03</v>
      </c>
      <c r="D8107" s="78">
        <f t="shared" si="308"/>
        <v>6.3054545454545448</v>
      </c>
      <c r="E8107" s="78"/>
      <c r="F8107" s="78"/>
      <c r="G8107" s="78"/>
      <c r="H8107" s="78"/>
      <c r="I8107" s="78"/>
    </row>
    <row r="8108" spans="1:9" x14ac:dyDescent="0.2">
      <c r="A8108" s="77">
        <v>40240</v>
      </c>
      <c r="B8108" s="61">
        <v>3413</v>
      </c>
      <c r="C8108" s="78">
        <f t="shared" si="307"/>
        <v>2010.03</v>
      </c>
      <c r="D8108" s="78">
        <f t="shared" si="308"/>
        <v>6.7695867768595042</v>
      </c>
      <c r="E8108" s="78"/>
      <c r="F8108" s="78"/>
      <c r="G8108" s="78"/>
      <c r="H8108" s="78"/>
      <c r="I8108" s="78"/>
    </row>
    <row r="8109" spans="1:9" x14ac:dyDescent="0.2">
      <c r="A8109" s="77">
        <v>40241</v>
      </c>
      <c r="B8109" s="61">
        <v>2864</v>
      </c>
      <c r="C8109" s="78">
        <f t="shared" si="307"/>
        <v>2010.03</v>
      </c>
      <c r="D8109" s="78">
        <f t="shared" si="308"/>
        <v>5.6806611570247929</v>
      </c>
      <c r="E8109" s="78"/>
      <c r="F8109" s="78"/>
      <c r="G8109" s="78"/>
      <c r="H8109" s="78"/>
      <c r="I8109" s="78"/>
    </row>
    <row r="8110" spans="1:9" x14ac:dyDescent="0.2">
      <c r="A8110" s="77">
        <v>40242</v>
      </c>
      <c r="B8110" s="61">
        <v>2556</v>
      </c>
      <c r="C8110" s="78">
        <f t="shared" si="307"/>
        <v>2010.03</v>
      </c>
      <c r="D8110" s="78">
        <f t="shared" si="308"/>
        <v>5.0697520661157025</v>
      </c>
      <c r="E8110" s="78"/>
      <c r="F8110" s="78"/>
      <c r="G8110" s="78"/>
      <c r="H8110" s="78"/>
      <c r="I8110" s="78"/>
    </row>
    <row r="8111" spans="1:9" x14ac:dyDescent="0.2">
      <c r="A8111" s="77">
        <v>40243</v>
      </c>
      <c r="B8111" s="61">
        <v>2210</v>
      </c>
      <c r="C8111" s="78">
        <f t="shared" si="307"/>
        <v>2010.03</v>
      </c>
      <c r="D8111" s="78">
        <f t="shared" si="308"/>
        <v>4.3834710743801653</v>
      </c>
      <c r="E8111" s="78"/>
      <c r="F8111" s="78"/>
      <c r="G8111" s="78"/>
      <c r="H8111" s="78"/>
      <c r="I8111" s="78"/>
    </row>
    <row r="8112" spans="1:9" x14ac:dyDescent="0.2">
      <c r="A8112" s="77">
        <v>40244</v>
      </c>
      <c r="B8112" s="61">
        <v>2092</v>
      </c>
      <c r="C8112" s="78">
        <f t="shared" si="307"/>
        <v>2010.03</v>
      </c>
      <c r="D8112" s="78">
        <f t="shared" si="308"/>
        <v>4.1494214876033055</v>
      </c>
      <c r="E8112" s="78"/>
      <c r="F8112" s="78"/>
      <c r="G8112" s="78"/>
      <c r="H8112" s="78"/>
      <c r="I8112" s="78"/>
    </row>
    <row r="8113" spans="1:9" x14ac:dyDescent="0.2">
      <c r="A8113" s="77">
        <v>40245</v>
      </c>
      <c r="B8113" s="61">
        <v>2033</v>
      </c>
      <c r="C8113" s="78">
        <f t="shared" si="307"/>
        <v>2010.03</v>
      </c>
      <c r="D8113" s="78">
        <f t="shared" si="308"/>
        <v>4.0323966942148761</v>
      </c>
      <c r="E8113" s="78"/>
      <c r="F8113" s="78"/>
      <c r="G8113" s="78"/>
      <c r="H8113" s="78"/>
      <c r="I8113" s="78"/>
    </row>
    <row r="8114" spans="1:9" x14ac:dyDescent="0.2">
      <c r="A8114" s="77">
        <v>40246</v>
      </c>
      <c r="B8114" s="61">
        <v>2032</v>
      </c>
      <c r="C8114" s="78">
        <f t="shared" si="307"/>
        <v>2010.03</v>
      </c>
      <c r="D8114" s="78">
        <f t="shared" si="308"/>
        <v>4.0304132231404957</v>
      </c>
      <c r="E8114" s="78"/>
      <c r="F8114" s="78"/>
      <c r="G8114" s="78"/>
      <c r="H8114" s="78"/>
      <c r="I8114" s="78"/>
    </row>
    <row r="8115" spans="1:9" x14ac:dyDescent="0.2">
      <c r="A8115" s="77">
        <v>40247</v>
      </c>
      <c r="B8115" s="61">
        <v>1743</v>
      </c>
      <c r="C8115" s="78">
        <f t="shared" si="307"/>
        <v>2010.03</v>
      </c>
      <c r="D8115" s="78">
        <f t="shared" si="308"/>
        <v>3.4571900826446282</v>
      </c>
      <c r="E8115" s="78"/>
      <c r="F8115" s="78"/>
      <c r="G8115" s="78"/>
      <c r="H8115" s="78"/>
      <c r="I8115" s="78"/>
    </row>
    <row r="8116" spans="1:9" x14ac:dyDescent="0.2">
      <c r="A8116" s="77">
        <v>40248</v>
      </c>
      <c r="B8116" s="61">
        <v>1646</v>
      </c>
      <c r="C8116" s="78">
        <f t="shared" si="307"/>
        <v>2010.03</v>
      </c>
      <c r="D8116" s="78">
        <f t="shared" si="308"/>
        <v>3.2647933884297524</v>
      </c>
      <c r="E8116" s="78"/>
      <c r="F8116" s="78"/>
      <c r="G8116" s="78"/>
      <c r="H8116" s="78"/>
      <c r="I8116" s="78"/>
    </row>
    <row r="8117" spans="1:9" x14ac:dyDescent="0.2">
      <c r="A8117" s="77">
        <v>40249</v>
      </c>
      <c r="B8117" s="61">
        <v>2201</v>
      </c>
      <c r="C8117" s="78">
        <f t="shared" si="307"/>
        <v>2010.03</v>
      </c>
      <c r="D8117" s="78">
        <f t="shared" si="308"/>
        <v>4.3656198347107438</v>
      </c>
      <c r="E8117" s="78"/>
      <c r="F8117" s="78"/>
      <c r="G8117" s="78"/>
      <c r="H8117" s="78"/>
      <c r="I8117" s="78"/>
    </row>
    <row r="8118" spans="1:9" x14ac:dyDescent="0.2">
      <c r="A8118" s="77">
        <v>40250</v>
      </c>
      <c r="B8118" s="61">
        <v>1692</v>
      </c>
      <c r="C8118" s="78">
        <f t="shared" si="307"/>
        <v>2010.03</v>
      </c>
      <c r="D8118" s="78">
        <f t="shared" si="308"/>
        <v>3.3560330578512398</v>
      </c>
      <c r="E8118" s="78"/>
      <c r="F8118" s="78"/>
      <c r="G8118" s="78"/>
      <c r="H8118" s="78"/>
      <c r="I8118" s="78"/>
    </row>
    <row r="8119" spans="1:9" x14ac:dyDescent="0.2">
      <c r="A8119" s="77">
        <v>40251</v>
      </c>
      <c r="B8119" s="61">
        <v>1585</v>
      </c>
      <c r="C8119" s="78">
        <f t="shared" si="307"/>
        <v>2010.03</v>
      </c>
      <c r="D8119" s="78">
        <f t="shared" si="308"/>
        <v>3.1438016528925616</v>
      </c>
      <c r="E8119" s="78"/>
      <c r="F8119" s="78"/>
      <c r="G8119" s="78"/>
      <c r="H8119" s="78"/>
      <c r="I8119" s="78"/>
    </row>
    <row r="8120" spans="1:9" x14ac:dyDescent="0.2">
      <c r="A8120" s="77">
        <v>40252</v>
      </c>
      <c r="B8120" s="61">
        <v>1660</v>
      </c>
      <c r="C8120" s="78">
        <f t="shared" si="307"/>
        <v>2010.03</v>
      </c>
      <c r="D8120" s="78">
        <f t="shared" si="308"/>
        <v>3.292561983471074</v>
      </c>
      <c r="E8120" s="78"/>
      <c r="F8120" s="78"/>
      <c r="G8120" s="78"/>
      <c r="H8120" s="78"/>
      <c r="I8120" s="78"/>
    </row>
    <row r="8121" spans="1:9" x14ac:dyDescent="0.2">
      <c r="A8121" s="77">
        <v>40253</v>
      </c>
      <c r="B8121" s="61">
        <v>1716</v>
      </c>
      <c r="C8121" s="78">
        <f t="shared" si="307"/>
        <v>2010.03</v>
      </c>
      <c r="D8121" s="78">
        <f t="shared" si="308"/>
        <v>3.4036363636363633</v>
      </c>
      <c r="E8121" s="78"/>
      <c r="F8121" s="78"/>
      <c r="G8121" s="78"/>
      <c r="H8121" s="78"/>
      <c r="I8121" s="78"/>
    </row>
    <row r="8122" spans="1:9" x14ac:dyDescent="0.2">
      <c r="A8122" s="77">
        <v>40254</v>
      </c>
      <c r="B8122" s="61">
        <v>1757</v>
      </c>
      <c r="C8122" s="78">
        <f t="shared" si="307"/>
        <v>2010.03</v>
      </c>
      <c r="D8122" s="78">
        <f t="shared" si="308"/>
        <v>3.4849586776859507</v>
      </c>
      <c r="E8122" s="78"/>
      <c r="F8122" s="78"/>
      <c r="G8122" s="78"/>
      <c r="H8122" s="78"/>
      <c r="I8122" s="78"/>
    </row>
    <row r="8123" spans="1:9" x14ac:dyDescent="0.2">
      <c r="A8123" s="77">
        <v>40255</v>
      </c>
      <c r="B8123" s="61">
        <v>2026</v>
      </c>
      <c r="C8123" s="78">
        <f t="shared" si="307"/>
        <v>2010.03</v>
      </c>
      <c r="D8123" s="78">
        <f t="shared" si="308"/>
        <v>4.0185123966942147</v>
      </c>
      <c r="E8123" s="78"/>
      <c r="F8123" s="78"/>
      <c r="G8123" s="78"/>
      <c r="H8123" s="78"/>
      <c r="I8123" s="78"/>
    </row>
    <row r="8124" spans="1:9" x14ac:dyDescent="0.2">
      <c r="A8124" s="77">
        <v>40256</v>
      </c>
      <c r="B8124" s="61">
        <v>2127</v>
      </c>
      <c r="C8124" s="78">
        <f t="shared" si="307"/>
        <v>2010.03</v>
      </c>
      <c r="D8124" s="78">
        <f t="shared" si="308"/>
        <v>4.218842975206611</v>
      </c>
      <c r="E8124" s="78"/>
      <c r="F8124" s="78"/>
      <c r="G8124" s="78"/>
      <c r="H8124" s="78"/>
      <c r="I8124" s="78"/>
    </row>
    <row r="8125" spans="1:9" x14ac:dyDescent="0.2">
      <c r="A8125" s="77">
        <v>40257</v>
      </c>
      <c r="B8125" s="61">
        <v>2311</v>
      </c>
      <c r="C8125" s="78">
        <f t="shared" si="307"/>
        <v>2010.03</v>
      </c>
      <c r="D8125" s="78">
        <f t="shared" si="308"/>
        <v>4.5838016528925616</v>
      </c>
      <c r="E8125" s="78"/>
      <c r="F8125" s="78"/>
      <c r="G8125" s="78"/>
      <c r="H8125" s="78"/>
      <c r="I8125" s="78"/>
    </row>
    <row r="8126" spans="1:9" x14ac:dyDescent="0.2">
      <c r="A8126" s="77">
        <v>40258</v>
      </c>
      <c r="B8126" s="61">
        <v>2559</v>
      </c>
      <c r="C8126" s="78">
        <f t="shared" si="307"/>
        <v>2010.03</v>
      </c>
      <c r="D8126" s="78">
        <f t="shared" si="308"/>
        <v>5.075702479338843</v>
      </c>
      <c r="E8126" s="78"/>
      <c r="F8126" s="78"/>
      <c r="G8126" s="78"/>
      <c r="H8126" s="78"/>
      <c r="I8126" s="78"/>
    </row>
    <row r="8127" spans="1:9" x14ac:dyDescent="0.2">
      <c r="A8127" s="77">
        <v>40259</v>
      </c>
      <c r="B8127" s="61">
        <v>2629</v>
      </c>
      <c r="C8127" s="78">
        <f t="shared" si="307"/>
        <v>2010.03</v>
      </c>
      <c r="D8127" s="78">
        <f t="shared" si="308"/>
        <v>5.2145454545454548</v>
      </c>
      <c r="E8127" s="78"/>
      <c r="F8127" s="78"/>
      <c r="G8127" s="78"/>
      <c r="H8127" s="78"/>
      <c r="I8127" s="78"/>
    </row>
    <row r="8128" spans="1:9" x14ac:dyDescent="0.2">
      <c r="A8128" s="77">
        <v>40260</v>
      </c>
      <c r="B8128" s="61">
        <v>2549</v>
      </c>
      <c r="C8128" s="78">
        <f t="shared" si="307"/>
        <v>2010.03</v>
      </c>
      <c r="D8128" s="78">
        <f t="shared" si="308"/>
        <v>5.0558677685950419</v>
      </c>
      <c r="E8128" s="78"/>
      <c r="F8128" s="78"/>
      <c r="G8128" s="78"/>
      <c r="H8128" s="78"/>
      <c r="I8128" s="78"/>
    </row>
    <row r="8129" spans="1:9" x14ac:dyDescent="0.2">
      <c r="A8129" s="77">
        <v>40261</v>
      </c>
      <c r="B8129" s="61">
        <v>2912</v>
      </c>
      <c r="C8129" s="78">
        <f t="shared" si="307"/>
        <v>2010.03</v>
      </c>
      <c r="D8129" s="78">
        <f t="shared" si="308"/>
        <v>5.7758677685950417</v>
      </c>
      <c r="E8129" s="78"/>
      <c r="F8129" s="78"/>
      <c r="G8129" s="78"/>
      <c r="H8129" s="78"/>
      <c r="I8129" s="78"/>
    </row>
    <row r="8130" spans="1:9" x14ac:dyDescent="0.2">
      <c r="A8130" s="77">
        <v>40262</v>
      </c>
      <c r="B8130" s="61">
        <v>2885</v>
      </c>
      <c r="C8130" s="78">
        <f t="shared" si="307"/>
        <v>2010.03</v>
      </c>
      <c r="D8130" s="78">
        <f t="shared" si="308"/>
        <v>5.7223140495867764</v>
      </c>
      <c r="E8130" s="78"/>
      <c r="F8130" s="78"/>
      <c r="G8130" s="78"/>
      <c r="H8130" s="78"/>
      <c r="I8130" s="78"/>
    </row>
    <row r="8131" spans="1:9" x14ac:dyDescent="0.2">
      <c r="A8131" s="77">
        <v>40263</v>
      </c>
      <c r="B8131" s="61">
        <v>2640</v>
      </c>
      <c r="C8131" s="78">
        <f t="shared" si="307"/>
        <v>2010.03</v>
      </c>
      <c r="D8131" s="78">
        <f t="shared" si="308"/>
        <v>5.2363636363636363</v>
      </c>
      <c r="E8131" s="78"/>
      <c r="F8131" s="78"/>
      <c r="G8131" s="78"/>
      <c r="H8131" s="78"/>
      <c r="I8131" s="78"/>
    </row>
    <row r="8132" spans="1:9" x14ac:dyDescent="0.2">
      <c r="A8132" s="77">
        <v>40264</v>
      </c>
      <c r="B8132" s="61">
        <v>2185</v>
      </c>
      <c r="C8132" s="78">
        <f t="shared" si="307"/>
        <v>2010.03</v>
      </c>
      <c r="D8132" s="78">
        <f t="shared" si="308"/>
        <v>4.3338842975206608</v>
      </c>
      <c r="E8132" s="78"/>
      <c r="F8132" s="78"/>
      <c r="G8132" s="78"/>
      <c r="H8132" s="78"/>
      <c r="I8132" s="78"/>
    </row>
    <row r="8133" spans="1:9" x14ac:dyDescent="0.2">
      <c r="A8133" s="77">
        <v>40265</v>
      </c>
      <c r="B8133" s="61">
        <v>2295</v>
      </c>
      <c r="C8133" s="78">
        <f t="shared" si="307"/>
        <v>2010.03</v>
      </c>
      <c r="D8133" s="78">
        <f t="shared" si="308"/>
        <v>4.5520661157024795</v>
      </c>
      <c r="E8133" s="78"/>
      <c r="F8133" s="78"/>
      <c r="G8133" s="78"/>
      <c r="H8133" s="78"/>
      <c r="I8133" s="78"/>
    </row>
    <row r="8134" spans="1:9" x14ac:dyDescent="0.2">
      <c r="A8134" s="77">
        <v>40266</v>
      </c>
      <c r="B8134" s="61">
        <v>3579</v>
      </c>
      <c r="C8134" s="78">
        <f t="shared" si="307"/>
        <v>2010.03</v>
      </c>
      <c r="D8134" s="78">
        <f t="shared" si="308"/>
        <v>7.0988429752066109</v>
      </c>
      <c r="E8134" s="78"/>
      <c r="F8134" s="78"/>
      <c r="G8134" s="78"/>
      <c r="H8134" s="78"/>
      <c r="I8134" s="78"/>
    </row>
    <row r="8135" spans="1:9" x14ac:dyDescent="0.2">
      <c r="A8135" s="77">
        <v>40267</v>
      </c>
      <c r="B8135" s="61">
        <v>4589</v>
      </c>
      <c r="C8135" s="78">
        <f t="shared" si="307"/>
        <v>2010.03</v>
      </c>
      <c r="D8135" s="78">
        <f t="shared" si="308"/>
        <v>9.1021487603305768</v>
      </c>
      <c r="E8135" s="78"/>
      <c r="F8135" s="78"/>
      <c r="G8135" s="78"/>
      <c r="H8135" s="78"/>
      <c r="I8135" s="78"/>
    </row>
    <row r="8136" spans="1:9" x14ac:dyDescent="0.2">
      <c r="A8136" s="77">
        <v>40268</v>
      </c>
      <c r="B8136" s="61">
        <v>3118</v>
      </c>
      <c r="C8136" s="78">
        <f t="shared" si="307"/>
        <v>2010.03</v>
      </c>
      <c r="D8136" s="78">
        <f t="shared" si="308"/>
        <v>6.1844628099173553</v>
      </c>
      <c r="E8136" s="78"/>
      <c r="F8136" s="78"/>
      <c r="G8136" s="78"/>
      <c r="H8136" s="78"/>
      <c r="I8136" s="78"/>
    </row>
    <row r="8137" spans="1:9" x14ac:dyDescent="0.2">
      <c r="A8137" s="77">
        <v>40269</v>
      </c>
      <c r="B8137" s="61">
        <v>3707</v>
      </c>
      <c r="C8137" s="78">
        <f t="shared" si="307"/>
        <v>2010.04</v>
      </c>
      <c r="D8137" s="78">
        <f t="shared" si="308"/>
        <v>7.3527272727272726</v>
      </c>
      <c r="E8137" s="78"/>
      <c r="F8137" s="78"/>
      <c r="G8137" s="78"/>
      <c r="H8137" s="78"/>
      <c r="I8137" s="78"/>
    </row>
    <row r="8138" spans="1:9" x14ac:dyDescent="0.2">
      <c r="A8138" s="77">
        <v>40270</v>
      </c>
      <c r="B8138" s="61">
        <v>1095</v>
      </c>
      <c r="C8138" s="78">
        <f t="shared" si="307"/>
        <v>2010.04</v>
      </c>
      <c r="D8138" s="78">
        <f t="shared" si="308"/>
        <v>2.1719008264462811</v>
      </c>
      <c r="E8138" s="78"/>
      <c r="F8138" s="78"/>
      <c r="G8138" s="78"/>
      <c r="H8138" s="78"/>
      <c r="I8138" s="78"/>
    </row>
    <row r="8139" spans="1:9" x14ac:dyDescent="0.2">
      <c r="A8139" s="77">
        <v>40271</v>
      </c>
      <c r="B8139" s="61">
        <v>2129</v>
      </c>
      <c r="C8139" s="78">
        <f t="shared" ref="C8139:C8202" si="309">YEAR(A8139) + MONTH(A8139) / 100</f>
        <v>2010.04</v>
      </c>
      <c r="D8139" s="78">
        <f t="shared" si="308"/>
        <v>4.2228099173553719</v>
      </c>
      <c r="E8139" s="78"/>
      <c r="F8139" s="78"/>
      <c r="G8139" s="78"/>
      <c r="H8139" s="78"/>
      <c r="I8139" s="78"/>
    </row>
    <row r="8140" spans="1:9" x14ac:dyDescent="0.2">
      <c r="A8140" s="77">
        <v>40272</v>
      </c>
      <c r="B8140" s="61">
        <v>2476</v>
      </c>
      <c r="C8140" s="78">
        <f t="shared" si="309"/>
        <v>2010.04</v>
      </c>
      <c r="D8140" s="78">
        <f t="shared" ref="D8140:D8203" si="310">B8140 * 60 * 60 * 24 / 43560 / 1000</f>
        <v>4.9110743801652887</v>
      </c>
      <c r="E8140" s="78"/>
      <c r="F8140" s="78"/>
      <c r="G8140" s="78"/>
      <c r="H8140" s="78"/>
      <c r="I8140" s="78"/>
    </row>
    <row r="8141" spans="1:9" x14ac:dyDescent="0.2">
      <c r="A8141" s="77">
        <v>40273</v>
      </c>
      <c r="B8141" s="61">
        <v>1740</v>
      </c>
      <c r="C8141" s="78">
        <f t="shared" si="309"/>
        <v>2010.04</v>
      </c>
      <c r="D8141" s="78">
        <f t="shared" si="310"/>
        <v>3.4512396694214877</v>
      </c>
      <c r="E8141" s="78"/>
      <c r="F8141" s="78"/>
      <c r="G8141" s="78"/>
      <c r="H8141" s="78"/>
      <c r="I8141" s="78"/>
    </row>
    <row r="8142" spans="1:9" x14ac:dyDescent="0.2">
      <c r="A8142" s="77">
        <v>40274</v>
      </c>
      <c r="B8142" s="61">
        <v>2051</v>
      </c>
      <c r="C8142" s="78">
        <f t="shared" si="309"/>
        <v>2010.04</v>
      </c>
      <c r="D8142" s="78">
        <f t="shared" si="310"/>
        <v>4.0680991735537191</v>
      </c>
      <c r="E8142" s="78"/>
      <c r="F8142" s="78"/>
      <c r="G8142" s="78"/>
      <c r="H8142" s="78"/>
      <c r="I8142" s="78"/>
    </row>
    <row r="8143" spans="1:9" x14ac:dyDescent="0.2">
      <c r="A8143" s="77">
        <v>40275</v>
      </c>
      <c r="B8143" s="61">
        <v>2008</v>
      </c>
      <c r="C8143" s="78">
        <f t="shared" si="309"/>
        <v>2010.04</v>
      </c>
      <c r="D8143" s="78">
        <f t="shared" si="310"/>
        <v>3.9828099173553717</v>
      </c>
      <c r="E8143" s="78"/>
      <c r="F8143" s="78"/>
      <c r="G8143" s="78"/>
      <c r="H8143" s="78"/>
      <c r="I8143" s="78"/>
    </row>
    <row r="8144" spans="1:9" x14ac:dyDescent="0.2">
      <c r="A8144" s="77">
        <v>40276</v>
      </c>
      <c r="B8144" s="61">
        <v>2355</v>
      </c>
      <c r="C8144" s="78">
        <f t="shared" si="309"/>
        <v>2010.04</v>
      </c>
      <c r="D8144" s="78">
        <f t="shared" si="310"/>
        <v>4.6710743801652885</v>
      </c>
      <c r="E8144" s="78"/>
      <c r="F8144" s="78"/>
      <c r="G8144" s="78"/>
      <c r="H8144" s="78"/>
      <c r="I8144" s="78"/>
    </row>
    <row r="8145" spans="1:9" x14ac:dyDescent="0.2">
      <c r="A8145" s="77">
        <v>40277</v>
      </c>
      <c r="B8145" s="61">
        <v>2285</v>
      </c>
      <c r="C8145" s="78">
        <f t="shared" si="309"/>
        <v>2010.04</v>
      </c>
      <c r="D8145" s="78">
        <f t="shared" si="310"/>
        <v>4.5322314049586776</v>
      </c>
      <c r="E8145" s="78"/>
      <c r="F8145" s="78"/>
      <c r="G8145" s="78"/>
      <c r="H8145" s="78"/>
      <c r="I8145" s="78"/>
    </row>
    <row r="8146" spans="1:9" x14ac:dyDescent="0.2">
      <c r="A8146" s="77">
        <v>40278</v>
      </c>
      <c r="B8146" s="61">
        <v>2303</v>
      </c>
      <c r="C8146" s="78">
        <f t="shared" si="309"/>
        <v>2010.04</v>
      </c>
      <c r="D8146" s="78">
        <f t="shared" si="310"/>
        <v>4.5679338842975206</v>
      </c>
      <c r="E8146" s="78"/>
      <c r="F8146" s="78"/>
      <c r="G8146" s="78"/>
      <c r="H8146" s="78"/>
      <c r="I8146" s="78"/>
    </row>
    <row r="8147" spans="1:9" x14ac:dyDescent="0.2">
      <c r="A8147" s="77">
        <v>40279</v>
      </c>
      <c r="B8147" s="61">
        <v>3295</v>
      </c>
      <c r="C8147" s="78">
        <f t="shared" si="309"/>
        <v>2010.04</v>
      </c>
      <c r="D8147" s="78">
        <f t="shared" si="310"/>
        <v>6.5355371900826444</v>
      </c>
      <c r="E8147" s="78"/>
      <c r="F8147" s="78"/>
      <c r="G8147" s="78"/>
      <c r="H8147" s="78"/>
      <c r="I8147" s="78"/>
    </row>
    <row r="8148" spans="1:9" x14ac:dyDescent="0.2">
      <c r="A8148" s="77">
        <v>40280</v>
      </c>
      <c r="B8148" s="61">
        <v>4431</v>
      </c>
      <c r="C8148" s="78">
        <f t="shared" si="309"/>
        <v>2010.04</v>
      </c>
      <c r="D8148" s="78">
        <f t="shared" si="310"/>
        <v>8.788760330578512</v>
      </c>
      <c r="E8148" s="78"/>
      <c r="F8148" s="78"/>
      <c r="G8148" s="78"/>
      <c r="H8148" s="78"/>
      <c r="I8148" s="78"/>
    </row>
    <row r="8149" spans="1:9" x14ac:dyDescent="0.2">
      <c r="A8149" s="77">
        <v>40281</v>
      </c>
      <c r="B8149" s="61">
        <v>3705</v>
      </c>
      <c r="C8149" s="78">
        <f t="shared" si="309"/>
        <v>2010.04</v>
      </c>
      <c r="D8149" s="78">
        <f t="shared" si="310"/>
        <v>7.3487603305785125</v>
      </c>
      <c r="E8149" s="78"/>
      <c r="F8149" s="78"/>
      <c r="G8149" s="78"/>
      <c r="H8149" s="78"/>
      <c r="I8149" s="78"/>
    </row>
    <row r="8150" spans="1:9" x14ac:dyDescent="0.2">
      <c r="A8150" s="77">
        <v>40282</v>
      </c>
      <c r="B8150" s="61">
        <v>3838</v>
      </c>
      <c r="C8150" s="78">
        <f t="shared" si="309"/>
        <v>2010.04</v>
      </c>
      <c r="D8150" s="78">
        <f t="shared" si="310"/>
        <v>7.6125619834710738</v>
      </c>
      <c r="E8150" s="78"/>
      <c r="F8150" s="78"/>
      <c r="G8150" s="78"/>
      <c r="H8150" s="78"/>
      <c r="I8150" s="78"/>
    </row>
    <row r="8151" spans="1:9" x14ac:dyDescent="0.2">
      <c r="A8151" s="77">
        <v>40283</v>
      </c>
      <c r="B8151" s="61">
        <v>3345</v>
      </c>
      <c r="C8151" s="78">
        <f t="shared" si="309"/>
        <v>2010.04</v>
      </c>
      <c r="D8151" s="78">
        <f t="shared" si="310"/>
        <v>6.6347107438016533</v>
      </c>
      <c r="E8151" s="78"/>
      <c r="F8151" s="78"/>
      <c r="G8151" s="78"/>
      <c r="H8151" s="78"/>
      <c r="I8151" s="78"/>
    </row>
    <row r="8152" spans="1:9" x14ac:dyDescent="0.2">
      <c r="A8152" s="77">
        <v>40284</v>
      </c>
      <c r="B8152" s="61">
        <v>3466</v>
      </c>
      <c r="C8152" s="78">
        <f t="shared" si="309"/>
        <v>2010.04</v>
      </c>
      <c r="D8152" s="78">
        <f t="shared" si="310"/>
        <v>6.8747107438016526</v>
      </c>
      <c r="E8152" s="78"/>
      <c r="F8152" s="78"/>
      <c r="G8152" s="78"/>
      <c r="H8152" s="78"/>
      <c r="I8152" s="78"/>
    </row>
    <row r="8153" spans="1:9" x14ac:dyDescent="0.2">
      <c r="A8153" s="77">
        <v>40285</v>
      </c>
      <c r="B8153" s="61">
        <v>3367</v>
      </c>
      <c r="C8153" s="78">
        <f t="shared" si="309"/>
        <v>2010.04</v>
      </c>
      <c r="D8153" s="78">
        <f t="shared" si="310"/>
        <v>6.6783471074380172</v>
      </c>
      <c r="E8153" s="78"/>
      <c r="F8153" s="78"/>
      <c r="G8153" s="78"/>
      <c r="H8153" s="78"/>
      <c r="I8153" s="78"/>
    </row>
    <row r="8154" spans="1:9" x14ac:dyDescent="0.2">
      <c r="A8154" s="77">
        <v>40286</v>
      </c>
      <c r="B8154" s="61">
        <v>3865</v>
      </c>
      <c r="C8154" s="78">
        <f t="shared" si="309"/>
        <v>2010.04</v>
      </c>
      <c r="D8154" s="78">
        <f t="shared" si="310"/>
        <v>7.6661157024793392</v>
      </c>
      <c r="E8154" s="78"/>
      <c r="F8154" s="78"/>
      <c r="G8154" s="78"/>
      <c r="H8154" s="78"/>
      <c r="I8154" s="78"/>
    </row>
    <row r="8155" spans="1:9" x14ac:dyDescent="0.2">
      <c r="A8155" s="77">
        <v>40287</v>
      </c>
      <c r="B8155" s="61">
        <v>4133</v>
      </c>
      <c r="C8155" s="78">
        <f t="shared" si="309"/>
        <v>2010.04</v>
      </c>
      <c r="D8155" s="78">
        <f t="shared" si="310"/>
        <v>8.1976859504132218</v>
      </c>
      <c r="E8155" s="78"/>
      <c r="F8155" s="78"/>
      <c r="G8155" s="78"/>
      <c r="H8155" s="78"/>
      <c r="I8155" s="78"/>
    </row>
    <row r="8156" spans="1:9" x14ac:dyDescent="0.2">
      <c r="A8156" s="77">
        <v>40288</v>
      </c>
      <c r="B8156" s="61">
        <v>5016</v>
      </c>
      <c r="C8156" s="78">
        <f t="shared" si="309"/>
        <v>2010.04</v>
      </c>
      <c r="D8156" s="78">
        <f t="shared" si="310"/>
        <v>9.9490909090909092</v>
      </c>
      <c r="E8156" s="78"/>
      <c r="F8156" s="78"/>
      <c r="G8156" s="78"/>
      <c r="H8156" s="78"/>
      <c r="I8156" s="78"/>
    </row>
    <row r="8157" spans="1:9" x14ac:dyDescent="0.2">
      <c r="A8157" s="77">
        <v>40289</v>
      </c>
      <c r="B8157" s="61">
        <v>3900</v>
      </c>
      <c r="C8157" s="78">
        <f t="shared" si="309"/>
        <v>2010.04</v>
      </c>
      <c r="D8157" s="78">
        <f t="shared" si="310"/>
        <v>7.7355371900826446</v>
      </c>
      <c r="E8157" s="78"/>
      <c r="F8157" s="78"/>
      <c r="G8157" s="78"/>
      <c r="H8157" s="78"/>
      <c r="I8157" s="78"/>
    </row>
    <row r="8158" spans="1:9" x14ac:dyDescent="0.2">
      <c r="A8158" s="77">
        <v>40290</v>
      </c>
      <c r="B8158" s="61">
        <v>3437</v>
      </c>
      <c r="C8158" s="78">
        <f t="shared" si="309"/>
        <v>2010.04</v>
      </c>
      <c r="D8158" s="78">
        <f t="shared" si="310"/>
        <v>6.8171900826446281</v>
      </c>
      <c r="E8158" s="78"/>
      <c r="F8158" s="78"/>
      <c r="G8158" s="78"/>
      <c r="H8158" s="78"/>
      <c r="I8158" s="78"/>
    </row>
    <row r="8159" spans="1:9" x14ac:dyDescent="0.2">
      <c r="A8159" s="77">
        <v>40291</v>
      </c>
      <c r="B8159" s="61">
        <v>3452</v>
      </c>
      <c r="C8159" s="78">
        <f t="shared" si="309"/>
        <v>2010.04</v>
      </c>
      <c r="D8159" s="78">
        <f t="shared" si="310"/>
        <v>6.8469421487603306</v>
      </c>
      <c r="E8159" s="78"/>
      <c r="F8159" s="78"/>
      <c r="G8159" s="78"/>
      <c r="H8159" s="78"/>
      <c r="I8159" s="78"/>
    </row>
    <row r="8160" spans="1:9" x14ac:dyDescent="0.2">
      <c r="A8160" s="77">
        <v>40292</v>
      </c>
      <c r="B8160" s="61">
        <v>3882</v>
      </c>
      <c r="C8160" s="78">
        <f t="shared" si="309"/>
        <v>2010.04</v>
      </c>
      <c r="D8160" s="78">
        <f t="shared" si="310"/>
        <v>7.6998347107438017</v>
      </c>
      <c r="E8160" s="78"/>
      <c r="F8160" s="78"/>
      <c r="G8160" s="78"/>
      <c r="H8160" s="78"/>
      <c r="I8160" s="78"/>
    </row>
    <row r="8161" spans="1:9" x14ac:dyDescent="0.2">
      <c r="A8161" s="77">
        <v>40293</v>
      </c>
      <c r="B8161" s="61">
        <v>4111</v>
      </c>
      <c r="C8161" s="78">
        <f t="shared" si="309"/>
        <v>2010.04</v>
      </c>
      <c r="D8161" s="78">
        <f t="shared" si="310"/>
        <v>8.1540495867768588</v>
      </c>
      <c r="E8161" s="78"/>
      <c r="F8161" s="78"/>
      <c r="G8161" s="78"/>
      <c r="H8161" s="78"/>
      <c r="I8161" s="78"/>
    </row>
    <row r="8162" spans="1:9" x14ac:dyDescent="0.2">
      <c r="A8162" s="77">
        <v>40294</v>
      </c>
      <c r="B8162" s="61">
        <v>4449</v>
      </c>
      <c r="C8162" s="78">
        <f t="shared" si="309"/>
        <v>2010.04</v>
      </c>
      <c r="D8162" s="78">
        <f t="shared" si="310"/>
        <v>8.824462809917355</v>
      </c>
      <c r="E8162" s="78"/>
      <c r="F8162" s="78"/>
      <c r="G8162" s="78"/>
      <c r="H8162" s="78"/>
      <c r="I8162" s="78"/>
    </row>
    <row r="8163" spans="1:9" x14ac:dyDescent="0.2">
      <c r="A8163" s="77">
        <v>40295</v>
      </c>
      <c r="B8163" s="61">
        <v>9519</v>
      </c>
      <c r="C8163" s="78">
        <f t="shared" si="309"/>
        <v>2010.04</v>
      </c>
      <c r="D8163" s="78">
        <f t="shared" si="310"/>
        <v>18.880661157024797</v>
      </c>
      <c r="E8163" s="78"/>
      <c r="F8163" s="78"/>
      <c r="G8163" s="78"/>
      <c r="H8163" s="78"/>
      <c r="I8163" s="78"/>
    </row>
    <row r="8164" spans="1:9" x14ac:dyDescent="0.2">
      <c r="A8164" s="77">
        <v>40296</v>
      </c>
      <c r="B8164" s="61">
        <v>6826</v>
      </c>
      <c r="C8164" s="78">
        <f t="shared" si="309"/>
        <v>2010.04</v>
      </c>
      <c r="D8164" s="78">
        <f t="shared" si="310"/>
        <v>13.539173553719008</v>
      </c>
      <c r="E8164" s="78"/>
      <c r="F8164" s="78"/>
      <c r="G8164" s="78"/>
      <c r="H8164" s="78"/>
      <c r="I8164" s="78"/>
    </row>
    <row r="8165" spans="1:9" x14ac:dyDescent="0.2">
      <c r="A8165" s="77">
        <v>40297</v>
      </c>
      <c r="B8165" s="61">
        <v>4695</v>
      </c>
      <c r="C8165" s="78">
        <f t="shared" si="309"/>
        <v>2010.04</v>
      </c>
      <c r="D8165" s="78">
        <f t="shared" si="310"/>
        <v>9.3123966942148755</v>
      </c>
      <c r="E8165" s="78"/>
      <c r="F8165" s="78"/>
      <c r="G8165" s="78"/>
      <c r="H8165" s="78"/>
      <c r="I8165" s="78"/>
    </row>
    <row r="8166" spans="1:9" x14ac:dyDescent="0.2">
      <c r="A8166" s="77">
        <v>40298</v>
      </c>
      <c r="B8166" s="61">
        <v>3898</v>
      </c>
      <c r="C8166" s="78">
        <f t="shared" si="309"/>
        <v>2010.04</v>
      </c>
      <c r="D8166" s="78">
        <f t="shared" si="310"/>
        <v>7.7315702479338846</v>
      </c>
      <c r="E8166" s="78"/>
      <c r="F8166" s="78"/>
      <c r="G8166" s="78"/>
      <c r="H8166" s="78"/>
      <c r="I8166" s="78"/>
    </row>
    <row r="8167" spans="1:9" x14ac:dyDescent="0.2">
      <c r="A8167" s="77">
        <v>40299</v>
      </c>
      <c r="B8167" s="61">
        <v>3700</v>
      </c>
      <c r="C8167" s="78">
        <f t="shared" si="309"/>
        <v>2010.05</v>
      </c>
      <c r="D8167" s="78">
        <f t="shared" si="310"/>
        <v>7.3388429752066111</v>
      </c>
      <c r="E8167" s="78"/>
      <c r="F8167" s="78"/>
      <c r="G8167" s="78"/>
      <c r="H8167" s="78"/>
      <c r="I8167" s="78"/>
    </row>
    <row r="8168" spans="1:9" x14ac:dyDescent="0.2">
      <c r="A8168" s="77">
        <v>40300</v>
      </c>
      <c r="B8168" s="61">
        <v>4247</v>
      </c>
      <c r="C8168" s="78">
        <f t="shared" si="309"/>
        <v>2010.05</v>
      </c>
      <c r="D8168" s="78">
        <f t="shared" si="310"/>
        <v>8.4238016528925623</v>
      </c>
      <c r="E8168" s="78"/>
      <c r="F8168" s="78"/>
      <c r="G8168" s="78"/>
      <c r="H8168" s="78"/>
      <c r="I8168" s="78"/>
    </row>
    <row r="8169" spans="1:9" x14ac:dyDescent="0.2">
      <c r="A8169" s="77">
        <v>40301</v>
      </c>
      <c r="B8169" s="61">
        <v>3922</v>
      </c>
      <c r="C8169" s="78">
        <f t="shared" si="309"/>
        <v>2010.05</v>
      </c>
      <c r="D8169" s="78">
        <f t="shared" si="310"/>
        <v>7.7791735537190076</v>
      </c>
      <c r="E8169" s="78"/>
      <c r="F8169" s="78"/>
      <c r="G8169" s="78"/>
      <c r="H8169" s="78"/>
      <c r="I8169" s="78"/>
    </row>
    <row r="8170" spans="1:9" x14ac:dyDescent="0.2">
      <c r="A8170" s="77">
        <v>40302</v>
      </c>
      <c r="B8170" s="61">
        <v>4051</v>
      </c>
      <c r="C8170" s="78">
        <f t="shared" si="309"/>
        <v>2010.05</v>
      </c>
      <c r="D8170" s="78">
        <f t="shared" si="310"/>
        <v>8.0350413223140489</v>
      </c>
      <c r="E8170" s="78"/>
      <c r="F8170" s="78"/>
      <c r="G8170" s="78"/>
      <c r="H8170" s="78"/>
      <c r="I8170" s="78"/>
    </row>
    <row r="8171" spans="1:9" x14ac:dyDescent="0.2">
      <c r="A8171" s="77">
        <v>40303</v>
      </c>
      <c r="B8171" s="61">
        <v>4461</v>
      </c>
      <c r="C8171" s="78">
        <f t="shared" si="309"/>
        <v>2010.05</v>
      </c>
      <c r="D8171" s="78">
        <f t="shared" si="310"/>
        <v>8.848264462809917</v>
      </c>
      <c r="E8171" s="78"/>
      <c r="F8171" s="78"/>
      <c r="G8171" s="78"/>
      <c r="H8171" s="78"/>
      <c r="I8171" s="78"/>
    </row>
    <row r="8172" spans="1:9" x14ac:dyDescent="0.2">
      <c r="A8172" s="77">
        <v>40304</v>
      </c>
      <c r="B8172" s="61">
        <v>3877</v>
      </c>
      <c r="C8172" s="78">
        <f t="shared" si="309"/>
        <v>2010.05</v>
      </c>
      <c r="D8172" s="78">
        <f t="shared" si="310"/>
        <v>7.6899173553719011</v>
      </c>
      <c r="E8172" s="78"/>
      <c r="F8172" s="78"/>
      <c r="G8172" s="78"/>
      <c r="H8172" s="78"/>
      <c r="I8172" s="78"/>
    </row>
    <row r="8173" spans="1:9" x14ac:dyDescent="0.2">
      <c r="A8173" s="77">
        <v>40305</v>
      </c>
      <c r="B8173" s="61">
        <v>4027</v>
      </c>
      <c r="C8173" s="78">
        <f t="shared" si="309"/>
        <v>2010.05</v>
      </c>
      <c r="D8173" s="78">
        <f t="shared" si="310"/>
        <v>7.9874380165289258</v>
      </c>
      <c r="E8173" s="78"/>
      <c r="F8173" s="78"/>
      <c r="G8173" s="78"/>
      <c r="H8173" s="78"/>
      <c r="I8173" s="78"/>
    </row>
    <row r="8174" spans="1:9" x14ac:dyDescent="0.2">
      <c r="A8174" s="77">
        <v>40306</v>
      </c>
      <c r="B8174" s="61">
        <v>4336</v>
      </c>
      <c r="C8174" s="78">
        <f t="shared" si="309"/>
        <v>2010.05</v>
      </c>
      <c r="D8174" s="78">
        <f t="shared" si="310"/>
        <v>8.6003305785123967</v>
      </c>
      <c r="E8174" s="78"/>
      <c r="F8174" s="78"/>
      <c r="G8174" s="78"/>
      <c r="H8174" s="78"/>
      <c r="I8174" s="78"/>
    </row>
    <row r="8175" spans="1:9" x14ac:dyDescent="0.2">
      <c r="A8175" s="77">
        <v>40307</v>
      </c>
      <c r="B8175" s="61">
        <v>4397</v>
      </c>
      <c r="C8175" s="78">
        <f t="shared" si="309"/>
        <v>2010.05</v>
      </c>
      <c r="D8175" s="78">
        <f t="shared" si="310"/>
        <v>8.721322314049587</v>
      </c>
      <c r="E8175" s="78"/>
      <c r="F8175" s="78"/>
      <c r="G8175" s="78"/>
      <c r="H8175" s="78"/>
      <c r="I8175" s="78"/>
    </row>
    <row r="8176" spans="1:9" x14ac:dyDescent="0.2">
      <c r="A8176" s="77">
        <v>40308</v>
      </c>
      <c r="B8176" s="61">
        <v>4680</v>
      </c>
      <c r="C8176" s="78">
        <f t="shared" si="309"/>
        <v>2010.05</v>
      </c>
      <c r="D8176" s="78">
        <f t="shared" si="310"/>
        <v>9.2826446280991739</v>
      </c>
      <c r="E8176" s="78"/>
      <c r="F8176" s="78"/>
      <c r="G8176" s="78"/>
      <c r="H8176" s="78"/>
      <c r="I8176" s="78"/>
    </row>
    <row r="8177" spans="1:9" x14ac:dyDescent="0.2">
      <c r="A8177" s="77">
        <v>40309</v>
      </c>
      <c r="B8177" s="61">
        <v>3476</v>
      </c>
      <c r="C8177" s="78">
        <f t="shared" si="309"/>
        <v>2010.05</v>
      </c>
      <c r="D8177" s="78">
        <f t="shared" si="310"/>
        <v>6.8945454545454545</v>
      </c>
      <c r="E8177" s="78"/>
      <c r="F8177" s="78"/>
      <c r="G8177" s="78"/>
      <c r="H8177" s="78"/>
      <c r="I8177" s="78"/>
    </row>
    <row r="8178" spans="1:9" x14ac:dyDescent="0.2">
      <c r="A8178" s="77">
        <v>40310</v>
      </c>
      <c r="B8178" s="61">
        <v>3762</v>
      </c>
      <c r="C8178" s="78">
        <f t="shared" si="309"/>
        <v>2010.05</v>
      </c>
      <c r="D8178" s="78">
        <f t="shared" si="310"/>
        <v>7.4618181818181819</v>
      </c>
      <c r="E8178" s="78"/>
      <c r="F8178" s="78"/>
      <c r="G8178" s="78"/>
      <c r="H8178" s="78"/>
      <c r="I8178" s="78"/>
    </row>
    <row r="8179" spans="1:9" x14ac:dyDescent="0.2">
      <c r="A8179" s="77">
        <v>40311</v>
      </c>
      <c r="B8179" s="61">
        <v>4340</v>
      </c>
      <c r="C8179" s="78">
        <f t="shared" si="309"/>
        <v>2010.05</v>
      </c>
      <c r="D8179" s="78">
        <f t="shared" si="310"/>
        <v>8.6082644628099168</v>
      </c>
      <c r="E8179" s="78"/>
      <c r="F8179" s="78"/>
      <c r="G8179" s="78"/>
      <c r="H8179" s="78"/>
      <c r="I8179" s="78"/>
    </row>
    <row r="8180" spans="1:9" x14ac:dyDescent="0.2">
      <c r="A8180" s="77">
        <v>40312</v>
      </c>
      <c r="B8180" s="61">
        <v>5433</v>
      </c>
      <c r="C8180" s="78">
        <f t="shared" si="309"/>
        <v>2010.05</v>
      </c>
      <c r="D8180" s="78">
        <f t="shared" si="310"/>
        <v>10.776198347107439</v>
      </c>
      <c r="E8180" s="78"/>
      <c r="F8180" s="78"/>
      <c r="G8180" s="78"/>
      <c r="H8180" s="78"/>
      <c r="I8180" s="78"/>
    </row>
    <row r="8181" spans="1:9" x14ac:dyDescent="0.2">
      <c r="A8181" s="77">
        <v>40313</v>
      </c>
      <c r="B8181" s="61">
        <v>6261</v>
      </c>
      <c r="C8181" s="78">
        <f t="shared" si="309"/>
        <v>2010.05</v>
      </c>
      <c r="D8181" s="78">
        <f t="shared" si="310"/>
        <v>12.418512396694215</v>
      </c>
      <c r="E8181" s="78"/>
      <c r="F8181" s="78"/>
      <c r="G8181" s="78"/>
      <c r="H8181" s="78"/>
      <c r="I8181" s="78"/>
    </row>
    <row r="8182" spans="1:9" x14ac:dyDescent="0.2">
      <c r="A8182" s="77">
        <v>40314</v>
      </c>
      <c r="B8182" s="61">
        <v>7631</v>
      </c>
      <c r="C8182" s="78">
        <f t="shared" si="309"/>
        <v>2010.05</v>
      </c>
      <c r="D8182" s="78">
        <f t="shared" si="310"/>
        <v>15.135867768595041</v>
      </c>
      <c r="E8182" s="78"/>
      <c r="F8182" s="78"/>
      <c r="G8182" s="78"/>
      <c r="H8182" s="78"/>
      <c r="I8182" s="78"/>
    </row>
    <row r="8183" spans="1:9" x14ac:dyDescent="0.2">
      <c r="A8183" s="77">
        <v>40315</v>
      </c>
      <c r="B8183" s="61">
        <v>7499</v>
      </c>
      <c r="C8183" s="78">
        <f t="shared" si="309"/>
        <v>2010.05</v>
      </c>
      <c r="D8183" s="78">
        <f t="shared" si="310"/>
        <v>14.874049586776859</v>
      </c>
      <c r="E8183" s="78"/>
      <c r="F8183" s="78"/>
      <c r="G8183" s="78"/>
      <c r="H8183" s="78"/>
      <c r="I8183" s="78"/>
    </row>
    <row r="8184" spans="1:9" x14ac:dyDescent="0.2">
      <c r="A8184" s="77">
        <v>40316</v>
      </c>
      <c r="B8184" s="61">
        <v>6746</v>
      </c>
      <c r="C8184" s="78">
        <f t="shared" si="309"/>
        <v>2010.05</v>
      </c>
      <c r="D8184" s="78">
        <f t="shared" si="310"/>
        <v>13.380495867768595</v>
      </c>
      <c r="E8184" s="78"/>
      <c r="F8184" s="78"/>
      <c r="G8184" s="78"/>
      <c r="H8184" s="78"/>
      <c r="I8184" s="78"/>
    </row>
    <row r="8185" spans="1:9" x14ac:dyDescent="0.2">
      <c r="A8185" s="77">
        <v>40317</v>
      </c>
      <c r="B8185" s="61">
        <v>6193</v>
      </c>
      <c r="C8185" s="78">
        <f t="shared" si="309"/>
        <v>2010.05</v>
      </c>
      <c r="D8185" s="78">
        <f t="shared" si="310"/>
        <v>12.283636363636363</v>
      </c>
      <c r="E8185" s="78"/>
      <c r="F8185" s="78"/>
      <c r="G8185" s="78"/>
      <c r="H8185" s="78"/>
      <c r="I8185" s="78"/>
    </row>
    <row r="8186" spans="1:9" x14ac:dyDescent="0.2">
      <c r="A8186" s="77">
        <v>40318</v>
      </c>
      <c r="B8186" s="61">
        <v>5793</v>
      </c>
      <c r="C8186" s="78">
        <f t="shared" si="309"/>
        <v>2010.05</v>
      </c>
      <c r="D8186" s="78">
        <f t="shared" si="310"/>
        <v>11.490247933884296</v>
      </c>
      <c r="E8186" s="78"/>
      <c r="F8186" s="78"/>
      <c r="G8186" s="78"/>
      <c r="H8186" s="78"/>
      <c r="I8186" s="78"/>
    </row>
    <row r="8187" spans="1:9" x14ac:dyDescent="0.2">
      <c r="A8187" s="77">
        <v>40319</v>
      </c>
      <c r="B8187" s="61">
        <v>5036</v>
      </c>
      <c r="C8187" s="78">
        <f t="shared" si="309"/>
        <v>2010.05</v>
      </c>
      <c r="D8187" s="78">
        <f t="shared" si="310"/>
        <v>9.9887603305785131</v>
      </c>
      <c r="E8187" s="78"/>
      <c r="F8187" s="78"/>
      <c r="G8187" s="78"/>
      <c r="H8187" s="78"/>
      <c r="I8187" s="78"/>
    </row>
    <row r="8188" spans="1:9" x14ac:dyDescent="0.2">
      <c r="A8188" s="77">
        <v>40320</v>
      </c>
      <c r="B8188" s="61">
        <v>3994</v>
      </c>
      <c r="C8188" s="78">
        <f t="shared" si="309"/>
        <v>2010.05</v>
      </c>
      <c r="D8188" s="78">
        <f t="shared" si="310"/>
        <v>7.9219834710743795</v>
      </c>
      <c r="E8188" s="78"/>
      <c r="F8188" s="78"/>
      <c r="G8188" s="78"/>
      <c r="H8188" s="78"/>
      <c r="I8188" s="78"/>
    </row>
    <row r="8189" spans="1:9" x14ac:dyDescent="0.2">
      <c r="A8189" s="77">
        <v>40321</v>
      </c>
      <c r="B8189" s="61">
        <v>3118</v>
      </c>
      <c r="C8189" s="78">
        <f t="shared" si="309"/>
        <v>2010.05</v>
      </c>
      <c r="D8189" s="78">
        <f t="shared" si="310"/>
        <v>6.1844628099173553</v>
      </c>
      <c r="E8189" s="78"/>
      <c r="F8189" s="78"/>
      <c r="G8189" s="78"/>
      <c r="H8189" s="78"/>
      <c r="I8189" s="78"/>
    </row>
    <row r="8190" spans="1:9" x14ac:dyDescent="0.2">
      <c r="A8190" s="77">
        <v>40322</v>
      </c>
      <c r="B8190" s="61">
        <v>4282</v>
      </c>
      <c r="C8190" s="78">
        <f t="shared" si="309"/>
        <v>2010.05</v>
      </c>
      <c r="D8190" s="78">
        <f t="shared" si="310"/>
        <v>8.4932231404958678</v>
      </c>
      <c r="E8190" s="78"/>
      <c r="F8190" s="78"/>
      <c r="G8190" s="78"/>
      <c r="H8190" s="78"/>
      <c r="I8190" s="78"/>
    </row>
    <row r="8191" spans="1:9" x14ac:dyDescent="0.2">
      <c r="A8191" s="77">
        <v>40323</v>
      </c>
      <c r="B8191" s="61">
        <v>3587</v>
      </c>
      <c r="C8191" s="78">
        <f t="shared" si="309"/>
        <v>2010.05</v>
      </c>
      <c r="D8191" s="78">
        <f t="shared" si="310"/>
        <v>7.1147107438016528</v>
      </c>
      <c r="E8191" s="78"/>
      <c r="F8191" s="78"/>
      <c r="G8191" s="78"/>
      <c r="H8191" s="78"/>
      <c r="I8191" s="78"/>
    </row>
    <row r="8192" spans="1:9" x14ac:dyDescent="0.2">
      <c r="A8192" s="77">
        <v>40324</v>
      </c>
      <c r="B8192" s="61">
        <v>4282</v>
      </c>
      <c r="C8192" s="78">
        <f t="shared" si="309"/>
        <v>2010.05</v>
      </c>
      <c r="D8192" s="78">
        <f t="shared" si="310"/>
        <v>8.4932231404958678</v>
      </c>
      <c r="E8192" s="78"/>
      <c r="F8192" s="78"/>
      <c r="G8192" s="78"/>
      <c r="H8192" s="78"/>
      <c r="I8192" s="78"/>
    </row>
    <row r="8193" spans="1:9" x14ac:dyDescent="0.2">
      <c r="A8193" s="77">
        <v>40325</v>
      </c>
      <c r="B8193" s="61">
        <v>3728</v>
      </c>
      <c r="C8193" s="78">
        <f t="shared" si="309"/>
        <v>2010.05</v>
      </c>
      <c r="D8193" s="78">
        <f t="shared" si="310"/>
        <v>7.394380165289256</v>
      </c>
      <c r="E8193" s="78"/>
      <c r="F8193" s="78"/>
      <c r="G8193" s="78"/>
      <c r="H8193" s="78"/>
      <c r="I8193" s="78"/>
    </row>
    <row r="8194" spans="1:9" x14ac:dyDescent="0.2">
      <c r="A8194" s="77">
        <v>40326</v>
      </c>
      <c r="B8194" s="61">
        <v>3596</v>
      </c>
      <c r="C8194" s="78">
        <f t="shared" si="309"/>
        <v>2010.05</v>
      </c>
      <c r="D8194" s="78">
        <f t="shared" si="310"/>
        <v>7.1325619834710743</v>
      </c>
      <c r="E8194" s="78"/>
      <c r="F8194" s="78"/>
      <c r="G8194" s="78"/>
      <c r="H8194" s="78"/>
      <c r="I8194" s="78"/>
    </row>
    <row r="8195" spans="1:9" x14ac:dyDescent="0.2">
      <c r="A8195" s="77">
        <v>40327</v>
      </c>
      <c r="B8195" s="61">
        <v>3574</v>
      </c>
      <c r="C8195" s="78">
        <f t="shared" si="309"/>
        <v>2010.05</v>
      </c>
      <c r="D8195" s="78">
        <f t="shared" si="310"/>
        <v>7.0889256198347113</v>
      </c>
      <c r="E8195" s="78"/>
      <c r="F8195" s="78"/>
      <c r="G8195" s="78"/>
      <c r="H8195" s="78"/>
      <c r="I8195" s="78"/>
    </row>
    <row r="8196" spans="1:9" x14ac:dyDescent="0.2">
      <c r="A8196" s="77">
        <v>40328</v>
      </c>
      <c r="B8196" s="61">
        <v>4057</v>
      </c>
      <c r="C8196" s="78">
        <f t="shared" si="309"/>
        <v>2010.05</v>
      </c>
      <c r="D8196" s="78">
        <f t="shared" si="310"/>
        <v>8.0469421487603299</v>
      </c>
      <c r="E8196" s="78"/>
      <c r="F8196" s="78"/>
      <c r="G8196" s="78"/>
      <c r="H8196" s="78"/>
      <c r="I8196" s="78"/>
    </row>
    <row r="8197" spans="1:9" x14ac:dyDescent="0.2">
      <c r="A8197" s="77">
        <v>40329</v>
      </c>
      <c r="B8197" s="61">
        <v>5053</v>
      </c>
      <c r="C8197" s="78">
        <f t="shared" si="309"/>
        <v>2010.05</v>
      </c>
      <c r="D8197" s="78">
        <f t="shared" si="310"/>
        <v>10.022479338842976</v>
      </c>
      <c r="E8197" s="78"/>
      <c r="F8197" s="78"/>
      <c r="G8197" s="78"/>
      <c r="H8197" s="78"/>
      <c r="I8197" s="78"/>
    </row>
    <row r="8198" spans="1:9" x14ac:dyDescent="0.2">
      <c r="A8198" s="77">
        <v>40330</v>
      </c>
      <c r="B8198" s="61">
        <v>6077</v>
      </c>
      <c r="C8198" s="78">
        <f t="shared" si="309"/>
        <v>2010.06</v>
      </c>
      <c r="D8198" s="78">
        <f t="shared" si="310"/>
        <v>12.053553719008265</v>
      </c>
      <c r="E8198" s="78"/>
      <c r="F8198" s="78"/>
      <c r="G8198" s="78"/>
      <c r="H8198" s="78"/>
      <c r="I8198" s="78"/>
    </row>
    <row r="8199" spans="1:9" x14ac:dyDescent="0.2">
      <c r="A8199" s="77">
        <v>40331</v>
      </c>
      <c r="B8199" s="61">
        <v>7763</v>
      </c>
      <c r="C8199" s="78">
        <f t="shared" si="309"/>
        <v>2010.06</v>
      </c>
      <c r="D8199" s="78">
        <f t="shared" si="310"/>
        <v>15.397685950413223</v>
      </c>
      <c r="E8199" s="78"/>
      <c r="F8199" s="78"/>
      <c r="G8199" s="78"/>
      <c r="H8199" s="78"/>
      <c r="I8199" s="78"/>
    </row>
    <row r="8200" spans="1:9" x14ac:dyDescent="0.2">
      <c r="A8200" s="77">
        <v>40332</v>
      </c>
      <c r="B8200" s="61">
        <v>8477</v>
      </c>
      <c r="C8200" s="78">
        <f t="shared" si="309"/>
        <v>2010.06</v>
      </c>
      <c r="D8200" s="78">
        <f t="shared" si="310"/>
        <v>16.813884297520662</v>
      </c>
      <c r="E8200" s="78"/>
      <c r="F8200" s="78"/>
      <c r="G8200" s="78"/>
      <c r="H8200" s="78"/>
      <c r="I8200" s="78"/>
    </row>
    <row r="8201" spans="1:9" x14ac:dyDescent="0.2">
      <c r="A8201" s="77">
        <v>40333</v>
      </c>
      <c r="B8201" s="61">
        <v>13946</v>
      </c>
      <c r="C8201" s="78">
        <f t="shared" si="309"/>
        <v>2010.06</v>
      </c>
      <c r="D8201" s="78">
        <f t="shared" si="310"/>
        <v>27.661487603305783</v>
      </c>
      <c r="E8201" s="78"/>
      <c r="F8201" s="78"/>
      <c r="G8201" s="78"/>
      <c r="H8201" s="78"/>
      <c r="I8201" s="78"/>
    </row>
    <row r="8202" spans="1:9" x14ac:dyDescent="0.2">
      <c r="A8202" s="77">
        <v>40334</v>
      </c>
      <c r="B8202" s="61">
        <v>10139</v>
      </c>
      <c r="C8202" s="78">
        <f t="shared" si="309"/>
        <v>2010.06</v>
      </c>
      <c r="D8202" s="78">
        <f t="shared" si="310"/>
        <v>20.110413223140494</v>
      </c>
      <c r="E8202" s="78"/>
      <c r="F8202" s="78"/>
      <c r="G8202" s="78"/>
      <c r="H8202" s="78"/>
      <c r="I8202" s="78"/>
    </row>
    <row r="8203" spans="1:9" x14ac:dyDescent="0.2">
      <c r="A8203" s="77">
        <v>40335</v>
      </c>
      <c r="B8203" s="61">
        <v>9219</v>
      </c>
      <c r="C8203" s="78">
        <f t="shared" ref="C8203:C8266" si="311">YEAR(A8203) + MONTH(A8203) / 100</f>
        <v>2010.06</v>
      </c>
      <c r="D8203" s="78">
        <f t="shared" si="310"/>
        <v>18.285619834710744</v>
      </c>
      <c r="E8203" s="78"/>
      <c r="F8203" s="78"/>
      <c r="G8203" s="78"/>
      <c r="H8203" s="78"/>
      <c r="I8203" s="78"/>
    </row>
    <row r="8204" spans="1:9" x14ac:dyDescent="0.2">
      <c r="A8204" s="77">
        <v>40336</v>
      </c>
      <c r="B8204" s="61">
        <v>8814</v>
      </c>
      <c r="C8204" s="78">
        <f t="shared" si="311"/>
        <v>2010.06</v>
      </c>
      <c r="D8204" s="78">
        <f t="shared" ref="D8204:D8267" si="312">B8204 * 60 * 60 * 24 / 43560 / 1000</f>
        <v>17.482314049586776</v>
      </c>
      <c r="E8204" s="78"/>
      <c r="F8204" s="78"/>
      <c r="G8204" s="78"/>
      <c r="H8204" s="78"/>
      <c r="I8204" s="78"/>
    </row>
    <row r="8205" spans="1:9" x14ac:dyDescent="0.2">
      <c r="A8205" s="77">
        <v>40337</v>
      </c>
      <c r="B8205" s="61">
        <v>7629</v>
      </c>
      <c r="C8205" s="78">
        <f t="shared" si="311"/>
        <v>2010.06</v>
      </c>
      <c r="D8205" s="78">
        <f t="shared" si="312"/>
        <v>15.13190082644628</v>
      </c>
      <c r="E8205" s="78"/>
      <c r="F8205" s="78"/>
      <c r="G8205" s="78"/>
      <c r="H8205" s="78"/>
      <c r="I8205" s="78"/>
    </row>
    <row r="8206" spans="1:9" x14ac:dyDescent="0.2">
      <c r="A8206" s="77">
        <v>40338</v>
      </c>
      <c r="B8206" s="61">
        <v>8042</v>
      </c>
      <c r="C8206" s="78">
        <f t="shared" si="311"/>
        <v>2010.06</v>
      </c>
      <c r="D8206" s="78">
        <f t="shared" si="312"/>
        <v>15.95107438016529</v>
      </c>
      <c r="E8206" s="78"/>
      <c r="F8206" s="78"/>
      <c r="G8206" s="78"/>
      <c r="H8206" s="78"/>
      <c r="I8206" s="78"/>
    </row>
    <row r="8207" spans="1:9" x14ac:dyDescent="0.2">
      <c r="A8207" s="77">
        <v>40339</v>
      </c>
      <c r="B8207" s="61">
        <v>7090</v>
      </c>
      <c r="C8207" s="78">
        <f t="shared" si="311"/>
        <v>2010.06</v>
      </c>
      <c r="D8207" s="78">
        <f t="shared" si="312"/>
        <v>14.062809917355372</v>
      </c>
      <c r="E8207" s="78"/>
      <c r="F8207" s="78"/>
      <c r="G8207" s="78"/>
      <c r="H8207" s="78"/>
      <c r="I8207" s="78"/>
    </row>
    <row r="8208" spans="1:9" x14ac:dyDescent="0.2">
      <c r="A8208" s="77">
        <v>40340</v>
      </c>
      <c r="B8208" s="61">
        <v>5947</v>
      </c>
      <c r="C8208" s="78">
        <f t="shared" si="311"/>
        <v>2010.06</v>
      </c>
      <c r="D8208" s="78">
        <f t="shared" si="312"/>
        <v>11.795702479338843</v>
      </c>
      <c r="E8208" s="78"/>
      <c r="F8208" s="78"/>
      <c r="G8208" s="78"/>
      <c r="H8208" s="78"/>
      <c r="I8208" s="78"/>
    </row>
    <row r="8209" spans="1:9" x14ac:dyDescent="0.2">
      <c r="A8209" s="77">
        <v>40341</v>
      </c>
      <c r="B8209" s="61">
        <v>6101</v>
      </c>
      <c r="C8209" s="78">
        <f t="shared" si="311"/>
        <v>2010.06</v>
      </c>
      <c r="D8209" s="78">
        <f t="shared" si="312"/>
        <v>12.101157024793389</v>
      </c>
      <c r="E8209" s="78"/>
      <c r="F8209" s="78"/>
      <c r="G8209" s="78"/>
      <c r="H8209" s="78"/>
      <c r="I8209" s="78"/>
    </row>
    <row r="8210" spans="1:9" x14ac:dyDescent="0.2">
      <c r="A8210" s="77">
        <v>40342</v>
      </c>
      <c r="B8210" s="61">
        <v>6979</v>
      </c>
      <c r="C8210" s="78">
        <f t="shared" si="311"/>
        <v>2010.06</v>
      </c>
      <c r="D8210" s="78">
        <f t="shared" si="312"/>
        <v>13.842644628099173</v>
      </c>
      <c r="E8210" s="78"/>
      <c r="F8210" s="78"/>
      <c r="G8210" s="78"/>
      <c r="H8210" s="78"/>
      <c r="I8210" s="78"/>
    </row>
    <row r="8211" spans="1:9" x14ac:dyDescent="0.2">
      <c r="A8211" s="77">
        <v>40343</v>
      </c>
      <c r="B8211" s="61">
        <v>7753</v>
      </c>
      <c r="C8211" s="78">
        <f t="shared" si="311"/>
        <v>2010.06</v>
      </c>
      <c r="D8211" s="78">
        <f t="shared" si="312"/>
        <v>15.377851239669422</v>
      </c>
      <c r="E8211" s="78"/>
      <c r="F8211" s="78"/>
      <c r="G8211" s="78"/>
      <c r="H8211" s="78"/>
      <c r="I8211" s="78"/>
    </row>
    <row r="8212" spans="1:9" x14ac:dyDescent="0.2">
      <c r="A8212" s="77">
        <v>40344</v>
      </c>
      <c r="B8212" s="61">
        <v>7078</v>
      </c>
      <c r="C8212" s="78">
        <f t="shared" si="311"/>
        <v>2010.06</v>
      </c>
      <c r="D8212" s="78">
        <f t="shared" si="312"/>
        <v>14.03900826446281</v>
      </c>
      <c r="E8212" s="78"/>
      <c r="F8212" s="78"/>
      <c r="G8212" s="78"/>
      <c r="H8212" s="78"/>
      <c r="I8212" s="78"/>
    </row>
    <row r="8213" spans="1:9" x14ac:dyDescent="0.2">
      <c r="A8213" s="77">
        <v>40345</v>
      </c>
      <c r="B8213" s="61">
        <v>5524</v>
      </c>
      <c r="C8213" s="78">
        <f t="shared" si="311"/>
        <v>2010.06</v>
      </c>
      <c r="D8213" s="78">
        <f t="shared" si="312"/>
        <v>10.956694214876034</v>
      </c>
      <c r="E8213" s="78"/>
      <c r="F8213" s="78"/>
      <c r="G8213" s="78"/>
      <c r="H8213" s="78"/>
      <c r="I8213" s="78"/>
    </row>
    <row r="8214" spans="1:9" x14ac:dyDescent="0.2">
      <c r="A8214" s="77">
        <v>40346</v>
      </c>
      <c r="B8214" s="61">
        <v>5056</v>
      </c>
      <c r="C8214" s="78">
        <f t="shared" si="311"/>
        <v>2010.06</v>
      </c>
      <c r="D8214" s="78">
        <f t="shared" si="312"/>
        <v>10.028429752066115</v>
      </c>
      <c r="E8214" s="78"/>
      <c r="F8214" s="78"/>
      <c r="G8214" s="78"/>
      <c r="H8214" s="78"/>
      <c r="I8214" s="78"/>
    </row>
    <row r="8215" spans="1:9" x14ac:dyDescent="0.2">
      <c r="A8215" s="77">
        <v>40347</v>
      </c>
      <c r="B8215" s="61">
        <v>4955</v>
      </c>
      <c r="C8215" s="78">
        <f t="shared" si="311"/>
        <v>2010.06</v>
      </c>
      <c r="D8215" s="78">
        <f t="shared" si="312"/>
        <v>9.8280991735537189</v>
      </c>
      <c r="E8215" s="78"/>
      <c r="F8215" s="78"/>
      <c r="G8215" s="78"/>
      <c r="H8215" s="78"/>
      <c r="I8215" s="78"/>
    </row>
    <row r="8216" spans="1:9" x14ac:dyDescent="0.2">
      <c r="A8216" s="77">
        <v>40348</v>
      </c>
      <c r="B8216" s="61">
        <v>4851</v>
      </c>
      <c r="C8216" s="78">
        <f t="shared" si="311"/>
        <v>2010.06</v>
      </c>
      <c r="D8216" s="78">
        <f t="shared" si="312"/>
        <v>9.6218181818181812</v>
      </c>
      <c r="E8216" s="78"/>
      <c r="F8216" s="78"/>
      <c r="G8216" s="78"/>
      <c r="H8216" s="78"/>
      <c r="I8216" s="78"/>
    </row>
    <row r="8217" spans="1:9" x14ac:dyDescent="0.2">
      <c r="A8217" s="77">
        <v>40349</v>
      </c>
      <c r="B8217" s="61">
        <v>4803</v>
      </c>
      <c r="C8217" s="78">
        <f t="shared" si="311"/>
        <v>2010.06</v>
      </c>
      <c r="D8217" s="78">
        <f t="shared" si="312"/>
        <v>9.526611570247935</v>
      </c>
      <c r="E8217" s="78"/>
      <c r="F8217" s="78"/>
      <c r="G8217" s="78"/>
      <c r="H8217" s="78"/>
      <c r="I8217" s="78"/>
    </row>
    <row r="8218" spans="1:9" x14ac:dyDescent="0.2">
      <c r="A8218" s="77">
        <v>40350</v>
      </c>
      <c r="B8218" s="61">
        <v>4506</v>
      </c>
      <c r="C8218" s="78">
        <f t="shared" si="311"/>
        <v>2010.06</v>
      </c>
      <c r="D8218" s="78">
        <f t="shared" si="312"/>
        <v>8.9375206611570253</v>
      </c>
      <c r="E8218" s="78"/>
      <c r="F8218" s="78"/>
      <c r="G8218" s="78"/>
      <c r="H8218" s="78"/>
      <c r="I8218" s="78"/>
    </row>
    <row r="8219" spans="1:9" x14ac:dyDescent="0.2">
      <c r="A8219" s="77">
        <v>40351</v>
      </c>
      <c r="B8219" s="61">
        <v>5002</v>
      </c>
      <c r="C8219" s="78">
        <f t="shared" si="311"/>
        <v>2010.06</v>
      </c>
      <c r="D8219" s="78">
        <f t="shared" si="312"/>
        <v>9.9213223140495863</v>
      </c>
      <c r="E8219" s="78"/>
      <c r="F8219" s="78"/>
      <c r="G8219" s="78"/>
      <c r="H8219" s="78"/>
      <c r="I8219" s="78"/>
    </row>
    <row r="8220" spans="1:9" x14ac:dyDescent="0.2">
      <c r="A8220" s="77">
        <v>40352</v>
      </c>
      <c r="B8220" s="61">
        <v>5218</v>
      </c>
      <c r="C8220" s="78">
        <f t="shared" si="311"/>
        <v>2010.06</v>
      </c>
      <c r="D8220" s="78">
        <f t="shared" si="312"/>
        <v>10.349752066115704</v>
      </c>
      <c r="E8220" s="78"/>
      <c r="F8220" s="78"/>
      <c r="G8220" s="78"/>
      <c r="H8220" s="78"/>
      <c r="I8220" s="78"/>
    </row>
    <row r="8221" spans="1:9" x14ac:dyDescent="0.2">
      <c r="A8221" s="77">
        <v>40353</v>
      </c>
      <c r="B8221" s="61">
        <v>5501</v>
      </c>
      <c r="C8221" s="78">
        <f t="shared" si="311"/>
        <v>2010.06</v>
      </c>
      <c r="D8221" s="78">
        <f t="shared" si="312"/>
        <v>10.911074380165291</v>
      </c>
      <c r="E8221" s="78"/>
      <c r="F8221" s="78"/>
      <c r="G8221" s="78"/>
      <c r="H8221" s="78"/>
      <c r="I8221" s="78"/>
    </row>
    <row r="8222" spans="1:9" x14ac:dyDescent="0.2">
      <c r="A8222" s="77">
        <v>40354</v>
      </c>
      <c r="B8222" s="61">
        <v>5578</v>
      </c>
      <c r="C8222" s="78">
        <f t="shared" si="311"/>
        <v>2010.06</v>
      </c>
      <c r="D8222" s="78">
        <f t="shared" si="312"/>
        <v>11.063801652892561</v>
      </c>
      <c r="E8222" s="78"/>
      <c r="F8222" s="78"/>
      <c r="G8222" s="78"/>
      <c r="H8222" s="78"/>
      <c r="I8222" s="78"/>
    </row>
    <row r="8223" spans="1:9" x14ac:dyDescent="0.2">
      <c r="A8223" s="77">
        <v>40355</v>
      </c>
      <c r="B8223" s="61">
        <v>5375</v>
      </c>
      <c r="C8223" s="78">
        <f t="shared" si="311"/>
        <v>2010.06</v>
      </c>
      <c r="D8223" s="78">
        <f t="shared" si="312"/>
        <v>10.661157024793388</v>
      </c>
      <c r="E8223" s="78"/>
      <c r="F8223" s="78"/>
      <c r="G8223" s="78"/>
      <c r="H8223" s="78"/>
      <c r="I8223" s="78"/>
    </row>
    <row r="8224" spans="1:9" x14ac:dyDescent="0.2">
      <c r="A8224" s="77">
        <v>40356</v>
      </c>
      <c r="B8224" s="61">
        <v>5223</v>
      </c>
      <c r="C8224" s="78">
        <f t="shared" si="311"/>
        <v>2010.06</v>
      </c>
      <c r="D8224" s="78">
        <f t="shared" si="312"/>
        <v>10.359669421487602</v>
      </c>
      <c r="E8224" s="78"/>
      <c r="F8224" s="78"/>
      <c r="G8224" s="78"/>
      <c r="H8224" s="78"/>
      <c r="I8224" s="78"/>
    </row>
    <row r="8225" spans="1:9" x14ac:dyDescent="0.2">
      <c r="A8225" s="77">
        <v>40357</v>
      </c>
      <c r="B8225" s="61">
        <v>4852</v>
      </c>
      <c r="C8225" s="78">
        <f t="shared" si="311"/>
        <v>2010.06</v>
      </c>
      <c r="D8225" s="78">
        <f t="shared" si="312"/>
        <v>9.6238016528925616</v>
      </c>
      <c r="E8225" s="78"/>
      <c r="F8225" s="78"/>
      <c r="G8225" s="78"/>
      <c r="H8225" s="78"/>
      <c r="I8225" s="78"/>
    </row>
    <row r="8226" spans="1:9" x14ac:dyDescent="0.2">
      <c r="A8226" s="77">
        <v>40358</v>
      </c>
      <c r="B8226" s="61">
        <v>4208</v>
      </c>
      <c r="C8226" s="78">
        <f t="shared" si="311"/>
        <v>2010.06</v>
      </c>
      <c r="D8226" s="78">
        <f t="shared" si="312"/>
        <v>8.346446280991735</v>
      </c>
      <c r="E8226" s="78"/>
      <c r="F8226" s="78"/>
      <c r="G8226" s="78"/>
      <c r="H8226" s="78"/>
      <c r="I8226" s="78"/>
    </row>
    <row r="8227" spans="1:9" x14ac:dyDescent="0.2">
      <c r="A8227" s="77">
        <v>40359</v>
      </c>
      <c r="B8227" s="61">
        <v>3673</v>
      </c>
      <c r="C8227" s="78">
        <f t="shared" si="311"/>
        <v>2010.06</v>
      </c>
      <c r="D8227" s="78">
        <f t="shared" si="312"/>
        <v>7.2852892561983476</v>
      </c>
      <c r="E8227" s="78"/>
      <c r="F8227" s="78"/>
      <c r="G8227" s="78"/>
      <c r="H8227" s="78"/>
      <c r="I8227" s="78"/>
    </row>
    <row r="8228" spans="1:9" x14ac:dyDescent="0.2">
      <c r="A8228" s="77">
        <v>40360</v>
      </c>
      <c r="B8228" s="61">
        <v>3152</v>
      </c>
      <c r="C8228" s="78">
        <f t="shared" si="311"/>
        <v>2010.07</v>
      </c>
      <c r="D8228" s="78">
        <f t="shared" si="312"/>
        <v>6.2519008264462812</v>
      </c>
      <c r="E8228" s="78"/>
      <c r="F8228" s="78"/>
      <c r="G8228" s="78"/>
      <c r="H8228" s="78"/>
      <c r="I8228" s="78"/>
    </row>
    <row r="8229" spans="1:9" x14ac:dyDescent="0.2">
      <c r="A8229" s="77">
        <v>40361</v>
      </c>
      <c r="B8229" s="61">
        <v>3069</v>
      </c>
      <c r="C8229" s="78">
        <f t="shared" si="311"/>
        <v>2010.07</v>
      </c>
      <c r="D8229" s="78">
        <f t="shared" si="312"/>
        <v>6.0872727272727269</v>
      </c>
      <c r="E8229" s="78"/>
      <c r="F8229" s="78"/>
      <c r="G8229" s="78"/>
      <c r="H8229" s="78"/>
      <c r="I8229" s="78"/>
    </row>
    <row r="8230" spans="1:9" x14ac:dyDescent="0.2">
      <c r="A8230" s="77">
        <v>40362</v>
      </c>
      <c r="B8230" s="61">
        <v>2829</v>
      </c>
      <c r="C8230" s="78">
        <f t="shared" si="311"/>
        <v>2010.07</v>
      </c>
      <c r="D8230" s="78">
        <f t="shared" si="312"/>
        <v>5.6112396694214874</v>
      </c>
      <c r="E8230" s="78"/>
      <c r="F8230" s="78"/>
      <c r="G8230" s="78"/>
      <c r="H8230" s="78"/>
      <c r="I8230" s="78"/>
    </row>
    <row r="8231" spans="1:9" x14ac:dyDescent="0.2">
      <c r="A8231" s="77">
        <v>40363</v>
      </c>
      <c r="B8231" s="61">
        <v>2726</v>
      </c>
      <c r="C8231" s="78">
        <f t="shared" si="311"/>
        <v>2010.07</v>
      </c>
      <c r="D8231" s="78">
        <f t="shared" si="312"/>
        <v>5.4069421487603302</v>
      </c>
      <c r="E8231" s="78"/>
      <c r="F8231" s="78"/>
      <c r="G8231" s="78"/>
      <c r="H8231" s="78"/>
      <c r="I8231" s="78"/>
    </row>
    <row r="8232" spans="1:9" x14ac:dyDescent="0.2">
      <c r="A8232" s="77">
        <v>40364</v>
      </c>
      <c r="B8232" s="61">
        <v>2861</v>
      </c>
      <c r="C8232" s="78">
        <f t="shared" si="311"/>
        <v>2010.07</v>
      </c>
      <c r="D8232" s="78">
        <f t="shared" si="312"/>
        <v>5.6747107438016524</v>
      </c>
      <c r="E8232" s="78"/>
      <c r="F8232" s="78"/>
      <c r="G8232" s="78"/>
      <c r="H8232" s="78"/>
      <c r="I8232" s="78"/>
    </row>
    <row r="8233" spans="1:9" x14ac:dyDescent="0.2">
      <c r="A8233" s="77">
        <v>40365</v>
      </c>
      <c r="B8233" s="61">
        <v>2969</v>
      </c>
      <c r="C8233" s="78">
        <f t="shared" si="311"/>
        <v>2010.07</v>
      </c>
      <c r="D8233" s="78">
        <f t="shared" si="312"/>
        <v>5.8889256198347111</v>
      </c>
      <c r="E8233" s="78"/>
      <c r="F8233" s="78"/>
      <c r="G8233" s="78"/>
      <c r="H8233" s="78"/>
      <c r="I8233" s="78"/>
    </row>
    <row r="8234" spans="1:9" x14ac:dyDescent="0.2">
      <c r="A8234" s="77">
        <v>40366</v>
      </c>
      <c r="B8234" s="61">
        <v>2865</v>
      </c>
      <c r="C8234" s="78">
        <f t="shared" si="311"/>
        <v>2010.07</v>
      </c>
      <c r="D8234" s="78">
        <f t="shared" si="312"/>
        <v>5.6826446280991734</v>
      </c>
      <c r="E8234" s="78"/>
      <c r="F8234" s="78"/>
      <c r="G8234" s="78"/>
      <c r="H8234" s="78"/>
      <c r="I8234" s="78"/>
    </row>
    <row r="8235" spans="1:9" x14ac:dyDescent="0.2">
      <c r="A8235" s="77">
        <v>40367</v>
      </c>
      <c r="B8235" s="61">
        <v>2714</v>
      </c>
      <c r="C8235" s="78">
        <f t="shared" si="311"/>
        <v>2010.07</v>
      </c>
      <c r="D8235" s="78">
        <f t="shared" si="312"/>
        <v>5.3831404958677682</v>
      </c>
      <c r="E8235" s="78"/>
      <c r="F8235" s="78"/>
      <c r="G8235" s="78"/>
      <c r="H8235" s="78"/>
      <c r="I8235" s="78"/>
    </row>
    <row r="8236" spans="1:9" x14ac:dyDescent="0.2">
      <c r="A8236" s="77">
        <v>40368</v>
      </c>
      <c r="B8236" s="61">
        <v>2570</v>
      </c>
      <c r="C8236" s="78">
        <f t="shared" si="311"/>
        <v>2010.07</v>
      </c>
      <c r="D8236" s="78">
        <f t="shared" si="312"/>
        <v>5.0975206611570245</v>
      </c>
      <c r="E8236" s="78"/>
      <c r="F8236" s="78"/>
      <c r="G8236" s="78"/>
      <c r="H8236" s="78"/>
      <c r="I8236" s="78"/>
    </row>
    <row r="8237" spans="1:9" x14ac:dyDescent="0.2">
      <c r="A8237" s="77">
        <v>40369</v>
      </c>
      <c r="B8237" s="61">
        <v>2274</v>
      </c>
      <c r="C8237" s="78">
        <f t="shared" si="311"/>
        <v>2010.07</v>
      </c>
      <c r="D8237" s="78">
        <f t="shared" si="312"/>
        <v>4.5104132231404952</v>
      </c>
      <c r="E8237" s="78"/>
      <c r="F8237" s="78"/>
      <c r="G8237" s="78"/>
      <c r="H8237" s="78"/>
      <c r="I8237" s="78"/>
    </row>
    <row r="8238" spans="1:9" x14ac:dyDescent="0.2">
      <c r="A8238" s="77">
        <v>40370</v>
      </c>
      <c r="B8238" s="61">
        <v>2321</v>
      </c>
      <c r="C8238" s="78">
        <f t="shared" si="311"/>
        <v>2010.07</v>
      </c>
      <c r="D8238" s="78">
        <f t="shared" si="312"/>
        <v>4.6036363636363635</v>
      </c>
      <c r="E8238" s="78"/>
      <c r="F8238" s="78"/>
      <c r="G8238" s="78"/>
      <c r="H8238" s="78"/>
      <c r="I8238" s="78"/>
    </row>
    <row r="8239" spans="1:9" x14ac:dyDescent="0.2">
      <c r="A8239" s="77">
        <v>40371</v>
      </c>
      <c r="B8239" s="61">
        <v>1968</v>
      </c>
      <c r="C8239" s="78">
        <f t="shared" si="311"/>
        <v>2010.07</v>
      </c>
      <c r="D8239" s="78">
        <f t="shared" si="312"/>
        <v>3.9034710743801653</v>
      </c>
      <c r="E8239" s="78"/>
      <c r="F8239" s="78"/>
      <c r="G8239" s="78"/>
      <c r="H8239" s="78"/>
      <c r="I8239" s="78"/>
    </row>
    <row r="8240" spans="1:9" x14ac:dyDescent="0.2">
      <c r="A8240" s="77">
        <v>40372</v>
      </c>
      <c r="B8240" s="61">
        <v>1788</v>
      </c>
      <c r="C8240" s="78">
        <f t="shared" si="311"/>
        <v>2010.07</v>
      </c>
      <c r="D8240" s="78">
        <f t="shared" si="312"/>
        <v>3.5464462809917352</v>
      </c>
      <c r="E8240" s="78"/>
      <c r="F8240" s="78"/>
      <c r="G8240" s="78"/>
      <c r="H8240" s="78"/>
      <c r="I8240" s="78"/>
    </row>
    <row r="8241" spans="1:9" x14ac:dyDescent="0.2">
      <c r="A8241" s="77">
        <v>40373</v>
      </c>
      <c r="B8241" s="61">
        <v>1712</v>
      </c>
      <c r="C8241" s="78">
        <f t="shared" si="311"/>
        <v>2010.07</v>
      </c>
      <c r="D8241" s="78">
        <f t="shared" si="312"/>
        <v>3.3957024793388428</v>
      </c>
      <c r="E8241" s="78"/>
      <c r="F8241" s="78"/>
      <c r="G8241" s="78"/>
      <c r="H8241" s="78"/>
      <c r="I8241" s="78"/>
    </row>
    <row r="8242" spans="1:9" x14ac:dyDescent="0.2">
      <c r="A8242" s="77">
        <v>40374</v>
      </c>
      <c r="B8242" s="61">
        <v>1776</v>
      </c>
      <c r="C8242" s="78">
        <f t="shared" si="311"/>
        <v>2010.07</v>
      </c>
      <c r="D8242" s="78">
        <f t="shared" si="312"/>
        <v>3.5226446280991737</v>
      </c>
      <c r="E8242" s="78"/>
      <c r="F8242" s="78"/>
      <c r="G8242" s="78"/>
      <c r="H8242" s="78"/>
      <c r="I8242" s="78"/>
    </row>
    <row r="8243" spans="1:9" x14ac:dyDescent="0.2">
      <c r="A8243" s="77">
        <v>40375</v>
      </c>
      <c r="B8243" s="61">
        <v>1654</v>
      </c>
      <c r="C8243" s="78">
        <f t="shared" si="311"/>
        <v>2010.07</v>
      </c>
      <c r="D8243" s="78">
        <f t="shared" si="312"/>
        <v>3.2806611570247934</v>
      </c>
      <c r="E8243" s="78"/>
      <c r="F8243" s="78"/>
      <c r="G8243" s="78"/>
      <c r="H8243" s="78"/>
      <c r="I8243" s="78"/>
    </row>
    <row r="8244" spans="1:9" x14ac:dyDescent="0.2">
      <c r="A8244" s="77">
        <v>40376</v>
      </c>
      <c r="B8244" s="61">
        <v>1413</v>
      </c>
      <c r="C8244" s="78">
        <f t="shared" si="311"/>
        <v>2010.07</v>
      </c>
      <c r="D8244" s="78">
        <f t="shared" si="312"/>
        <v>2.8026446280991735</v>
      </c>
      <c r="E8244" s="78"/>
      <c r="F8244" s="78"/>
      <c r="G8244" s="78"/>
      <c r="H8244" s="78"/>
      <c r="I8244" s="78"/>
    </row>
    <row r="8245" spans="1:9" x14ac:dyDescent="0.2">
      <c r="A8245" s="77">
        <v>40377</v>
      </c>
      <c r="B8245" s="61">
        <v>1044</v>
      </c>
      <c r="C8245" s="78">
        <f t="shared" si="311"/>
        <v>2010.07</v>
      </c>
      <c r="D8245" s="78">
        <f t="shared" si="312"/>
        <v>2.0707438016528927</v>
      </c>
      <c r="E8245" s="78"/>
      <c r="F8245" s="78"/>
      <c r="G8245" s="78"/>
      <c r="H8245" s="78"/>
      <c r="I8245" s="78"/>
    </row>
    <row r="8246" spans="1:9" x14ac:dyDescent="0.2">
      <c r="A8246" s="77">
        <v>40378</v>
      </c>
      <c r="B8246" s="61">
        <v>1213</v>
      </c>
      <c r="C8246" s="78">
        <f t="shared" si="311"/>
        <v>2010.07</v>
      </c>
      <c r="D8246" s="78">
        <f t="shared" si="312"/>
        <v>2.4059504132231404</v>
      </c>
      <c r="E8246" s="78"/>
      <c r="F8246" s="78"/>
      <c r="G8246" s="78"/>
      <c r="H8246" s="78"/>
      <c r="I8246" s="78"/>
    </row>
    <row r="8247" spans="1:9" x14ac:dyDescent="0.2">
      <c r="A8247" s="77">
        <v>40379</v>
      </c>
      <c r="B8247" s="61">
        <v>977</v>
      </c>
      <c r="C8247" s="78">
        <f t="shared" si="311"/>
        <v>2010.07</v>
      </c>
      <c r="D8247" s="78">
        <f t="shared" si="312"/>
        <v>1.9378512396694214</v>
      </c>
      <c r="E8247" s="78"/>
      <c r="F8247" s="78"/>
      <c r="G8247" s="78"/>
      <c r="H8247" s="78"/>
      <c r="I8247" s="78"/>
    </row>
    <row r="8248" spans="1:9" x14ac:dyDescent="0.2">
      <c r="A8248" s="77">
        <v>40380</v>
      </c>
      <c r="B8248" s="61">
        <v>994</v>
      </c>
      <c r="C8248" s="78">
        <f t="shared" si="311"/>
        <v>2010.07</v>
      </c>
      <c r="D8248" s="78">
        <f t="shared" si="312"/>
        <v>1.9715702479338844</v>
      </c>
      <c r="E8248" s="78"/>
      <c r="F8248" s="78"/>
      <c r="G8248" s="78"/>
      <c r="H8248" s="78"/>
      <c r="I8248" s="78"/>
    </row>
    <row r="8249" spans="1:9" x14ac:dyDescent="0.2">
      <c r="A8249" s="77">
        <v>40381</v>
      </c>
      <c r="B8249" s="61">
        <v>1054</v>
      </c>
      <c r="C8249" s="78">
        <f t="shared" si="311"/>
        <v>2010.07</v>
      </c>
      <c r="D8249" s="78">
        <f t="shared" si="312"/>
        <v>2.0905785123966942</v>
      </c>
      <c r="E8249" s="78"/>
      <c r="F8249" s="78"/>
      <c r="G8249" s="78"/>
      <c r="H8249" s="78"/>
      <c r="I8249" s="78"/>
    </row>
    <row r="8250" spans="1:9" x14ac:dyDescent="0.2">
      <c r="A8250" s="77">
        <v>40382</v>
      </c>
      <c r="B8250" s="61">
        <v>1051</v>
      </c>
      <c r="C8250" s="78">
        <f t="shared" si="311"/>
        <v>2010.07</v>
      </c>
      <c r="D8250" s="78">
        <f t="shared" si="312"/>
        <v>2.0846280991735537</v>
      </c>
      <c r="E8250" s="78"/>
      <c r="F8250" s="78"/>
      <c r="G8250" s="78"/>
      <c r="H8250" s="78"/>
      <c r="I8250" s="78"/>
    </row>
    <row r="8251" spans="1:9" x14ac:dyDescent="0.2">
      <c r="A8251" s="77">
        <v>40383</v>
      </c>
      <c r="B8251" s="61">
        <v>979</v>
      </c>
      <c r="C8251" s="78">
        <f t="shared" si="311"/>
        <v>2010.07</v>
      </c>
      <c r="D8251" s="78">
        <f t="shared" si="312"/>
        <v>1.9418181818181817</v>
      </c>
      <c r="E8251" s="78"/>
      <c r="F8251" s="78"/>
      <c r="G8251" s="78"/>
      <c r="H8251" s="78"/>
      <c r="I8251" s="78"/>
    </row>
    <row r="8252" spans="1:9" x14ac:dyDescent="0.2">
      <c r="A8252" s="77">
        <v>40384</v>
      </c>
      <c r="B8252" s="61">
        <v>950</v>
      </c>
      <c r="C8252" s="78">
        <f t="shared" si="311"/>
        <v>2010.07</v>
      </c>
      <c r="D8252" s="78">
        <f t="shared" si="312"/>
        <v>1.884297520661157</v>
      </c>
      <c r="E8252" s="78"/>
      <c r="F8252" s="78"/>
      <c r="G8252" s="78"/>
      <c r="H8252" s="78"/>
      <c r="I8252" s="78"/>
    </row>
    <row r="8253" spans="1:9" x14ac:dyDescent="0.2">
      <c r="A8253" s="77">
        <v>40385</v>
      </c>
      <c r="B8253" s="61">
        <v>855</v>
      </c>
      <c r="C8253" s="78">
        <f t="shared" si="311"/>
        <v>2010.07</v>
      </c>
      <c r="D8253" s="78">
        <f t="shared" si="312"/>
        <v>1.6958677685950414</v>
      </c>
      <c r="E8253" s="78"/>
      <c r="F8253" s="78"/>
      <c r="G8253" s="78"/>
      <c r="H8253" s="78"/>
      <c r="I8253" s="78"/>
    </row>
    <row r="8254" spans="1:9" x14ac:dyDescent="0.2">
      <c r="A8254" s="77">
        <v>40386</v>
      </c>
      <c r="B8254" s="61">
        <v>690</v>
      </c>
      <c r="C8254" s="78">
        <f t="shared" si="311"/>
        <v>2010.07</v>
      </c>
      <c r="D8254" s="78">
        <f t="shared" si="312"/>
        <v>1.368595041322314</v>
      </c>
      <c r="E8254" s="78"/>
      <c r="F8254" s="78"/>
      <c r="G8254" s="78"/>
      <c r="H8254" s="78"/>
      <c r="I8254" s="78"/>
    </row>
    <row r="8255" spans="1:9" x14ac:dyDescent="0.2">
      <c r="A8255" s="77">
        <v>40387</v>
      </c>
      <c r="B8255" s="61">
        <v>526</v>
      </c>
      <c r="C8255" s="78">
        <f t="shared" si="311"/>
        <v>2010.07</v>
      </c>
      <c r="D8255" s="78">
        <f t="shared" si="312"/>
        <v>1.0433057851239669</v>
      </c>
      <c r="E8255" s="78"/>
      <c r="F8255" s="78"/>
      <c r="G8255" s="78"/>
      <c r="H8255" s="78"/>
      <c r="I8255" s="78"/>
    </row>
    <row r="8256" spans="1:9" x14ac:dyDescent="0.2">
      <c r="A8256" s="77">
        <v>40388</v>
      </c>
      <c r="B8256" s="61">
        <v>422</v>
      </c>
      <c r="C8256" s="78">
        <f t="shared" si="311"/>
        <v>2010.07</v>
      </c>
      <c r="D8256" s="78">
        <f t="shared" si="312"/>
        <v>0.83702479338842972</v>
      </c>
      <c r="E8256" s="78"/>
      <c r="F8256" s="78"/>
      <c r="G8256" s="78"/>
      <c r="H8256" s="78"/>
      <c r="I8256" s="78"/>
    </row>
    <row r="8257" spans="1:9" x14ac:dyDescent="0.2">
      <c r="A8257" s="77">
        <v>40389</v>
      </c>
      <c r="B8257" s="61">
        <v>541</v>
      </c>
      <c r="C8257" s="78">
        <f t="shared" si="311"/>
        <v>2010.07</v>
      </c>
      <c r="D8257" s="78">
        <f t="shared" si="312"/>
        <v>1.0730578512396693</v>
      </c>
      <c r="E8257" s="78"/>
      <c r="F8257" s="78"/>
      <c r="G8257" s="78"/>
      <c r="H8257" s="78"/>
      <c r="I8257" s="78"/>
    </row>
    <row r="8258" spans="1:9" x14ac:dyDescent="0.2">
      <c r="A8258" s="77">
        <v>40390</v>
      </c>
      <c r="B8258" s="61">
        <v>518</v>
      </c>
      <c r="C8258" s="78">
        <f t="shared" si="311"/>
        <v>2010.07</v>
      </c>
      <c r="D8258" s="78">
        <f t="shared" si="312"/>
        <v>1.0274380165289256</v>
      </c>
      <c r="E8258" s="78"/>
      <c r="F8258" s="78"/>
      <c r="G8258" s="78"/>
      <c r="H8258" s="78"/>
      <c r="I8258" s="78"/>
    </row>
    <row r="8259" spans="1:9" x14ac:dyDescent="0.2">
      <c r="A8259" s="77">
        <v>40391</v>
      </c>
      <c r="B8259" s="61">
        <v>491</v>
      </c>
      <c r="C8259" s="78">
        <f t="shared" si="311"/>
        <v>2010.08</v>
      </c>
      <c r="D8259" s="78">
        <f t="shared" si="312"/>
        <v>0.97388429752066108</v>
      </c>
      <c r="E8259" s="78"/>
      <c r="F8259" s="78"/>
      <c r="G8259" s="78"/>
      <c r="H8259" s="78"/>
      <c r="I8259" s="78"/>
    </row>
    <row r="8260" spans="1:9" x14ac:dyDescent="0.2">
      <c r="A8260" s="77">
        <v>40392</v>
      </c>
      <c r="B8260" s="61">
        <v>539</v>
      </c>
      <c r="C8260" s="78">
        <f t="shared" si="311"/>
        <v>2010.08</v>
      </c>
      <c r="D8260" s="78">
        <f t="shared" si="312"/>
        <v>1.0690909090909091</v>
      </c>
      <c r="E8260" s="78"/>
      <c r="F8260" s="78"/>
      <c r="G8260" s="78"/>
      <c r="H8260" s="78"/>
      <c r="I8260" s="78"/>
    </row>
    <row r="8261" spans="1:9" x14ac:dyDescent="0.2">
      <c r="A8261" s="77">
        <v>40393</v>
      </c>
      <c r="B8261" s="61">
        <v>635</v>
      </c>
      <c r="C8261" s="78">
        <f t="shared" si="311"/>
        <v>2010.08</v>
      </c>
      <c r="D8261" s="78">
        <f t="shared" si="312"/>
        <v>1.2595041322314051</v>
      </c>
      <c r="E8261" s="78"/>
      <c r="F8261" s="78"/>
      <c r="G8261" s="78"/>
      <c r="H8261" s="78"/>
      <c r="I8261" s="78"/>
    </row>
    <row r="8262" spans="1:9" x14ac:dyDescent="0.2">
      <c r="A8262" s="77">
        <v>40394</v>
      </c>
      <c r="B8262" s="61">
        <v>555</v>
      </c>
      <c r="C8262" s="78">
        <f t="shared" si="311"/>
        <v>2010.08</v>
      </c>
      <c r="D8262" s="78">
        <f t="shared" si="312"/>
        <v>1.1008264462809918</v>
      </c>
      <c r="E8262" s="78"/>
      <c r="F8262" s="78"/>
      <c r="G8262" s="78"/>
      <c r="H8262" s="78"/>
      <c r="I8262" s="78"/>
    </row>
    <row r="8263" spans="1:9" x14ac:dyDescent="0.2">
      <c r="A8263" s="77">
        <v>40395</v>
      </c>
      <c r="B8263" s="61">
        <v>489</v>
      </c>
      <c r="C8263" s="78">
        <f t="shared" si="311"/>
        <v>2010.08</v>
      </c>
      <c r="D8263" s="78">
        <f t="shared" si="312"/>
        <v>0.96991735537190082</v>
      </c>
      <c r="E8263" s="78"/>
      <c r="F8263" s="78"/>
      <c r="G8263" s="78"/>
      <c r="H8263" s="78"/>
      <c r="I8263" s="78"/>
    </row>
    <row r="8264" spans="1:9" x14ac:dyDescent="0.2">
      <c r="A8264" s="77">
        <v>40396</v>
      </c>
      <c r="B8264" s="61">
        <v>460</v>
      </c>
      <c r="C8264" s="78">
        <f t="shared" si="311"/>
        <v>2010.08</v>
      </c>
      <c r="D8264" s="78">
        <f t="shared" si="312"/>
        <v>0.91239669421487601</v>
      </c>
      <c r="E8264" s="78"/>
      <c r="F8264" s="78"/>
      <c r="G8264" s="78"/>
      <c r="H8264" s="78"/>
      <c r="I8264" s="78"/>
    </row>
    <row r="8265" spans="1:9" x14ac:dyDescent="0.2">
      <c r="A8265" s="77">
        <v>40397</v>
      </c>
      <c r="B8265" s="61">
        <v>319</v>
      </c>
      <c r="C8265" s="78">
        <f t="shared" si="311"/>
        <v>2010.08</v>
      </c>
      <c r="D8265" s="78">
        <f t="shared" si="312"/>
        <v>0.63272727272727269</v>
      </c>
      <c r="E8265" s="78"/>
      <c r="F8265" s="78"/>
      <c r="G8265" s="78"/>
      <c r="H8265" s="78"/>
      <c r="I8265" s="78"/>
    </row>
    <row r="8266" spans="1:9" x14ac:dyDescent="0.2">
      <c r="A8266" s="77">
        <v>40398</v>
      </c>
      <c r="B8266" s="61">
        <v>441</v>
      </c>
      <c r="C8266" s="78">
        <f t="shared" si="311"/>
        <v>2010.08</v>
      </c>
      <c r="D8266" s="78">
        <f t="shared" si="312"/>
        <v>0.87471074380165292</v>
      </c>
      <c r="E8266" s="78"/>
      <c r="F8266" s="78"/>
      <c r="G8266" s="78"/>
      <c r="H8266" s="78"/>
      <c r="I8266" s="78"/>
    </row>
    <row r="8267" spans="1:9" x14ac:dyDescent="0.2">
      <c r="A8267" s="77">
        <v>40399</v>
      </c>
      <c r="B8267" s="61">
        <v>382</v>
      </c>
      <c r="C8267" s="78">
        <f t="shared" ref="C8267:C8330" si="313">YEAR(A8267) + MONTH(A8267) / 100</f>
        <v>2010.08</v>
      </c>
      <c r="D8267" s="78">
        <f t="shared" si="312"/>
        <v>0.75768595041322317</v>
      </c>
      <c r="E8267" s="78"/>
      <c r="F8267" s="78"/>
      <c r="G8267" s="78"/>
      <c r="H8267" s="78"/>
      <c r="I8267" s="78"/>
    </row>
    <row r="8268" spans="1:9" x14ac:dyDescent="0.2">
      <c r="A8268" s="77">
        <v>40400</v>
      </c>
      <c r="B8268" s="61">
        <v>243</v>
      </c>
      <c r="C8268" s="78">
        <f t="shared" si="313"/>
        <v>2010.08</v>
      </c>
      <c r="D8268" s="78">
        <f t="shared" ref="D8268:D8331" si="314">B8268 * 60 * 60 * 24 / 43560 / 1000</f>
        <v>0.48198347107438017</v>
      </c>
      <c r="E8268" s="78"/>
      <c r="F8268" s="78"/>
      <c r="G8268" s="78"/>
      <c r="H8268" s="78"/>
      <c r="I8268" s="78"/>
    </row>
    <row r="8269" spans="1:9" x14ac:dyDescent="0.2">
      <c r="A8269" s="77">
        <v>40401</v>
      </c>
      <c r="B8269" s="61">
        <v>322</v>
      </c>
      <c r="C8269" s="78">
        <f t="shared" si="313"/>
        <v>2010.08</v>
      </c>
      <c r="D8269" s="78">
        <f t="shared" si="314"/>
        <v>0.63867768595041319</v>
      </c>
      <c r="E8269" s="78"/>
      <c r="F8269" s="78"/>
      <c r="G8269" s="78"/>
      <c r="H8269" s="78"/>
      <c r="I8269" s="78"/>
    </row>
    <row r="8270" spans="1:9" x14ac:dyDescent="0.2">
      <c r="A8270" s="77">
        <v>40402</v>
      </c>
      <c r="B8270" s="61">
        <v>345</v>
      </c>
      <c r="C8270" s="78">
        <f t="shared" si="313"/>
        <v>2010.08</v>
      </c>
      <c r="D8270" s="78">
        <f t="shared" si="314"/>
        <v>0.68429752066115701</v>
      </c>
      <c r="E8270" s="78"/>
      <c r="F8270" s="78"/>
      <c r="G8270" s="78"/>
      <c r="H8270" s="78"/>
      <c r="I8270" s="78"/>
    </row>
    <row r="8271" spans="1:9" x14ac:dyDescent="0.2">
      <c r="A8271" s="77">
        <v>40403</v>
      </c>
      <c r="B8271" s="61">
        <v>534</v>
      </c>
      <c r="C8271" s="78">
        <f t="shared" si="313"/>
        <v>2010.08</v>
      </c>
      <c r="D8271" s="78">
        <f t="shared" si="314"/>
        <v>1.0591735537190081</v>
      </c>
      <c r="E8271" s="78"/>
      <c r="F8271" s="78"/>
      <c r="G8271" s="78"/>
      <c r="H8271" s="78"/>
      <c r="I8271" s="78"/>
    </row>
    <row r="8272" spans="1:9" x14ac:dyDescent="0.2">
      <c r="A8272" s="77">
        <v>40404</v>
      </c>
      <c r="B8272" s="61">
        <v>374</v>
      </c>
      <c r="C8272" s="78">
        <f t="shared" si="313"/>
        <v>2010.08</v>
      </c>
      <c r="D8272" s="78">
        <f t="shared" si="314"/>
        <v>0.74181818181818182</v>
      </c>
      <c r="E8272" s="78"/>
      <c r="F8272" s="78"/>
      <c r="G8272" s="78"/>
      <c r="H8272" s="78"/>
      <c r="I8272" s="78"/>
    </row>
    <row r="8273" spans="1:9" x14ac:dyDescent="0.2">
      <c r="A8273" s="77">
        <v>40405</v>
      </c>
      <c r="B8273" s="61">
        <v>491</v>
      </c>
      <c r="C8273" s="78">
        <f t="shared" si="313"/>
        <v>2010.08</v>
      </c>
      <c r="D8273" s="78">
        <f t="shared" si="314"/>
        <v>0.97388429752066108</v>
      </c>
      <c r="E8273" s="78"/>
      <c r="F8273" s="78"/>
      <c r="G8273" s="78"/>
      <c r="H8273" s="78"/>
      <c r="I8273" s="78"/>
    </row>
    <row r="8274" spans="1:9" x14ac:dyDescent="0.2">
      <c r="A8274" s="77">
        <v>40406</v>
      </c>
      <c r="B8274" s="61">
        <v>536</v>
      </c>
      <c r="C8274" s="78">
        <f t="shared" si="313"/>
        <v>2010.08</v>
      </c>
      <c r="D8274" s="78">
        <f t="shared" si="314"/>
        <v>1.0631404958677686</v>
      </c>
      <c r="E8274" s="78"/>
      <c r="F8274" s="78"/>
      <c r="G8274" s="78"/>
      <c r="H8274" s="78"/>
      <c r="I8274" s="78"/>
    </row>
    <row r="8275" spans="1:9" x14ac:dyDescent="0.2">
      <c r="A8275" s="77">
        <v>40407</v>
      </c>
      <c r="B8275" s="61">
        <v>277</v>
      </c>
      <c r="C8275" s="78">
        <f t="shared" si="313"/>
        <v>2010.08</v>
      </c>
      <c r="D8275" s="78">
        <f t="shared" si="314"/>
        <v>0.54942148760330578</v>
      </c>
      <c r="E8275" s="78"/>
      <c r="F8275" s="78"/>
      <c r="G8275" s="78"/>
      <c r="H8275" s="78"/>
      <c r="I8275" s="78"/>
    </row>
    <row r="8276" spans="1:9" x14ac:dyDescent="0.2">
      <c r="A8276" s="77">
        <v>40408</v>
      </c>
      <c r="B8276" s="61">
        <v>163</v>
      </c>
      <c r="C8276" s="78">
        <f t="shared" si="313"/>
        <v>2010.08</v>
      </c>
      <c r="D8276" s="78">
        <f t="shared" si="314"/>
        <v>0.3233057851239669</v>
      </c>
      <c r="E8276" s="78"/>
      <c r="F8276" s="78"/>
      <c r="G8276" s="78"/>
      <c r="H8276" s="78"/>
      <c r="I8276" s="78"/>
    </row>
    <row r="8277" spans="1:9" x14ac:dyDescent="0.2">
      <c r="A8277" s="77">
        <v>40409</v>
      </c>
      <c r="B8277" s="61">
        <v>305</v>
      </c>
      <c r="C8277" s="78">
        <f t="shared" si="313"/>
        <v>2010.08</v>
      </c>
      <c r="D8277" s="78">
        <f t="shared" si="314"/>
        <v>0.60495867768595046</v>
      </c>
      <c r="E8277" s="78"/>
      <c r="F8277" s="78"/>
      <c r="G8277" s="78"/>
      <c r="H8277" s="78"/>
      <c r="I8277" s="78"/>
    </row>
    <row r="8278" spans="1:9" x14ac:dyDescent="0.2">
      <c r="A8278" s="77">
        <v>40410</v>
      </c>
      <c r="B8278" s="61">
        <v>176</v>
      </c>
      <c r="C8278" s="78">
        <f t="shared" si="313"/>
        <v>2010.08</v>
      </c>
      <c r="D8278" s="78">
        <f t="shared" si="314"/>
        <v>0.34909090909090906</v>
      </c>
      <c r="E8278" s="78"/>
      <c r="F8278" s="78"/>
      <c r="G8278" s="78"/>
      <c r="H8278" s="78"/>
      <c r="I8278" s="78"/>
    </row>
    <row r="8279" spans="1:9" x14ac:dyDescent="0.2">
      <c r="A8279" s="77">
        <v>40411</v>
      </c>
      <c r="B8279" s="61">
        <v>14</v>
      </c>
      <c r="C8279" s="78">
        <f t="shared" si="313"/>
        <v>2010.08</v>
      </c>
      <c r="D8279" s="78">
        <f t="shared" si="314"/>
        <v>2.7768595041322314E-2</v>
      </c>
      <c r="E8279" s="78"/>
      <c r="F8279" s="78"/>
      <c r="G8279" s="78"/>
      <c r="H8279" s="78"/>
      <c r="I8279" s="78"/>
    </row>
    <row r="8280" spans="1:9" x14ac:dyDescent="0.2">
      <c r="A8280" s="77">
        <v>40412</v>
      </c>
      <c r="B8280" s="61">
        <v>189</v>
      </c>
      <c r="C8280" s="78">
        <f t="shared" si="313"/>
        <v>2010.08</v>
      </c>
      <c r="D8280" s="78">
        <f t="shared" si="314"/>
        <v>0.37487603305785128</v>
      </c>
      <c r="E8280" s="78"/>
      <c r="F8280" s="78"/>
      <c r="G8280" s="78"/>
      <c r="H8280" s="78"/>
      <c r="I8280" s="78"/>
    </row>
    <row r="8281" spans="1:9" x14ac:dyDescent="0.2">
      <c r="A8281" s="77">
        <v>40413</v>
      </c>
      <c r="B8281" s="61">
        <v>414</v>
      </c>
      <c r="C8281" s="78">
        <f t="shared" si="313"/>
        <v>2010.08</v>
      </c>
      <c r="D8281" s="78">
        <f t="shared" si="314"/>
        <v>0.82115702479338848</v>
      </c>
      <c r="E8281" s="78"/>
      <c r="F8281" s="78"/>
      <c r="G8281" s="78"/>
      <c r="H8281" s="78"/>
      <c r="I8281" s="78"/>
    </row>
    <row r="8282" spans="1:9" x14ac:dyDescent="0.2">
      <c r="A8282" s="77">
        <v>40414</v>
      </c>
      <c r="B8282" s="61">
        <v>378</v>
      </c>
      <c r="C8282" s="78">
        <f t="shared" si="313"/>
        <v>2010.08</v>
      </c>
      <c r="D8282" s="78">
        <f t="shared" si="314"/>
        <v>0.74975206611570255</v>
      </c>
      <c r="E8282" s="78"/>
      <c r="F8282" s="78"/>
      <c r="G8282" s="78"/>
      <c r="H8282" s="78"/>
      <c r="I8282" s="78"/>
    </row>
    <row r="8283" spans="1:9" x14ac:dyDescent="0.2">
      <c r="A8283" s="77">
        <v>40415</v>
      </c>
      <c r="B8283" s="61">
        <v>452</v>
      </c>
      <c r="C8283" s="78">
        <f t="shared" si="313"/>
        <v>2010.08</v>
      </c>
      <c r="D8283" s="78">
        <f t="shared" si="314"/>
        <v>0.89652892561983466</v>
      </c>
      <c r="E8283" s="78"/>
      <c r="F8283" s="78"/>
      <c r="G8283" s="78"/>
      <c r="H8283" s="78"/>
      <c r="I8283" s="78"/>
    </row>
    <row r="8284" spans="1:9" x14ac:dyDescent="0.2">
      <c r="A8284" s="77">
        <v>40416</v>
      </c>
      <c r="B8284" s="61">
        <v>105</v>
      </c>
      <c r="C8284" s="78">
        <f t="shared" si="313"/>
        <v>2010.08</v>
      </c>
      <c r="D8284" s="78">
        <f t="shared" si="314"/>
        <v>0.20826446280991734</v>
      </c>
      <c r="E8284" s="78"/>
      <c r="F8284" s="78"/>
      <c r="G8284" s="78"/>
      <c r="H8284" s="78"/>
      <c r="I8284" s="78"/>
    </row>
    <row r="8285" spans="1:9" x14ac:dyDescent="0.2">
      <c r="A8285" s="77">
        <v>40417</v>
      </c>
      <c r="B8285" s="61">
        <v>-162</v>
      </c>
      <c r="C8285" s="78">
        <f t="shared" si="313"/>
        <v>2010.08</v>
      </c>
      <c r="D8285" s="78">
        <f t="shared" si="314"/>
        <v>-0.32132231404958678</v>
      </c>
      <c r="E8285" s="78"/>
      <c r="F8285" s="78"/>
      <c r="G8285" s="78"/>
      <c r="H8285" s="78"/>
      <c r="I8285" s="78"/>
    </row>
    <row r="8286" spans="1:9" x14ac:dyDescent="0.2">
      <c r="A8286" s="77">
        <v>40418</v>
      </c>
      <c r="B8286" s="61">
        <v>-75</v>
      </c>
      <c r="C8286" s="78">
        <f t="shared" si="313"/>
        <v>2010.08</v>
      </c>
      <c r="D8286" s="78">
        <f t="shared" si="314"/>
        <v>-0.1487603305785124</v>
      </c>
      <c r="E8286" s="78"/>
      <c r="F8286" s="78"/>
      <c r="G8286" s="78"/>
      <c r="H8286" s="78"/>
      <c r="I8286" s="78"/>
    </row>
    <row r="8287" spans="1:9" x14ac:dyDescent="0.2">
      <c r="A8287" s="77">
        <v>40419</v>
      </c>
      <c r="B8287" s="61">
        <v>-31</v>
      </c>
      <c r="C8287" s="78">
        <f t="shared" si="313"/>
        <v>2010.08</v>
      </c>
      <c r="D8287" s="78">
        <f t="shared" si="314"/>
        <v>-6.1487603305785121E-2</v>
      </c>
      <c r="E8287" s="78"/>
      <c r="F8287" s="78"/>
      <c r="G8287" s="78"/>
      <c r="H8287" s="78"/>
      <c r="I8287" s="78"/>
    </row>
    <row r="8288" spans="1:9" x14ac:dyDescent="0.2">
      <c r="A8288" s="77">
        <v>40420</v>
      </c>
      <c r="B8288" s="61">
        <v>198</v>
      </c>
      <c r="C8288" s="78">
        <f t="shared" si="313"/>
        <v>2010.08</v>
      </c>
      <c r="D8288" s="78">
        <f t="shared" si="314"/>
        <v>0.39272727272727276</v>
      </c>
      <c r="E8288" s="78"/>
      <c r="F8288" s="78"/>
      <c r="G8288" s="78"/>
      <c r="H8288" s="78"/>
      <c r="I8288" s="78"/>
    </row>
    <row r="8289" spans="1:9" x14ac:dyDescent="0.2">
      <c r="A8289" s="77">
        <v>40421</v>
      </c>
      <c r="B8289" s="61">
        <v>312</v>
      </c>
      <c r="C8289" s="78">
        <f t="shared" si="313"/>
        <v>2010.08</v>
      </c>
      <c r="D8289" s="78">
        <f t="shared" si="314"/>
        <v>0.61884297520661158</v>
      </c>
      <c r="E8289" s="78"/>
      <c r="F8289" s="78"/>
      <c r="G8289" s="78"/>
      <c r="H8289" s="78"/>
      <c r="I8289" s="78"/>
    </row>
    <row r="8290" spans="1:9" x14ac:dyDescent="0.2">
      <c r="A8290" s="77">
        <v>40422</v>
      </c>
      <c r="B8290" s="61">
        <v>442</v>
      </c>
      <c r="C8290" s="78">
        <f t="shared" si="313"/>
        <v>2010.09</v>
      </c>
      <c r="D8290" s="78">
        <f t="shared" si="314"/>
        <v>0.87669421487603305</v>
      </c>
      <c r="E8290" s="78"/>
      <c r="F8290" s="78"/>
      <c r="G8290" s="78"/>
      <c r="H8290" s="78"/>
      <c r="I8290" s="78"/>
    </row>
    <row r="8291" spans="1:9" x14ac:dyDescent="0.2">
      <c r="A8291" s="77">
        <v>40423</v>
      </c>
      <c r="B8291" s="61">
        <v>534</v>
      </c>
      <c r="C8291" s="78">
        <f t="shared" si="313"/>
        <v>2010.09</v>
      </c>
      <c r="D8291" s="78">
        <f t="shared" si="314"/>
        <v>1.0591735537190081</v>
      </c>
      <c r="E8291" s="78"/>
      <c r="F8291" s="78"/>
      <c r="G8291" s="78"/>
      <c r="H8291" s="78"/>
      <c r="I8291" s="78"/>
    </row>
    <row r="8292" spans="1:9" x14ac:dyDescent="0.2">
      <c r="A8292" s="77">
        <v>40424</v>
      </c>
      <c r="B8292" s="61">
        <v>319</v>
      </c>
      <c r="C8292" s="78">
        <f t="shared" si="313"/>
        <v>2010.09</v>
      </c>
      <c r="D8292" s="78">
        <f t="shared" si="314"/>
        <v>0.63272727272727269</v>
      </c>
      <c r="E8292" s="78"/>
      <c r="F8292" s="78"/>
      <c r="G8292" s="78"/>
      <c r="H8292" s="78"/>
      <c r="I8292" s="78"/>
    </row>
    <row r="8293" spans="1:9" x14ac:dyDescent="0.2">
      <c r="A8293" s="77">
        <v>40425</v>
      </c>
      <c r="B8293" s="61">
        <v>130</v>
      </c>
      <c r="C8293" s="78">
        <f t="shared" si="313"/>
        <v>2010.09</v>
      </c>
      <c r="D8293" s="78">
        <f t="shared" si="314"/>
        <v>0.25785123966942147</v>
      </c>
      <c r="E8293" s="78"/>
      <c r="F8293" s="78"/>
      <c r="G8293" s="78"/>
      <c r="H8293" s="78"/>
      <c r="I8293" s="78"/>
    </row>
    <row r="8294" spans="1:9" x14ac:dyDescent="0.2">
      <c r="A8294" s="77">
        <v>40426</v>
      </c>
      <c r="B8294" s="61">
        <v>58</v>
      </c>
      <c r="C8294" s="78">
        <f t="shared" si="313"/>
        <v>2010.09</v>
      </c>
      <c r="D8294" s="78">
        <f t="shared" si="314"/>
        <v>0.11504132231404958</v>
      </c>
      <c r="E8294" s="78"/>
      <c r="F8294" s="78"/>
      <c r="G8294" s="78"/>
      <c r="H8294" s="78"/>
      <c r="I8294" s="78"/>
    </row>
    <row r="8295" spans="1:9" x14ac:dyDescent="0.2">
      <c r="A8295" s="77">
        <v>40427</v>
      </c>
      <c r="B8295" s="61">
        <v>103</v>
      </c>
      <c r="C8295" s="78">
        <f t="shared" si="313"/>
        <v>2010.09</v>
      </c>
      <c r="D8295" s="78">
        <f t="shared" si="314"/>
        <v>0.20429752066115703</v>
      </c>
      <c r="E8295" s="78"/>
      <c r="F8295" s="78"/>
      <c r="G8295" s="78"/>
      <c r="H8295" s="78"/>
      <c r="I8295" s="78"/>
    </row>
    <row r="8296" spans="1:9" x14ac:dyDescent="0.2">
      <c r="A8296" s="77">
        <v>40428</v>
      </c>
      <c r="B8296" s="61">
        <v>-249</v>
      </c>
      <c r="C8296" s="78">
        <f t="shared" si="313"/>
        <v>2010.09</v>
      </c>
      <c r="D8296" s="78">
        <f t="shared" si="314"/>
        <v>-0.49388429752066115</v>
      </c>
      <c r="E8296" s="78"/>
      <c r="F8296" s="78"/>
      <c r="G8296" s="78"/>
      <c r="H8296" s="78"/>
      <c r="I8296" s="78"/>
    </row>
    <row r="8297" spans="1:9" x14ac:dyDescent="0.2">
      <c r="A8297" s="77">
        <v>40429</v>
      </c>
      <c r="B8297" s="61">
        <v>52</v>
      </c>
      <c r="C8297" s="78">
        <f t="shared" si="313"/>
        <v>2010.09</v>
      </c>
      <c r="D8297" s="78">
        <f t="shared" si="314"/>
        <v>0.10314049586776859</v>
      </c>
      <c r="E8297" s="78"/>
      <c r="F8297" s="78"/>
      <c r="G8297" s="78"/>
      <c r="H8297" s="78"/>
      <c r="I8297" s="78"/>
    </row>
    <row r="8298" spans="1:9" x14ac:dyDescent="0.2">
      <c r="A8298" s="77">
        <v>40430</v>
      </c>
      <c r="B8298" s="61">
        <v>116</v>
      </c>
      <c r="C8298" s="78">
        <f t="shared" si="313"/>
        <v>2010.09</v>
      </c>
      <c r="D8298" s="78">
        <f t="shared" si="314"/>
        <v>0.23008264462809916</v>
      </c>
      <c r="E8298" s="78"/>
      <c r="F8298" s="78"/>
      <c r="G8298" s="78"/>
      <c r="H8298" s="78"/>
      <c r="I8298" s="78"/>
    </row>
    <row r="8299" spans="1:9" x14ac:dyDescent="0.2">
      <c r="A8299" s="77">
        <v>40431</v>
      </c>
      <c r="B8299" s="61">
        <v>255</v>
      </c>
      <c r="C8299" s="78">
        <f t="shared" si="313"/>
        <v>2010.09</v>
      </c>
      <c r="D8299" s="78">
        <f t="shared" si="314"/>
        <v>0.50578512396694209</v>
      </c>
      <c r="E8299" s="78"/>
      <c r="F8299" s="78"/>
      <c r="G8299" s="78"/>
      <c r="H8299" s="78"/>
      <c r="I8299" s="78"/>
    </row>
    <row r="8300" spans="1:9" x14ac:dyDescent="0.2">
      <c r="A8300" s="77">
        <v>40432</v>
      </c>
      <c r="B8300" s="61">
        <v>270</v>
      </c>
      <c r="C8300" s="78">
        <f t="shared" si="313"/>
        <v>2010.09</v>
      </c>
      <c r="D8300" s="78">
        <f t="shared" si="314"/>
        <v>0.53553719008264467</v>
      </c>
      <c r="E8300" s="78"/>
      <c r="F8300" s="78"/>
      <c r="G8300" s="78"/>
      <c r="H8300" s="78"/>
      <c r="I8300" s="78"/>
    </row>
    <row r="8301" spans="1:9" x14ac:dyDescent="0.2">
      <c r="A8301" s="77">
        <v>40433</v>
      </c>
      <c r="B8301" s="61">
        <v>264</v>
      </c>
      <c r="C8301" s="78">
        <f t="shared" si="313"/>
        <v>2010.09</v>
      </c>
      <c r="D8301" s="78">
        <f t="shared" si="314"/>
        <v>0.52363636363636368</v>
      </c>
      <c r="E8301" s="78"/>
      <c r="F8301" s="78"/>
      <c r="G8301" s="78"/>
      <c r="H8301" s="78"/>
      <c r="I8301" s="78"/>
    </row>
    <row r="8302" spans="1:9" x14ac:dyDescent="0.2">
      <c r="A8302" s="77">
        <v>40434</v>
      </c>
      <c r="B8302" s="61">
        <v>245</v>
      </c>
      <c r="C8302" s="78">
        <f t="shared" si="313"/>
        <v>2010.09</v>
      </c>
      <c r="D8302" s="78">
        <f t="shared" si="314"/>
        <v>0.48595041322314053</v>
      </c>
      <c r="E8302" s="78"/>
      <c r="F8302" s="78"/>
      <c r="G8302" s="78"/>
      <c r="H8302" s="78"/>
      <c r="I8302" s="78"/>
    </row>
    <row r="8303" spans="1:9" x14ac:dyDescent="0.2">
      <c r="A8303" s="77">
        <v>40435</v>
      </c>
      <c r="B8303" s="61">
        <v>177</v>
      </c>
      <c r="C8303" s="78">
        <f t="shared" si="313"/>
        <v>2010.09</v>
      </c>
      <c r="D8303" s="78">
        <f t="shared" si="314"/>
        <v>0.35107438016528925</v>
      </c>
      <c r="E8303" s="78"/>
      <c r="F8303" s="78"/>
      <c r="G8303" s="78"/>
      <c r="H8303" s="78"/>
      <c r="I8303" s="78"/>
    </row>
    <row r="8304" spans="1:9" x14ac:dyDescent="0.2">
      <c r="A8304" s="77">
        <v>40436</v>
      </c>
      <c r="B8304" s="61">
        <v>124</v>
      </c>
      <c r="C8304" s="78">
        <f t="shared" si="313"/>
        <v>2010.09</v>
      </c>
      <c r="D8304" s="78">
        <f t="shared" si="314"/>
        <v>0.24595041322314048</v>
      </c>
      <c r="E8304" s="78"/>
      <c r="F8304" s="78"/>
      <c r="G8304" s="78"/>
      <c r="H8304" s="78"/>
      <c r="I8304" s="78"/>
    </row>
    <row r="8305" spans="1:9" x14ac:dyDescent="0.2">
      <c r="A8305" s="77">
        <v>40437</v>
      </c>
      <c r="B8305" s="61">
        <v>289</v>
      </c>
      <c r="C8305" s="78">
        <f t="shared" si="313"/>
        <v>2010.09</v>
      </c>
      <c r="D8305" s="78">
        <f t="shared" si="314"/>
        <v>0.57322314049586787</v>
      </c>
      <c r="E8305" s="78"/>
      <c r="F8305" s="78"/>
      <c r="G8305" s="78"/>
      <c r="H8305" s="78"/>
      <c r="I8305" s="78"/>
    </row>
    <row r="8306" spans="1:9" x14ac:dyDescent="0.2">
      <c r="A8306" s="77">
        <v>40438</v>
      </c>
      <c r="B8306" s="61">
        <v>141</v>
      </c>
      <c r="C8306" s="78">
        <f t="shared" si="313"/>
        <v>2010.09</v>
      </c>
      <c r="D8306" s="78">
        <f t="shared" si="314"/>
        <v>0.27966942148760332</v>
      </c>
      <c r="E8306" s="78"/>
      <c r="F8306" s="78"/>
      <c r="G8306" s="78"/>
      <c r="H8306" s="78"/>
      <c r="I8306" s="78"/>
    </row>
    <row r="8307" spans="1:9" x14ac:dyDescent="0.2">
      <c r="A8307" s="77">
        <v>40439</v>
      </c>
      <c r="B8307" s="61">
        <v>442</v>
      </c>
      <c r="C8307" s="78">
        <f t="shared" si="313"/>
        <v>2010.09</v>
      </c>
      <c r="D8307" s="78">
        <f t="shared" si="314"/>
        <v>0.87669421487603305</v>
      </c>
      <c r="E8307" s="78"/>
      <c r="F8307" s="78"/>
      <c r="G8307" s="78"/>
      <c r="H8307" s="78"/>
      <c r="I8307" s="78"/>
    </row>
    <row r="8308" spans="1:9" x14ac:dyDescent="0.2">
      <c r="A8308" s="77">
        <v>40440</v>
      </c>
      <c r="B8308" s="61">
        <v>488</v>
      </c>
      <c r="C8308" s="78">
        <f t="shared" si="313"/>
        <v>2010.09</v>
      </c>
      <c r="D8308" s="78">
        <f t="shared" si="314"/>
        <v>0.9679338842975207</v>
      </c>
      <c r="E8308" s="78"/>
      <c r="F8308" s="78"/>
      <c r="G8308" s="78"/>
      <c r="H8308" s="78"/>
      <c r="I8308" s="78"/>
    </row>
    <row r="8309" spans="1:9" x14ac:dyDescent="0.2">
      <c r="A8309" s="77">
        <v>40441</v>
      </c>
      <c r="B8309" s="61">
        <v>138</v>
      </c>
      <c r="C8309" s="78">
        <f t="shared" si="313"/>
        <v>2010.09</v>
      </c>
      <c r="D8309" s="78">
        <f t="shared" si="314"/>
        <v>0.27371900826446277</v>
      </c>
      <c r="E8309" s="78"/>
      <c r="F8309" s="78"/>
      <c r="G8309" s="78"/>
      <c r="H8309" s="78"/>
      <c r="I8309" s="78"/>
    </row>
    <row r="8310" spans="1:9" x14ac:dyDescent="0.2">
      <c r="A8310" s="77">
        <v>40442</v>
      </c>
      <c r="B8310" s="61">
        <v>185</v>
      </c>
      <c r="C8310" s="78">
        <f t="shared" si="313"/>
        <v>2010.09</v>
      </c>
      <c r="D8310" s="78">
        <f t="shared" si="314"/>
        <v>0.36694214876033054</v>
      </c>
      <c r="E8310" s="78"/>
      <c r="F8310" s="78"/>
      <c r="G8310" s="78"/>
      <c r="H8310" s="78"/>
      <c r="I8310" s="78"/>
    </row>
    <row r="8311" spans="1:9" x14ac:dyDescent="0.2">
      <c r="A8311" s="77">
        <v>40443</v>
      </c>
      <c r="B8311" s="61">
        <v>153</v>
      </c>
      <c r="C8311" s="78">
        <f t="shared" si="313"/>
        <v>2010.09</v>
      </c>
      <c r="D8311" s="78">
        <f t="shared" si="314"/>
        <v>0.3034710743801653</v>
      </c>
      <c r="E8311" s="78"/>
      <c r="F8311" s="78"/>
      <c r="G8311" s="78"/>
      <c r="H8311" s="78"/>
      <c r="I8311" s="78"/>
    </row>
    <row r="8312" spans="1:9" x14ac:dyDescent="0.2">
      <c r="A8312" s="77">
        <v>40444</v>
      </c>
      <c r="B8312" s="61">
        <v>313</v>
      </c>
      <c r="C8312" s="78">
        <f t="shared" si="313"/>
        <v>2010.09</v>
      </c>
      <c r="D8312" s="78">
        <f t="shared" si="314"/>
        <v>0.62082644628099171</v>
      </c>
      <c r="E8312" s="78"/>
      <c r="F8312" s="78"/>
      <c r="G8312" s="78"/>
      <c r="H8312" s="78"/>
      <c r="I8312" s="78"/>
    </row>
    <row r="8313" spans="1:9" x14ac:dyDescent="0.2">
      <c r="A8313" s="77">
        <v>40445</v>
      </c>
      <c r="B8313" s="61">
        <v>194</v>
      </c>
      <c r="C8313" s="78">
        <f t="shared" si="313"/>
        <v>2010.09</v>
      </c>
      <c r="D8313" s="78">
        <f t="shared" si="314"/>
        <v>0.38479338842975203</v>
      </c>
      <c r="E8313" s="78"/>
      <c r="F8313" s="78"/>
      <c r="G8313" s="78"/>
      <c r="H8313" s="78"/>
      <c r="I8313" s="78"/>
    </row>
    <row r="8314" spans="1:9" x14ac:dyDescent="0.2">
      <c r="A8314" s="77">
        <v>40446</v>
      </c>
      <c r="B8314" s="61">
        <v>284</v>
      </c>
      <c r="C8314" s="78">
        <f t="shared" si="313"/>
        <v>2010.09</v>
      </c>
      <c r="D8314" s="78">
        <f t="shared" si="314"/>
        <v>0.56330578512396701</v>
      </c>
      <c r="E8314" s="78"/>
      <c r="F8314" s="78"/>
      <c r="G8314" s="78"/>
      <c r="H8314" s="78"/>
      <c r="I8314" s="78"/>
    </row>
    <row r="8315" spans="1:9" x14ac:dyDescent="0.2">
      <c r="A8315" s="77">
        <v>40447</v>
      </c>
      <c r="B8315" s="61">
        <v>222</v>
      </c>
      <c r="C8315" s="78">
        <f t="shared" si="313"/>
        <v>2010.09</v>
      </c>
      <c r="D8315" s="78">
        <f t="shared" si="314"/>
        <v>0.44033057851239671</v>
      </c>
      <c r="E8315" s="78"/>
      <c r="F8315" s="78"/>
      <c r="G8315" s="78"/>
      <c r="H8315" s="78"/>
      <c r="I8315" s="78"/>
    </row>
    <row r="8316" spans="1:9" x14ac:dyDescent="0.2">
      <c r="A8316" s="77">
        <v>40448</v>
      </c>
      <c r="B8316" s="61">
        <v>324</v>
      </c>
      <c r="C8316" s="78">
        <f t="shared" si="313"/>
        <v>2010.09</v>
      </c>
      <c r="D8316" s="78">
        <f t="shared" si="314"/>
        <v>0.64264462809917355</v>
      </c>
      <c r="E8316" s="78"/>
      <c r="F8316" s="78"/>
      <c r="G8316" s="78"/>
      <c r="H8316" s="78"/>
      <c r="I8316" s="78"/>
    </row>
    <row r="8317" spans="1:9" x14ac:dyDescent="0.2">
      <c r="A8317" s="77">
        <v>40449</v>
      </c>
      <c r="B8317" s="61">
        <v>270</v>
      </c>
      <c r="C8317" s="78">
        <f t="shared" si="313"/>
        <v>2010.09</v>
      </c>
      <c r="D8317" s="78">
        <f t="shared" si="314"/>
        <v>0.53553719008264467</v>
      </c>
      <c r="E8317" s="78"/>
      <c r="F8317" s="78"/>
      <c r="G8317" s="78"/>
      <c r="H8317" s="78"/>
      <c r="I8317" s="78"/>
    </row>
    <row r="8318" spans="1:9" x14ac:dyDescent="0.2">
      <c r="A8318" s="77">
        <v>40450</v>
      </c>
      <c r="B8318" s="61">
        <v>199</v>
      </c>
      <c r="C8318" s="78">
        <f t="shared" si="313"/>
        <v>2010.09</v>
      </c>
      <c r="D8318" s="78">
        <f t="shared" si="314"/>
        <v>0.39471074380165289</v>
      </c>
      <c r="E8318" s="78"/>
      <c r="F8318" s="78"/>
      <c r="G8318" s="78"/>
      <c r="H8318" s="78"/>
      <c r="I8318" s="78"/>
    </row>
    <row r="8319" spans="1:9" x14ac:dyDescent="0.2">
      <c r="A8319" s="77">
        <v>40451</v>
      </c>
      <c r="B8319" s="61">
        <v>260</v>
      </c>
      <c r="C8319" s="78">
        <f t="shared" si="313"/>
        <v>2010.09</v>
      </c>
      <c r="D8319" s="78">
        <f t="shared" si="314"/>
        <v>0.51570247933884295</v>
      </c>
      <c r="E8319" s="78"/>
      <c r="F8319" s="78"/>
      <c r="G8319" s="78"/>
      <c r="H8319" s="78"/>
      <c r="I8319" s="78"/>
    </row>
    <row r="8320" spans="1:9" x14ac:dyDescent="0.2">
      <c r="A8320" s="77">
        <v>40452</v>
      </c>
      <c r="B8320" s="61">
        <v>235</v>
      </c>
      <c r="C8320" s="78">
        <f t="shared" si="313"/>
        <v>2010.1</v>
      </c>
      <c r="D8320" s="78">
        <f t="shared" si="314"/>
        <v>0.46611570247933881</v>
      </c>
      <c r="E8320" s="78"/>
      <c r="F8320" s="78"/>
      <c r="G8320" s="78"/>
      <c r="H8320" s="78"/>
      <c r="I8320" s="78"/>
    </row>
    <row r="8321" spans="1:9" x14ac:dyDescent="0.2">
      <c r="A8321" s="77">
        <v>40453</v>
      </c>
      <c r="B8321" s="61">
        <v>250</v>
      </c>
      <c r="C8321" s="78">
        <f t="shared" si="313"/>
        <v>2010.1</v>
      </c>
      <c r="D8321" s="78">
        <f t="shared" si="314"/>
        <v>0.49586776859504128</v>
      </c>
      <c r="E8321" s="78"/>
      <c r="F8321" s="78"/>
      <c r="G8321" s="78"/>
      <c r="H8321" s="78"/>
      <c r="I8321" s="78"/>
    </row>
    <row r="8322" spans="1:9" x14ac:dyDescent="0.2">
      <c r="A8322" s="77">
        <v>40454</v>
      </c>
      <c r="B8322" s="61">
        <v>-55</v>
      </c>
      <c r="C8322" s="78">
        <f t="shared" si="313"/>
        <v>2010.1</v>
      </c>
      <c r="D8322" s="78">
        <f t="shared" si="314"/>
        <v>-0.1090909090909091</v>
      </c>
      <c r="E8322" s="78"/>
      <c r="F8322" s="78"/>
      <c r="G8322" s="78"/>
      <c r="H8322" s="78"/>
      <c r="I8322" s="78"/>
    </row>
    <row r="8323" spans="1:9" x14ac:dyDescent="0.2">
      <c r="A8323" s="77">
        <v>40455</v>
      </c>
      <c r="B8323" s="61">
        <v>158</v>
      </c>
      <c r="C8323" s="78">
        <f t="shared" si="313"/>
        <v>2010.1</v>
      </c>
      <c r="D8323" s="78">
        <f t="shared" si="314"/>
        <v>0.3133884297520661</v>
      </c>
      <c r="E8323" s="78"/>
      <c r="F8323" s="78"/>
      <c r="G8323" s="78"/>
      <c r="H8323" s="78"/>
      <c r="I8323" s="78"/>
    </row>
    <row r="8324" spans="1:9" x14ac:dyDescent="0.2">
      <c r="A8324" s="77">
        <v>40456</v>
      </c>
      <c r="B8324" s="61">
        <v>27</v>
      </c>
      <c r="C8324" s="78">
        <f t="shared" si="313"/>
        <v>2010.1</v>
      </c>
      <c r="D8324" s="78">
        <f t="shared" si="314"/>
        <v>5.3553719008264465E-2</v>
      </c>
      <c r="E8324" s="78"/>
      <c r="F8324" s="78"/>
      <c r="G8324" s="78"/>
      <c r="H8324" s="78"/>
      <c r="I8324" s="78"/>
    </row>
    <row r="8325" spans="1:9" x14ac:dyDescent="0.2">
      <c r="A8325" s="77">
        <v>40457</v>
      </c>
      <c r="B8325" s="61">
        <v>102</v>
      </c>
      <c r="C8325" s="78">
        <f t="shared" si="313"/>
        <v>2010.1</v>
      </c>
      <c r="D8325" s="78">
        <f t="shared" si="314"/>
        <v>0.20231404958677687</v>
      </c>
      <c r="E8325" s="78"/>
      <c r="F8325" s="78"/>
      <c r="G8325" s="78"/>
      <c r="H8325" s="78"/>
      <c r="I8325" s="78"/>
    </row>
    <row r="8326" spans="1:9" x14ac:dyDescent="0.2">
      <c r="A8326" s="77">
        <v>40458</v>
      </c>
      <c r="B8326" s="61">
        <v>148</v>
      </c>
      <c r="C8326" s="78">
        <f t="shared" si="313"/>
        <v>2010.1</v>
      </c>
      <c r="D8326" s="78">
        <f t="shared" si="314"/>
        <v>0.29355371900826449</v>
      </c>
      <c r="E8326" s="78"/>
      <c r="F8326" s="78"/>
      <c r="G8326" s="78"/>
      <c r="H8326" s="78"/>
      <c r="I8326" s="78"/>
    </row>
    <row r="8327" spans="1:9" x14ac:dyDescent="0.2">
      <c r="A8327" s="77">
        <v>40459</v>
      </c>
      <c r="B8327" s="61">
        <v>136</v>
      </c>
      <c r="C8327" s="78">
        <f t="shared" si="313"/>
        <v>2010.1</v>
      </c>
      <c r="D8327" s="78">
        <f t="shared" si="314"/>
        <v>0.26975206611570246</v>
      </c>
      <c r="E8327" s="78"/>
      <c r="F8327" s="78"/>
      <c r="G8327" s="78"/>
      <c r="H8327" s="78"/>
      <c r="I8327" s="78"/>
    </row>
    <row r="8328" spans="1:9" x14ac:dyDescent="0.2">
      <c r="A8328" s="77">
        <v>40460</v>
      </c>
      <c r="B8328" s="61">
        <v>254</v>
      </c>
      <c r="C8328" s="78">
        <f t="shared" si="313"/>
        <v>2010.1</v>
      </c>
      <c r="D8328" s="78">
        <f t="shared" si="314"/>
        <v>0.50380165289256196</v>
      </c>
      <c r="E8328" s="78"/>
      <c r="F8328" s="78"/>
      <c r="G8328" s="78"/>
      <c r="H8328" s="78"/>
      <c r="I8328" s="78"/>
    </row>
    <row r="8329" spans="1:9" x14ac:dyDescent="0.2">
      <c r="A8329" s="77">
        <v>40461</v>
      </c>
      <c r="B8329" s="61">
        <v>201</v>
      </c>
      <c r="C8329" s="78">
        <f t="shared" si="313"/>
        <v>2010.1</v>
      </c>
      <c r="D8329" s="78">
        <f t="shared" si="314"/>
        <v>0.3986776859504132</v>
      </c>
      <c r="E8329" s="78"/>
      <c r="F8329" s="78"/>
      <c r="G8329" s="78"/>
      <c r="H8329" s="78"/>
      <c r="I8329" s="78"/>
    </row>
    <row r="8330" spans="1:9" x14ac:dyDescent="0.2">
      <c r="A8330" s="77">
        <v>40462</v>
      </c>
      <c r="B8330" s="61">
        <v>293</v>
      </c>
      <c r="C8330" s="78">
        <f t="shared" si="313"/>
        <v>2010.1</v>
      </c>
      <c r="D8330" s="78">
        <f t="shared" si="314"/>
        <v>0.58115702479338849</v>
      </c>
      <c r="E8330" s="78"/>
      <c r="F8330" s="78"/>
      <c r="G8330" s="78"/>
      <c r="H8330" s="78"/>
      <c r="I8330" s="78"/>
    </row>
    <row r="8331" spans="1:9" x14ac:dyDescent="0.2">
      <c r="A8331" s="77">
        <v>40463</v>
      </c>
      <c r="B8331" s="61">
        <v>73</v>
      </c>
      <c r="C8331" s="78">
        <f t="shared" ref="C8331:C8394" si="315">YEAR(A8331) + MONTH(A8331) / 100</f>
        <v>2010.1</v>
      </c>
      <c r="D8331" s="78">
        <f t="shared" si="314"/>
        <v>0.14479338842975206</v>
      </c>
      <c r="E8331" s="78"/>
      <c r="F8331" s="78"/>
      <c r="G8331" s="78"/>
      <c r="H8331" s="78"/>
      <c r="I8331" s="78"/>
    </row>
    <row r="8332" spans="1:9" x14ac:dyDescent="0.2">
      <c r="A8332" s="77">
        <v>40464</v>
      </c>
      <c r="B8332" s="61">
        <v>149</v>
      </c>
      <c r="C8332" s="78">
        <f t="shared" si="315"/>
        <v>2010.1</v>
      </c>
      <c r="D8332" s="78">
        <f t="shared" ref="D8332:D8395" si="316">B8332 * 60 * 60 * 24 / 43560 / 1000</f>
        <v>0.29553719008264467</v>
      </c>
      <c r="E8332" s="78"/>
      <c r="F8332" s="78"/>
      <c r="G8332" s="78"/>
      <c r="H8332" s="78"/>
      <c r="I8332" s="78"/>
    </row>
    <row r="8333" spans="1:9" x14ac:dyDescent="0.2">
      <c r="A8333" s="77">
        <v>40465</v>
      </c>
      <c r="B8333" s="61">
        <v>175</v>
      </c>
      <c r="C8333" s="78">
        <f t="shared" si="315"/>
        <v>2010.1</v>
      </c>
      <c r="D8333" s="78">
        <f t="shared" si="316"/>
        <v>0.34710743801652894</v>
      </c>
      <c r="E8333" s="78"/>
      <c r="F8333" s="78"/>
      <c r="G8333" s="78"/>
      <c r="H8333" s="78"/>
      <c r="I8333" s="78"/>
    </row>
    <row r="8334" spans="1:9" x14ac:dyDescent="0.2">
      <c r="A8334" s="77">
        <v>40466</v>
      </c>
      <c r="B8334" s="61">
        <v>143</v>
      </c>
      <c r="C8334" s="78">
        <f t="shared" si="315"/>
        <v>2010.1</v>
      </c>
      <c r="D8334" s="78">
        <f t="shared" si="316"/>
        <v>0.28363636363636363</v>
      </c>
      <c r="E8334" s="78"/>
      <c r="F8334" s="78"/>
      <c r="G8334" s="78"/>
      <c r="H8334" s="78"/>
      <c r="I8334" s="78"/>
    </row>
    <row r="8335" spans="1:9" x14ac:dyDescent="0.2">
      <c r="A8335" s="77">
        <v>40467</v>
      </c>
      <c r="B8335" s="61">
        <v>57</v>
      </c>
      <c r="C8335" s="78">
        <f t="shared" si="315"/>
        <v>2010.1</v>
      </c>
      <c r="D8335" s="78">
        <f t="shared" si="316"/>
        <v>0.11305785123966942</v>
      </c>
      <c r="E8335" s="78"/>
      <c r="F8335" s="78"/>
      <c r="G8335" s="78"/>
      <c r="H8335" s="78"/>
      <c r="I8335" s="78"/>
    </row>
    <row r="8336" spans="1:9" x14ac:dyDescent="0.2">
      <c r="A8336" s="77">
        <v>40468</v>
      </c>
      <c r="B8336" s="61">
        <v>-1</v>
      </c>
      <c r="C8336" s="78">
        <f t="shared" si="315"/>
        <v>2010.1</v>
      </c>
      <c r="D8336" s="78">
        <f t="shared" si="316"/>
        <v>-1.9834710743801653E-3</v>
      </c>
      <c r="E8336" s="78"/>
      <c r="F8336" s="78"/>
      <c r="G8336" s="78"/>
      <c r="H8336" s="78"/>
      <c r="I8336" s="78"/>
    </row>
    <row r="8337" spans="1:9" x14ac:dyDescent="0.2">
      <c r="A8337" s="77">
        <v>40469</v>
      </c>
      <c r="B8337" s="61">
        <v>205</v>
      </c>
      <c r="C8337" s="78">
        <f t="shared" si="315"/>
        <v>2010.1</v>
      </c>
      <c r="D8337" s="78">
        <f t="shared" si="316"/>
        <v>0.40661157024793393</v>
      </c>
      <c r="E8337" s="78"/>
      <c r="F8337" s="78"/>
      <c r="G8337" s="78"/>
      <c r="H8337" s="78"/>
      <c r="I8337" s="78"/>
    </row>
    <row r="8338" spans="1:9" x14ac:dyDescent="0.2">
      <c r="A8338" s="77">
        <v>40470</v>
      </c>
      <c r="B8338" s="61">
        <v>222</v>
      </c>
      <c r="C8338" s="78">
        <f t="shared" si="315"/>
        <v>2010.1</v>
      </c>
      <c r="D8338" s="78">
        <f t="shared" si="316"/>
        <v>0.44033057851239671</v>
      </c>
      <c r="E8338" s="78"/>
      <c r="F8338" s="78"/>
      <c r="G8338" s="78"/>
      <c r="H8338" s="78"/>
      <c r="I8338" s="78"/>
    </row>
    <row r="8339" spans="1:9" x14ac:dyDescent="0.2">
      <c r="A8339" s="77">
        <v>40471</v>
      </c>
      <c r="B8339" s="61">
        <v>95</v>
      </c>
      <c r="C8339" s="78">
        <f t="shared" si="315"/>
        <v>2010.1</v>
      </c>
      <c r="D8339" s="78">
        <f t="shared" si="316"/>
        <v>0.1884297520661157</v>
      </c>
      <c r="E8339" s="78"/>
      <c r="F8339" s="78"/>
      <c r="G8339" s="78"/>
      <c r="H8339" s="78"/>
      <c r="I8339" s="78"/>
    </row>
    <row r="8340" spans="1:9" x14ac:dyDescent="0.2">
      <c r="A8340" s="77">
        <v>40472</v>
      </c>
      <c r="B8340" s="61">
        <v>-8</v>
      </c>
      <c r="C8340" s="78">
        <f t="shared" si="315"/>
        <v>2010.1</v>
      </c>
      <c r="D8340" s="78">
        <f t="shared" si="316"/>
        <v>-1.5867768595041323E-2</v>
      </c>
      <c r="E8340" s="78"/>
      <c r="F8340" s="78"/>
      <c r="G8340" s="78"/>
      <c r="H8340" s="78"/>
      <c r="I8340" s="78"/>
    </row>
    <row r="8341" spans="1:9" x14ac:dyDescent="0.2">
      <c r="A8341" s="77">
        <v>40473</v>
      </c>
      <c r="B8341" s="61">
        <v>132</v>
      </c>
      <c r="C8341" s="78">
        <f t="shared" si="315"/>
        <v>2010.1</v>
      </c>
      <c r="D8341" s="78">
        <f t="shared" si="316"/>
        <v>0.26181818181818184</v>
      </c>
      <c r="E8341" s="78"/>
      <c r="F8341" s="78"/>
      <c r="G8341" s="78"/>
      <c r="H8341" s="78"/>
      <c r="I8341" s="78"/>
    </row>
    <row r="8342" spans="1:9" x14ac:dyDescent="0.2">
      <c r="A8342" s="77">
        <v>40474</v>
      </c>
      <c r="B8342" s="61">
        <v>1427</v>
      </c>
      <c r="C8342" s="78">
        <f t="shared" si="315"/>
        <v>2010.1</v>
      </c>
      <c r="D8342" s="78">
        <f t="shared" si="316"/>
        <v>2.8304132231404959</v>
      </c>
      <c r="E8342" s="78"/>
      <c r="F8342" s="78"/>
      <c r="G8342" s="78"/>
      <c r="H8342" s="78"/>
      <c r="I8342" s="78"/>
    </row>
    <row r="8343" spans="1:9" x14ac:dyDescent="0.2">
      <c r="A8343" s="77">
        <v>40475</v>
      </c>
      <c r="B8343" s="61">
        <v>5720</v>
      </c>
      <c r="C8343" s="78">
        <f t="shared" si="315"/>
        <v>2010.1</v>
      </c>
      <c r="D8343" s="78">
        <f t="shared" si="316"/>
        <v>11.345454545454546</v>
      </c>
      <c r="E8343" s="78"/>
      <c r="F8343" s="78"/>
      <c r="G8343" s="78"/>
      <c r="H8343" s="78"/>
      <c r="I8343" s="78"/>
    </row>
    <row r="8344" spans="1:9" x14ac:dyDescent="0.2">
      <c r="A8344" s="77">
        <v>40476</v>
      </c>
      <c r="B8344" s="61">
        <v>1396</v>
      </c>
      <c r="C8344" s="78">
        <f t="shared" si="315"/>
        <v>2010.1</v>
      </c>
      <c r="D8344" s="78">
        <f t="shared" si="316"/>
        <v>2.7689256198347105</v>
      </c>
      <c r="E8344" s="78"/>
      <c r="F8344" s="78"/>
      <c r="G8344" s="78"/>
      <c r="H8344" s="78"/>
      <c r="I8344" s="78"/>
    </row>
    <row r="8345" spans="1:9" x14ac:dyDescent="0.2">
      <c r="A8345" s="77">
        <v>40477</v>
      </c>
      <c r="B8345" s="61">
        <v>716</v>
      </c>
      <c r="C8345" s="78">
        <f t="shared" si="315"/>
        <v>2010.1</v>
      </c>
      <c r="D8345" s="78">
        <f t="shared" si="316"/>
        <v>1.4201652892561982</v>
      </c>
      <c r="E8345" s="78"/>
      <c r="F8345" s="78"/>
      <c r="G8345" s="78"/>
      <c r="H8345" s="78"/>
      <c r="I8345" s="78"/>
    </row>
    <row r="8346" spans="1:9" x14ac:dyDescent="0.2">
      <c r="A8346" s="77">
        <v>40478</v>
      </c>
      <c r="B8346" s="61">
        <v>730</v>
      </c>
      <c r="C8346" s="78">
        <f t="shared" si="315"/>
        <v>2010.1</v>
      </c>
      <c r="D8346" s="78">
        <f t="shared" si="316"/>
        <v>1.4479338842975207</v>
      </c>
      <c r="E8346" s="78"/>
      <c r="F8346" s="78"/>
      <c r="G8346" s="78"/>
      <c r="H8346" s="78"/>
      <c r="I8346" s="78"/>
    </row>
    <row r="8347" spans="1:9" x14ac:dyDescent="0.2">
      <c r="A8347" s="77">
        <v>40479</v>
      </c>
      <c r="B8347" s="61">
        <v>1813</v>
      </c>
      <c r="C8347" s="78">
        <f t="shared" si="315"/>
        <v>2010.1</v>
      </c>
      <c r="D8347" s="78">
        <f t="shared" si="316"/>
        <v>3.5960330578512401</v>
      </c>
      <c r="E8347" s="78"/>
      <c r="F8347" s="78"/>
      <c r="G8347" s="78"/>
      <c r="H8347" s="78"/>
      <c r="I8347" s="78"/>
    </row>
    <row r="8348" spans="1:9" x14ac:dyDescent="0.2">
      <c r="A8348" s="77">
        <v>40480</v>
      </c>
      <c r="B8348" s="61">
        <v>1994</v>
      </c>
      <c r="C8348" s="78">
        <f t="shared" si="315"/>
        <v>2010.1</v>
      </c>
      <c r="D8348" s="78">
        <f t="shared" si="316"/>
        <v>3.9550413223140493</v>
      </c>
      <c r="E8348" s="78"/>
      <c r="F8348" s="78"/>
      <c r="G8348" s="78"/>
      <c r="H8348" s="78"/>
      <c r="I8348" s="78"/>
    </row>
    <row r="8349" spans="1:9" x14ac:dyDescent="0.2">
      <c r="A8349" s="77">
        <v>40481</v>
      </c>
      <c r="B8349" s="61">
        <v>1169</v>
      </c>
      <c r="C8349" s="78">
        <f t="shared" si="315"/>
        <v>2010.1</v>
      </c>
      <c r="D8349" s="78">
        <f t="shared" si="316"/>
        <v>2.3186776859504135</v>
      </c>
      <c r="E8349" s="78"/>
      <c r="F8349" s="78"/>
      <c r="G8349" s="78"/>
      <c r="H8349" s="78"/>
      <c r="I8349" s="78"/>
    </row>
    <row r="8350" spans="1:9" x14ac:dyDescent="0.2">
      <c r="A8350" s="77">
        <v>40482</v>
      </c>
      <c r="B8350" s="61">
        <v>1804</v>
      </c>
      <c r="C8350" s="78">
        <f t="shared" si="315"/>
        <v>2010.1</v>
      </c>
      <c r="D8350" s="78">
        <f t="shared" si="316"/>
        <v>3.5781818181818181</v>
      </c>
      <c r="E8350" s="78"/>
      <c r="F8350" s="78"/>
      <c r="G8350" s="78"/>
      <c r="H8350" s="78"/>
      <c r="I8350" s="78"/>
    </row>
    <row r="8351" spans="1:9" x14ac:dyDescent="0.2">
      <c r="A8351" s="77">
        <v>40483</v>
      </c>
      <c r="B8351" s="61">
        <v>1563</v>
      </c>
      <c r="C8351" s="78">
        <f t="shared" si="315"/>
        <v>2010.11</v>
      </c>
      <c r="D8351" s="78">
        <f t="shared" si="316"/>
        <v>3.1001652892561982</v>
      </c>
      <c r="E8351" s="78"/>
      <c r="F8351" s="78"/>
      <c r="G8351" s="78"/>
      <c r="H8351" s="78"/>
      <c r="I8351" s="78"/>
    </row>
    <row r="8352" spans="1:9" x14ac:dyDescent="0.2">
      <c r="A8352" s="77">
        <v>40484</v>
      </c>
      <c r="B8352" s="61">
        <v>1324</v>
      </c>
      <c r="C8352" s="78">
        <f t="shared" si="315"/>
        <v>2010.11</v>
      </c>
      <c r="D8352" s="78">
        <f t="shared" si="316"/>
        <v>2.6261157024793387</v>
      </c>
      <c r="E8352" s="78"/>
      <c r="F8352" s="78"/>
      <c r="G8352" s="78"/>
      <c r="H8352" s="78"/>
      <c r="I8352" s="78"/>
    </row>
    <row r="8353" spans="1:9" x14ac:dyDescent="0.2">
      <c r="A8353" s="77">
        <v>40485</v>
      </c>
      <c r="B8353" s="61">
        <v>1322</v>
      </c>
      <c r="C8353" s="78">
        <f t="shared" si="315"/>
        <v>2010.11</v>
      </c>
      <c r="D8353" s="78">
        <f t="shared" si="316"/>
        <v>2.6221487603305786</v>
      </c>
      <c r="E8353" s="78"/>
      <c r="F8353" s="78"/>
      <c r="G8353" s="78"/>
      <c r="H8353" s="78"/>
      <c r="I8353" s="78"/>
    </row>
    <row r="8354" spans="1:9" x14ac:dyDescent="0.2">
      <c r="A8354" s="77">
        <v>40486</v>
      </c>
      <c r="B8354" s="61">
        <v>1384</v>
      </c>
      <c r="C8354" s="78">
        <f t="shared" si="315"/>
        <v>2010.11</v>
      </c>
      <c r="D8354" s="78">
        <f t="shared" si="316"/>
        <v>2.745123966942149</v>
      </c>
      <c r="E8354" s="78"/>
      <c r="F8354" s="78"/>
      <c r="G8354" s="78"/>
      <c r="H8354" s="78"/>
      <c r="I8354" s="78"/>
    </row>
    <row r="8355" spans="1:9" x14ac:dyDescent="0.2">
      <c r="A8355" s="77">
        <v>40487</v>
      </c>
      <c r="B8355" s="61">
        <v>1157</v>
      </c>
      <c r="C8355" s="78">
        <f t="shared" si="315"/>
        <v>2010.11</v>
      </c>
      <c r="D8355" s="78">
        <f t="shared" si="316"/>
        <v>2.294876033057851</v>
      </c>
      <c r="E8355" s="78"/>
      <c r="F8355" s="78"/>
      <c r="G8355" s="78"/>
      <c r="H8355" s="78"/>
      <c r="I8355" s="78"/>
    </row>
    <row r="8356" spans="1:9" x14ac:dyDescent="0.2">
      <c r="A8356" s="77">
        <v>40488</v>
      </c>
      <c r="B8356" s="61">
        <v>1133</v>
      </c>
      <c r="C8356" s="78">
        <f t="shared" si="315"/>
        <v>2010.11</v>
      </c>
      <c r="D8356" s="78">
        <f t="shared" si="316"/>
        <v>2.2472727272727275</v>
      </c>
      <c r="E8356" s="78"/>
      <c r="F8356" s="78"/>
      <c r="G8356" s="78"/>
      <c r="H8356" s="78"/>
      <c r="I8356" s="78"/>
    </row>
    <row r="8357" spans="1:9" x14ac:dyDescent="0.2">
      <c r="A8357" s="77">
        <v>40489</v>
      </c>
      <c r="B8357" s="61">
        <v>3411</v>
      </c>
      <c r="C8357" s="78">
        <f t="shared" si="315"/>
        <v>2010.11</v>
      </c>
      <c r="D8357" s="78">
        <f t="shared" si="316"/>
        <v>6.7656198347107441</v>
      </c>
      <c r="E8357" s="78"/>
      <c r="F8357" s="78"/>
      <c r="G8357" s="78"/>
      <c r="H8357" s="78"/>
      <c r="I8357" s="78"/>
    </row>
    <row r="8358" spans="1:9" x14ac:dyDescent="0.2">
      <c r="A8358" s="77">
        <v>40490</v>
      </c>
      <c r="B8358" s="61">
        <v>1951</v>
      </c>
      <c r="C8358" s="78">
        <f t="shared" si="315"/>
        <v>2010.11</v>
      </c>
      <c r="D8358" s="78">
        <f t="shared" si="316"/>
        <v>3.8697520661157023</v>
      </c>
      <c r="E8358" s="78"/>
      <c r="F8358" s="78"/>
      <c r="G8358" s="78"/>
      <c r="H8358" s="78"/>
      <c r="I8358" s="78"/>
    </row>
    <row r="8359" spans="1:9" x14ac:dyDescent="0.2">
      <c r="A8359" s="77">
        <v>40491</v>
      </c>
      <c r="B8359" s="61">
        <v>1616</v>
      </c>
      <c r="C8359" s="78">
        <f t="shared" si="315"/>
        <v>2010.11</v>
      </c>
      <c r="D8359" s="78">
        <f t="shared" si="316"/>
        <v>3.205289256198347</v>
      </c>
      <c r="E8359" s="78"/>
      <c r="F8359" s="78"/>
      <c r="G8359" s="78"/>
      <c r="H8359" s="78"/>
      <c r="I8359" s="78"/>
    </row>
    <row r="8360" spans="1:9" x14ac:dyDescent="0.2">
      <c r="A8360" s="77">
        <v>40492</v>
      </c>
      <c r="B8360" s="61">
        <v>1171</v>
      </c>
      <c r="C8360" s="78">
        <f t="shared" si="315"/>
        <v>2010.11</v>
      </c>
      <c r="D8360" s="78">
        <f t="shared" si="316"/>
        <v>2.3226446280991735</v>
      </c>
      <c r="E8360" s="78"/>
      <c r="F8360" s="78"/>
      <c r="G8360" s="78"/>
      <c r="H8360" s="78"/>
      <c r="I8360" s="78"/>
    </row>
    <row r="8361" spans="1:9" x14ac:dyDescent="0.2">
      <c r="A8361" s="77">
        <v>40493</v>
      </c>
      <c r="B8361" s="61">
        <v>908</v>
      </c>
      <c r="C8361" s="78">
        <f t="shared" si="315"/>
        <v>2010.11</v>
      </c>
      <c r="D8361" s="78">
        <f t="shared" si="316"/>
        <v>1.8009917355371901</v>
      </c>
      <c r="E8361" s="78"/>
      <c r="F8361" s="78"/>
      <c r="G8361" s="78"/>
      <c r="H8361" s="78"/>
      <c r="I8361" s="78"/>
    </row>
    <row r="8362" spans="1:9" x14ac:dyDescent="0.2">
      <c r="A8362" s="77">
        <v>40494</v>
      </c>
      <c r="B8362" s="61">
        <v>777</v>
      </c>
      <c r="C8362" s="78">
        <f t="shared" si="315"/>
        <v>2010.11</v>
      </c>
      <c r="D8362" s="78">
        <f t="shared" si="316"/>
        <v>1.5411570247933886</v>
      </c>
      <c r="E8362" s="78"/>
      <c r="F8362" s="78"/>
      <c r="G8362" s="78"/>
      <c r="H8362" s="78"/>
      <c r="I8362" s="78"/>
    </row>
    <row r="8363" spans="1:9" x14ac:dyDescent="0.2">
      <c r="A8363" s="77">
        <v>40495</v>
      </c>
      <c r="B8363" s="61">
        <v>806</v>
      </c>
      <c r="C8363" s="78">
        <f t="shared" si="315"/>
        <v>2010.11</v>
      </c>
      <c r="D8363" s="78">
        <f t="shared" si="316"/>
        <v>1.5986776859504133</v>
      </c>
      <c r="E8363" s="78"/>
      <c r="F8363" s="78"/>
      <c r="G8363" s="78"/>
      <c r="H8363" s="78"/>
      <c r="I8363" s="78"/>
    </row>
    <row r="8364" spans="1:9" x14ac:dyDescent="0.2">
      <c r="A8364" s="77">
        <v>40496</v>
      </c>
      <c r="B8364" s="61">
        <v>1201</v>
      </c>
      <c r="C8364" s="78">
        <f t="shared" si="315"/>
        <v>2010.11</v>
      </c>
      <c r="D8364" s="78">
        <f t="shared" si="316"/>
        <v>2.3821487603305784</v>
      </c>
      <c r="E8364" s="78"/>
      <c r="F8364" s="78"/>
      <c r="G8364" s="78"/>
      <c r="H8364" s="78"/>
      <c r="I8364" s="78"/>
    </row>
    <row r="8365" spans="1:9" x14ac:dyDescent="0.2">
      <c r="A8365" s="77">
        <v>40497</v>
      </c>
      <c r="B8365" s="61">
        <v>1330</v>
      </c>
      <c r="C8365" s="78">
        <f t="shared" si="315"/>
        <v>2010.11</v>
      </c>
      <c r="D8365" s="78">
        <f t="shared" si="316"/>
        <v>2.6380165289256197</v>
      </c>
      <c r="E8365" s="78"/>
      <c r="F8365" s="78"/>
      <c r="G8365" s="78"/>
      <c r="H8365" s="78"/>
      <c r="I8365" s="78"/>
    </row>
    <row r="8366" spans="1:9" x14ac:dyDescent="0.2">
      <c r="A8366" s="77">
        <v>40498</v>
      </c>
      <c r="B8366" s="61">
        <v>984</v>
      </c>
      <c r="C8366" s="78">
        <f t="shared" si="315"/>
        <v>2010.11</v>
      </c>
      <c r="D8366" s="78">
        <f t="shared" si="316"/>
        <v>1.9517355371900826</v>
      </c>
      <c r="E8366" s="78"/>
      <c r="F8366" s="78"/>
      <c r="G8366" s="78"/>
      <c r="H8366" s="78"/>
      <c r="I8366" s="78"/>
    </row>
    <row r="8367" spans="1:9" x14ac:dyDescent="0.2">
      <c r="A8367" s="77">
        <v>40499</v>
      </c>
      <c r="B8367" s="61">
        <v>762</v>
      </c>
      <c r="C8367" s="78">
        <f t="shared" si="315"/>
        <v>2010.11</v>
      </c>
      <c r="D8367" s="78">
        <f t="shared" si="316"/>
        <v>1.5114049586776859</v>
      </c>
      <c r="E8367" s="78"/>
      <c r="F8367" s="78"/>
      <c r="G8367" s="78"/>
      <c r="H8367" s="78"/>
      <c r="I8367" s="78"/>
    </row>
    <row r="8368" spans="1:9" x14ac:dyDescent="0.2">
      <c r="A8368" s="77">
        <v>40500</v>
      </c>
      <c r="B8368" s="61">
        <v>672</v>
      </c>
      <c r="C8368" s="78">
        <f t="shared" si="315"/>
        <v>2010.11</v>
      </c>
      <c r="D8368" s="78">
        <f t="shared" si="316"/>
        <v>1.3328925619834711</v>
      </c>
      <c r="E8368" s="78"/>
      <c r="F8368" s="78"/>
      <c r="G8368" s="78"/>
      <c r="H8368" s="78"/>
      <c r="I8368" s="78"/>
    </row>
    <row r="8369" spans="1:9" x14ac:dyDescent="0.2">
      <c r="A8369" s="77">
        <v>40501</v>
      </c>
      <c r="B8369" s="61">
        <v>766</v>
      </c>
      <c r="C8369" s="78">
        <f t="shared" si="315"/>
        <v>2010.11</v>
      </c>
      <c r="D8369" s="78">
        <f t="shared" si="316"/>
        <v>1.5193388429752068</v>
      </c>
      <c r="E8369" s="78"/>
      <c r="F8369" s="78"/>
      <c r="G8369" s="78"/>
      <c r="H8369" s="78"/>
      <c r="I8369" s="78"/>
    </row>
    <row r="8370" spans="1:9" x14ac:dyDescent="0.2">
      <c r="A8370" s="77">
        <v>40502</v>
      </c>
      <c r="B8370" s="61">
        <v>965</v>
      </c>
      <c r="C8370" s="78">
        <f t="shared" si="315"/>
        <v>2010.11</v>
      </c>
      <c r="D8370" s="78">
        <f t="shared" si="316"/>
        <v>1.9140495867768594</v>
      </c>
      <c r="E8370" s="78"/>
      <c r="F8370" s="78"/>
      <c r="G8370" s="78"/>
      <c r="H8370" s="78"/>
      <c r="I8370" s="78"/>
    </row>
    <row r="8371" spans="1:9" x14ac:dyDescent="0.2">
      <c r="A8371" s="77">
        <v>40503</v>
      </c>
      <c r="B8371" s="61">
        <v>689</v>
      </c>
      <c r="C8371" s="78">
        <f t="shared" si="315"/>
        <v>2010.11</v>
      </c>
      <c r="D8371" s="78">
        <f t="shared" si="316"/>
        <v>1.366611570247934</v>
      </c>
      <c r="E8371" s="78"/>
      <c r="F8371" s="78"/>
      <c r="G8371" s="78"/>
      <c r="H8371" s="78"/>
      <c r="I8371" s="78"/>
    </row>
    <row r="8372" spans="1:9" x14ac:dyDescent="0.2">
      <c r="A8372" s="77">
        <v>40504</v>
      </c>
      <c r="B8372" s="61">
        <v>705</v>
      </c>
      <c r="C8372" s="78">
        <f t="shared" si="315"/>
        <v>2010.11</v>
      </c>
      <c r="D8372" s="78">
        <f t="shared" si="316"/>
        <v>1.3983471074380165</v>
      </c>
      <c r="E8372" s="78"/>
      <c r="F8372" s="78"/>
      <c r="G8372" s="78"/>
      <c r="H8372" s="78"/>
      <c r="I8372" s="78"/>
    </row>
    <row r="8373" spans="1:9" x14ac:dyDescent="0.2">
      <c r="A8373" s="77">
        <v>40505</v>
      </c>
      <c r="B8373" s="61">
        <v>781</v>
      </c>
      <c r="C8373" s="78">
        <f t="shared" si="315"/>
        <v>2010.11</v>
      </c>
      <c r="D8373" s="78">
        <f t="shared" si="316"/>
        <v>1.5490909090909091</v>
      </c>
      <c r="E8373" s="78"/>
      <c r="F8373" s="78"/>
      <c r="G8373" s="78"/>
      <c r="H8373" s="78"/>
      <c r="I8373" s="78"/>
    </row>
    <row r="8374" spans="1:9" x14ac:dyDescent="0.2">
      <c r="A8374" s="77">
        <v>40506</v>
      </c>
      <c r="B8374" s="61">
        <v>532</v>
      </c>
      <c r="C8374" s="78">
        <f t="shared" si="315"/>
        <v>2010.11</v>
      </c>
      <c r="D8374" s="78">
        <f t="shared" si="316"/>
        <v>1.0552066115702481</v>
      </c>
      <c r="E8374" s="78"/>
      <c r="F8374" s="78"/>
      <c r="G8374" s="78"/>
      <c r="H8374" s="78"/>
      <c r="I8374" s="78"/>
    </row>
    <row r="8375" spans="1:9" x14ac:dyDescent="0.2">
      <c r="A8375" s="77">
        <v>40507</v>
      </c>
      <c r="B8375" s="61">
        <v>605</v>
      </c>
      <c r="C8375" s="78">
        <f t="shared" si="315"/>
        <v>2010.11</v>
      </c>
      <c r="D8375" s="78">
        <f t="shared" si="316"/>
        <v>1.2</v>
      </c>
      <c r="E8375" s="78"/>
      <c r="F8375" s="78"/>
      <c r="G8375" s="78"/>
      <c r="H8375" s="78"/>
      <c r="I8375" s="78"/>
    </row>
    <row r="8376" spans="1:9" x14ac:dyDescent="0.2">
      <c r="A8376" s="77">
        <v>40508</v>
      </c>
      <c r="B8376" s="61">
        <v>695</v>
      </c>
      <c r="C8376" s="78">
        <f t="shared" si="315"/>
        <v>2010.11</v>
      </c>
      <c r="D8376" s="78">
        <f t="shared" si="316"/>
        <v>1.378512396694215</v>
      </c>
      <c r="E8376" s="78"/>
      <c r="F8376" s="78"/>
      <c r="G8376" s="78"/>
      <c r="H8376" s="78"/>
      <c r="I8376" s="78"/>
    </row>
    <row r="8377" spans="1:9" x14ac:dyDescent="0.2">
      <c r="A8377" s="77">
        <v>40509</v>
      </c>
      <c r="B8377" s="61">
        <v>946</v>
      </c>
      <c r="C8377" s="78">
        <f t="shared" si="315"/>
        <v>2010.11</v>
      </c>
      <c r="D8377" s="78">
        <f t="shared" si="316"/>
        <v>1.8763636363636362</v>
      </c>
      <c r="E8377" s="78"/>
      <c r="F8377" s="78"/>
      <c r="G8377" s="78"/>
      <c r="H8377" s="78"/>
      <c r="I8377" s="78"/>
    </row>
    <row r="8378" spans="1:9" x14ac:dyDescent="0.2">
      <c r="A8378" s="77">
        <v>40510</v>
      </c>
      <c r="B8378" s="61">
        <v>571</v>
      </c>
      <c r="C8378" s="78">
        <f t="shared" si="315"/>
        <v>2010.11</v>
      </c>
      <c r="D8378" s="78">
        <f t="shared" si="316"/>
        <v>1.1325619834710745</v>
      </c>
      <c r="E8378" s="78"/>
      <c r="F8378" s="78"/>
      <c r="G8378" s="78"/>
      <c r="H8378" s="78"/>
      <c r="I8378" s="78"/>
    </row>
    <row r="8379" spans="1:9" x14ac:dyDescent="0.2">
      <c r="A8379" s="77">
        <v>40511</v>
      </c>
      <c r="B8379" s="61">
        <v>427</v>
      </c>
      <c r="C8379" s="78">
        <f t="shared" si="315"/>
        <v>2010.11</v>
      </c>
      <c r="D8379" s="78">
        <f t="shared" si="316"/>
        <v>0.84694214876033058</v>
      </c>
      <c r="E8379" s="78"/>
      <c r="F8379" s="78"/>
      <c r="G8379" s="78"/>
      <c r="H8379" s="78"/>
      <c r="I8379" s="78"/>
    </row>
    <row r="8380" spans="1:9" x14ac:dyDescent="0.2">
      <c r="A8380" s="77">
        <v>40512</v>
      </c>
      <c r="B8380" s="61">
        <v>743</v>
      </c>
      <c r="C8380" s="78">
        <f t="shared" si="315"/>
        <v>2010.11</v>
      </c>
      <c r="D8380" s="78">
        <f t="shared" si="316"/>
        <v>1.4737190082644629</v>
      </c>
      <c r="E8380" s="78"/>
      <c r="F8380" s="78"/>
      <c r="G8380" s="78"/>
      <c r="H8380" s="78"/>
      <c r="I8380" s="78"/>
    </row>
    <row r="8381" spans="1:9" x14ac:dyDescent="0.2">
      <c r="A8381" s="77">
        <v>40513</v>
      </c>
      <c r="B8381" s="61">
        <v>778</v>
      </c>
      <c r="C8381" s="78">
        <f t="shared" si="315"/>
        <v>2010.12</v>
      </c>
      <c r="D8381" s="78">
        <f t="shared" si="316"/>
        <v>1.5431404958677686</v>
      </c>
      <c r="E8381" s="78"/>
      <c r="F8381" s="78"/>
      <c r="G8381" s="78"/>
      <c r="H8381" s="78"/>
      <c r="I8381" s="78"/>
    </row>
    <row r="8382" spans="1:9" x14ac:dyDescent="0.2">
      <c r="A8382" s="77">
        <v>40514</v>
      </c>
      <c r="B8382" s="61">
        <v>1453</v>
      </c>
      <c r="C8382" s="78">
        <f t="shared" si="315"/>
        <v>2010.12</v>
      </c>
      <c r="D8382" s="78">
        <f t="shared" si="316"/>
        <v>2.8819834710743804</v>
      </c>
      <c r="E8382" s="78"/>
      <c r="F8382" s="78"/>
      <c r="G8382" s="78"/>
      <c r="H8382" s="78"/>
      <c r="I8382" s="78"/>
    </row>
    <row r="8383" spans="1:9" x14ac:dyDescent="0.2">
      <c r="A8383" s="77">
        <v>40515</v>
      </c>
      <c r="B8383" s="61">
        <v>1354</v>
      </c>
      <c r="C8383" s="78">
        <f t="shared" si="315"/>
        <v>2010.12</v>
      </c>
      <c r="D8383" s="78">
        <f t="shared" si="316"/>
        <v>2.6856198347107436</v>
      </c>
      <c r="E8383" s="78"/>
      <c r="F8383" s="78"/>
      <c r="G8383" s="78"/>
      <c r="H8383" s="78"/>
      <c r="I8383" s="78"/>
    </row>
    <row r="8384" spans="1:9" x14ac:dyDescent="0.2">
      <c r="A8384" s="77">
        <v>40516</v>
      </c>
      <c r="B8384" s="61">
        <v>1329</v>
      </c>
      <c r="C8384" s="78">
        <f t="shared" si="315"/>
        <v>2010.12</v>
      </c>
      <c r="D8384" s="78">
        <f t="shared" si="316"/>
        <v>2.6360330578512396</v>
      </c>
      <c r="E8384" s="78"/>
      <c r="F8384" s="78"/>
      <c r="G8384" s="78"/>
      <c r="H8384" s="78"/>
      <c r="I8384" s="78"/>
    </row>
    <row r="8385" spans="1:9" x14ac:dyDescent="0.2">
      <c r="A8385" s="77">
        <v>40517</v>
      </c>
      <c r="B8385" s="61">
        <v>2200</v>
      </c>
      <c r="C8385" s="78">
        <f t="shared" si="315"/>
        <v>2010.12</v>
      </c>
      <c r="D8385" s="78">
        <f t="shared" si="316"/>
        <v>4.3636363636363642</v>
      </c>
      <c r="E8385" s="78"/>
      <c r="F8385" s="78"/>
      <c r="G8385" s="78"/>
      <c r="H8385" s="78"/>
      <c r="I8385" s="78"/>
    </row>
    <row r="8386" spans="1:9" x14ac:dyDescent="0.2">
      <c r="A8386" s="77">
        <v>40518</v>
      </c>
      <c r="B8386" s="61">
        <v>5861</v>
      </c>
      <c r="C8386" s="78">
        <f t="shared" si="315"/>
        <v>2010.12</v>
      </c>
      <c r="D8386" s="78">
        <f t="shared" si="316"/>
        <v>11.625123966942148</v>
      </c>
      <c r="E8386" s="78"/>
      <c r="F8386" s="78"/>
      <c r="G8386" s="78"/>
      <c r="H8386" s="78"/>
      <c r="I8386" s="78"/>
    </row>
    <row r="8387" spans="1:9" x14ac:dyDescent="0.2">
      <c r="A8387" s="77">
        <v>40519</v>
      </c>
      <c r="B8387" s="61">
        <v>3413</v>
      </c>
      <c r="C8387" s="78">
        <f t="shared" si="315"/>
        <v>2010.12</v>
      </c>
      <c r="D8387" s="78">
        <f t="shared" si="316"/>
        <v>6.7695867768595042</v>
      </c>
      <c r="E8387" s="78"/>
      <c r="F8387" s="78"/>
      <c r="G8387" s="78"/>
      <c r="H8387" s="78"/>
      <c r="I8387" s="78"/>
    </row>
    <row r="8388" spans="1:9" x14ac:dyDescent="0.2">
      <c r="A8388" s="77">
        <v>40520</v>
      </c>
      <c r="B8388" s="61">
        <v>4095</v>
      </c>
      <c r="C8388" s="78">
        <f t="shared" si="315"/>
        <v>2010.12</v>
      </c>
      <c r="D8388" s="78">
        <f t="shared" si="316"/>
        <v>8.1223140495867767</v>
      </c>
      <c r="E8388" s="78"/>
      <c r="F8388" s="78"/>
      <c r="G8388" s="78"/>
      <c r="H8388" s="78"/>
      <c r="I8388" s="78"/>
    </row>
    <row r="8389" spans="1:9" x14ac:dyDescent="0.2">
      <c r="A8389" s="77">
        <v>40521</v>
      </c>
      <c r="B8389" s="61">
        <v>3968</v>
      </c>
      <c r="C8389" s="78">
        <f t="shared" si="315"/>
        <v>2010.12</v>
      </c>
      <c r="D8389" s="78">
        <f t="shared" si="316"/>
        <v>7.8704132231404955</v>
      </c>
      <c r="E8389" s="78"/>
      <c r="F8389" s="78"/>
      <c r="G8389" s="78"/>
      <c r="H8389" s="78"/>
      <c r="I8389" s="78"/>
    </row>
    <row r="8390" spans="1:9" x14ac:dyDescent="0.2">
      <c r="A8390" s="77">
        <v>40522</v>
      </c>
      <c r="B8390" s="61">
        <v>4084</v>
      </c>
      <c r="C8390" s="78">
        <f t="shared" si="315"/>
        <v>2010.12</v>
      </c>
      <c r="D8390" s="78">
        <f t="shared" si="316"/>
        <v>8.1004958677685952</v>
      </c>
      <c r="E8390" s="78"/>
      <c r="F8390" s="78"/>
      <c r="G8390" s="78"/>
      <c r="H8390" s="78"/>
      <c r="I8390" s="78"/>
    </row>
    <row r="8391" spans="1:9" x14ac:dyDescent="0.2">
      <c r="A8391" s="77">
        <v>40523</v>
      </c>
      <c r="B8391" s="61">
        <v>3553</v>
      </c>
      <c r="C8391" s="78">
        <f t="shared" si="315"/>
        <v>2010.12</v>
      </c>
      <c r="D8391" s="78">
        <f t="shared" si="316"/>
        <v>7.0472727272727269</v>
      </c>
      <c r="E8391" s="78"/>
      <c r="F8391" s="78"/>
      <c r="G8391" s="78"/>
      <c r="H8391" s="78"/>
      <c r="I8391" s="78"/>
    </row>
    <row r="8392" spans="1:9" x14ac:dyDescent="0.2">
      <c r="A8392" s="77">
        <v>40524</v>
      </c>
      <c r="B8392" s="61">
        <v>3030</v>
      </c>
      <c r="C8392" s="78">
        <f t="shared" si="315"/>
        <v>2010.12</v>
      </c>
      <c r="D8392" s="78">
        <f t="shared" si="316"/>
        <v>6.0099173553719014</v>
      </c>
      <c r="E8392" s="78"/>
      <c r="F8392" s="78"/>
      <c r="G8392" s="78"/>
      <c r="H8392" s="78"/>
      <c r="I8392" s="78"/>
    </row>
    <row r="8393" spans="1:9" x14ac:dyDescent="0.2">
      <c r="A8393" s="77">
        <v>40525</v>
      </c>
      <c r="B8393" s="61">
        <v>3335</v>
      </c>
      <c r="C8393" s="78">
        <f t="shared" si="315"/>
        <v>2010.12</v>
      </c>
      <c r="D8393" s="78">
        <f t="shared" si="316"/>
        <v>6.6148760330578513</v>
      </c>
      <c r="E8393" s="78"/>
      <c r="F8393" s="78"/>
      <c r="G8393" s="78"/>
      <c r="H8393" s="78"/>
      <c r="I8393" s="78"/>
    </row>
    <row r="8394" spans="1:9" x14ac:dyDescent="0.2">
      <c r="A8394" s="77">
        <v>40526</v>
      </c>
      <c r="B8394" s="61">
        <v>6857</v>
      </c>
      <c r="C8394" s="78">
        <f t="shared" si="315"/>
        <v>2010.12</v>
      </c>
      <c r="D8394" s="78">
        <f t="shared" si="316"/>
        <v>13.600661157024794</v>
      </c>
      <c r="E8394" s="78"/>
      <c r="F8394" s="78"/>
      <c r="G8394" s="78"/>
      <c r="H8394" s="78"/>
      <c r="I8394" s="78"/>
    </row>
    <row r="8395" spans="1:9" x14ac:dyDescent="0.2">
      <c r="A8395" s="77">
        <v>40527</v>
      </c>
      <c r="B8395" s="61">
        <v>4271</v>
      </c>
      <c r="C8395" s="78">
        <f t="shared" ref="C8395:C8458" si="317">YEAR(A8395) + MONTH(A8395) / 100</f>
        <v>2010.12</v>
      </c>
      <c r="D8395" s="78">
        <f t="shared" si="316"/>
        <v>8.4714049586776863</v>
      </c>
      <c r="E8395" s="78"/>
      <c r="F8395" s="78"/>
      <c r="G8395" s="78"/>
      <c r="H8395" s="78"/>
      <c r="I8395" s="78"/>
    </row>
    <row r="8396" spans="1:9" x14ac:dyDescent="0.2">
      <c r="A8396" s="77">
        <v>40528</v>
      </c>
      <c r="B8396" s="61">
        <v>3091</v>
      </c>
      <c r="C8396" s="78">
        <f t="shared" si="317"/>
        <v>2010.12</v>
      </c>
      <c r="D8396" s="78">
        <f t="shared" ref="D8396:D8459" si="318">B8396 * 60 * 60 * 24 / 43560 / 1000</f>
        <v>6.1309090909090909</v>
      </c>
      <c r="E8396" s="78"/>
      <c r="F8396" s="78"/>
      <c r="G8396" s="78"/>
      <c r="H8396" s="78"/>
      <c r="I8396" s="78"/>
    </row>
    <row r="8397" spans="1:9" x14ac:dyDescent="0.2">
      <c r="A8397" s="77">
        <v>40529</v>
      </c>
      <c r="B8397" s="61">
        <v>2655</v>
      </c>
      <c r="C8397" s="78">
        <f t="shared" si="317"/>
        <v>2010.12</v>
      </c>
      <c r="D8397" s="78">
        <f t="shared" si="318"/>
        <v>5.2661157024793388</v>
      </c>
      <c r="E8397" s="78"/>
      <c r="F8397" s="78"/>
      <c r="G8397" s="78"/>
      <c r="H8397" s="78"/>
      <c r="I8397" s="78"/>
    </row>
    <row r="8398" spans="1:9" x14ac:dyDescent="0.2">
      <c r="A8398" s="77">
        <v>40530</v>
      </c>
      <c r="B8398" s="61">
        <v>2382</v>
      </c>
      <c r="C8398" s="78">
        <f t="shared" si="317"/>
        <v>2010.12</v>
      </c>
      <c r="D8398" s="78">
        <f t="shared" si="318"/>
        <v>4.7246280991735539</v>
      </c>
      <c r="E8398" s="78"/>
      <c r="F8398" s="78"/>
      <c r="G8398" s="78"/>
      <c r="H8398" s="78"/>
      <c r="I8398" s="78"/>
    </row>
    <row r="8399" spans="1:9" x14ac:dyDescent="0.2">
      <c r="A8399" s="77">
        <v>40531</v>
      </c>
      <c r="B8399" s="61">
        <v>2778</v>
      </c>
      <c r="C8399" s="78">
        <f t="shared" si="317"/>
        <v>2010.12</v>
      </c>
      <c r="D8399" s="78">
        <f t="shared" si="318"/>
        <v>5.510082644628099</v>
      </c>
      <c r="E8399" s="78"/>
      <c r="F8399" s="78"/>
      <c r="G8399" s="78"/>
      <c r="H8399" s="78"/>
      <c r="I8399" s="78"/>
    </row>
    <row r="8400" spans="1:9" x14ac:dyDescent="0.2">
      <c r="A8400" s="77">
        <v>40532</v>
      </c>
      <c r="B8400" s="61">
        <v>2601</v>
      </c>
      <c r="C8400" s="78">
        <f t="shared" si="317"/>
        <v>2010.12</v>
      </c>
      <c r="D8400" s="78">
        <f t="shared" si="318"/>
        <v>5.1590082644628099</v>
      </c>
      <c r="E8400" s="78"/>
      <c r="F8400" s="78"/>
      <c r="G8400" s="78"/>
      <c r="H8400" s="78"/>
      <c r="I8400" s="78"/>
    </row>
    <row r="8401" spans="1:9" x14ac:dyDescent="0.2">
      <c r="A8401" s="77">
        <v>40533</v>
      </c>
      <c r="B8401" s="61">
        <v>3086</v>
      </c>
      <c r="C8401" s="78">
        <f t="shared" si="317"/>
        <v>2010.12</v>
      </c>
      <c r="D8401" s="78">
        <f t="shared" si="318"/>
        <v>6.1209917355371903</v>
      </c>
      <c r="E8401" s="78"/>
      <c r="F8401" s="78"/>
      <c r="G8401" s="78"/>
      <c r="H8401" s="78"/>
      <c r="I8401" s="78"/>
    </row>
    <row r="8402" spans="1:9" x14ac:dyDescent="0.2">
      <c r="A8402" s="77">
        <v>40534</v>
      </c>
      <c r="B8402" s="61">
        <v>3904</v>
      </c>
      <c r="C8402" s="78">
        <f t="shared" si="317"/>
        <v>2010.12</v>
      </c>
      <c r="D8402" s="78">
        <f t="shared" si="318"/>
        <v>7.7434710743801656</v>
      </c>
      <c r="E8402" s="78"/>
      <c r="F8402" s="78"/>
      <c r="G8402" s="78"/>
      <c r="H8402" s="78"/>
      <c r="I8402" s="78"/>
    </row>
    <row r="8403" spans="1:9" x14ac:dyDescent="0.2">
      <c r="A8403" s="77">
        <v>40535</v>
      </c>
      <c r="B8403" s="61">
        <v>2775</v>
      </c>
      <c r="C8403" s="78">
        <f t="shared" si="317"/>
        <v>2010.12</v>
      </c>
      <c r="D8403" s="78">
        <f t="shared" si="318"/>
        <v>5.5041322314049586</v>
      </c>
      <c r="E8403" s="78"/>
      <c r="F8403" s="78"/>
      <c r="G8403" s="78"/>
      <c r="H8403" s="78"/>
      <c r="I8403" s="78"/>
    </row>
    <row r="8404" spans="1:9" x14ac:dyDescent="0.2">
      <c r="A8404" s="77">
        <v>40536</v>
      </c>
      <c r="B8404" s="61">
        <v>2132</v>
      </c>
      <c r="C8404" s="78">
        <f t="shared" si="317"/>
        <v>2010.12</v>
      </c>
      <c r="D8404" s="78">
        <f t="shared" si="318"/>
        <v>4.2287603305785124</v>
      </c>
      <c r="E8404" s="78"/>
      <c r="F8404" s="78"/>
      <c r="G8404" s="78"/>
      <c r="H8404" s="78"/>
      <c r="I8404" s="78"/>
    </row>
    <row r="8405" spans="1:9" x14ac:dyDescent="0.2">
      <c r="A8405" s="77">
        <v>40537</v>
      </c>
      <c r="B8405" s="61">
        <v>2731</v>
      </c>
      <c r="C8405" s="78">
        <f t="shared" si="317"/>
        <v>2010.12</v>
      </c>
      <c r="D8405" s="78">
        <f t="shared" si="318"/>
        <v>5.4168595041322316</v>
      </c>
      <c r="E8405" s="78"/>
      <c r="F8405" s="78"/>
      <c r="G8405" s="78"/>
      <c r="H8405" s="78"/>
      <c r="I8405" s="78"/>
    </row>
    <row r="8406" spans="1:9" x14ac:dyDescent="0.2">
      <c r="A8406" s="77">
        <v>40538</v>
      </c>
      <c r="B8406" s="61">
        <v>3279</v>
      </c>
      <c r="C8406" s="78">
        <f t="shared" si="317"/>
        <v>2010.12</v>
      </c>
      <c r="D8406" s="78">
        <f t="shared" si="318"/>
        <v>6.5038016528925615</v>
      </c>
      <c r="E8406" s="78"/>
      <c r="F8406" s="78"/>
      <c r="G8406" s="78"/>
      <c r="H8406" s="78"/>
      <c r="I8406" s="78"/>
    </row>
    <row r="8407" spans="1:9" x14ac:dyDescent="0.2">
      <c r="A8407" s="77">
        <v>40539</v>
      </c>
      <c r="B8407" s="61">
        <v>2582</v>
      </c>
      <c r="C8407" s="78">
        <f t="shared" si="317"/>
        <v>2010.12</v>
      </c>
      <c r="D8407" s="78">
        <f t="shared" si="318"/>
        <v>5.1213223140495865</v>
      </c>
      <c r="E8407" s="78"/>
      <c r="F8407" s="78"/>
      <c r="G8407" s="78"/>
      <c r="H8407" s="78"/>
      <c r="I8407" s="78"/>
    </row>
    <row r="8408" spans="1:9" x14ac:dyDescent="0.2">
      <c r="A8408" s="77">
        <v>40540</v>
      </c>
      <c r="B8408" s="61">
        <v>3703</v>
      </c>
      <c r="C8408" s="78">
        <f t="shared" si="317"/>
        <v>2010.12</v>
      </c>
      <c r="D8408" s="78">
        <f t="shared" si="318"/>
        <v>7.3447933884297516</v>
      </c>
      <c r="E8408" s="78"/>
      <c r="F8408" s="78"/>
      <c r="G8408" s="78"/>
      <c r="H8408" s="78"/>
      <c r="I8408" s="78"/>
    </row>
    <row r="8409" spans="1:9" x14ac:dyDescent="0.2">
      <c r="A8409" s="77">
        <v>40541</v>
      </c>
      <c r="B8409" s="61">
        <v>2774</v>
      </c>
      <c r="C8409" s="78">
        <f t="shared" si="317"/>
        <v>2010.12</v>
      </c>
      <c r="D8409" s="78">
        <f t="shared" si="318"/>
        <v>5.502148760330579</v>
      </c>
      <c r="E8409" s="78"/>
      <c r="F8409" s="78"/>
      <c r="G8409" s="78"/>
      <c r="H8409" s="78"/>
      <c r="I8409" s="78"/>
    </row>
    <row r="8410" spans="1:9" x14ac:dyDescent="0.2">
      <c r="A8410" s="77">
        <v>40542</v>
      </c>
      <c r="B8410" s="61">
        <v>2320</v>
      </c>
      <c r="C8410" s="78">
        <f t="shared" si="317"/>
        <v>2010.12</v>
      </c>
      <c r="D8410" s="78">
        <f t="shared" si="318"/>
        <v>4.6016528925619831</v>
      </c>
      <c r="E8410" s="78"/>
      <c r="F8410" s="78"/>
      <c r="G8410" s="78"/>
      <c r="H8410" s="78"/>
      <c r="I8410" s="78"/>
    </row>
    <row r="8411" spans="1:9" x14ac:dyDescent="0.2">
      <c r="A8411" s="77">
        <v>40543</v>
      </c>
      <c r="B8411" s="61">
        <v>1933</v>
      </c>
      <c r="C8411" s="78">
        <f t="shared" si="317"/>
        <v>2010.12</v>
      </c>
      <c r="D8411" s="78">
        <f t="shared" si="318"/>
        <v>3.8340495867768594</v>
      </c>
      <c r="E8411" s="78"/>
      <c r="F8411" s="78"/>
      <c r="G8411" s="78"/>
      <c r="H8411" s="78"/>
      <c r="I8411" s="78"/>
    </row>
    <row r="8412" spans="1:9" x14ac:dyDescent="0.2">
      <c r="A8412" s="77">
        <v>40544</v>
      </c>
      <c r="B8412" s="61">
        <v>1782</v>
      </c>
      <c r="C8412" s="78">
        <f t="shared" si="317"/>
        <v>2011.01</v>
      </c>
      <c r="D8412" s="78">
        <f t="shared" si="318"/>
        <v>3.5345454545454547</v>
      </c>
      <c r="E8412" s="78"/>
      <c r="F8412" s="78"/>
      <c r="G8412" s="78"/>
      <c r="H8412" s="78"/>
      <c r="I8412" s="78"/>
    </row>
    <row r="8413" spans="1:9" x14ac:dyDescent="0.2">
      <c r="A8413" s="77">
        <v>40545</v>
      </c>
      <c r="B8413" s="61">
        <v>1418</v>
      </c>
      <c r="C8413" s="78">
        <f t="shared" si="317"/>
        <v>2011.01</v>
      </c>
      <c r="D8413" s="78">
        <f t="shared" si="318"/>
        <v>2.812561983471074</v>
      </c>
      <c r="E8413" s="78"/>
      <c r="F8413" s="78"/>
      <c r="G8413" s="78"/>
      <c r="H8413" s="78"/>
      <c r="I8413" s="78"/>
    </row>
    <row r="8414" spans="1:9" x14ac:dyDescent="0.2">
      <c r="A8414" s="77">
        <v>40546</v>
      </c>
      <c r="B8414" s="61">
        <v>1403</v>
      </c>
      <c r="C8414" s="78">
        <f t="shared" si="317"/>
        <v>2011.01</v>
      </c>
      <c r="D8414" s="78">
        <f t="shared" si="318"/>
        <v>2.782809917355372</v>
      </c>
      <c r="E8414" s="78"/>
      <c r="F8414" s="78"/>
      <c r="G8414" s="78"/>
      <c r="H8414" s="78"/>
      <c r="I8414" s="78"/>
    </row>
    <row r="8415" spans="1:9" x14ac:dyDescent="0.2">
      <c r="A8415" s="77">
        <v>40547</v>
      </c>
      <c r="B8415" s="61">
        <v>1193</v>
      </c>
      <c r="C8415" s="78">
        <f t="shared" si="317"/>
        <v>2011.01</v>
      </c>
      <c r="D8415" s="78">
        <f t="shared" si="318"/>
        <v>2.366280991735537</v>
      </c>
      <c r="E8415" s="78"/>
      <c r="F8415" s="78"/>
      <c r="G8415" s="78"/>
      <c r="H8415" s="78"/>
      <c r="I8415" s="78"/>
    </row>
    <row r="8416" spans="1:9" x14ac:dyDescent="0.2">
      <c r="A8416" s="77">
        <v>40548</v>
      </c>
      <c r="B8416" s="61">
        <v>1108</v>
      </c>
      <c r="C8416" s="78">
        <f t="shared" si="317"/>
        <v>2011.01</v>
      </c>
      <c r="D8416" s="78">
        <f t="shared" si="318"/>
        <v>2.1976859504132231</v>
      </c>
      <c r="E8416" s="78"/>
      <c r="F8416" s="78"/>
      <c r="G8416" s="78"/>
      <c r="H8416" s="78"/>
      <c r="I8416" s="78"/>
    </row>
    <row r="8417" spans="1:9" x14ac:dyDescent="0.2">
      <c r="A8417" s="77">
        <v>40549</v>
      </c>
      <c r="B8417" s="61">
        <v>1062</v>
      </c>
      <c r="C8417" s="78">
        <f t="shared" si="317"/>
        <v>2011.01</v>
      </c>
      <c r="D8417" s="78">
        <f t="shared" si="318"/>
        <v>2.1064462809917353</v>
      </c>
      <c r="E8417" s="78"/>
      <c r="F8417" s="78"/>
      <c r="G8417" s="78"/>
      <c r="H8417" s="78"/>
      <c r="I8417" s="78"/>
    </row>
    <row r="8418" spans="1:9" x14ac:dyDescent="0.2">
      <c r="A8418" s="77">
        <v>40550</v>
      </c>
      <c r="B8418" s="61">
        <v>1114</v>
      </c>
      <c r="C8418" s="78">
        <f t="shared" si="317"/>
        <v>2011.01</v>
      </c>
      <c r="D8418" s="78">
        <f t="shared" si="318"/>
        <v>2.2095867768595041</v>
      </c>
      <c r="E8418" s="78"/>
      <c r="F8418" s="78"/>
      <c r="G8418" s="78"/>
      <c r="H8418" s="78"/>
      <c r="I8418" s="78"/>
    </row>
    <row r="8419" spans="1:9" x14ac:dyDescent="0.2">
      <c r="A8419" s="77">
        <v>40551</v>
      </c>
      <c r="B8419" s="61">
        <v>1123</v>
      </c>
      <c r="C8419" s="78">
        <f t="shared" si="317"/>
        <v>2011.01</v>
      </c>
      <c r="D8419" s="78">
        <f t="shared" si="318"/>
        <v>2.2274380165289256</v>
      </c>
      <c r="E8419" s="78"/>
      <c r="F8419" s="78"/>
      <c r="G8419" s="78"/>
      <c r="H8419" s="78"/>
      <c r="I8419" s="78"/>
    </row>
    <row r="8420" spans="1:9" x14ac:dyDescent="0.2">
      <c r="A8420" s="77">
        <v>40552</v>
      </c>
      <c r="B8420" s="61">
        <v>997</v>
      </c>
      <c r="C8420" s="78">
        <f t="shared" si="317"/>
        <v>2011.01</v>
      </c>
      <c r="D8420" s="78">
        <f t="shared" si="318"/>
        <v>1.9775206611570246</v>
      </c>
      <c r="E8420" s="78"/>
      <c r="F8420" s="78"/>
      <c r="G8420" s="78"/>
      <c r="H8420" s="78"/>
      <c r="I8420" s="78"/>
    </row>
    <row r="8421" spans="1:9" x14ac:dyDescent="0.2">
      <c r="A8421" s="77">
        <v>40553</v>
      </c>
      <c r="B8421" s="61">
        <v>957</v>
      </c>
      <c r="C8421" s="78">
        <f t="shared" si="317"/>
        <v>2011.01</v>
      </c>
      <c r="D8421" s="78">
        <f t="shared" si="318"/>
        <v>1.8981818181818182</v>
      </c>
      <c r="E8421" s="78"/>
      <c r="F8421" s="78"/>
      <c r="G8421" s="78"/>
      <c r="H8421" s="78"/>
      <c r="I8421" s="78"/>
    </row>
    <row r="8422" spans="1:9" x14ac:dyDescent="0.2">
      <c r="A8422" s="77">
        <v>40554</v>
      </c>
      <c r="B8422" s="61">
        <v>1357</v>
      </c>
      <c r="C8422" s="78">
        <f t="shared" si="317"/>
        <v>2011.01</v>
      </c>
      <c r="D8422" s="78">
        <f t="shared" si="318"/>
        <v>2.6915702479338841</v>
      </c>
      <c r="E8422" s="78"/>
      <c r="F8422" s="78"/>
      <c r="G8422" s="78"/>
      <c r="H8422" s="78"/>
      <c r="I8422" s="78"/>
    </row>
    <row r="8423" spans="1:9" x14ac:dyDescent="0.2">
      <c r="A8423" s="77">
        <v>40555</v>
      </c>
      <c r="B8423" s="61">
        <v>1249</v>
      </c>
      <c r="C8423" s="78">
        <f t="shared" si="317"/>
        <v>2011.01</v>
      </c>
      <c r="D8423" s="78">
        <f t="shared" si="318"/>
        <v>2.4773553719008263</v>
      </c>
      <c r="E8423" s="78"/>
      <c r="F8423" s="78"/>
      <c r="G8423" s="78"/>
      <c r="H8423" s="78"/>
      <c r="I8423" s="78"/>
    </row>
    <row r="8424" spans="1:9" x14ac:dyDescent="0.2">
      <c r="A8424" s="77">
        <v>40556</v>
      </c>
      <c r="B8424" s="61">
        <v>2252</v>
      </c>
      <c r="C8424" s="78">
        <f t="shared" si="317"/>
        <v>2011.01</v>
      </c>
      <c r="D8424" s="78">
        <f t="shared" si="318"/>
        <v>4.4667768595041322</v>
      </c>
      <c r="E8424" s="78"/>
      <c r="F8424" s="78"/>
      <c r="G8424" s="78"/>
      <c r="H8424" s="78"/>
      <c r="I8424" s="78"/>
    </row>
    <row r="8425" spans="1:9" x14ac:dyDescent="0.2">
      <c r="A8425" s="77">
        <v>40557</v>
      </c>
      <c r="B8425" s="61">
        <v>2231</v>
      </c>
      <c r="C8425" s="78">
        <f t="shared" si="317"/>
        <v>2011.01</v>
      </c>
      <c r="D8425" s="78">
        <f t="shared" si="318"/>
        <v>4.4251239669421487</v>
      </c>
      <c r="E8425" s="78"/>
      <c r="F8425" s="78"/>
      <c r="G8425" s="78"/>
      <c r="H8425" s="78"/>
      <c r="I8425" s="78"/>
    </row>
    <row r="8426" spans="1:9" x14ac:dyDescent="0.2">
      <c r="A8426" s="77">
        <v>40558</v>
      </c>
      <c r="B8426" s="61">
        <v>2376</v>
      </c>
      <c r="C8426" s="78">
        <f t="shared" si="317"/>
        <v>2011.01</v>
      </c>
      <c r="D8426" s="78">
        <f t="shared" si="318"/>
        <v>4.7127272727272729</v>
      </c>
      <c r="E8426" s="78"/>
      <c r="F8426" s="78"/>
      <c r="G8426" s="78"/>
      <c r="H8426" s="78"/>
      <c r="I8426" s="78"/>
    </row>
    <row r="8427" spans="1:9" x14ac:dyDescent="0.2">
      <c r="A8427" s="77">
        <v>40559</v>
      </c>
      <c r="B8427" s="61">
        <v>3963</v>
      </c>
      <c r="C8427" s="78">
        <f t="shared" si="317"/>
        <v>2011.01</v>
      </c>
      <c r="D8427" s="78">
        <f t="shared" si="318"/>
        <v>7.860495867768595</v>
      </c>
      <c r="E8427" s="78"/>
      <c r="F8427" s="78"/>
      <c r="G8427" s="78"/>
      <c r="H8427" s="78"/>
      <c r="I8427" s="78"/>
    </row>
    <row r="8428" spans="1:9" x14ac:dyDescent="0.2">
      <c r="A8428" s="77">
        <v>40560</v>
      </c>
      <c r="B8428" s="61">
        <v>5515</v>
      </c>
      <c r="C8428" s="78">
        <f t="shared" si="317"/>
        <v>2011.01</v>
      </c>
      <c r="D8428" s="78">
        <f t="shared" si="318"/>
        <v>10.938842975206612</v>
      </c>
      <c r="E8428" s="78"/>
      <c r="F8428" s="78"/>
      <c r="G8428" s="78"/>
      <c r="H8428" s="78"/>
      <c r="I8428" s="78"/>
    </row>
    <row r="8429" spans="1:9" x14ac:dyDescent="0.2">
      <c r="A8429" s="77">
        <v>40561</v>
      </c>
      <c r="B8429" s="61">
        <v>4013</v>
      </c>
      <c r="C8429" s="78">
        <f t="shared" si="317"/>
        <v>2011.01</v>
      </c>
      <c r="D8429" s="78">
        <f t="shared" si="318"/>
        <v>7.9596694214876029</v>
      </c>
      <c r="E8429" s="78"/>
      <c r="F8429" s="78"/>
      <c r="G8429" s="78"/>
      <c r="H8429" s="78"/>
      <c r="I8429" s="78"/>
    </row>
    <row r="8430" spans="1:9" x14ac:dyDescent="0.2">
      <c r="A8430" s="77">
        <v>40562</v>
      </c>
      <c r="B8430" s="61">
        <v>3683</v>
      </c>
      <c r="C8430" s="78">
        <f t="shared" si="317"/>
        <v>2011.01</v>
      </c>
      <c r="D8430" s="78">
        <f t="shared" si="318"/>
        <v>7.3051239669421486</v>
      </c>
      <c r="E8430" s="78"/>
      <c r="F8430" s="78"/>
      <c r="G8430" s="78"/>
      <c r="H8430" s="78"/>
      <c r="I8430" s="78"/>
    </row>
    <row r="8431" spans="1:9" x14ac:dyDescent="0.2">
      <c r="A8431" s="77">
        <v>40563</v>
      </c>
      <c r="B8431" s="61">
        <v>3004</v>
      </c>
      <c r="C8431" s="78">
        <f t="shared" si="317"/>
        <v>2011.01</v>
      </c>
      <c r="D8431" s="78">
        <f t="shared" si="318"/>
        <v>5.9583471074380165</v>
      </c>
      <c r="E8431" s="78"/>
      <c r="F8431" s="78"/>
      <c r="G8431" s="78"/>
      <c r="H8431" s="78"/>
      <c r="I8431" s="78"/>
    </row>
    <row r="8432" spans="1:9" x14ac:dyDescent="0.2">
      <c r="A8432" s="77">
        <v>40564</v>
      </c>
      <c r="B8432" s="61">
        <v>2857</v>
      </c>
      <c r="C8432" s="78">
        <f t="shared" si="317"/>
        <v>2011.01</v>
      </c>
      <c r="D8432" s="78">
        <f t="shared" si="318"/>
        <v>5.6667768595041323</v>
      </c>
      <c r="E8432" s="78"/>
      <c r="F8432" s="78"/>
      <c r="G8432" s="78"/>
      <c r="H8432" s="78"/>
      <c r="I8432" s="78"/>
    </row>
    <row r="8433" spans="1:9" x14ac:dyDescent="0.2">
      <c r="A8433" s="77">
        <v>40565</v>
      </c>
      <c r="B8433" s="61">
        <v>3134</v>
      </c>
      <c r="C8433" s="78">
        <f t="shared" si="317"/>
        <v>2011.01</v>
      </c>
      <c r="D8433" s="78">
        <f t="shared" si="318"/>
        <v>6.2161983471074382</v>
      </c>
      <c r="E8433" s="78"/>
      <c r="F8433" s="78"/>
      <c r="G8433" s="78"/>
      <c r="H8433" s="78"/>
      <c r="I8433" s="78"/>
    </row>
    <row r="8434" spans="1:9" x14ac:dyDescent="0.2">
      <c r="A8434" s="77">
        <v>40566</v>
      </c>
      <c r="B8434" s="61">
        <v>2527</v>
      </c>
      <c r="C8434" s="78">
        <f t="shared" si="317"/>
        <v>2011.01</v>
      </c>
      <c r="D8434" s="78">
        <f t="shared" si="318"/>
        <v>5.0122314049586771</v>
      </c>
      <c r="E8434" s="78"/>
      <c r="F8434" s="78"/>
      <c r="G8434" s="78"/>
      <c r="H8434" s="78"/>
      <c r="I8434" s="78"/>
    </row>
    <row r="8435" spans="1:9" x14ac:dyDescent="0.2">
      <c r="A8435" s="77">
        <v>40567</v>
      </c>
      <c r="B8435" s="61">
        <v>2568</v>
      </c>
      <c r="C8435" s="78">
        <f t="shared" si="317"/>
        <v>2011.01</v>
      </c>
      <c r="D8435" s="78">
        <f t="shared" si="318"/>
        <v>5.0935537190082645</v>
      </c>
      <c r="E8435" s="78"/>
      <c r="F8435" s="78"/>
      <c r="G8435" s="78"/>
      <c r="H8435" s="78"/>
      <c r="I8435" s="78"/>
    </row>
    <row r="8436" spans="1:9" x14ac:dyDescent="0.2">
      <c r="A8436" s="77">
        <v>40568</v>
      </c>
      <c r="B8436" s="61">
        <v>2476</v>
      </c>
      <c r="C8436" s="78">
        <f t="shared" si="317"/>
        <v>2011.01</v>
      </c>
      <c r="D8436" s="78">
        <f t="shared" si="318"/>
        <v>4.9110743801652887</v>
      </c>
      <c r="E8436" s="78"/>
      <c r="F8436" s="78"/>
      <c r="G8436" s="78"/>
      <c r="H8436" s="78"/>
      <c r="I8436" s="78"/>
    </row>
    <row r="8437" spans="1:9" x14ac:dyDescent="0.2">
      <c r="A8437" s="77">
        <v>40569</v>
      </c>
      <c r="B8437" s="61">
        <v>2330</v>
      </c>
      <c r="C8437" s="78">
        <f t="shared" si="317"/>
        <v>2011.01</v>
      </c>
      <c r="D8437" s="78">
        <f t="shared" si="318"/>
        <v>4.621487603305785</v>
      </c>
      <c r="E8437" s="78"/>
      <c r="F8437" s="78"/>
      <c r="G8437" s="78"/>
      <c r="H8437" s="78"/>
      <c r="I8437" s="78"/>
    </row>
    <row r="8438" spans="1:9" x14ac:dyDescent="0.2">
      <c r="A8438" s="77">
        <v>40570</v>
      </c>
      <c r="B8438" s="61">
        <v>2204</v>
      </c>
      <c r="C8438" s="78">
        <f t="shared" si="317"/>
        <v>2011.01</v>
      </c>
      <c r="D8438" s="78">
        <f t="shared" si="318"/>
        <v>4.3715702479338843</v>
      </c>
      <c r="E8438" s="78"/>
      <c r="F8438" s="78"/>
      <c r="G8438" s="78"/>
      <c r="H8438" s="78"/>
      <c r="I8438" s="78"/>
    </row>
    <row r="8439" spans="1:9" x14ac:dyDescent="0.2">
      <c r="A8439" s="77">
        <v>40571</v>
      </c>
      <c r="B8439" s="61">
        <v>2075</v>
      </c>
      <c r="C8439" s="78">
        <f t="shared" si="317"/>
        <v>2011.01</v>
      </c>
      <c r="D8439" s="78">
        <f t="shared" si="318"/>
        <v>4.115702479338843</v>
      </c>
      <c r="E8439" s="78"/>
      <c r="F8439" s="78"/>
      <c r="G8439" s="78"/>
      <c r="H8439" s="78"/>
      <c r="I8439" s="78"/>
    </row>
    <row r="8440" spans="1:9" x14ac:dyDescent="0.2">
      <c r="A8440" s="77">
        <v>40572</v>
      </c>
      <c r="B8440" s="61">
        <v>2212</v>
      </c>
      <c r="C8440" s="78">
        <f t="shared" si="317"/>
        <v>2011.01</v>
      </c>
      <c r="D8440" s="78">
        <f t="shared" si="318"/>
        <v>4.3874380165289262</v>
      </c>
      <c r="E8440" s="78"/>
      <c r="F8440" s="78"/>
      <c r="G8440" s="78"/>
      <c r="H8440" s="78"/>
      <c r="I8440" s="78"/>
    </row>
    <row r="8441" spans="1:9" x14ac:dyDescent="0.2">
      <c r="A8441" s="77">
        <v>40573</v>
      </c>
      <c r="B8441" s="61">
        <v>2013</v>
      </c>
      <c r="C8441" s="78">
        <f t="shared" si="317"/>
        <v>2011.01</v>
      </c>
      <c r="D8441" s="78">
        <f t="shared" si="318"/>
        <v>3.9927272727272727</v>
      </c>
      <c r="E8441" s="78"/>
      <c r="F8441" s="78"/>
      <c r="G8441" s="78"/>
      <c r="H8441" s="78"/>
      <c r="I8441" s="78"/>
    </row>
    <row r="8442" spans="1:9" x14ac:dyDescent="0.2">
      <c r="A8442" s="77">
        <v>40574</v>
      </c>
      <c r="B8442" s="61">
        <v>1769</v>
      </c>
      <c r="C8442" s="78">
        <f t="shared" si="317"/>
        <v>2011.01</v>
      </c>
      <c r="D8442" s="78">
        <f t="shared" si="318"/>
        <v>3.5087603305785122</v>
      </c>
      <c r="E8442" s="78"/>
      <c r="F8442" s="78"/>
      <c r="G8442" s="78"/>
      <c r="H8442" s="78"/>
      <c r="I8442" s="78"/>
    </row>
    <row r="8443" spans="1:9" x14ac:dyDescent="0.2">
      <c r="A8443" s="77">
        <v>40575</v>
      </c>
      <c r="B8443" s="61">
        <v>1727</v>
      </c>
      <c r="C8443" s="78">
        <f t="shared" si="317"/>
        <v>2011.02</v>
      </c>
      <c r="D8443" s="78">
        <f t="shared" si="318"/>
        <v>3.4254545454545453</v>
      </c>
      <c r="E8443" s="78"/>
      <c r="F8443" s="78"/>
      <c r="G8443" s="78"/>
      <c r="H8443" s="78"/>
      <c r="I8443" s="78"/>
    </row>
    <row r="8444" spans="1:9" x14ac:dyDescent="0.2">
      <c r="A8444" s="77">
        <v>40576</v>
      </c>
      <c r="B8444" s="61">
        <v>1482</v>
      </c>
      <c r="C8444" s="78">
        <f t="shared" si="317"/>
        <v>2011.02</v>
      </c>
      <c r="D8444" s="78">
        <f t="shared" si="318"/>
        <v>2.9395041322314048</v>
      </c>
      <c r="E8444" s="78"/>
      <c r="F8444" s="78"/>
      <c r="G8444" s="78"/>
      <c r="H8444" s="78"/>
      <c r="I8444" s="78"/>
    </row>
    <row r="8445" spans="1:9" x14ac:dyDescent="0.2">
      <c r="A8445" s="77">
        <v>40577</v>
      </c>
      <c r="B8445" s="61">
        <v>1486</v>
      </c>
      <c r="C8445" s="78">
        <f t="shared" si="317"/>
        <v>2011.02</v>
      </c>
      <c r="D8445" s="78">
        <f t="shared" si="318"/>
        <v>2.9474380165289258</v>
      </c>
      <c r="E8445" s="78"/>
      <c r="F8445" s="78"/>
      <c r="G8445" s="78"/>
      <c r="H8445" s="78"/>
      <c r="I8445" s="78"/>
    </row>
    <row r="8446" spans="1:9" x14ac:dyDescent="0.2">
      <c r="A8446" s="77">
        <v>40578</v>
      </c>
      <c r="B8446" s="61">
        <v>1535</v>
      </c>
      <c r="C8446" s="78">
        <f t="shared" si="317"/>
        <v>2011.02</v>
      </c>
      <c r="D8446" s="78">
        <f t="shared" si="318"/>
        <v>3.0446280991735537</v>
      </c>
      <c r="E8446" s="78"/>
      <c r="F8446" s="78"/>
      <c r="G8446" s="78"/>
      <c r="H8446" s="78"/>
      <c r="I8446" s="78"/>
    </row>
    <row r="8447" spans="1:9" x14ac:dyDescent="0.2">
      <c r="A8447" s="77">
        <v>40579</v>
      </c>
      <c r="B8447" s="61">
        <v>1469</v>
      </c>
      <c r="C8447" s="78">
        <f t="shared" si="317"/>
        <v>2011.02</v>
      </c>
      <c r="D8447" s="78">
        <f t="shared" si="318"/>
        <v>2.9137190082644628</v>
      </c>
      <c r="E8447" s="78"/>
      <c r="F8447" s="78"/>
      <c r="G8447" s="78"/>
      <c r="H8447" s="78"/>
      <c r="I8447" s="78"/>
    </row>
    <row r="8448" spans="1:9" x14ac:dyDescent="0.2">
      <c r="A8448" s="77">
        <v>40580</v>
      </c>
      <c r="B8448" s="61">
        <v>1688</v>
      </c>
      <c r="C8448" s="78">
        <f t="shared" si="317"/>
        <v>2011.02</v>
      </c>
      <c r="D8448" s="78">
        <f t="shared" si="318"/>
        <v>3.3480991735537189</v>
      </c>
      <c r="E8448" s="78"/>
      <c r="F8448" s="78"/>
      <c r="G8448" s="78"/>
      <c r="H8448" s="78"/>
      <c r="I8448" s="78"/>
    </row>
    <row r="8449" spans="1:9" x14ac:dyDescent="0.2">
      <c r="A8449" s="77">
        <v>40581</v>
      </c>
      <c r="B8449" s="61">
        <v>1821</v>
      </c>
      <c r="C8449" s="78">
        <f t="shared" si="317"/>
        <v>2011.02</v>
      </c>
      <c r="D8449" s="78">
        <f t="shared" si="318"/>
        <v>3.6119008264462811</v>
      </c>
      <c r="E8449" s="78"/>
      <c r="F8449" s="78"/>
      <c r="G8449" s="78"/>
      <c r="H8449" s="78"/>
      <c r="I8449" s="78"/>
    </row>
    <row r="8450" spans="1:9" x14ac:dyDescent="0.2">
      <c r="A8450" s="77">
        <v>40582</v>
      </c>
      <c r="B8450" s="61">
        <v>1321</v>
      </c>
      <c r="C8450" s="78">
        <f t="shared" si="317"/>
        <v>2011.02</v>
      </c>
      <c r="D8450" s="78">
        <f t="shared" si="318"/>
        <v>2.6201652892561982</v>
      </c>
      <c r="E8450" s="78"/>
      <c r="F8450" s="78"/>
      <c r="G8450" s="78"/>
      <c r="H8450" s="78"/>
      <c r="I8450" s="78"/>
    </row>
    <row r="8451" spans="1:9" x14ac:dyDescent="0.2">
      <c r="A8451" s="77">
        <v>40583</v>
      </c>
      <c r="B8451" s="61">
        <v>1443</v>
      </c>
      <c r="C8451" s="78">
        <f t="shared" si="317"/>
        <v>2011.02</v>
      </c>
      <c r="D8451" s="78">
        <f t="shared" si="318"/>
        <v>2.8621487603305784</v>
      </c>
      <c r="E8451" s="78"/>
      <c r="F8451" s="78"/>
      <c r="G8451" s="78"/>
      <c r="H8451" s="78"/>
      <c r="I8451" s="78"/>
    </row>
    <row r="8452" spans="1:9" x14ac:dyDescent="0.2">
      <c r="A8452" s="77">
        <v>40584</v>
      </c>
      <c r="B8452" s="61">
        <v>1354</v>
      </c>
      <c r="C8452" s="78">
        <f t="shared" si="317"/>
        <v>2011.02</v>
      </c>
      <c r="D8452" s="78">
        <f t="shared" si="318"/>
        <v>2.6856198347107436</v>
      </c>
      <c r="E8452" s="78"/>
      <c r="F8452" s="78"/>
      <c r="G8452" s="78"/>
      <c r="H8452" s="78"/>
      <c r="I8452" s="78"/>
    </row>
    <row r="8453" spans="1:9" x14ac:dyDescent="0.2">
      <c r="A8453" s="77">
        <v>40585</v>
      </c>
      <c r="B8453" s="61">
        <v>1365</v>
      </c>
      <c r="C8453" s="78">
        <f t="shared" si="317"/>
        <v>2011.02</v>
      </c>
      <c r="D8453" s="78">
        <f t="shared" si="318"/>
        <v>2.707438016528926</v>
      </c>
      <c r="E8453" s="78"/>
      <c r="F8453" s="78"/>
      <c r="G8453" s="78"/>
      <c r="H8453" s="78"/>
      <c r="I8453" s="78"/>
    </row>
    <row r="8454" spans="1:9" x14ac:dyDescent="0.2">
      <c r="A8454" s="77">
        <v>40586</v>
      </c>
      <c r="B8454" s="61">
        <v>1103</v>
      </c>
      <c r="C8454" s="78">
        <f t="shared" si="317"/>
        <v>2011.02</v>
      </c>
      <c r="D8454" s="78">
        <f t="shared" si="318"/>
        <v>2.1877685950413226</v>
      </c>
      <c r="E8454" s="78"/>
      <c r="F8454" s="78"/>
      <c r="G8454" s="78"/>
      <c r="H8454" s="78"/>
      <c r="I8454" s="78"/>
    </row>
    <row r="8455" spans="1:9" x14ac:dyDescent="0.2">
      <c r="A8455" s="77">
        <v>40587</v>
      </c>
      <c r="B8455" s="61">
        <v>1327</v>
      </c>
      <c r="C8455" s="78">
        <f t="shared" si="317"/>
        <v>2011.02</v>
      </c>
      <c r="D8455" s="78">
        <f t="shared" si="318"/>
        <v>2.6320661157024792</v>
      </c>
      <c r="E8455" s="78"/>
      <c r="F8455" s="78"/>
      <c r="G8455" s="78"/>
      <c r="H8455" s="78"/>
      <c r="I8455" s="78"/>
    </row>
    <row r="8456" spans="1:9" x14ac:dyDescent="0.2">
      <c r="A8456" s="77">
        <v>40588</v>
      </c>
      <c r="B8456" s="61">
        <v>1463</v>
      </c>
      <c r="C8456" s="78">
        <f t="shared" si="317"/>
        <v>2011.02</v>
      </c>
      <c r="D8456" s="78">
        <f t="shared" si="318"/>
        <v>2.9018181818181819</v>
      </c>
      <c r="E8456" s="78"/>
      <c r="F8456" s="78"/>
      <c r="G8456" s="78"/>
      <c r="H8456" s="78"/>
      <c r="I8456" s="78"/>
    </row>
    <row r="8457" spans="1:9" x14ac:dyDescent="0.2">
      <c r="A8457" s="77">
        <v>40589</v>
      </c>
      <c r="B8457" s="61">
        <v>3817</v>
      </c>
      <c r="C8457" s="78">
        <f t="shared" si="317"/>
        <v>2011.02</v>
      </c>
      <c r="D8457" s="78">
        <f t="shared" si="318"/>
        <v>7.5709090909090913</v>
      </c>
      <c r="E8457" s="78"/>
      <c r="F8457" s="78"/>
      <c r="G8457" s="78"/>
      <c r="H8457" s="78"/>
      <c r="I8457" s="78"/>
    </row>
    <row r="8458" spans="1:9" x14ac:dyDescent="0.2">
      <c r="A8458" s="77">
        <v>40590</v>
      </c>
      <c r="B8458" s="61">
        <v>2771</v>
      </c>
      <c r="C8458" s="78">
        <f t="shared" si="317"/>
        <v>2011.02</v>
      </c>
      <c r="D8458" s="78">
        <f t="shared" si="318"/>
        <v>5.4961983471074385</v>
      </c>
      <c r="E8458" s="78"/>
      <c r="F8458" s="78"/>
      <c r="G8458" s="78"/>
      <c r="H8458" s="78"/>
      <c r="I8458" s="78"/>
    </row>
    <row r="8459" spans="1:9" x14ac:dyDescent="0.2">
      <c r="A8459" s="77">
        <v>40591</v>
      </c>
      <c r="B8459" s="61">
        <v>2514</v>
      </c>
      <c r="C8459" s="78">
        <f t="shared" ref="C8459:C8522" si="319">YEAR(A8459) + MONTH(A8459) / 100</f>
        <v>2011.02</v>
      </c>
      <c r="D8459" s="78">
        <f t="shared" si="318"/>
        <v>4.9864462809917356</v>
      </c>
      <c r="E8459" s="78"/>
      <c r="F8459" s="78"/>
      <c r="G8459" s="78"/>
      <c r="H8459" s="78"/>
      <c r="I8459" s="78"/>
    </row>
    <row r="8460" spans="1:9" x14ac:dyDescent="0.2">
      <c r="A8460" s="77">
        <v>40592</v>
      </c>
      <c r="B8460" s="61">
        <v>1902</v>
      </c>
      <c r="C8460" s="78">
        <f t="shared" si="319"/>
        <v>2011.02</v>
      </c>
      <c r="D8460" s="78">
        <f t="shared" ref="D8460:D8523" si="320">B8460 * 60 * 60 * 24 / 43560 / 1000</f>
        <v>3.7725619834710744</v>
      </c>
      <c r="E8460" s="78"/>
      <c r="F8460" s="78"/>
      <c r="G8460" s="78"/>
      <c r="H8460" s="78"/>
      <c r="I8460" s="78"/>
    </row>
    <row r="8461" spans="1:9" x14ac:dyDescent="0.2">
      <c r="A8461" s="77">
        <v>40593</v>
      </c>
      <c r="B8461" s="61">
        <v>1622</v>
      </c>
      <c r="C8461" s="78">
        <f t="shared" si="319"/>
        <v>2011.02</v>
      </c>
      <c r="D8461" s="78">
        <f t="shared" si="320"/>
        <v>3.217190082644628</v>
      </c>
      <c r="E8461" s="78"/>
      <c r="F8461" s="78"/>
      <c r="G8461" s="78"/>
      <c r="H8461" s="78"/>
      <c r="I8461" s="78"/>
    </row>
    <row r="8462" spans="1:9" x14ac:dyDescent="0.2">
      <c r="A8462" s="77">
        <v>40594</v>
      </c>
      <c r="B8462" s="61">
        <v>1447</v>
      </c>
      <c r="C8462" s="78">
        <f t="shared" si="319"/>
        <v>2011.02</v>
      </c>
      <c r="D8462" s="78">
        <f t="shared" si="320"/>
        <v>2.8700826446280994</v>
      </c>
      <c r="E8462" s="78"/>
      <c r="F8462" s="78"/>
      <c r="G8462" s="78"/>
      <c r="H8462" s="78"/>
      <c r="I8462" s="78"/>
    </row>
    <row r="8463" spans="1:9" x14ac:dyDescent="0.2">
      <c r="A8463" s="77">
        <v>40595</v>
      </c>
      <c r="B8463" s="61">
        <v>1439</v>
      </c>
      <c r="C8463" s="78">
        <f t="shared" si="319"/>
        <v>2011.02</v>
      </c>
      <c r="D8463" s="78">
        <f t="shared" si="320"/>
        <v>2.8542148760330579</v>
      </c>
      <c r="E8463" s="78"/>
      <c r="F8463" s="78"/>
      <c r="G8463" s="78"/>
      <c r="H8463" s="78"/>
      <c r="I8463" s="78"/>
    </row>
    <row r="8464" spans="1:9" x14ac:dyDescent="0.2">
      <c r="A8464" s="77">
        <v>40596</v>
      </c>
      <c r="B8464" s="61">
        <v>1240</v>
      </c>
      <c r="C8464" s="78">
        <f t="shared" si="319"/>
        <v>2011.02</v>
      </c>
      <c r="D8464" s="78">
        <f t="shared" si="320"/>
        <v>2.4595041322314048</v>
      </c>
      <c r="E8464" s="78"/>
      <c r="F8464" s="78"/>
      <c r="G8464" s="78"/>
      <c r="H8464" s="78"/>
      <c r="I8464" s="78"/>
    </row>
    <row r="8465" spans="1:9" x14ac:dyDescent="0.2">
      <c r="A8465" s="77">
        <v>40597</v>
      </c>
      <c r="B8465" s="61">
        <v>1169</v>
      </c>
      <c r="C8465" s="78">
        <f t="shared" si="319"/>
        <v>2011.02</v>
      </c>
      <c r="D8465" s="78">
        <f t="shared" si="320"/>
        <v>2.3186776859504135</v>
      </c>
      <c r="E8465" s="78"/>
      <c r="F8465" s="78"/>
      <c r="G8465" s="78"/>
      <c r="H8465" s="78"/>
      <c r="I8465" s="78"/>
    </row>
    <row r="8466" spans="1:9" x14ac:dyDescent="0.2">
      <c r="A8466" s="77">
        <v>40598</v>
      </c>
      <c r="B8466" s="61">
        <v>1271</v>
      </c>
      <c r="C8466" s="78">
        <f t="shared" si="319"/>
        <v>2011.02</v>
      </c>
      <c r="D8466" s="78">
        <f t="shared" si="320"/>
        <v>2.5209917355371898</v>
      </c>
      <c r="E8466" s="78"/>
      <c r="F8466" s="78"/>
      <c r="G8466" s="78"/>
      <c r="H8466" s="78"/>
      <c r="I8466" s="78"/>
    </row>
    <row r="8467" spans="1:9" x14ac:dyDescent="0.2">
      <c r="A8467" s="77">
        <v>40599</v>
      </c>
      <c r="B8467" s="61">
        <v>1216</v>
      </c>
      <c r="C8467" s="78">
        <f t="shared" si="319"/>
        <v>2011.02</v>
      </c>
      <c r="D8467" s="78">
        <f t="shared" si="320"/>
        <v>2.4119008264462809</v>
      </c>
      <c r="E8467" s="78"/>
      <c r="F8467" s="78"/>
      <c r="G8467" s="78"/>
      <c r="H8467" s="78"/>
      <c r="I8467" s="78"/>
    </row>
    <row r="8468" spans="1:9" x14ac:dyDescent="0.2">
      <c r="A8468" s="77">
        <v>40600</v>
      </c>
      <c r="B8468" s="61">
        <v>993</v>
      </c>
      <c r="C8468" s="78">
        <f t="shared" si="319"/>
        <v>2011.02</v>
      </c>
      <c r="D8468" s="78">
        <f t="shared" si="320"/>
        <v>1.9695867768595041</v>
      </c>
      <c r="E8468" s="78"/>
      <c r="F8468" s="78"/>
      <c r="G8468" s="78"/>
      <c r="H8468" s="78"/>
      <c r="I8468" s="78"/>
    </row>
    <row r="8469" spans="1:9" x14ac:dyDescent="0.2">
      <c r="A8469" s="77">
        <v>40601</v>
      </c>
      <c r="B8469" s="61">
        <v>1051</v>
      </c>
      <c r="C8469" s="78">
        <f t="shared" si="319"/>
        <v>2011.02</v>
      </c>
      <c r="D8469" s="78">
        <f t="shared" si="320"/>
        <v>2.0846280991735537</v>
      </c>
      <c r="E8469" s="78"/>
      <c r="F8469" s="78"/>
      <c r="G8469" s="78"/>
      <c r="H8469" s="78"/>
      <c r="I8469" s="78"/>
    </row>
    <row r="8470" spans="1:9" x14ac:dyDescent="0.2">
      <c r="A8470" s="77">
        <v>40602</v>
      </c>
      <c r="B8470" s="61">
        <v>1399</v>
      </c>
      <c r="C8470" s="78">
        <f t="shared" si="319"/>
        <v>2011.02</v>
      </c>
      <c r="D8470" s="78">
        <f t="shared" si="320"/>
        <v>2.774876033057851</v>
      </c>
      <c r="E8470" s="78"/>
      <c r="F8470" s="78"/>
      <c r="G8470" s="78"/>
      <c r="H8470" s="78"/>
      <c r="I8470" s="78"/>
    </row>
    <row r="8471" spans="1:9" x14ac:dyDescent="0.2">
      <c r="A8471" s="77">
        <v>40603</v>
      </c>
      <c r="B8471" s="61">
        <v>1445</v>
      </c>
      <c r="C8471" s="78">
        <f t="shared" si="319"/>
        <v>2011.03</v>
      </c>
      <c r="D8471" s="78">
        <f t="shared" si="320"/>
        <v>2.8661157024793389</v>
      </c>
      <c r="E8471" s="78"/>
      <c r="F8471" s="78"/>
      <c r="G8471" s="78"/>
      <c r="H8471" s="78"/>
      <c r="I8471" s="78"/>
    </row>
    <row r="8472" spans="1:9" x14ac:dyDescent="0.2">
      <c r="A8472" s="77">
        <v>40604</v>
      </c>
      <c r="B8472" s="61">
        <v>202</v>
      </c>
      <c r="C8472" s="78">
        <f t="shared" si="319"/>
        <v>2011.03</v>
      </c>
      <c r="D8472" s="78">
        <f t="shared" si="320"/>
        <v>0.40066115702479338</v>
      </c>
      <c r="E8472" s="78"/>
      <c r="F8472" s="78"/>
      <c r="G8472" s="78"/>
      <c r="H8472" s="78"/>
      <c r="I8472" s="78"/>
    </row>
    <row r="8473" spans="1:9" x14ac:dyDescent="0.2">
      <c r="A8473" s="77">
        <v>40605</v>
      </c>
      <c r="B8473" s="61">
        <v>3646</v>
      </c>
      <c r="C8473" s="78">
        <f t="shared" si="319"/>
        <v>2011.03</v>
      </c>
      <c r="D8473" s="78">
        <f t="shared" si="320"/>
        <v>7.2317355371900831</v>
      </c>
      <c r="E8473" s="78"/>
      <c r="F8473" s="78"/>
      <c r="G8473" s="78"/>
      <c r="H8473" s="78"/>
      <c r="I8473" s="78"/>
    </row>
    <row r="8474" spans="1:9" x14ac:dyDescent="0.2">
      <c r="A8474" s="77">
        <v>40606</v>
      </c>
      <c r="B8474" s="61">
        <v>1019</v>
      </c>
      <c r="C8474" s="78">
        <f t="shared" si="319"/>
        <v>2011.03</v>
      </c>
      <c r="D8474" s="78">
        <f t="shared" si="320"/>
        <v>2.0211570247933883</v>
      </c>
      <c r="E8474" s="78"/>
      <c r="F8474" s="78"/>
      <c r="G8474" s="78"/>
      <c r="H8474" s="78"/>
      <c r="I8474" s="78"/>
    </row>
    <row r="8475" spans="1:9" x14ac:dyDescent="0.2">
      <c r="A8475" s="77">
        <v>40607</v>
      </c>
      <c r="B8475" s="61">
        <v>2256</v>
      </c>
      <c r="C8475" s="78">
        <f t="shared" si="319"/>
        <v>2011.03</v>
      </c>
      <c r="D8475" s="78">
        <f t="shared" si="320"/>
        <v>4.4747107438016531</v>
      </c>
      <c r="E8475" s="78"/>
      <c r="F8475" s="78"/>
      <c r="G8475" s="78"/>
      <c r="H8475" s="78"/>
      <c r="I8475" s="78"/>
    </row>
    <row r="8476" spans="1:9" x14ac:dyDescent="0.2">
      <c r="A8476" s="77">
        <v>40608</v>
      </c>
      <c r="B8476" s="61">
        <v>2632</v>
      </c>
      <c r="C8476" s="78">
        <f t="shared" si="319"/>
        <v>2011.03</v>
      </c>
      <c r="D8476" s="78">
        <f t="shared" si="320"/>
        <v>5.2204958677685953</v>
      </c>
      <c r="E8476" s="78"/>
      <c r="F8476" s="78"/>
      <c r="G8476" s="78"/>
      <c r="H8476" s="78"/>
      <c r="I8476" s="78"/>
    </row>
    <row r="8477" spans="1:9" x14ac:dyDescent="0.2">
      <c r="A8477" s="77">
        <v>40609</v>
      </c>
      <c r="B8477" s="61">
        <v>2632</v>
      </c>
      <c r="C8477" s="78">
        <f t="shared" si="319"/>
        <v>2011.03</v>
      </c>
      <c r="D8477" s="78">
        <f t="shared" si="320"/>
        <v>5.2204958677685953</v>
      </c>
      <c r="E8477" s="78"/>
      <c r="F8477" s="78"/>
      <c r="G8477" s="78"/>
      <c r="H8477" s="78"/>
      <c r="I8477" s="78"/>
    </row>
    <row r="8478" spans="1:9" x14ac:dyDescent="0.2">
      <c r="A8478" s="77">
        <v>40610</v>
      </c>
      <c r="B8478" s="61">
        <v>2452</v>
      </c>
      <c r="C8478" s="78">
        <f t="shared" si="319"/>
        <v>2011.03</v>
      </c>
      <c r="D8478" s="78">
        <f t="shared" si="320"/>
        <v>4.8634710743801648</v>
      </c>
      <c r="E8478" s="78"/>
      <c r="F8478" s="78"/>
      <c r="G8478" s="78"/>
      <c r="H8478" s="78"/>
      <c r="I8478" s="78"/>
    </row>
    <row r="8479" spans="1:9" x14ac:dyDescent="0.2">
      <c r="A8479" s="77">
        <v>40611</v>
      </c>
      <c r="B8479" s="61">
        <v>2067</v>
      </c>
      <c r="C8479" s="78">
        <f t="shared" si="319"/>
        <v>2011.03</v>
      </c>
      <c r="D8479" s="78">
        <f t="shared" si="320"/>
        <v>4.0998347107438011</v>
      </c>
      <c r="E8479" s="78"/>
      <c r="F8479" s="78"/>
      <c r="G8479" s="78"/>
      <c r="H8479" s="78"/>
      <c r="I8479" s="78"/>
    </row>
    <row r="8480" spans="1:9" x14ac:dyDescent="0.2">
      <c r="A8480" s="77">
        <v>40612</v>
      </c>
      <c r="B8480" s="61">
        <v>2899</v>
      </c>
      <c r="C8480" s="78">
        <f t="shared" si="319"/>
        <v>2011.03</v>
      </c>
      <c r="D8480" s="78">
        <f t="shared" si="320"/>
        <v>5.7500826446280993</v>
      </c>
      <c r="E8480" s="78"/>
      <c r="F8480" s="78"/>
      <c r="G8480" s="78"/>
      <c r="H8480" s="78"/>
      <c r="I8480" s="78"/>
    </row>
    <row r="8481" spans="1:9" x14ac:dyDescent="0.2">
      <c r="A8481" s="77">
        <v>40613</v>
      </c>
      <c r="B8481" s="61">
        <v>2751</v>
      </c>
      <c r="C8481" s="78">
        <f t="shared" si="319"/>
        <v>2011.03</v>
      </c>
      <c r="D8481" s="78">
        <f t="shared" si="320"/>
        <v>5.4565289256198346</v>
      </c>
      <c r="E8481" s="78"/>
      <c r="F8481" s="78"/>
      <c r="G8481" s="78"/>
      <c r="H8481" s="78"/>
      <c r="I8481" s="78"/>
    </row>
    <row r="8482" spans="1:9" x14ac:dyDescent="0.2">
      <c r="A8482" s="77">
        <v>40614</v>
      </c>
      <c r="B8482" s="61">
        <v>2525</v>
      </c>
      <c r="C8482" s="78">
        <f t="shared" si="319"/>
        <v>2011.03</v>
      </c>
      <c r="D8482" s="78">
        <f t="shared" si="320"/>
        <v>5.0082644628099171</v>
      </c>
      <c r="E8482" s="78"/>
      <c r="F8482" s="78"/>
      <c r="G8482" s="78"/>
      <c r="H8482" s="78"/>
      <c r="I8482" s="78"/>
    </row>
    <row r="8483" spans="1:9" x14ac:dyDescent="0.2">
      <c r="A8483" s="77">
        <v>40615</v>
      </c>
      <c r="B8483" s="61">
        <v>4320</v>
      </c>
      <c r="C8483" s="78">
        <f t="shared" si="319"/>
        <v>2011.03</v>
      </c>
      <c r="D8483" s="78">
        <f t="shared" si="320"/>
        <v>8.5685950413223146</v>
      </c>
      <c r="E8483" s="78"/>
      <c r="F8483" s="78"/>
      <c r="G8483" s="78"/>
      <c r="H8483" s="78"/>
      <c r="I8483" s="78"/>
    </row>
    <row r="8484" spans="1:9" x14ac:dyDescent="0.2">
      <c r="A8484" s="77">
        <v>40616</v>
      </c>
      <c r="B8484" s="61">
        <v>5033</v>
      </c>
      <c r="C8484" s="78">
        <f t="shared" si="319"/>
        <v>2011.03</v>
      </c>
      <c r="D8484" s="78">
        <f t="shared" si="320"/>
        <v>9.9828099173553717</v>
      </c>
      <c r="E8484" s="78"/>
      <c r="F8484" s="78"/>
      <c r="G8484" s="78"/>
      <c r="H8484" s="78"/>
      <c r="I8484" s="78"/>
    </row>
    <row r="8485" spans="1:9" x14ac:dyDescent="0.2">
      <c r="A8485" s="77">
        <v>40617</v>
      </c>
      <c r="B8485" s="61">
        <v>7383</v>
      </c>
      <c r="C8485" s="78">
        <f t="shared" si="319"/>
        <v>2011.03</v>
      </c>
      <c r="D8485" s="78">
        <f t="shared" si="320"/>
        <v>14.64396694214876</v>
      </c>
      <c r="E8485" s="78"/>
      <c r="F8485" s="78"/>
      <c r="G8485" s="78"/>
      <c r="H8485" s="78"/>
      <c r="I8485" s="78"/>
    </row>
    <row r="8486" spans="1:9" x14ac:dyDescent="0.2">
      <c r="A8486" s="77">
        <v>40618</v>
      </c>
      <c r="B8486" s="61">
        <v>7979</v>
      </c>
      <c r="C8486" s="78">
        <f t="shared" si="319"/>
        <v>2011.03</v>
      </c>
      <c r="D8486" s="78">
        <f t="shared" si="320"/>
        <v>15.826115702479338</v>
      </c>
      <c r="E8486" s="78"/>
      <c r="F8486" s="78"/>
      <c r="G8486" s="78"/>
      <c r="H8486" s="78"/>
      <c r="I8486" s="78"/>
    </row>
    <row r="8487" spans="1:9" x14ac:dyDescent="0.2">
      <c r="A8487" s="77">
        <v>40619</v>
      </c>
      <c r="B8487" s="61">
        <v>5381</v>
      </c>
      <c r="C8487" s="78">
        <f t="shared" si="319"/>
        <v>2011.03</v>
      </c>
      <c r="D8487" s="78">
        <f t="shared" si="320"/>
        <v>10.673057851239669</v>
      </c>
      <c r="E8487" s="78"/>
      <c r="F8487" s="78"/>
      <c r="G8487" s="78"/>
      <c r="H8487" s="78"/>
      <c r="I8487" s="78"/>
    </row>
    <row r="8488" spans="1:9" x14ac:dyDescent="0.2">
      <c r="A8488" s="77">
        <v>40620</v>
      </c>
      <c r="B8488" s="61">
        <v>4928</v>
      </c>
      <c r="C8488" s="78">
        <f t="shared" si="319"/>
        <v>2011.03</v>
      </c>
      <c r="D8488" s="78">
        <f t="shared" si="320"/>
        <v>9.7745454545454535</v>
      </c>
      <c r="E8488" s="78"/>
      <c r="F8488" s="78"/>
      <c r="G8488" s="78"/>
      <c r="H8488" s="78"/>
      <c r="I8488" s="78"/>
    </row>
    <row r="8489" spans="1:9" x14ac:dyDescent="0.2">
      <c r="A8489" s="77">
        <v>40621</v>
      </c>
      <c r="B8489" s="61">
        <v>4686</v>
      </c>
      <c r="C8489" s="78">
        <f t="shared" si="319"/>
        <v>2011.03</v>
      </c>
      <c r="D8489" s="78">
        <f t="shared" si="320"/>
        <v>9.2945454545454549</v>
      </c>
      <c r="E8489" s="78"/>
      <c r="F8489" s="78"/>
      <c r="G8489" s="78"/>
      <c r="H8489" s="78"/>
      <c r="I8489" s="78"/>
    </row>
    <row r="8490" spans="1:9" x14ac:dyDescent="0.2">
      <c r="A8490" s="77">
        <v>40622</v>
      </c>
      <c r="B8490" s="61">
        <v>4668</v>
      </c>
      <c r="C8490" s="78">
        <f t="shared" si="319"/>
        <v>2011.03</v>
      </c>
      <c r="D8490" s="78">
        <f t="shared" si="320"/>
        <v>9.2588429752066119</v>
      </c>
      <c r="E8490" s="78"/>
      <c r="F8490" s="78"/>
      <c r="G8490" s="78"/>
      <c r="H8490" s="78"/>
      <c r="I8490" s="78"/>
    </row>
    <row r="8491" spans="1:9" x14ac:dyDescent="0.2">
      <c r="A8491" s="77">
        <v>40623</v>
      </c>
      <c r="B8491" s="61">
        <v>5004</v>
      </c>
      <c r="C8491" s="78">
        <f t="shared" si="319"/>
        <v>2011.03</v>
      </c>
      <c r="D8491" s="78">
        <f t="shared" si="320"/>
        <v>9.9252892561983455</v>
      </c>
      <c r="E8491" s="78"/>
      <c r="F8491" s="78"/>
      <c r="G8491" s="78"/>
      <c r="H8491" s="78"/>
      <c r="I8491" s="78"/>
    </row>
    <row r="8492" spans="1:9" x14ac:dyDescent="0.2">
      <c r="A8492" s="77">
        <v>40624</v>
      </c>
      <c r="B8492" s="61">
        <v>3628</v>
      </c>
      <c r="C8492" s="78">
        <f t="shared" si="319"/>
        <v>2011.03</v>
      </c>
      <c r="D8492" s="78">
        <f t="shared" si="320"/>
        <v>7.1960330578512393</v>
      </c>
      <c r="E8492" s="78"/>
      <c r="F8492" s="78"/>
      <c r="G8492" s="78"/>
      <c r="H8492" s="78"/>
      <c r="I8492" s="78"/>
    </row>
    <row r="8493" spans="1:9" x14ac:dyDescent="0.2">
      <c r="A8493" s="77">
        <v>40625</v>
      </c>
      <c r="B8493" s="61">
        <v>4292</v>
      </c>
      <c r="C8493" s="78">
        <f t="shared" si="319"/>
        <v>2011.03</v>
      </c>
      <c r="D8493" s="78">
        <f t="shared" si="320"/>
        <v>8.5130578512396688</v>
      </c>
      <c r="E8493" s="78"/>
      <c r="F8493" s="78"/>
      <c r="G8493" s="78"/>
      <c r="H8493" s="78"/>
      <c r="I8493" s="78"/>
    </row>
    <row r="8494" spans="1:9" x14ac:dyDescent="0.2">
      <c r="A8494" s="77">
        <v>40626</v>
      </c>
      <c r="B8494" s="61">
        <v>5700</v>
      </c>
      <c r="C8494" s="78">
        <f t="shared" si="319"/>
        <v>2011.03</v>
      </c>
      <c r="D8494" s="78">
        <f t="shared" si="320"/>
        <v>11.305785123966942</v>
      </c>
      <c r="E8494" s="78"/>
      <c r="F8494" s="78"/>
      <c r="G8494" s="78"/>
      <c r="H8494" s="78"/>
      <c r="I8494" s="78"/>
    </row>
    <row r="8495" spans="1:9" x14ac:dyDescent="0.2">
      <c r="A8495" s="77">
        <v>40627</v>
      </c>
      <c r="B8495" s="61">
        <v>4853</v>
      </c>
      <c r="C8495" s="78">
        <f t="shared" si="319"/>
        <v>2011.03</v>
      </c>
      <c r="D8495" s="78">
        <f t="shared" si="320"/>
        <v>9.6257851239669421</v>
      </c>
      <c r="E8495" s="78"/>
      <c r="F8495" s="78"/>
      <c r="G8495" s="78"/>
      <c r="H8495" s="78"/>
      <c r="I8495" s="78"/>
    </row>
    <row r="8496" spans="1:9" x14ac:dyDescent="0.2">
      <c r="A8496" s="77">
        <v>40628</v>
      </c>
      <c r="B8496" s="61">
        <v>4696</v>
      </c>
      <c r="C8496" s="78">
        <f t="shared" si="319"/>
        <v>2011.03</v>
      </c>
      <c r="D8496" s="78">
        <f t="shared" si="320"/>
        <v>9.3143801652892559</v>
      </c>
      <c r="E8496" s="78"/>
      <c r="F8496" s="78"/>
      <c r="G8496" s="78"/>
      <c r="H8496" s="78"/>
      <c r="I8496" s="78"/>
    </row>
    <row r="8497" spans="1:9" x14ac:dyDescent="0.2">
      <c r="A8497" s="77">
        <v>40629</v>
      </c>
      <c r="B8497" s="61">
        <v>4066</v>
      </c>
      <c r="C8497" s="78">
        <f t="shared" si="319"/>
        <v>2011.03</v>
      </c>
      <c r="D8497" s="78">
        <f t="shared" si="320"/>
        <v>8.0647933884297522</v>
      </c>
      <c r="E8497" s="78"/>
      <c r="F8497" s="78"/>
      <c r="G8497" s="78"/>
      <c r="H8497" s="78"/>
      <c r="I8497" s="78"/>
    </row>
    <row r="8498" spans="1:9" x14ac:dyDescent="0.2">
      <c r="A8498" s="77">
        <v>40630</v>
      </c>
      <c r="B8498" s="61">
        <v>3683</v>
      </c>
      <c r="C8498" s="78">
        <f t="shared" si="319"/>
        <v>2011.03</v>
      </c>
      <c r="D8498" s="78">
        <f t="shared" si="320"/>
        <v>7.3051239669421486</v>
      </c>
      <c r="E8498" s="78"/>
      <c r="F8498" s="78"/>
      <c r="G8498" s="78"/>
      <c r="H8498" s="78"/>
      <c r="I8498" s="78"/>
    </row>
    <row r="8499" spans="1:9" x14ac:dyDescent="0.2">
      <c r="A8499" s="77">
        <v>40631</v>
      </c>
      <c r="B8499" s="61">
        <v>3018</v>
      </c>
      <c r="C8499" s="78">
        <f t="shared" si="319"/>
        <v>2011.03</v>
      </c>
      <c r="D8499" s="78">
        <f t="shared" si="320"/>
        <v>5.9861157024793394</v>
      </c>
      <c r="E8499" s="78"/>
      <c r="F8499" s="78"/>
      <c r="G8499" s="78"/>
      <c r="H8499" s="78"/>
      <c r="I8499" s="78"/>
    </row>
    <row r="8500" spans="1:9" x14ac:dyDescent="0.2">
      <c r="A8500" s="77">
        <v>40632</v>
      </c>
      <c r="B8500" s="61">
        <v>3035</v>
      </c>
      <c r="C8500" s="78">
        <f t="shared" si="319"/>
        <v>2011.03</v>
      </c>
      <c r="D8500" s="78">
        <f t="shared" si="320"/>
        <v>6.0198347107438011</v>
      </c>
      <c r="E8500" s="78"/>
      <c r="F8500" s="78"/>
      <c r="G8500" s="78"/>
      <c r="H8500" s="78"/>
      <c r="I8500" s="78"/>
    </row>
    <row r="8501" spans="1:9" x14ac:dyDescent="0.2">
      <c r="A8501" s="77">
        <v>40633</v>
      </c>
      <c r="B8501" s="61">
        <v>3950</v>
      </c>
      <c r="C8501" s="78">
        <f t="shared" si="319"/>
        <v>2011.03</v>
      </c>
      <c r="D8501" s="78">
        <f t="shared" si="320"/>
        <v>7.8347107438016526</v>
      </c>
      <c r="E8501" s="78"/>
      <c r="F8501" s="78"/>
      <c r="G8501" s="78"/>
      <c r="H8501" s="78"/>
      <c r="I8501" s="78"/>
    </row>
    <row r="8502" spans="1:9" x14ac:dyDescent="0.2">
      <c r="A8502" s="77">
        <v>40634</v>
      </c>
      <c r="B8502" s="61">
        <v>4872</v>
      </c>
      <c r="C8502" s="78">
        <f t="shared" si="319"/>
        <v>2011.04</v>
      </c>
      <c r="D8502" s="78">
        <f t="shared" si="320"/>
        <v>9.6634710743801655</v>
      </c>
      <c r="E8502" s="78"/>
      <c r="F8502" s="78"/>
      <c r="G8502" s="78"/>
      <c r="H8502" s="78"/>
      <c r="I8502" s="78"/>
    </row>
    <row r="8503" spans="1:9" x14ac:dyDescent="0.2">
      <c r="A8503" s="77">
        <v>40635</v>
      </c>
      <c r="B8503" s="61">
        <v>5577</v>
      </c>
      <c r="C8503" s="78">
        <f t="shared" si="319"/>
        <v>2011.04</v>
      </c>
      <c r="D8503" s="78">
        <f t="shared" si="320"/>
        <v>11.061818181818182</v>
      </c>
      <c r="E8503" s="78"/>
      <c r="F8503" s="78"/>
      <c r="G8503" s="78"/>
      <c r="H8503" s="78"/>
      <c r="I8503" s="78"/>
    </row>
    <row r="8504" spans="1:9" x14ac:dyDescent="0.2">
      <c r="A8504" s="77">
        <v>40636</v>
      </c>
      <c r="B8504" s="61">
        <v>4803</v>
      </c>
      <c r="C8504" s="78">
        <f t="shared" si="319"/>
        <v>2011.04</v>
      </c>
      <c r="D8504" s="78">
        <f t="shared" si="320"/>
        <v>9.526611570247935</v>
      </c>
      <c r="E8504" s="78"/>
      <c r="F8504" s="78"/>
      <c r="G8504" s="78"/>
      <c r="H8504" s="78"/>
      <c r="I8504" s="78"/>
    </row>
    <row r="8505" spans="1:9" x14ac:dyDescent="0.2">
      <c r="A8505" s="77">
        <v>40637</v>
      </c>
      <c r="B8505" s="61">
        <v>4418</v>
      </c>
      <c r="C8505" s="78">
        <f t="shared" si="319"/>
        <v>2011.04</v>
      </c>
      <c r="D8505" s="78">
        <f t="shared" si="320"/>
        <v>8.7629752066115714</v>
      </c>
      <c r="E8505" s="78"/>
      <c r="F8505" s="78"/>
      <c r="G8505" s="78"/>
      <c r="H8505" s="78"/>
      <c r="I8505" s="78"/>
    </row>
    <row r="8506" spans="1:9" x14ac:dyDescent="0.2">
      <c r="A8506" s="77">
        <v>40638</v>
      </c>
      <c r="B8506" s="61">
        <v>4513</v>
      </c>
      <c r="C8506" s="78">
        <f t="shared" si="319"/>
        <v>2011.04</v>
      </c>
      <c r="D8506" s="78">
        <f t="shared" si="320"/>
        <v>8.9514049586776849</v>
      </c>
      <c r="E8506" s="78"/>
      <c r="F8506" s="78"/>
      <c r="G8506" s="78"/>
      <c r="H8506" s="78"/>
      <c r="I8506" s="78"/>
    </row>
    <row r="8507" spans="1:9" x14ac:dyDescent="0.2">
      <c r="A8507" s="77">
        <v>40639</v>
      </c>
      <c r="B8507" s="61">
        <v>4608</v>
      </c>
      <c r="C8507" s="78">
        <f t="shared" si="319"/>
        <v>2011.04</v>
      </c>
      <c r="D8507" s="78">
        <f t="shared" si="320"/>
        <v>9.139834710743802</v>
      </c>
      <c r="E8507" s="78"/>
      <c r="F8507" s="78"/>
      <c r="G8507" s="78"/>
      <c r="H8507" s="78"/>
      <c r="I8507" s="78"/>
    </row>
    <row r="8508" spans="1:9" x14ac:dyDescent="0.2">
      <c r="A8508" s="77">
        <v>40640</v>
      </c>
      <c r="B8508" s="61">
        <v>4281</v>
      </c>
      <c r="C8508" s="78">
        <f t="shared" si="319"/>
        <v>2011.04</v>
      </c>
      <c r="D8508" s="78">
        <f t="shared" si="320"/>
        <v>8.4912396694214873</v>
      </c>
      <c r="E8508" s="78"/>
      <c r="F8508" s="78"/>
      <c r="G8508" s="78"/>
      <c r="H8508" s="78"/>
      <c r="I8508" s="78"/>
    </row>
    <row r="8509" spans="1:9" x14ac:dyDescent="0.2">
      <c r="A8509" s="77">
        <v>40641</v>
      </c>
      <c r="B8509" s="61">
        <v>4095</v>
      </c>
      <c r="C8509" s="78">
        <f t="shared" si="319"/>
        <v>2011.04</v>
      </c>
      <c r="D8509" s="78">
        <f t="shared" si="320"/>
        <v>8.1223140495867767</v>
      </c>
      <c r="E8509" s="78"/>
      <c r="F8509" s="78"/>
      <c r="G8509" s="78"/>
      <c r="H8509" s="78"/>
      <c r="I8509" s="78"/>
    </row>
    <row r="8510" spans="1:9" x14ac:dyDescent="0.2">
      <c r="A8510" s="77">
        <v>40642</v>
      </c>
      <c r="B8510" s="61">
        <v>3153</v>
      </c>
      <c r="C8510" s="78">
        <f t="shared" si="319"/>
        <v>2011.04</v>
      </c>
      <c r="D8510" s="78">
        <f t="shared" si="320"/>
        <v>6.2538842975206608</v>
      </c>
      <c r="E8510" s="78"/>
      <c r="F8510" s="78"/>
      <c r="G8510" s="78"/>
      <c r="H8510" s="78"/>
      <c r="I8510" s="78"/>
    </row>
    <row r="8511" spans="1:9" x14ac:dyDescent="0.2">
      <c r="A8511" s="77">
        <v>40643</v>
      </c>
      <c r="B8511" s="61">
        <v>2907</v>
      </c>
      <c r="C8511" s="78">
        <f t="shared" si="319"/>
        <v>2011.04</v>
      </c>
      <c r="D8511" s="78">
        <f t="shared" si="320"/>
        <v>5.7659504132231403</v>
      </c>
      <c r="E8511" s="78"/>
      <c r="F8511" s="78"/>
      <c r="G8511" s="78"/>
      <c r="H8511" s="78"/>
      <c r="I8511" s="78"/>
    </row>
    <row r="8512" spans="1:9" x14ac:dyDescent="0.2">
      <c r="A8512" s="77">
        <v>40644</v>
      </c>
      <c r="B8512" s="61">
        <v>2930</v>
      </c>
      <c r="C8512" s="78">
        <f t="shared" si="319"/>
        <v>2011.04</v>
      </c>
      <c r="D8512" s="78">
        <f t="shared" si="320"/>
        <v>5.8115702479338847</v>
      </c>
      <c r="E8512" s="78"/>
      <c r="F8512" s="78"/>
      <c r="G8512" s="78"/>
      <c r="H8512" s="78"/>
      <c r="I8512" s="78"/>
    </row>
    <row r="8513" spans="1:9" x14ac:dyDescent="0.2">
      <c r="A8513" s="77">
        <v>40645</v>
      </c>
      <c r="B8513" s="61">
        <v>2990</v>
      </c>
      <c r="C8513" s="78">
        <f t="shared" si="319"/>
        <v>2011.04</v>
      </c>
      <c r="D8513" s="78">
        <f t="shared" si="320"/>
        <v>5.9305785123966945</v>
      </c>
      <c r="E8513" s="78"/>
      <c r="F8513" s="78"/>
      <c r="G8513" s="78"/>
      <c r="H8513" s="78"/>
      <c r="I8513" s="78"/>
    </row>
    <row r="8514" spans="1:9" x14ac:dyDescent="0.2">
      <c r="A8514" s="77">
        <v>40646</v>
      </c>
      <c r="B8514" s="61">
        <v>3085</v>
      </c>
      <c r="C8514" s="78">
        <f t="shared" si="319"/>
        <v>2011.04</v>
      </c>
      <c r="D8514" s="78">
        <f t="shared" si="320"/>
        <v>6.1190082644628099</v>
      </c>
      <c r="E8514" s="78"/>
      <c r="F8514" s="78"/>
      <c r="G8514" s="78"/>
      <c r="H8514" s="78"/>
      <c r="I8514" s="78"/>
    </row>
    <row r="8515" spans="1:9" x14ac:dyDescent="0.2">
      <c r="A8515" s="77">
        <v>40647</v>
      </c>
      <c r="B8515" s="61">
        <v>2828</v>
      </c>
      <c r="C8515" s="78">
        <f t="shared" si="319"/>
        <v>2011.04</v>
      </c>
      <c r="D8515" s="78">
        <f t="shared" si="320"/>
        <v>5.6092561983471079</v>
      </c>
      <c r="E8515" s="78"/>
      <c r="F8515" s="78"/>
      <c r="G8515" s="78"/>
      <c r="H8515" s="78"/>
      <c r="I8515" s="78"/>
    </row>
    <row r="8516" spans="1:9" x14ac:dyDescent="0.2">
      <c r="A8516" s="77">
        <v>40648</v>
      </c>
      <c r="B8516" s="61">
        <v>3171</v>
      </c>
      <c r="C8516" s="78">
        <f t="shared" si="319"/>
        <v>2011.04</v>
      </c>
      <c r="D8516" s="78">
        <f t="shared" si="320"/>
        <v>6.2895867768595046</v>
      </c>
      <c r="E8516" s="78"/>
      <c r="F8516" s="78"/>
      <c r="G8516" s="78"/>
      <c r="H8516" s="78"/>
      <c r="I8516" s="78"/>
    </row>
    <row r="8517" spans="1:9" x14ac:dyDescent="0.2">
      <c r="A8517" s="77">
        <v>40649</v>
      </c>
      <c r="B8517" s="61">
        <v>3449</v>
      </c>
      <c r="C8517" s="78">
        <f t="shared" si="319"/>
        <v>2011.04</v>
      </c>
      <c r="D8517" s="78">
        <f t="shared" si="320"/>
        <v>6.8409917355371901</v>
      </c>
      <c r="E8517" s="78"/>
      <c r="F8517" s="78"/>
      <c r="G8517" s="78"/>
      <c r="H8517" s="78"/>
      <c r="I8517" s="78"/>
    </row>
    <row r="8518" spans="1:9" x14ac:dyDescent="0.2">
      <c r="A8518" s="77">
        <v>40650</v>
      </c>
      <c r="B8518" s="61">
        <v>4786</v>
      </c>
      <c r="C8518" s="78">
        <f t="shared" si="319"/>
        <v>2011.04</v>
      </c>
      <c r="D8518" s="78">
        <f t="shared" si="320"/>
        <v>9.4928925619834725</v>
      </c>
      <c r="E8518" s="78"/>
      <c r="F8518" s="78"/>
      <c r="G8518" s="78"/>
      <c r="H8518" s="78"/>
      <c r="I8518" s="78"/>
    </row>
    <row r="8519" spans="1:9" x14ac:dyDescent="0.2">
      <c r="A8519" s="77">
        <v>40651</v>
      </c>
      <c r="B8519" s="61">
        <v>5952</v>
      </c>
      <c r="C8519" s="78">
        <f t="shared" si="319"/>
        <v>2011.04</v>
      </c>
      <c r="D8519" s="78">
        <f t="shared" si="320"/>
        <v>11.805619834710743</v>
      </c>
      <c r="E8519" s="78"/>
      <c r="F8519" s="78"/>
      <c r="G8519" s="78"/>
      <c r="H8519" s="78"/>
      <c r="I8519" s="78"/>
    </row>
    <row r="8520" spans="1:9" x14ac:dyDescent="0.2">
      <c r="A8520" s="77">
        <v>40652</v>
      </c>
      <c r="B8520" s="61">
        <v>5605</v>
      </c>
      <c r="C8520" s="78">
        <f t="shared" si="319"/>
        <v>2011.04</v>
      </c>
      <c r="D8520" s="78">
        <f t="shared" si="320"/>
        <v>11.117355371900826</v>
      </c>
      <c r="E8520" s="78"/>
      <c r="F8520" s="78"/>
      <c r="G8520" s="78"/>
      <c r="H8520" s="78"/>
      <c r="I8520" s="78"/>
    </row>
    <row r="8521" spans="1:9" x14ac:dyDescent="0.2">
      <c r="A8521" s="77">
        <v>40653</v>
      </c>
      <c r="B8521" s="61">
        <v>5270</v>
      </c>
      <c r="C8521" s="78">
        <f t="shared" si="319"/>
        <v>2011.04</v>
      </c>
      <c r="D8521" s="78">
        <f t="shared" si="320"/>
        <v>10.452892561983472</v>
      </c>
      <c r="E8521" s="78"/>
      <c r="F8521" s="78"/>
      <c r="G8521" s="78"/>
      <c r="H8521" s="78"/>
      <c r="I8521" s="78"/>
    </row>
    <row r="8522" spans="1:9" x14ac:dyDescent="0.2">
      <c r="A8522" s="77">
        <v>40654</v>
      </c>
      <c r="B8522" s="61">
        <v>4681</v>
      </c>
      <c r="C8522" s="78">
        <f t="shared" si="319"/>
        <v>2011.04</v>
      </c>
      <c r="D8522" s="78">
        <f t="shared" si="320"/>
        <v>9.2846280991735526</v>
      </c>
      <c r="E8522" s="78"/>
      <c r="F8522" s="78"/>
      <c r="G8522" s="78"/>
      <c r="H8522" s="78"/>
      <c r="I8522" s="78"/>
    </row>
    <row r="8523" spans="1:9" x14ac:dyDescent="0.2">
      <c r="A8523" s="77">
        <v>40655</v>
      </c>
      <c r="B8523" s="61">
        <v>3972</v>
      </c>
      <c r="C8523" s="78">
        <f t="shared" ref="C8523:C8586" si="321">YEAR(A8523) + MONTH(A8523) / 100</f>
        <v>2011.04</v>
      </c>
      <c r="D8523" s="78">
        <f t="shared" si="320"/>
        <v>7.8783471074380165</v>
      </c>
      <c r="E8523" s="78"/>
      <c r="F8523" s="78"/>
      <c r="G8523" s="78"/>
      <c r="H8523" s="78"/>
      <c r="I8523" s="78"/>
    </row>
    <row r="8524" spans="1:9" x14ac:dyDescent="0.2">
      <c r="A8524" s="77">
        <v>40656</v>
      </c>
      <c r="B8524" s="61">
        <v>4167</v>
      </c>
      <c r="C8524" s="78">
        <f t="shared" si="321"/>
        <v>2011.04</v>
      </c>
      <c r="D8524" s="78">
        <f t="shared" ref="D8524:D8587" si="322">B8524 * 60 * 60 * 24 / 43560 / 1000</f>
        <v>8.2651239669421486</v>
      </c>
      <c r="E8524" s="78"/>
      <c r="F8524" s="78"/>
      <c r="G8524" s="78"/>
      <c r="H8524" s="78"/>
      <c r="I8524" s="78"/>
    </row>
    <row r="8525" spans="1:9" x14ac:dyDescent="0.2">
      <c r="A8525" s="77">
        <v>40657</v>
      </c>
      <c r="B8525" s="61">
        <v>4129</v>
      </c>
      <c r="C8525" s="78">
        <f t="shared" si="321"/>
        <v>2011.04</v>
      </c>
      <c r="D8525" s="78">
        <f t="shared" si="322"/>
        <v>8.1897520661157017</v>
      </c>
      <c r="E8525" s="78"/>
      <c r="F8525" s="78"/>
      <c r="G8525" s="78"/>
      <c r="H8525" s="78"/>
      <c r="I8525" s="78"/>
    </row>
    <row r="8526" spans="1:9" x14ac:dyDescent="0.2">
      <c r="A8526" s="77">
        <v>40658</v>
      </c>
      <c r="B8526" s="61">
        <v>4275</v>
      </c>
      <c r="C8526" s="78">
        <f t="shared" si="321"/>
        <v>2011.04</v>
      </c>
      <c r="D8526" s="78">
        <f t="shared" si="322"/>
        <v>8.4793388429752063</v>
      </c>
      <c r="E8526" s="78"/>
      <c r="F8526" s="78"/>
      <c r="G8526" s="78"/>
      <c r="H8526" s="78"/>
      <c r="I8526" s="78"/>
    </row>
    <row r="8527" spans="1:9" x14ac:dyDescent="0.2">
      <c r="A8527" s="77">
        <v>40659</v>
      </c>
      <c r="B8527" s="61">
        <v>4042</v>
      </c>
      <c r="C8527" s="78">
        <f t="shared" si="321"/>
        <v>2011.04</v>
      </c>
      <c r="D8527" s="78">
        <f t="shared" si="322"/>
        <v>8.0171900826446283</v>
      </c>
      <c r="E8527" s="78"/>
      <c r="F8527" s="78"/>
      <c r="G8527" s="78"/>
      <c r="H8527" s="78"/>
      <c r="I8527" s="78"/>
    </row>
    <row r="8528" spans="1:9" x14ac:dyDescent="0.2">
      <c r="A8528" s="77">
        <v>40660</v>
      </c>
      <c r="B8528" s="61">
        <v>3943</v>
      </c>
      <c r="C8528" s="78">
        <f t="shared" si="321"/>
        <v>2011.04</v>
      </c>
      <c r="D8528" s="78">
        <f t="shared" si="322"/>
        <v>7.820826446280992</v>
      </c>
      <c r="E8528" s="78"/>
      <c r="F8528" s="78"/>
      <c r="G8528" s="78"/>
      <c r="H8528" s="78"/>
      <c r="I8528" s="78"/>
    </row>
    <row r="8529" spans="1:9" x14ac:dyDescent="0.2">
      <c r="A8529" s="77">
        <v>40661</v>
      </c>
      <c r="B8529" s="61">
        <v>3848</v>
      </c>
      <c r="C8529" s="78">
        <f t="shared" si="321"/>
        <v>2011.04</v>
      </c>
      <c r="D8529" s="78">
        <f t="shared" si="322"/>
        <v>7.6323966942148767</v>
      </c>
      <c r="E8529" s="78"/>
      <c r="F8529" s="78"/>
      <c r="G8529" s="78"/>
      <c r="H8529" s="78"/>
      <c r="I8529" s="78"/>
    </row>
    <row r="8530" spans="1:9" x14ac:dyDescent="0.2">
      <c r="A8530" s="77">
        <v>40662</v>
      </c>
      <c r="B8530" s="61">
        <v>3557</v>
      </c>
      <c r="C8530" s="78">
        <f t="shared" si="321"/>
        <v>2011.04</v>
      </c>
      <c r="D8530" s="78">
        <f t="shared" si="322"/>
        <v>7.0552066115702479</v>
      </c>
      <c r="E8530" s="78"/>
      <c r="F8530" s="78"/>
      <c r="G8530" s="78"/>
      <c r="H8530" s="78"/>
      <c r="I8530" s="78"/>
    </row>
    <row r="8531" spans="1:9" x14ac:dyDescent="0.2">
      <c r="A8531" s="77">
        <v>40663</v>
      </c>
      <c r="B8531" s="61">
        <v>3331</v>
      </c>
      <c r="C8531" s="78">
        <f t="shared" si="321"/>
        <v>2011.04</v>
      </c>
      <c r="D8531" s="78">
        <f t="shared" si="322"/>
        <v>6.6069421487603304</v>
      </c>
      <c r="E8531" s="78"/>
      <c r="F8531" s="78"/>
      <c r="G8531" s="78"/>
      <c r="H8531" s="78"/>
      <c r="I8531" s="78"/>
    </row>
    <row r="8532" spans="1:9" x14ac:dyDescent="0.2">
      <c r="A8532" s="77">
        <v>40664</v>
      </c>
      <c r="B8532" s="61">
        <v>3274</v>
      </c>
      <c r="C8532" s="78">
        <f t="shared" si="321"/>
        <v>2011.05</v>
      </c>
      <c r="D8532" s="78">
        <f t="shared" si="322"/>
        <v>6.493884297520661</v>
      </c>
      <c r="E8532" s="78"/>
      <c r="F8532" s="78"/>
      <c r="G8532" s="78"/>
      <c r="H8532" s="78"/>
      <c r="I8532" s="78"/>
    </row>
    <row r="8533" spans="1:9" x14ac:dyDescent="0.2">
      <c r="A8533" s="77">
        <v>40665</v>
      </c>
      <c r="B8533" s="61">
        <v>2944</v>
      </c>
      <c r="C8533" s="78">
        <f t="shared" si="321"/>
        <v>2011.05</v>
      </c>
      <c r="D8533" s="78">
        <f t="shared" si="322"/>
        <v>5.8393388429752067</v>
      </c>
      <c r="E8533" s="78"/>
      <c r="F8533" s="78"/>
      <c r="G8533" s="78"/>
      <c r="H8533" s="78"/>
      <c r="I8533" s="78"/>
    </row>
    <row r="8534" spans="1:9" x14ac:dyDescent="0.2">
      <c r="A8534" s="77">
        <v>40666</v>
      </c>
      <c r="B8534" s="61">
        <v>4397</v>
      </c>
      <c r="C8534" s="78">
        <f t="shared" si="321"/>
        <v>2011.05</v>
      </c>
      <c r="D8534" s="78">
        <f t="shared" si="322"/>
        <v>8.721322314049587</v>
      </c>
      <c r="E8534" s="78"/>
      <c r="F8534" s="78"/>
      <c r="G8534" s="78"/>
      <c r="H8534" s="78"/>
      <c r="I8534" s="78"/>
    </row>
    <row r="8535" spans="1:9" x14ac:dyDescent="0.2">
      <c r="A8535" s="77">
        <v>40667</v>
      </c>
      <c r="B8535" s="61">
        <v>2322</v>
      </c>
      <c r="C8535" s="78">
        <f t="shared" si="321"/>
        <v>2011.05</v>
      </c>
      <c r="D8535" s="78">
        <f t="shared" si="322"/>
        <v>4.605619834710744</v>
      </c>
      <c r="E8535" s="78"/>
      <c r="F8535" s="78"/>
      <c r="G8535" s="78"/>
      <c r="H8535" s="78"/>
      <c r="I8535" s="78"/>
    </row>
    <row r="8536" spans="1:9" x14ac:dyDescent="0.2">
      <c r="A8536" s="77">
        <v>40668</v>
      </c>
      <c r="B8536" s="61">
        <v>5220</v>
      </c>
      <c r="C8536" s="78">
        <f t="shared" si="321"/>
        <v>2011.05</v>
      </c>
      <c r="D8536" s="78">
        <f t="shared" si="322"/>
        <v>10.353719008264463</v>
      </c>
      <c r="E8536" s="78"/>
      <c r="F8536" s="78"/>
      <c r="G8536" s="78"/>
      <c r="H8536" s="78"/>
      <c r="I8536" s="78"/>
    </row>
    <row r="8537" spans="1:9" x14ac:dyDescent="0.2">
      <c r="A8537" s="77">
        <v>40669</v>
      </c>
      <c r="B8537" s="61">
        <v>6403</v>
      </c>
      <c r="C8537" s="78">
        <f t="shared" si="321"/>
        <v>2011.05</v>
      </c>
      <c r="D8537" s="78">
        <f t="shared" si="322"/>
        <v>12.700165289256198</v>
      </c>
      <c r="E8537" s="78"/>
      <c r="F8537" s="78"/>
      <c r="G8537" s="78"/>
      <c r="H8537" s="78"/>
      <c r="I8537" s="78"/>
    </row>
    <row r="8538" spans="1:9" x14ac:dyDescent="0.2">
      <c r="A8538" s="77">
        <v>40670</v>
      </c>
      <c r="B8538" s="61">
        <v>7060</v>
      </c>
      <c r="C8538" s="78">
        <f t="shared" si="321"/>
        <v>2011.05</v>
      </c>
      <c r="D8538" s="78">
        <f t="shared" si="322"/>
        <v>14.003305785123967</v>
      </c>
      <c r="E8538" s="78"/>
      <c r="F8538" s="78"/>
      <c r="G8538" s="78"/>
      <c r="H8538" s="78"/>
      <c r="I8538" s="78"/>
    </row>
    <row r="8539" spans="1:9" x14ac:dyDescent="0.2">
      <c r="A8539" s="77">
        <v>40671</v>
      </c>
      <c r="B8539" s="61">
        <v>6478</v>
      </c>
      <c r="C8539" s="78">
        <f t="shared" si="321"/>
        <v>2011.05</v>
      </c>
      <c r="D8539" s="78">
        <f t="shared" si="322"/>
        <v>12.848925619834711</v>
      </c>
      <c r="E8539" s="78"/>
      <c r="F8539" s="78"/>
      <c r="G8539" s="78"/>
      <c r="H8539" s="78"/>
      <c r="I8539" s="78"/>
    </row>
    <row r="8540" spans="1:9" x14ac:dyDescent="0.2">
      <c r="A8540" s="77">
        <v>40672</v>
      </c>
      <c r="B8540" s="61">
        <v>5378</v>
      </c>
      <c r="C8540" s="78">
        <f t="shared" si="321"/>
        <v>2011.05</v>
      </c>
      <c r="D8540" s="78">
        <f t="shared" si="322"/>
        <v>10.667107438016528</v>
      </c>
      <c r="E8540" s="78"/>
      <c r="F8540" s="78"/>
      <c r="G8540" s="78"/>
      <c r="H8540" s="78"/>
      <c r="I8540" s="78"/>
    </row>
    <row r="8541" spans="1:9" x14ac:dyDescent="0.2">
      <c r="A8541" s="77">
        <v>40673</v>
      </c>
      <c r="B8541" s="61">
        <v>4713</v>
      </c>
      <c r="C8541" s="78">
        <f t="shared" si="321"/>
        <v>2011.05</v>
      </c>
      <c r="D8541" s="78">
        <f t="shared" si="322"/>
        <v>9.3480991735537184</v>
      </c>
      <c r="E8541" s="78"/>
      <c r="F8541" s="78"/>
      <c r="G8541" s="78"/>
      <c r="H8541" s="78"/>
      <c r="I8541" s="78"/>
    </row>
    <row r="8542" spans="1:9" x14ac:dyDescent="0.2">
      <c r="A8542" s="77">
        <v>40674</v>
      </c>
      <c r="B8542" s="61">
        <v>4936</v>
      </c>
      <c r="C8542" s="78">
        <f t="shared" si="321"/>
        <v>2011.05</v>
      </c>
      <c r="D8542" s="78">
        <f t="shared" si="322"/>
        <v>9.7904132231404972</v>
      </c>
      <c r="E8542" s="78"/>
      <c r="F8542" s="78"/>
      <c r="G8542" s="78"/>
      <c r="H8542" s="78"/>
      <c r="I8542" s="78"/>
    </row>
    <row r="8543" spans="1:9" x14ac:dyDescent="0.2">
      <c r="A8543" s="77">
        <v>40675</v>
      </c>
      <c r="B8543" s="61">
        <v>5734</v>
      </c>
      <c r="C8543" s="78">
        <f t="shared" si="321"/>
        <v>2011.05</v>
      </c>
      <c r="D8543" s="78">
        <f t="shared" si="322"/>
        <v>11.373223140495867</v>
      </c>
      <c r="E8543" s="78"/>
      <c r="F8543" s="78"/>
      <c r="G8543" s="78"/>
      <c r="H8543" s="78"/>
      <c r="I8543" s="78"/>
    </row>
    <row r="8544" spans="1:9" x14ac:dyDescent="0.2">
      <c r="A8544" s="77">
        <v>40676</v>
      </c>
      <c r="B8544" s="61">
        <v>5544</v>
      </c>
      <c r="C8544" s="78">
        <f t="shared" si="321"/>
        <v>2011.05</v>
      </c>
      <c r="D8544" s="78">
        <f t="shared" si="322"/>
        <v>10.996363636363636</v>
      </c>
      <c r="E8544" s="78"/>
      <c r="F8544" s="78"/>
      <c r="G8544" s="78"/>
      <c r="H8544" s="78"/>
      <c r="I8544" s="78"/>
    </row>
    <row r="8545" spans="1:9" x14ac:dyDescent="0.2">
      <c r="A8545" s="77">
        <v>40677</v>
      </c>
      <c r="B8545" s="61">
        <v>5478</v>
      </c>
      <c r="C8545" s="78">
        <f t="shared" si="321"/>
        <v>2011.05</v>
      </c>
      <c r="D8545" s="78">
        <f t="shared" si="322"/>
        <v>10.865454545454545</v>
      </c>
      <c r="E8545" s="78"/>
      <c r="F8545" s="78"/>
      <c r="G8545" s="78"/>
      <c r="H8545" s="78"/>
      <c r="I8545" s="78"/>
    </row>
    <row r="8546" spans="1:9" x14ac:dyDescent="0.2">
      <c r="A8546" s="77">
        <v>40678</v>
      </c>
      <c r="B8546" s="61">
        <v>3971</v>
      </c>
      <c r="C8546" s="78">
        <f t="shared" si="321"/>
        <v>2011.05</v>
      </c>
      <c r="D8546" s="78">
        <f t="shared" si="322"/>
        <v>7.876363636363636</v>
      </c>
      <c r="E8546" s="78"/>
      <c r="F8546" s="78"/>
      <c r="G8546" s="78"/>
      <c r="H8546" s="78"/>
      <c r="I8546" s="78"/>
    </row>
    <row r="8547" spans="1:9" x14ac:dyDescent="0.2">
      <c r="A8547" s="77">
        <v>40679</v>
      </c>
      <c r="B8547" s="61">
        <v>4221</v>
      </c>
      <c r="C8547" s="78">
        <f t="shared" si="321"/>
        <v>2011.05</v>
      </c>
      <c r="D8547" s="78">
        <f t="shared" si="322"/>
        <v>8.3722314049586792</v>
      </c>
      <c r="E8547" s="78"/>
      <c r="F8547" s="78"/>
      <c r="G8547" s="78"/>
      <c r="H8547" s="78"/>
      <c r="I8547" s="78"/>
    </row>
    <row r="8548" spans="1:9" x14ac:dyDescent="0.2">
      <c r="A8548" s="77">
        <v>40680</v>
      </c>
      <c r="B8548" s="61">
        <v>3565</v>
      </c>
      <c r="C8548" s="78">
        <f t="shared" si="321"/>
        <v>2011.05</v>
      </c>
      <c r="D8548" s="78">
        <f t="shared" si="322"/>
        <v>7.0710743801652889</v>
      </c>
      <c r="E8548" s="78"/>
      <c r="F8548" s="78"/>
      <c r="G8548" s="78"/>
      <c r="H8548" s="78"/>
      <c r="I8548" s="78"/>
    </row>
    <row r="8549" spans="1:9" x14ac:dyDescent="0.2">
      <c r="A8549" s="77">
        <v>40681</v>
      </c>
      <c r="B8549" s="61">
        <v>3001</v>
      </c>
      <c r="C8549" s="78">
        <f t="shared" si="321"/>
        <v>2011.05</v>
      </c>
      <c r="D8549" s="78">
        <f t="shared" si="322"/>
        <v>5.952396694214876</v>
      </c>
      <c r="E8549" s="78"/>
      <c r="F8549" s="78"/>
      <c r="G8549" s="78"/>
      <c r="H8549" s="78"/>
      <c r="I8549" s="78"/>
    </row>
    <row r="8550" spans="1:9" x14ac:dyDescent="0.2">
      <c r="A8550" s="77">
        <v>40682</v>
      </c>
      <c r="B8550" s="61">
        <v>3268</v>
      </c>
      <c r="C8550" s="78">
        <f t="shared" si="321"/>
        <v>2011.05</v>
      </c>
      <c r="D8550" s="78">
        <f t="shared" si="322"/>
        <v>6.48198347107438</v>
      </c>
      <c r="E8550" s="78"/>
      <c r="F8550" s="78"/>
      <c r="G8550" s="78"/>
      <c r="H8550" s="78"/>
      <c r="I8550" s="78"/>
    </row>
    <row r="8551" spans="1:9" x14ac:dyDescent="0.2">
      <c r="A8551" s="77">
        <v>40683</v>
      </c>
      <c r="B8551" s="61">
        <v>2894</v>
      </c>
      <c r="C8551" s="78">
        <f t="shared" si="321"/>
        <v>2011.05</v>
      </c>
      <c r="D8551" s="78">
        <f t="shared" si="322"/>
        <v>5.7401652892561987</v>
      </c>
      <c r="E8551" s="78"/>
      <c r="F8551" s="78"/>
      <c r="G8551" s="78"/>
      <c r="H8551" s="78"/>
      <c r="I8551" s="78"/>
    </row>
    <row r="8552" spans="1:9" x14ac:dyDescent="0.2">
      <c r="A8552" s="77">
        <v>40684</v>
      </c>
      <c r="B8552" s="61">
        <v>3519</v>
      </c>
      <c r="C8552" s="78">
        <f t="shared" si="321"/>
        <v>2011.05</v>
      </c>
      <c r="D8552" s="78">
        <f t="shared" si="322"/>
        <v>6.979834710743801</v>
      </c>
      <c r="E8552" s="78"/>
      <c r="F8552" s="78"/>
      <c r="G8552" s="78"/>
      <c r="H8552" s="78"/>
      <c r="I8552" s="78"/>
    </row>
    <row r="8553" spans="1:9" x14ac:dyDescent="0.2">
      <c r="A8553" s="77">
        <v>40685</v>
      </c>
      <c r="B8553" s="61">
        <v>3346</v>
      </c>
      <c r="C8553" s="78">
        <f t="shared" si="321"/>
        <v>2011.05</v>
      </c>
      <c r="D8553" s="78">
        <f t="shared" si="322"/>
        <v>6.6366942148760328</v>
      </c>
      <c r="E8553" s="78"/>
      <c r="F8553" s="78"/>
      <c r="G8553" s="78"/>
      <c r="H8553" s="78"/>
      <c r="I8553" s="78"/>
    </row>
    <row r="8554" spans="1:9" x14ac:dyDescent="0.2">
      <c r="A8554" s="77">
        <v>40686</v>
      </c>
      <c r="B8554" s="61">
        <v>7709</v>
      </c>
      <c r="C8554" s="78">
        <f t="shared" si="321"/>
        <v>2011.05</v>
      </c>
      <c r="D8554" s="78">
        <f t="shared" si="322"/>
        <v>15.290578512396694</v>
      </c>
      <c r="E8554" s="78"/>
      <c r="F8554" s="78"/>
      <c r="G8554" s="78"/>
      <c r="H8554" s="78"/>
      <c r="I8554" s="78"/>
    </row>
    <row r="8555" spans="1:9" x14ac:dyDescent="0.2">
      <c r="A8555" s="77">
        <v>40687</v>
      </c>
      <c r="B8555" s="61">
        <v>4773</v>
      </c>
      <c r="C8555" s="78">
        <f t="shared" si="321"/>
        <v>2011.05</v>
      </c>
      <c r="D8555" s="78">
        <f t="shared" si="322"/>
        <v>9.4671074380165283</v>
      </c>
      <c r="E8555" s="78"/>
      <c r="F8555" s="78"/>
      <c r="G8555" s="78"/>
      <c r="H8555" s="78"/>
      <c r="I8555" s="78"/>
    </row>
    <row r="8556" spans="1:9" x14ac:dyDescent="0.2">
      <c r="A8556" s="77">
        <v>40688</v>
      </c>
      <c r="B8556" s="61">
        <v>6671</v>
      </c>
      <c r="C8556" s="78">
        <f t="shared" si="321"/>
        <v>2011.05</v>
      </c>
      <c r="D8556" s="78">
        <f t="shared" si="322"/>
        <v>13.231735537190083</v>
      </c>
      <c r="E8556" s="78"/>
      <c r="F8556" s="78"/>
      <c r="G8556" s="78"/>
      <c r="H8556" s="78"/>
      <c r="I8556" s="78"/>
    </row>
    <row r="8557" spans="1:9" x14ac:dyDescent="0.2">
      <c r="A8557" s="77">
        <v>40689</v>
      </c>
      <c r="B8557" s="61">
        <v>4624</v>
      </c>
      <c r="C8557" s="78">
        <f t="shared" si="321"/>
        <v>2011.05</v>
      </c>
      <c r="D8557" s="78">
        <f t="shared" si="322"/>
        <v>9.1715702479338859</v>
      </c>
      <c r="E8557" s="78"/>
      <c r="F8557" s="78"/>
      <c r="G8557" s="78"/>
      <c r="H8557" s="78"/>
      <c r="I8557" s="78"/>
    </row>
    <row r="8558" spans="1:9" x14ac:dyDescent="0.2">
      <c r="A8558" s="77">
        <v>40690</v>
      </c>
      <c r="B8558" s="61">
        <v>4016</v>
      </c>
      <c r="C8558" s="78">
        <f t="shared" si="321"/>
        <v>2011.05</v>
      </c>
      <c r="D8558" s="78">
        <f t="shared" si="322"/>
        <v>7.9656198347107434</v>
      </c>
      <c r="E8558" s="78"/>
      <c r="F8558" s="78"/>
      <c r="G8558" s="78"/>
      <c r="H8558" s="78"/>
      <c r="I8558" s="78"/>
    </row>
    <row r="8559" spans="1:9" x14ac:dyDescent="0.2">
      <c r="A8559" s="77">
        <v>40691</v>
      </c>
      <c r="B8559" s="61">
        <v>3979</v>
      </c>
      <c r="C8559" s="78">
        <f t="shared" si="321"/>
        <v>2011.05</v>
      </c>
      <c r="D8559" s="78">
        <f t="shared" si="322"/>
        <v>7.8922314049586779</v>
      </c>
      <c r="E8559" s="78"/>
      <c r="F8559" s="78"/>
      <c r="G8559" s="78"/>
      <c r="H8559" s="78"/>
      <c r="I8559" s="78"/>
    </row>
    <row r="8560" spans="1:9" x14ac:dyDescent="0.2">
      <c r="A8560" s="77">
        <v>40692</v>
      </c>
      <c r="B8560" s="61">
        <v>3452</v>
      </c>
      <c r="C8560" s="78">
        <f t="shared" si="321"/>
        <v>2011.05</v>
      </c>
      <c r="D8560" s="78">
        <f t="shared" si="322"/>
        <v>6.8469421487603306</v>
      </c>
      <c r="E8560" s="78"/>
      <c r="F8560" s="78"/>
      <c r="G8560" s="78"/>
      <c r="H8560" s="78"/>
      <c r="I8560" s="78"/>
    </row>
    <row r="8561" spans="1:9" x14ac:dyDescent="0.2">
      <c r="A8561" s="77">
        <v>40693</v>
      </c>
      <c r="B8561" s="61">
        <v>3353</v>
      </c>
      <c r="C8561" s="78">
        <f t="shared" si="321"/>
        <v>2011.05</v>
      </c>
      <c r="D8561" s="78">
        <f t="shared" si="322"/>
        <v>6.6505785123966943</v>
      </c>
      <c r="E8561" s="78"/>
      <c r="F8561" s="78"/>
      <c r="G8561" s="78"/>
      <c r="H8561" s="78"/>
      <c r="I8561" s="78"/>
    </row>
    <row r="8562" spans="1:9" x14ac:dyDescent="0.2">
      <c r="A8562" s="77">
        <v>40694</v>
      </c>
      <c r="B8562" s="61">
        <v>4423</v>
      </c>
      <c r="C8562" s="78">
        <f t="shared" si="321"/>
        <v>2011.05</v>
      </c>
      <c r="D8562" s="78">
        <f t="shared" si="322"/>
        <v>8.7728925619834719</v>
      </c>
      <c r="E8562" s="78"/>
      <c r="F8562" s="78"/>
      <c r="G8562" s="78"/>
      <c r="H8562" s="78"/>
      <c r="I8562" s="78"/>
    </row>
    <row r="8563" spans="1:9" x14ac:dyDescent="0.2">
      <c r="A8563" s="77">
        <v>40695</v>
      </c>
      <c r="B8563" s="61">
        <v>4012</v>
      </c>
      <c r="C8563" s="78">
        <f t="shared" si="321"/>
        <v>2011.06</v>
      </c>
      <c r="D8563" s="78">
        <f t="shared" si="322"/>
        <v>7.9576859504132234</v>
      </c>
      <c r="E8563" s="78"/>
      <c r="F8563" s="78"/>
      <c r="G8563" s="78"/>
      <c r="H8563" s="78"/>
      <c r="I8563" s="78"/>
    </row>
    <row r="8564" spans="1:9" x14ac:dyDescent="0.2">
      <c r="A8564" s="77">
        <v>40696</v>
      </c>
      <c r="B8564" s="61">
        <v>3570</v>
      </c>
      <c r="C8564" s="78">
        <f t="shared" si="321"/>
        <v>2011.06</v>
      </c>
      <c r="D8564" s="78">
        <f t="shared" si="322"/>
        <v>7.0809917355371903</v>
      </c>
      <c r="E8564" s="78"/>
      <c r="F8564" s="78"/>
      <c r="G8564" s="78"/>
      <c r="H8564" s="78"/>
      <c r="I8564" s="78"/>
    </row>
    <row r="8565" spans="1:9" x14ac:dyDescent="0.2">
      <c r="A8565" s="77">
        <v>40697</v>
      </c>
      <c r="B8565" s="61">
        <v>3501</v>
      </c>
      <c r="C8565" s="78">
        <f t="shared" si="321"/>
        <v>2011.06</v>
      </c>
      <c r="D8565" s="78">
        <f t="shared" si="322"/>
        <v>6.9441322314049581</v>
      </c>
      <c r="E8565" s="78"/>
      <c r="F8565" s="78"/>
      <c r="G8565" s="78"/>
      <c r="H8565" s="78"/>
      <c r="I8565" s="78"/>
    </row>
    <row r="8566" spans="1:9" x14ac:dyDescent="0.2">
      <c r="A8566" s="77">
        <v>40698</v>
      </c>
      <c r="B8566" s="61">
        <v>3753</v>
      </c>
      <c r="C8566" s="78">
        <f t="shared" si="321"/>
        <v>2011.06</v>
      </c>
      <c r="D8566" s="78">
        <f t="shared" si="322"/>
        <v>7.4439669421487604</v>
      </c>
      <c r="E8566" s="78"/>
      <c r="F8566" s="78"/>
      <c r="G8566" s="78"/>
      <c r="H8566" s="78"/>
      <c r="I8566" s="78"/>
    </row>
    <row r="8567" spans="1:9" x14ac:dyDescent="0.2">
      <c r="A8567" s="77">
        <v>40699</v>
      </c>
      <c r="B8567" s="61">
        <v>4367</v>
      </c>
      <c r="C8567" s="78">
        <f t="shared" si="321"/>
        <v>2011.06</v>
      </c>
      <c r="D8567" s="78">
        <f t="shared" si="322"/>
        <v>8.6618181818181821</v>
      </c>
      <c r="E8567" s="78"/>
      <c r="F8567" s="78"/>
      <c r="G8567" s="78"/>
      <c r="H8567" s="78"/>
      <c r="I8567" s="78"/>
    </row>
    <row r="8568" spans="1:9" x14ac:dyDescent="0.2">
      <c r="A8568" s="77">
        <v>40700</v>
      </c>
      <c r="B8568" s="61">
        <v>5277</v>
      </c>
      <c r="C8568" s="78">
        <f t="shared" si="321"/>
        <v>2011.06</v>
      </c>
      <c r="D8568" s="78">
        <f t="shared" si="322"/>
        <v>10.466776859504133</v>
      </c>
      <c r="E8568" s="78"/>
      <c r="F8568" s="78"/>
      <c r="G8568" s="78"/>
      <c r="H8568" s="78"/>
      <c r="I8568" s="78"/>
    </row>
    <row r="8569" spans="1:9" x14ac:dyDescent="0.2">
      <c r="A8569" s="77">
        <v>40701</v>
      </c>
      <c r="B8569" s="61">
        <v>6030</v>
      </c>
      <c r="C8569" s="78">
        <f t="shared" si="321"/>
        <v>2011.06</v>
      </c>
      <c r="D8569" s="78">
        <f t="shared" si="322"/>
        <v>11.960330578512398</v>
      </c>
      <c r="E8569" s="78"/>
      <c r="F8569" s="78"/>
      <c r="G8569" s="78"/>
      <c r="H8569" s="78"/>
      <c r="I8569" s="78"/>
    </row>
    <row r="8570" spans="1:9" x14ac:dyDescent="0.2">
      <c r="A8570" s="77">
        <v>40702</v>
      </c>
      <c r="B8570" s="61">
        <v>6418</v>
      </c>
      <c r="C8570" s="78">
        <f t="shared" si="321"/>
        <v>2011.06</v>
      </c>
      <c r="D8570" s="78">
        <f t="shared" si="322"/>
        <v>12.729917355371901</v>
      </c>
      <c r="E8570" s="78"/>
      <c r="F8570" s="78"/>
      <c r="G8570" s="78"/>
      <c r="H8570" s="78"/>
      <c r="I8570" s="78"/>
    </row>
    <row r="8571" spans="1:9" x14ac:dyDescent="0.2">
      <c r="A8571" s="77">
        <v>40703</v>
      </c>
      <c r="B8571" s="61">
        <v>6514</v>
      </c>
      <c r="C8571" s="78">
        <f t="shared" si="321"/>
        <v>2011.06</v>
      </c>
      <c r="D8571" s="78">
        <f t="shared" si="322"/>
        <v>12.920330578512397</v>
      </c>
      <c r="E8571" s="78"/>
      <c r="F8571" s="78"/>
      <c r="G8571" s="78"/>
      <c r="H8571" s="78"/>
      <c r="I8571" s="78"/>
    </row>
    <row r="8572" spans="1:9" x14ac:dyDescent="0.2">
      <c r="A8572" s="77">
        <v>40704</v>
      </c>
      <c r="B8572" s="61">
        <v>6844</v>
      </c>
      <c r="C8572" s="78">
        <f t="shared" si="321"/>
        <v>2011.06</v>
      </c>
      <c r="D8572" s="78">
        <f t="shared" si="322"/>
        <v>13.574876033057851</v>
      </c>
      <c r="E8572" s="78"/>
      <c r="F8572" s="78"/>
      <c r="G8572" s="78"/>
      <c r="H8572" s="78"/>
      <c r="I8572" s="78"/>
    </row>
    <row r="8573" spans="1:9" x14ac:dyDescent="0.2">
      <c r="A8573" s="77">
        <v>40705</v>
      </c>
      <c r="B8573" s="61">
        <v>6716</v>
      </c>
      <c r="C8573" s="78">
        <f t="shared" si="321"/>
        <v>2011.06</v>
      </c>
      <c r="D8573" s="78">
        <f t="shared" si="322"/>
        <v>13.320991735537191</v>
      </c>
      <c r="E8573" s="78"/>
      <c r="F8573" s="78"/>
      <c r="G8573" s="78"/>
      <c r="H8573" s="78"/>
      <c r="I8573" s="78"/>
    </row>
    <row r="8574" spans="1:9" x14ac:dyDescent="0.2">
      <c r="A8574" s="77">
        <v>40706</v>
      </c>
      <c r="B8574" s="61">
        <v>6374</v>
      </c>
      <c r="C8574" s="78">
        <f t="shared" si="321"/>
        <v>2011.06</v>
      </c>
      <c r="D8574" s="78">
        <f t="shared" si="322"/>
        <v>12.642644628099173</v>
      </c>
      <c r="E8574" s="78"/>
      <c r="F8574" s="78"/>
      <c r="G8574" s="78"/>
      <c r="H8574" s="78"/>
      <c r="I8574" s="78"/>
    </row>
    <row r="8575" spans="1:9" x14ac:dyDescent="0.2">
      <c r="A8575" s="77">
        <v>40707</v>
      </c>
      <c r="B8575" s="61">
        <v>7785</v>
      </c>
      <c r="C8575" s="78">
        <f t="shared" si="321"/>
        <v>2011.06</v>
      </c>
      <c r="D8575" s="78">
        <f t="shared" si="322"/>
        <v>15.441322314049586</v>
      </c>
      <c r="E8575" s="78"/>
      <c r="F8575" s="78"/>
      <c r="G8575" s="78"/>
      <c r="H8575" s="78"/>
      <c r="I8575" s="78"/>
    </row>
    <row r="8576" spans="1:9" x14ac:dyDescent="0.2">
      <c r="A8576" s="77">
        <v>40708</v>
      </c>
      <c r="B8576" s="61">
        <v>7546</v>
      </c>
      <c r="C8576" s="78">
        <f t="shared" si="321"/>
        <v>2011.06</v>
      </c>
      <c r="D8576" s="78">
        <f t="shared" si="322"/>
        <v>14.967272727272729</v>
      </c>
      <c r="E8576" s="78"/>
      <c r="F8576" s="78"/>
      <c r="G8576" s="78"/>
      <c r="H8576" s="78"/>
      <c r="I8576" s="78"/>
    </row>
    <row r="8577" spans="1:9" x14ac:dyDescent="0.2">
      <c r="A8577" s="77">
        <v>40709</v>
      </c>
      <c r="B8577" s="61">
        <v>7274</v>
      </c>
      <c r="C8577" s="78">
        <f t="shared" si="321"/>
        <v>2011.06</v>
      </c>
      <c r="D8577" s="78">
        <f t="shared" si="322"/>
        <v>14.427768595041321</v>
      </c>
      <c r="E8577" s="78"/>
      <c r="F8577" s="78"/>
      <c r="G8577" s="78"/>
      <c r="H8577" s="78"/>
      <c r="I8577" s="78"/>
    </row>
    <row r="8578" spans="1:9" x14ac:dyDescent="0.2">
      <c r="A8578" s="77">
        <v>40710</v>
      </c>
      <c r="B8578" s="61">
        <v>6159</v>
      </c>
      <c r="C8578" s="78">
        <f t="shared" si="321"/>
        <v>2011.06</v>
      </c>
      <c r="D8578" s="78">
        <f t="shared" si="322"/>
        <v>12.216198347107438</v>
      </c>
      <c r="E8578" s="78"/>
      <c r="F8578" s="78"/>
      <c r="G8578" s="78"/>
      <c r="H8578" s="78"/>
      <c r="I8578" s="78"/>
    </row>
    <row r="8579" spans="1:9" x14ac:dyDescent="0.2">
      <c r="A8579" s="77">
        <v>40711</v>
      </c>
      <c r="B8579" s="61">
        <v>5552</v>
      </c>
      <c r="C8579" s="78">
        <f t="shared" si="321"/>
        <v>2011.06</v>
      </c>
      <c r="D8579" s="78">
        <f t="shared" si="322"/>
        <v>11.012231404958678</v>
      </c>
      <c r="E8579" s="78"/>
      <c r="F8579" s="78"/>
      <c r="G8579" s="78"/>
      <c r="H8579" s="78"/>
      <c r="I8579" s="78"/>
    </row>
    <row r="8580" spans="1:9" x14ac:dyDescent="0.2">
      <c r="A8580" s="77">
        <v>40712</v>
      </c>
      <c r="B8580" s="61">
        <v>5990</v>
      </c>
      <c r="C8580" s="78">
        <f t="shared" si="321"/>
        <v>2011.06</v>
      </c>
      <c r="D8580" s="78">
        <f t="shared" si="322"/>
        <v>11.88099173553719</v>
      </c>
      <c r="E8580" s="78"/>
      <c r="F8580" s="78"/>
      <c r="G8580" s="78"/>
      <c r="H8580" s="78"/>
      <c r="I8580" s="78"/>
    </row>
    <row r="8581" spans="1:9" x14ac:dyDescent="0.2">
      <c r="A8581" s="77">
        <v>40713</v>
      </c>
      <c r="B8581" s="61">
        <v>6461</v>
      </c>
      <c r="C8581" s="78">
        <f t="shared" si="321"/>
        <v>2011.06</v>
      </c>
      <c r="D8581" s="78">
        <f t="shared" si="322"/>
        <v>12.815206611570247</v>
      </c>
      <c r="E8581" s="78"/>
      <c r="F8581" s="78"/>
      <c r="G8581" s="78"/>
      <c r="H8581" s="78"/>
      <c r="I8581" s="78"/>
    </row>
    <row r="8582" spans="1:9" x14ac:dyDescent="0.2">
      <c r="A8582" s="77">
        <v>40714</v>
      </c>
      <c r="B8582" s="61">
        <v>6869</v>
      </c>
      <c r="C8582" s="78">
        <f t="shared" si="321"/>
        <v>2011.06</v>
      </c>
      <c r="D8582" s="78">
        <f t="shared" si="322"/>
        <v>13.624462809917356</v>
      </c>
      <c r="E8582" s="78"/>
      <c r="F8582" s="78"/>
      <c r="G8582" s="78"/>
      <c r="H8582" s="78"/>
      <c r="I8582" s="78"/>
    </row>
    <row r="8583" spans="1:9" x14ac:dyDescent="0.2">
      <c r="A8583" s="77">
        <v>40715</v>
      </c>
      <c r="B8583" s="61">
        <v>6918</v>
      </c>
      <c r="C8583" s="78">
        <f t="shared" si="321"/>
        <v>2011.06</v>
      </c>
      <c r="D8583" s="78">
        <f t="shared" si="322"/>
        <v>13.721652892561984</v>
      </c>
      <c r="E8583" s="78"/>
      <c r="F8583" s="78"/>
      <c r="G8583" s="78"/>
      <c r="H8583" s="78"/>
      <c r="I8583" s="78"/>
    </row>
    <row r="8584" spans="1:9" x14ac:dyDescent="0.2">
      <c r="A8584" s="77">
        <v>40716</v>
      </c>
      <c r="B8584" s="61">
        <v>7200</v>
      </c>
      <c r="C8584" s="78">
        <f t="shared" si="321"/>
        <v>2011.06</v>
      </c>
      <c r="D8584" s="78">
        <f t="shared" si="322"/>
        <v>14.28099173553719</v>
      </c>
      <c r="E8584" s="78"/>
      <c r="F8584" s="78"/>
      <c r="G8584" s="78"/>
      <c r="H8584" s="78"/>
      <c r="I8584" s="78"/>
    </row>
    <row r="8585" spans="1:9" x14ac:dyDescent="0.2">
      <c r="A8585" s="77">
        <v>40717</v>
      </c>
      <c r="B8585" s="61">
        <v>5430</v>
      </c>
      <c r="C8585" s="78">
        <f t="shared" si="321"/>
        <v>2011.06</v>
      </c>
      <c r="D8585" s="78">
        <f t="shared" si="322"/>
        <v>10.770247933884297</v>
      </c>
      <c r="E8585" s="78"/>
      <c r="F8585" s="78"/>
      <c r="G8585" s="78"/>
      <c r="H8585" s="78"/>
      <c r="I8585" s="78"/>
    </row>
    <row r="8586" spans="1:9" x14ac:dyDescent="0.2">
      <c r="A8586" s="77">
        <v>40718</v>
      </c>
      <c r="B8586" s="61">
        <v>4949</v>
      </c>
      <c r="C8586" s="78">
        <f t="shared" si="321"/>
        <v>2011.06</v>
      </c>
      <c r="D8586" s="78">
        <f t="shared" si="322"/>
        <v>9.8161983471074379</v>
      </c>
      <c r="E8586" s="78"/>
      <c r="F8586" s="78"/>
      <c r="G8586" s="78"/>
      <c r="H8586" s="78"/>
      <c r="I8586" s="78"/>
    </row>
    <row r="8587" spans="1:9" x14ac:dyDescent="0.2">
      <c r="A8587" s="77">
        <v>40719</v>
      </c>
      <c r="B8587" s="61">
        <v>4514</v>
      </c>
      <c r="C8587" s="78">
        <f t="shared" ref="C8587:C8650" si="323">YEAR(A8587) + MONTH(A8587) / 100</f>
        <v>2011.06</v>
      </c>
      <c r="D8587" s="78">
        <f t="shared" si="322"/>
        <v>8.9533884297520654</v>
      </c>
      <c r="E8587" s="78"/>
      <c r="F8587" s="78"/>
      <c r="G8587" s="78"/>
      <c r="H8587" s="78"/>
      <c r="I8587" s="78"/>
    </row>
    <row r="8588" spans="1:9" x14ac:dyDescent="0.2">
      <c r="A8588" s="77">
        <v>40720</v>
      </c>
      <c r="B8588" s="61">
        <v>4528</v>
      </c>
      <c r="C8588" s="78">
        <f t="shared" si="323"/>
        <v>2011.06</v>
      </c>
      <c r="D8588" s="78">
        <f t="shared" ref="D8588:D8651" si="324">B8588 * 60 * 60 * 24 / 43560 / 1000</f>
        <v>8.9811570247933883</v>
      </c>
      <c r="E8588" s="78"/>
      <c r="F8588" s="78"/>
      <c r="G8588" s="78"/>
      <c r="H8588" s="78"/>
      <c r="I8588" s="78"/>
    </row>
    <row r="8589" spans="1:9" x14ac:dyDescent="0.2">
      <c r="A8589" s="77">
        <v>40721</v>
      </c>
      <c r="B8589" s="61">
        <v>4685</v>
      </c>
      <c r="C8589" s="78">
        <f t="shared" si="323"/>
        <v>2011.06</v>
      </c>
      <c r="D8589" s="78">
        <f t="shared" si="324"/>
        <v>9.2925619834710744</v>
      </c>
      <c r="E8589" s="78"/>
      <c r="F8589" s="78"/>
      <c r="G8589" s="78"/>
      <c r="H8589" s="78"/>
      <c r="I8589" s="78"/>
    </row>
    <row r="8590" spans="1:9" x14ac:dyDescent="0.2">
      <c r="A8590" s="77">
        <v>40722</v>
      </c>
      <c r="B8590" s="61">
        <v>10226</v>
      </c>
      <c r="C8590" s="78">
        <f t="shared" si="323"/>
        <v>2011.06</v>
      </c>
      <c r="D8590" s="78">
        <f t="shared" si="324"/>
        <v>20.282975206611567</v>
      </c>
      <c r="E8590" s="78"/>
      <c r="F8590" s="78"/>
      <c r="G8590" s="78"/>
      <c r="H8590" s="78"/>
      <c r="I8590" s="78"/>
    </row>
    <row r="8591" spans="1:9" x14ac:dyDescent="0.2">
      <c r="A8591" s="77">
        <v>40723</v>
      </c>
      <c r="B8591" s="61">
        <v>7171</v>
      </c>
      <c r="C8591" s="78">
        <f t="shared" si="323"/>
        <v>2011.06</v>
      </c>
      <c r="D8591" s="78">
        <f t="shared" si="324"/>
        <v>14.223471074380166</v>
      </c>
      <c r="E8591" s="78"/>
      <c r="F8591" s="78"/>
      <c r="G8591" s="78"/>
      <c r="H8591" s="78"/>
      <c r="I8591" s="78"/>
    </row>
    <row r="8592" spans="1:9" x14ac:dyDescent="0.2">
      <c r="A8592" s="77">
        <v>40724</v>
      </c>
      <c r="B8592" s="61">
        <v>4931</v>
      </c>
      <c r="C8592" s="78">
        <f t="shared" si="323"/>
        <v>2011.06</v>
      </c>
      <c r="D8592" s="78">
        <f t="shared" si="324"/>
        <v>9.7804958677685949</v>
      </c>
      <c r="E8592" s="78"/>
      <c r="F8592" s="78"/>
      <c r="G8592" s="78"/>
      <c r="H8592" s="78"/>
      <c r="I8592" s="78"/>
    </row>
    <row r="8593" spans="1:9" x14ac:dyDescent="0.2">
      <c r="A8593" s="77">
        <v>40725</v>
      </c>
      <c r="B8593" s="61">
        <v>4335</v>
      </c>
      <c r="C8593" s="78">
        <f t="shared" si="323"/>
        <v>2011.07</v>
      </c>
      <c r="D8593" s="78">
        <f t="shared" si="324"/>
        <v>8.5983471074380162</v>
      </c>
      <c r="E8593" s="78"/>
      <c r="F8593" s="78"/>
      <c r="G8593" s="78"/>
      <c r="H8593" s="78"/>
      <c r="I8593" s="78"/>
    </row>
    <row r="8594" spans="1:9" x14ac:dyDescent="0.2">
      <c r="A8594" s="77">
        <v>40726</v>
      </c>
      <c r="B8594" s="61">
        <v>4342</v>
      </c>
      <c r="C8594" s="78">
        <f t="shared" si="323"/>
        <v>2011.07</v>
      </c>
      <c r="D8594" s="78">
        <f t="shared" si="324"/>
        <v>8.6122314049586777</v>
      </c>
      <c r="E8594" s="78"/>
      <c r="F8594" s="78"/>
      <c r="G8594" s="78"/>
      <c r="H8594" s="78"/>
      <c r="I8594" s="78"/>
    </row>
    <row r="8595" spans="1:9" x14ac:dyDescent="0.2">
      <c r="A8595" s="77">
        <v>40727</v>
      </c>
      <c r="B8595" s="61">
        <v>4077</v>
      </c>
      <c r="C8595" s="78">
        <f t="shared" si="323"/>
        <v>2011.07</v>
      </c>
      <c r="D8595" s="78">
        <f t="shared" si="324"/>
        <v>8.0866115702479338</v>
      </c>
      <c r="E8595" s="78"/>
      <c r="F8595" s="78"/>
      <c r="G8595" s="78"/>
      <c r="H8595" s="78"/>
      <c r="I8595" s="78"/>
    </row>
    <row r="8596" spans="1:9" x14ac:dyDescent="0.2">
      <c r="A8596" s="77">
        <v>40728</v>
      </c>
      <c r="B8596" s="61">
        <v>3885</v>
      </c>
      <c r="C8596" s="78">
        <f t="shared" si="323"/>
        <v>2011.07</v>
      </c>
      <c r="D8596" s="78">
        <f t="shared" si="324"/>
        <v>7.7057851239669422</v>
      </c>
      <c r="E8596" s="78"/>
      <c r="F8596" s="78"/>
      <c r="G8596" s="78"/>
      <c r="H8596" s="78"/>
      <c r="I8596" s="78"/>
    </row>
    <row r="8597" spans="1:9" x14ac:dyDescent="0.2">
      <c r="A8597" s="77">
        <v>40729</v>
      </c>
      <c r="B8597" s="61">
        <v>3976</v>
      </c>
      <c r="C8597" s="78">
        <f t="shared" si="323"/>
        <v>2011.07</v>
      </c>
      <c r="D8597" s="78">
        <f t="shared" si="324"/>
        <v>7.8862809917355374</v>
      </c>
      <c r="E8597" s="78"/>
      <c r="F8597" s="78"/>
      <c r="G8597" s="78"/>
      <c r="H8597" s="78"/>
      <c r="I8597" s="78"/>
    </row>
    <row r="8598" spans="1:9" x14ac:dyDescent="0.2">
      <c r="A8598" s="77">
        <v>40730</v>
      </c>
      <c r="B8598" s="61">
        <v>3766</v>
      </c>
      <c r="C8598" s="78">
        <f t="shared" si="323"/>
        <v>2011.07</v>
      </c>
      <c r="D8598" s="78">
        <f t="shared" si="324"/>
        <v>7.469752066115702</v>
      </c>
      <c r="E8598" s="78"/>
      <c r="F8598" s="78"/>
      <c r="G8598" s="78"/>
      <c r="H8598" s="78"/>
      <c r="I8598" s="78"/>
    </row>
    <row r="8599" spans="1:9" x14ac:dyDescent="0.2">
      <c r="A8599" s="77">
        <v>40731</v>
      </c>
      <c r="B8599" s="61">
        <v>3380</v>
      </c>
      <c r="C8599" s="78">
        <f t="shared" si="323"/>
        <v>2011.07</v>
      </c>
      <c r="D8599" s="78">
        <f t="shared" si="324"/>
        <v>6.7041322314049587</v>
      </c>
      <c r="E8599" s="78"/>
      <c r="F8599" s="78"/>
      <c r="G8599" s="78"/>
      <c r="H8599" s="78"/>
      <c r="I8599" s="78"/>
    </row>
    <row r="8600" spans="1:9" x14ac:dyDescent="0.2">
      <c r="A8600" s="77">
        <v>40732</v>
      </c>
      <c r="B8600" s="61">
        <v>2893</v>
      </c>
      <c r="C8600" s="78">
        <f t="shared" si="323"/>
        <v>2011.07</v>
      </c>
      <c r="D8600" s="78">
        <f t="shared" si="324"/>
        <v>5.7381818181818183</v>
      </c>
      <c r="E8600" s="78"/>
      <c r="F8600" s="78"/>
      <c r="G8600" s="78"/>
      <c r="H8600" s="78"/>
      <c r="I8600" s="78"/>
    </row>
    <row r="8601" spans="1:9" x14ac:dyDescent="0.2">
      <c r="A8601" s="77">
        <v>40733</v>
      </c>
      <c r="B8601" s="61">
        <v>2572</v>
      </c>
      <c r="C8601" s="78">
        <f t="shared" si="323"/>
        <v>2011.07</v>
      </c>
      <c r="D8601" s="78">
        <f t="shared" si="324"/>
        <v>5.1014876033057854</v>
      </c>
      <c r="E8601" s="78"/>
      <c r="F8601" s="78"/>
      <c r="G8601" s="78"/>
      <c r="H8601" s="78"/>
      <c r="I8601" s="78"/>
    </row>
    <row r="8602" spans="1:9" x14ac:dyDescent="0.2">
      <c r="A8602" s="77">
        <v>40734</v>
      </c>
      <c r="B8602" s="61">
        <v>1977</v>
      </c>
      <c r="C8602" s="78">
        <f t="shared" si="323"/>
        <v>2011.07</v>
      </c>
      <c r="D8602" s="78">
        <f t="shared" si="324"/>
        <v>3.9213223140495868</v>
      </c>
      <c r="E8602" s="78"/>
      <c r="F8602" s="78"/>
      <c r="G8602" s="78"/>
      <c r="H8602" s="78"/>
      <c r="I8602" s="78"/>
    </row>
    <row r="8603" spans="1:9" x14ac:dyDescent="0.2">
      <c r="A8603" s="77">
        <v>40735</v>
      </c>
      <c r="B8603" s="61">
        <v>2059</v>
      </c>
      <c r="C8603" s="78">
        <f t="shared" si="323"/>
        <v>2011.07</v>
      </c>
      <c r="D8603" s="78">
        <f t="shared" si="324"/>
        <v>4.0839669421487601</v>
      </c>
      <c r="E8603" s="78"/>
      <c r="F8603" s="78"/>
      <c r="G8603" s="78"/>
      <c r="H8603" s="78"/>
      <c r="I8603" s="78"/>
    </row>
    <row r="8604" spans="1:9" x14ac:dyDescent="0.2">
      <c r="A8604" s="77">
        <v>40736</v>
      </c>
      <c r="B8604" s="61">
        <v>1554</v>
      </c>
      <c r="C8604" s="78">
        <f t="shared" si="323"/>
        <v>2011.07</v>
      </c>
      <c r="D8604" s="78">
        <f t="shared" si="324"/>
        <v>3.0823140495867771</v>
      </c>
      <c r="E8604" s="78"/>
      <c r="F8604" s="78"/>
      <c r="G8604" s="78"/>
      <c r="H8604" s="78"/>
      <c r="I8604" s="78"/>
    </row>
    <row r="8605" spans="1:9" x14ac:dyDescent="0.2">
      <c r="A8605" s="77">
        <v>40737</v>
      </c>
      <c r="B8605" s="61">
        <v>1684</v>
      </c>
      <c r="C8605" s="78">
        <f t="shared" si="323"/>
        <v>2011.07</v>
      </c>
      <c r="D8605" s="78">
        <f t="shared" si="324"/>
        <v>3.3401652892561984</v>
      </c>
      <c r="E8605" s="78"/>
      <c r="F8605" s="78"/>
      <c r="G8605" s="78"/>
      <c r="H8605" s="78"/>
      <c r="I8605" s="78"/>
    </row>
    <row r="8606" spans="1:9" x14ac:dyDescent="0.2">
      <c r="A8606" s="77">
        <v>40738</v>
      </c>
      <c r="B8606" s="61">
        <v>1674</v>
      </c>
      <c r="C8606" s="78">
        <f t="shared" si="323"/>
        <v>2011.07</v>
      </c>
      <c r="D8606" s="78">
        <f t="shared" si="324"/>
        <v>3.3203305785123964</v>
      </c>
      <c r="E8606" s="78"/>
      <c r="F8606" s="78"/>
      <c r="G8606" s="78"/>
      <c r="H8606" s="78"/>
      <c r="I8606" s="78"/>
    </row>
    <row r="8607" spans="1:9" x14ac:dyDescent="0.2">
      <c r="A8607" s="77">
        <v>40739</v>
      </c>
      <c r="B8607" s="61">
        <v>1476</v>
      </c>
      <c r="C8607" s="78">
        <f t="shared" si="323"/>
        <v>2011.07</v>
      </c>
      <c r="D8607" s="78">
        <f t="shared" si="324"/>
        <v>2.9276033057851243</v>
      </c>
      <c r="E8607" s="78"/>
      <c r="F8607" s="78"/>
      <c r="G8607" s="78"/>
      <c r="H8607" s="78"/>
      <c r="I8607" s="78"/>
    </row>
    <row r="8608" spans="1:9" x14ac:dyDescent="0.2">
      <c r="A8608" s="77">
        <v>40740</v>
      </c>
      <c r="B8608" s="61">
        <v>1721</v>
      </c>
      <c r="C8608" s="78">
        <f t="shared" si="323"/>
        <v>2011.07</v>
      </c>
      <c r="D8608" s="78">
        <f t="shared" si="324"/>
        <v>3.4135537190082648</v>
      </c>
      <c r="E8608" s="78"/>
      <c r="F8608" s="78"/>
      <c r="G8608" s="78"/>
      <c r="H8608" s="78"/>
      <c r="I8608" s="78"/>
    </row>
    <row r="8609" spans="1:9" x14ac:dyDescent="0.2">
      <c r="A8609" s="77">
        <v>40741</v>
      </c>
      <c r="B8609" s="61">
        <v>1442</v>
      </c>
      <c r="C8609" s="78">
        <f t="shared" si="323"/>
        <v>2011.07</v>
      </c>
      <c r="D8609" s="78">
        <f t="shared" si="324"/>
        <v>2.8601652892561984</v>
      </c>
      <c r="E8609" s="78"/>
      <c r="F8609" s="78"/>
      <c r="G8609" s="78"/>
      <c r="H8609" s="78"/>
      <c r="I8609" s="78"/>
    </row>
    <row r="8610" spans="1:9" x14ac:dyDescent="0.2">
      <c r="A8610" s="77">
        <v>40742</v>
      </c>
      <c r="B8610" s="61">
        <v>1421</v>
      </c>
      <c r="C8610" s="78">
        <f t="shared" si="323"/>
        <v>2011.07</v>
      </c>
      <c r="D8610" s="78">
        <f t="shared" si="324"/>
        <v>2.8185123966942145</v>
      </c>
      <c r="E8610" s="78"/>
      <c r="F8610" s="78"/>
      <c r="G8610" s="78"/>
      <c r="H8610" s="78"/>
      <c r="I8610" s="78"/>
    </row>
    <row r="8611" spans="1:9" x14ac:dyDescent="0.2">
      <c r="A8611" s="77">
        <v>40743</v>
      </c>
      <c r="B8611" s="61">
        <v>1514</v>
      </c>
      <c r="C8611" s="78">
        <f t="shared" si="323"/>
        <v>2011.07</v>
      </c>
      <c r="D8611" s="78">
        <f t="shared" si="324"/>
        <v>3.0029752066115702</v>
      </c>
      <c r="E8611" s="78"/>
      <c r="F8611" s="78"/>
      <c r="G8611" s="78"/>
      <c r="H8611" s="78"/>
      <c r="I8611" s="78"/>
    </row>
    <row r="8612" spans="1:9" x14ac:dyDescent="0.2">
      <c r="A8612" s="77">
        <v>40744</v>
      </c>
      <c r="B8612" s="61">
        <v>1584</v>
      </c>
      <c r="C8612" s="78">
        <f t="shared" si="323"/>
        <v>2011.07</v>
      </c>
      <c r="D8612" s="78">
        <f t="shared" si="324"/>
        <v>3.1418181818181821</v>
      </c>
      <c r="E8612" s="78"/>
      <c r="F8612" s="78"/>
      <c r="G8612" s="78"/>
      <c r="H8612" s="78"/>
      <c r="I8612" s="78"/>
    </row>
    <row r="8613" spans="1:9" x14ac:dyDescent="0.2">
      <c r="A8613" s="77">
        <v>40745</v>
      </c>
      <c r="B8613" s="61">
        <v>1408</v>
      </c>
      <c r="C8613" s="78">
        <f t="shared" si="323"/>
        <v>2011.07</v>
      </c>
      <c r="D8613" s="78">
        <f t="shared" si="324"/>
        <v>2.7927272727272725</v>
      </c>
      <c r="E8613" s="78"/>
      <c r="F8613" s="78"/>
      <c r="G8613" s="78"/>
      <c r="H8613" s="78"/>
      <c r="I8613" s="78"/>
    </row>
    <row r="8614" spans="1:9" x14ac:dyDescent="0.2">
      <c r="A8614" s="77">
        <v>40746</v>
      </c>
      <c r="B8614" s="61">
        <v>1546</v>
      </c>
      <c r="C8614" s="78">
        <f t="shared" si="323"/>
        <v>2011.07</v>
      </c>
      <c r="D8614" s="78">
        <f t="shared" si="324"/>
        <v>3.0664462809917352</v>
      </c>
      <c r="E8614" s="78"/>
      <c r="F8614" s="78"/>
      <c r="G8614" s="78"/>
      <c r="H8614" s="78"/>
      <c r="I8614" s="78"/>
    </row>
    <row r="8615" spans="1:9" x14ac:dyDescent="0.2">
      <c r="A8615" s="77">
        <v>40747</v>
      </c>
      <c r="B8615" s="61">
        <v>1425</v>
      </c>
      <c r="C8615" s="78">
        <f t="shared" si="323"/>
        <v>2011.07</v>
      </c>
      <c r="D8615" s="78">
        <f t="shared" si="324"/>
        <v>2.8264462809917354</v>
      </c>
      <c r="E8615" s="78"/>
      <c r="F8615" s="78"/>
      <c r="G8615" s="78"/>
      <c r="H8615" s="78"/>
      <c r="I8615" s="78"/>
    </row>
    <row r="8616" spans="1:9" x14ac:dyDescent="0.2">
      <c r="A8616" s="77">
        <v>40748</v>
      </c>
      <c r="B8616" s="61">
        <v>1314</v>
      </c>
      <c r="C8616" s="78">
        <f t="shared" si="323"/>
        <v>2011.07</v>
      </c>
      <c r="D8616" s="78">
        <f t="shared" si="324"/>
        <v>2.6062809917355372</v>
      </c>
      <c r="E8616" s="78"/>
      <c r="F8616" s="78"/>
      <c r="G8616" s="78"/>
      <c r="H8616" s="78"/>
      <c r="I8616" s="78"/>
    </row>
    <row r="8617" spans="1:9" x14ac:dyDescent="0.2">
      <c r="A8617" s="77">
        <v>40749</v>
      </c>
      <c r="B8617" s="61">
        <v>833</v>
      </c>
      <c r="C8617" s="78">
        <f t="shared" si="323"/>
        <v>2011.07</v>
      </c>
      <c r="D8617" s="78">
        <f t="shared" si="324"/>
        <v>1.6522314049586777</v>
      </c>
      <c r="E8617" s="78"/>
      <c r="F8617" s="78"/>
      <c r="G8617" s="78"/>
      <c r="H8617" s="78"/>
      <c r="I8617" s="78"/>
    </row>
    <row r="8618" spans="1:9" x14ac:dyDescent="0.2">
      <c r="A8618" s="77">
        <v>40750</v>
      </c>
      <c r="B8618" s="61">
        <v>956</v>
      </c>
      <c r="C8618" s="78">
        <f t="shared" si="323"/>
        <v>2011.07</v>
      </c>
      <c r="D8618" s="78">
        <f t="shared" si="324"/>
        <v>1.896198347107438</v>
      </c>
      <c r="E8618" s="78"/>
      <c r="F8618" s="78"/>
      <c r="G8618" s="78"/>
      <c r="H8618" s="78"/>
      <c r="I8618" s="78"/>
    </row>
    <row r="8619" spans="1:9" x14ac:dyDescent="0.2">
      <c r="A8619" s="77">
        <v>40751</v>
      </c>
      <c r="B8619" s="61">
        <v>1169</v>
      </c>
      <c r="C8619" s="78">
        <f t="shared" si="323"/>
        <v>2011.07</v>
      </c>
      <c r="D8619" s="78">
        <f t="shared" si="324"/>
        <v>2.3186776859504135</v>
      </c>
      <c r="E8619" s="78"/>
      <c r="F8619" s="78"/>
      <c r="G8619" s="78"/>
      <c r="H8619" s="78"/>
      <c r="I8619" s="78"/>
    </row>
    <row r="8620" spans="1:9" x14ac:dyDescent="0.2">
      <c r="A8620" s="77">
        <v>40752</v>
      </c>
      <c r="B8620" s="61">
        <v>1172</v>
      </c>
      <c r="C8620" s="78">
        <f t="shared" si="323"/>
        <v>2011.07</v>
      </c>
      <c r="D8620" s="78">
        <f t="shared" si="324"/>
        <v>2.324628099173554</v>
      </c>
      <c r="E8620" s="78"/>
      <c r="F8620" s="78"/>
      <c r="G8620" s="78"/>
      <c r="H8620" s="78"/>
      <c r="I8620" s="78"/>
    </row>
    <row r="8621" spans="1:9" x14ac:dyDescent="0.2">
      <c r="A8621" s="77">
        <v>40753</v>
      </c>
      <c r="B8621" s="61">
        <v>1268</v>
      </c>
      <c r="C8621" s="78">
        <f t="shared" si="323"/>
        <v>2011.07</v>
      </c>
      <c r="D8621" s="78">
        <f t="shared" si="324"/>
        <v>2.5150413223140493</v>
      </c>
      <c r="E8621" s="78"/>
      <c r="F8621" s="78"/>
      <c r="G8621" s="78"/>
      <c r="H8621" s="78"/>
      <c r="I8621" s="78"/>
    </row>
    <row r="8622" spans="1:9" x14ac:dyDescent="0.2">
      <c r="A8622" s="77">
        <v>40754</v>
      </c>
      <c r="B8622" s="61">
        <v>1026</v>
      </c>
      <c r="C8622" s="78">
        <f t="shared" si="323"/>
        <v>2011.07</v>
      </c>
      <c r="D8622" s="78">
        <f t="shared" si="324"/>
        <v>2.0350413223140498</v>
      </c>
      <c r="E8622" s="78"/>
      <c r="F8622" s="78"/>
      <c r="G8622" s="78"/>
      <c r="H8622" s="78"/>
      <c r="I8622" s="78"/>
    </row>
    <row r="8623" spans="1:9" x14ac:dyDescent="0.2">
      <c r="A8623" s="77">
        <v>40755</v>
      </c>
      <c r="B8623" s="61">
        <v>867</v>
      </c>
      <c r="C8623" s="78">
        <f t="shared" si="323"/>
        <v>2011.07</v>
      </c>
      <c r="D8623" s="78">
        <f t="shared" si="324"/>
        <v>1.7196694214876034</v>
      </c>
      <c r="E8623" s="78"/>
      <c r="F8623" s="78"/>
      <c r="G8623" s="78"/>
      <c r="H8623" s="78"/>
      <c r="I8623" s="78"/>
    </row>
    <row r="8624" spans="1:9" x14ac:dyDescent="0.2">
      <c r="A8624" s="77">
        <v>40756</v>
      </c>
      <c r="B8624" s="61">
        <v>714</v>
      </c>
      <c r="C8624" s="78">
        <f t="shared" si="323"/>
        <v>2011.08</v>
      </c>
      <c r="D8624" s="78">
        <f t="shared" si="324"/>
        <v>1.416198347107438</v>
      </c>
      <c r="E8624" s="78"/>
      <c r="F8624" s="78"/>
      <c r="G8624" s="78"/>
      <c r="H8624" s="78"/>
      <c r="I8624" s="78"/>
    </row>
    <row r="8625" spans="1:9" x14ac:dyDescent="0.2">
      <c r="A8625" s="77">
        <v>40757</v>
      </c>
      <c r="B8625" s="61">
        <v>608</v>
      </c>
      <c r="C8625" s="78">
        <f t="shared" si="323"/>
        <v>2011.08</v>
      </c>
      <c r="D8625" s="78">
        <f t="shared" si="324"/>
        <v>1.2059504132231404</v>
      </c>
      <c r="E8625" s="78"/>
      <c r="F8625" s="78"/>
      <c r="G8625" s="78"/>
      <c r="H8625" s="78"/>
      <c r="I8625" s="78"/>
    </row>
    <row r="8626" spans="1:9" x14ac:dyDescent="0.2">
      <c r="A8626" s="77">
        <v>40758</v>
      </c>
      <c r="B8626" s="61">
        <v>608</v>
      </c>
      <c r="C8626" s="78">
        <f t="shared" si="323"/>
        <v>2011.08</v>
      </c>
      <c r="D8626" s="78">
        <f t="shared" si="324"/>
        <v>1.2059504132231404</v>
      </c>
      <c r="E8626" s="78"/>
      <c r="F8626" s="78"/>
      <c r="G8626" s="78"/>
      <c r="H8626" s="78"/>
      <c r="I8626" s="78"/>
    </row>
    <row r="8627" spans="1:9" x14ac:dyDescent="0.2">
      <c r="A8627" s="77">
        <v>40759</v>
      </c>
      <c r="B8627" s="61">
        <v>566</v>
      </c>
      <c r="C8627" s="78">
        <f t="shared" si="323"/>
        <v>2011.08</v>
      </c>
      <c r="D8627" s="78">
        <f t="shared" si="324"/>
        <v>1.1226446280991735</v>
      </c>
      <c r="E8627" s="78"/>
      <c r="F8627" s="78"/>
      <c r="G8627" s="78"/>
      <c r="H8627" s="78"/>
      <c r="I8627" s="78"/>
    </row>
    <row r="8628" spans="1:9" x14ac:dyDescent="0.2">
      <c r="A8628" s="77">
        <v>40760</v>
      </c>
      <c r="B8628" s="61">
        <v>688</v>
      </c>
      <c r="C8628" s="78">
        <f t="shared" si="323"/>
        <v>2011.08</v>
      </c>
      <c r="D8628" s="78">
        <f t="shared" si="324"/>
        <v>1.3646280991735538</v>
      </c>
      <c r="E8628" s="78"/>
      <c r="F8628" s="78"/>
      <c r="G8628" s="78"/>
      <c r="H8628" s="78"/>
      <c r="I8628" s="78"/>
    </row>
    <row r="8629" spans="1:9" x14ac:dyDescent="0.2">
      <c r="A8629" s="77">
        <v>40761</v>
      </c>
      <c r="B8629" s="61">
        <v>777</v>
      </c>
      <c r="C8629" s="78">
        <f t="shared" si="323"/>
        <v>2011.08</v>
      </c>
      <c r="D8629" s="78">
        <f t="shared" si="324"/>
        <v>1.5411570247933886</v>
      </c>
      <c r="E8629" s="78"/>
      <c r="F8629" s="78"/>
      <c r="G8629" s="78"/>
      <c r="H8629" s="78"/>
      <c r="I8629" s="78"/>
    </row>
    <row r="8630" spans="1:9" x14ac:dyDescent="0.2">
      <c r="A8630" s="77">
        <v>40762</v>
      </c>
      <c r="B8630" s="61">
        <v>513</v>
      </c>
      <c r="C8630" s="78">
        <f t="shared" si="323"/>
        <v>2011.08</v>
      </c>
      <c r="D8630" s="78">
        <f t="shared" si="324"/>
        <v>1.0175206611570249</v>
      </c>
      <c r="E8630" s="78"/>
      <c r="F8630" s="78"/>
      <c r="G8630" s="78"/>
      <c r="H8630" s="78"/>
      <c r="I8630" s="78"/>
    </row>
    <row r="8631" spans="1:9" x14ac:dyDescent="0.2">
      <c r="A8631" s="77">
        <v>40763</v>
      </c>
      <c r="B8631" s="61">
        <v>652</v>
      </c>
      <c r="C8631" s="78">
        <f t="shared" si="323"/>
        <v>2011.08</v>
      </c>
      <c r="D8631" s="78">
        <f t="shared" si="324"/>
        <v>1.2932231404958676</v>
      </c>
      <c r="E8631" s="78"/>
      <c r="F8631" s="78"/>
      <c r="G8631" s="78"/>
      <c r="H8631" s="78"/>
      <c r="I8631" s="78"/>
    </row>
    <row r="8632" spans="1:9" x14ac:dyDescent="0.2">
      <c r="A8632" s="77">
        <v>40764</v>
      </c>
      <c r="B8632" s="61">
        <v>523</v>
      </c>
      <c r="C8632" s="78">
        <f t="shared" si="323"/>
        <v>2011.08</v>
      </c>
      <c r="D8632" s="78">
        <f t="shared" si="324"/>
        <v>1.0373553719008264</v>
      </c>
      <c r="E8632" s="78"/>
      <c r="F8632" s="78"/>
      <c r="G8632" s="78"/>
      <c r="H8632" s="78"/>
      <c r="I8632" s="78"/>
    </row>
    <row r="8633" spans="1:9" x14ac:dyDescent="0.2">
      <c r="A8633" s="77">
        <v>40765</v>
      </c>
      <c r="B8633" s="61">
        <v>437</v>
      </c>
      <c r="C8633" s="78">
        <f t="shared" si="323"/>
        <v>2011.08</v>
      </c>
      <c r="D8633" s="78">
        <f t="shared" si="324"/>
        <v>0.86677685950413219</v>
      </c>
      <c r="E8633" s="78"/>
      <c r="F8633" s="78"/>
      <c r="G8633" s="78"/>
      <c r="H8633" s="78"/>
      <c r="I8633" s="78"/>
    </row>
    <row r="8634" spans="1:9" x14ac:dyDescent="0.2">
      <c r="A8634" s="77">
        <v>40766</v>
      </c>
      <c r="B8634" s="61">
        <v>535</v>
      </c>
      <c r="C8634" s="78">
        <f t="shared" si="323"/>
        <v>2011.08</v>
      </c>
      <c r="D8634" s="78">
        <f t="shared" si="324"/>
        <v>1.0611570247933886</v>
      </c>
      <c r="E8634" s="78"/>
      <c r="F8634" s="78"/>
      <c r="G8634" s="78"/>
      <c r="H8634" s="78"/>
      <c r="I8634" s="78"/>
    </row>
    <row r="8635" spans="1:9" x14ac:dyDescent="0.2">
      <c r="A8635" s="77">
        <v>40767</v>
      </c>
      <c r="B8635" s="61">
        <v>527</v>
      </c>
      <c r="C8635" s="78">
        <f t="shared" si="323"/>
        <v>2011.08</v>
      </c>
      <c r="D8635" s="78">
        <f t="shared" si="324"/>
        <v>1.0452892561983471</v>
      </c>
      <c r="E8635" s="78"/>
      <c r="F8635" s="78"/>
      <c r="G8635" s="78"/>
      <c r="H8635" s="78"/>
      <c r="I8635" s="78"/>
    </row>
    <row r="8636" spans="1:9" x14ac:dyDescent="0.2">
      <c r="A8636" s="77">
        <v>40768</v>
      </c>
      <c r="B8636" s="61">
        <v>401</v>
      </c>
      <c r="C8636" s="78">
        <f t="shared" si="323"/>
        <v>2011.08</v>
      </c>
      <c r="D8636" s="78">
        <f t="shared" si="324"/>
        <v>0.79537190082644638</v>
      </c>
      <c r="E8636" s="78"/>
      <c r="F8636" s="78"/>
      <c r="G8636" s="78"/>
      <c r="H8636" s="78"/>
      <c r="I8636" s="78"/>
    </row>
    <row r="8637" spans="1:9" x14ac:dyDescent="0.2">
      <c r="A8637" s="77">
        <v>40769</v>
      </c>
      <c r="B8637" s="61">
        <v>210</v>
      </c>
      <c r="C8637" s="78">
        <f t="shared" si="323"/>
        <v>2011.08</v>
      </c>
      <c r="D8637" s="78">
        <f t="shared" si="324"/>
        <v>0.41652892561983468</v>
      </c>
      <c r="E8637" s="78"/>
      <c r="F8637" s="78"/>
      <c r="G8637" s="78"/>
      <c r="H8637" s="78"/>
      <c r="I8637" s="78"/>
    </row>
    <row r="8638" spans="1:9" x14ac:dyDescent="0.2">
      <c r="A8638" s="77">
        <v>40770</v>
      </c>
      <c r="B8638" s="61">
        <v>457</v>
      </c>
      <c r="C8638" s="78">
        <f t="shared" si="323"/>
        <v>2011.08</v>
      </c>
      <c r="D8638" s="78">
        <f t="shared" si="324"/>
        <v>0.90644628099173552</v>
      </c>
      <c r="E8638" s="78"/>
      <c r="F8638" s="78"/>
      <c r="G8638" s="78"/>
      <c r="H8638" s="78"/>
      <c r="I8638" s="78"/>
    </row>
    <row r="8639" spans="1:9" x14ac:dyDescent="0.2">
      <c r="A8639" s="77">
        <v>40771</v>
      </c>
      <c r="B8639" s="61">
        <v>570</v>
      </c>
      <c r="C8639" s="78">
        <f t="shared" si="323"/>
        <v>2011.08</v>
      </c>
      <c r="D8639" s="78">
        <f t="shared" si="324"/>
        <v>1.130578512396694</v>
      </c>
      <c r="E8639" s="78"/>
      <c r="F8639" s="78"/>
      <c r="G8639" s="78"/>
      <c r="H8639" s="78"/>
      <c r="I8639" s="78"/>
    </row>
    <row r="8640" spans="1:9" x14ac:dyDescent="0.2">
      <c r="A8640" s="77">
        <v>40772</v>
      </c>
      <c r="B8640" s="61">
        <v>495</v>
      </c>
      <c r="C8640" s="78">
        <f t="shared" si="323"/>
        <v>2011.08</v>
      </c>
      <c r="D8640" s="78">
        <f t="shared" si="324"/>
        <v>0.98181818181818192</v>
      </c>
      <c r="E8640" s="78"/>
      <c r="F8640" s="78"/>
      <c r="G8640" s="78"/>
      <c r="H8640" s="78"/>
      <c r="I8640" s="78"/>
    </row>
    <row r="8641" spans="1:9" x14ac:dyDescent="0.2">
      <c r="A8641" s="77">
        <v>40773</v>
      </c>
      <c r="B8641" s="61">
        <v>586</v>
      </c>
      <c r="C8641" s="78">
        <f t="shared" si="323"/>
        <v>2011.08</v>
      </c>
      <c r="D8641" s="78">
        <f t="shared" si="324"/>
        <v>1.162314049586777</v>
      </c>
      <c r="E8641" s="78"/>
      <c r="F8641" s="78"/>
      <c r="G8641" s="78"/>
      <c r="H8641" s="78"/>
      <c r="I8641" s="78"/>
    </row>
    <row r="8642" spans="1:9" x14ac:dyDescent="0.2">
      <c r="A8642" s="77">
        <v>40774</v>
      </c>
      <c r="B8642" s="61">
        <v>533</v>
      </c>
      <c r="C8642" s="78">
        <f t="shared" si="323"/>
        <v>2011.08</v>
      </c>
      <c r="D8642" s="78">
        <f t="shared" si="324"/>
        <v>1.0571900826446281</v>
      </c>
      <c r="E8642" s="78"/>
      <c r="F8642" s="78"/>
      <c r="G8642" s="78"/>
      <c r="H8642" s="78"/>
      <c r="I8642" s="78"/>
    </row>
    <row r="8643" spans="1:9" x14ac:dyDescent="0.2">
      <c r="A8643" s="77">
        <v>40775</v>
      </c>
      <c r="B8643" s="61">
        <v>404</v>
      </c>
      <c r="C8643" s="78">
        <f t="shared" si="323"/>
        <v>2011.08</v>
      </c>
      <c r="D8643" s="78">
        <f t="shared" si="324"/>
        <v>0.80132231404958676</v>
      </c>
      <c r="E8643" s="78"/>
      <c r="F8643" s="78"/>
      <c r="G8643" s="78"/>
      <c r="H8643" s="78"/>
      <c r="I8643" s="78"/>
    </row>
    <row r="8644" spans="1:9" x14ac:dyDescent="0.2">
      <c r="A8644" s="77">
        <v>40776</v>
      </c>
      <c r="B8644" s="61">
        <v>310</v>
      </c>
      <c r="C8644" s="78">
        <f t="shared" si="323"/>
        <v>2011.08</v>
      </c>
      <c r="D8644" s="78">
        <f t="shared" si="324"/>
        <v>0.61487603305785121</v>
      </c>
      <c r="E8644" s="78"/>
      <c r="F8644" s="78"/>
      <c r="G8644" s="78"/>
      <c r="H8644" s="78"/>
      <c r="I8644" s="78"/>
    </row>
    <row r="8645" spans="1:9" x14ac:dyDescent="0.2">
      <c r="A8645" s="77">
        <v>40777</v>
      </c>
      <c r="B8645" s="61">
        <v>238</v>
      </c>
      <c r="C8645" s="78">
        <f t="shared" si="323"/>
        <v>2011.08</v>
      </c>
      <c r="D8645" s="78">
        <f t="shared" si="324"/>
        <v>0.47206611570247936</v>
      </c>
      <c r="E8645" s="78"/>
      <c r="F8645" s="78"/>
      <c r="G8645" s="78"/>
      <c r="H8645" s="78"/>
      <c r="I8645" s="78"/>
    </row>
    <row r="8646" spans="1:9" x14ac:dyDescent="0.2">
      <c r="A8646" s="77">
        <v>40778</v>
      </c>
      <c r="B8646" s="61">
        <v>591</v>
      </c>
      <c r="C8646" s="78">
        <f t="shared" si="323"/>
        <v>2011.08</v>
      </c>
      <c r="D8646" s="78">
        <f t="shared" si="324"/>
        <v>1.1722314049586777</v>
      </c>
      <c r="E8646" s="78"/>
      <c r="F8646" s="78"/>
      <c r="G8646" s="78"/>
      <c r="H8646" s="78"/>
      <c r="I8646" s="78"/>
    </row>
    <row r="8647" spans="1:9" x14ac:dyDescent="0.2">
      <c r="A8647" s="77">
        <v>40779</v>
      </c>
      <c r="B8647" s="61">
        <v>327</v>
      </c>
      <c r="C8647" s="78">
        <f t="shared" si="323"/>
        <v>2011.08</v>
      </c>
      <c r="D8647" s="78">
        <f t="shared" si="324"/>
        <v>0.64859504132231405</v>
      </c>
      <c r="E8647" s="78"/>
      <c r="F8647" s="78"/>
      <c r="G8647" s="78"/>
      <c r="H8647" s="78"/>
      <c r="I8647" s="78"/>
    </row>
    <row r="8648" spans="1:9" x14ac:dyDescent="0.2">
      <c r="A8648" s="77">
        <v>40780</v>
      </c>
      <c r="B8648" s="61">
        <v>423</v>
      </c>
      <c r="C8648" s="78">
        <f t="shared" si="323"/>
        <v>2011.08</v>
      </c>
      <c r="D8648" s="78">
        <f t="shared" si="324"/>
        <v>0.83900826446280996</v>
      </c>
      <c r="E8648" s="78"/>
      <c r="F8648" s="78"/>
      <c r="G8648" s="78"/>
      <c r="H8648" s="78"/>
      <c r="I8648" s="78"/>
    </row>
    <row r="8649" spans="1:9" x14ac:dyDescent="0.2">
      <c r="A8649" s="77">
        <v>40781</v>
      </c>
      <c r="B8649" s="61">
        <v>289</v>
      </c>
      <c r="C8649" s="78">
        <f t="shared" si="323"/>
        <v>2011.08</v>
      </c>
      <c r="D8649" s="78">
        <f t="shared" si="324"/>
        <v>0.57322314049586787</v>
      </c>
      <c r="E8649" s="78"/>
      <c r="F8649" s="78"/>
      <c r="G8649" s="78"/>
      <c r="H8649" s="78"/>
      <c r="I8649" s="78"/>
    </row>
    <row r="8650" spans="1:9" x14ac:dyDescent="0.2">
      <c r="A8650" s="77">
        <v>40782</v>
      </c>
      <c r="B8650" s="61">
        <v>387</v>
      </c>
      <c r="C8650" s="78">
        <f t="shared" si="323"/>
        <v>2011.08</v>
      </c>
      <c r="D8650" s="78">
        <f t="shared" si="324"/>
        <v>0.76760330578512403</v>
      </c>
      <c r="E8650" s="78"/>
      <c r="F8650" s="78"/>
      <c r="G8650" s="78"/>
      <c r="H8650" s="78"/>
      <c r="I8650" s="78"/>
    </row>
    <row r="8651" spans="1:9" x14ac:dyDescent="0.2">
      <c r="A8651" s="77">
        <v>40783</v>
      </c>
      <c r="B8651" s="61">
        <v>219</v>
      </c>
      <c r="C8651" s="78">
        <f t="shared" ref="C8651:C8714" si="325">YEAR(A8651) + MONTH(A8651) / 100</f>
        <v>2011.08</v>
      </c>
      <c r="D8651" s="78">
        <f t="shared" si="324"/>
        <v>0.43438016528925616</v>
      </c>
      <c r="E8651" s="78"/>
      <c r="F8651" s="78"/>
      <c r="G8651" s="78"/>
      <c r="H8651" s="78"/>
      <c r="I8651" s="78"/>
    </row>
    <row r="8652" spans="1:9" x14ac:dyDescent="0.2">
      <c r="A8652" s="77">
        <v>40784</v>
      </c>
      <c r="B8652" s="61">
        <v>395</v>
      </c>
      <c r="C8652" s="78">
        <f t="shared" si="325"/>
        <v>2011.08</v>
      </c>
      <c r="D8652" s="78">
        <f t="shared" ref="D8652:D8715" si="326">B8652 * 60 * 60 * 24 / 43560 / 1000</f>
        <v>0.78347107438016528</v>
      </c>
      <c r="E8652" s="78"/>
      <c r="F8652" s="78"/>
      <c r="G8652" s="78"/>
      <c r="H8652" s="78"/>
      <c r="I8652" s="78"/>
    </row>
    <row r="8653" spans="1:9" x14ac:dyDescent="0.2">
      <c r="A8653" s="77">
        <v>40785</v>
      </c>
      <c r="B8653" s="61">
        <v>283</v>
      </c>
      <c r="C8653" s="78">
        <f t="shared" si="325"/>
        <v>2011.08</v>
      </c>
      <c r="D8653" s="78">
        <f t="shared" si="326"/>
        <v>0.56132231404958677</v>
      </c>
      <c r="E8653" s="78"/>
      <c r="F8653" s="78"/>
      <c r="G8653" s="78"/>
      <c r="H8653" s="78"/>
      <c r="I8653" s="78"/>
    </row>
    <row r="8654" spans="1:9" x14ac:dyDescent="0.2">
      <c r="A8654" s="77">
        <v>40786</v>
      </c>
      <c r="B8654" s="61">
        <v>96</v>
      </c>
      <c r="C8654" s="78">
        <f t="shared" si="325"/>
        <v>2011.08</v>
      </c>
      <c r="D8654" s="78">
        <f t="shared" si="326"/>
        <v>0.19041322314049586</v>
      </c>
      <c r="E8654" s="78"/>
      <c r="F8654" s="78"/>
      <c r="G8654" s="78"/>
      <c r="H8654" s="78"/>
      <c r="I8654" s="78"/>
    </row>
    <row r="8655" spans="1:9" x14ac:dyDescent="0.2">
      <c r="A8655" s="77">
        <v>40787</v>
      </c>
      <c r="B8655" s="61">
        <v>214</v>
      </c>
      <c r="C8655" s="78">
        <f t="shared" si="325"/>
        <v>2011.09</v>
      </c>
      <c r="D8655" s="78">
        <f t="shared" si="326"/>
        <v>0.42446280991735535</v>
      </c>
      <c r="E8655" s="78"/>
      <c r="F8655" s="78"/>
      <c r="G8655" s="78"/>
      <c r="H8655" s="78"/>
      <c r="I8655" s="78"/>
    </row>
    <row r="8656" spans="1:9" x14ac:dyDescent="0.2">
      <c r="A8656" s="77">
        <v>40788</v>
      </c>
      <c r="B8656" s="61">
        <v>232</v>
      </c>
      <c r="C8656" s="78">
        <f t="shared" si="325"/>
        <v>2011.09</v>
      </c>
      <c r="D8656" s="78">
        <f t="shared" si="326"/>
        <v>0.46016528925619832</v>
      </c>
      <c r="E8656" s="78"/>
      <c r="F8656" s="78"/>
      <c r="G8656" s="78"/>
      <c r="H8656" s="78"/>
      <c r="I8656" s="78"/>
    </row>
    <row r="8657" spans="1:9" x14ac:dyDescent="0.2">
      <c r="A8657" s="77">
        <v>40789</v>
      </c>
      <c r="B8657" s="61">
        <v>384</v>
      </c>
      <c r="C8657" s="78">
        <f t="shared" si="325"/>
        <v>2011.09</v>
      </c>
      <c r="D8657" s="78">
        <f t="shared" si="326"/>
        <v>0.76165289256198343</v>
      </c>
      <c r="E8657" s="78"/>
      <c r="F8657" s="78"/>
      <c r="G8657" s="78"/>
      <c r="H8657" s="78"/>
      <c r="I8657" s="78"/>
    </row>
    <row r="8658" spans="1:9" x14ac:dyDescent="0.2">
      <c r="A8658" s="77">
        <v>40790</v>
      </c>
      <c r="B8658" s="61">
        <v>348</v>
      </c>
      <c r="C8658" s="78">
        <f t="shared" si="325"/>
        <v>2011.09</v>
      </c>
      <c r="D8658" s="78">
        <f t="shared" si="326"/>
        <v>0.6902479338842975</v>
      </c>
      <c r="E8658" s="78"/>
      <c r="F8658" s="78"/>
      <c r="G8658" s="78"/>
      <c r="H8658" s="78"/>
      <c r="I8658" s="78"/>
    </row>
    <row r="8659" spans="1:9" x14ac:dyDescent="0.2">
      <c r="A8659" s="77">
        <v>40791</v>
      </c>
      <c r="B8659" s="61">
        <v>222</v>
      </c>
      <c r="C8659" s="78">
        <f t="shared" si="325"/>
        <v>2011.09</v>
      </c>
      <c r="D8659" s="78">
        <f t="shared" si="326"/>
        <v>0.44033057851239671</v>
      </c>
      <c r="E8659" s="78"/>
      <c r="F8659" s="78"/>
      <c r="G8659" s="78"/>
      <c r="H8659" s="78"/>
      <c r="I8659" s="78"/>
    </row>
    <row r="8660" spans="1:9" x14ac:dyDescent="0.2">
      <c r="A8660" s="77">
        <v>40792</v>
      </c>
      <c r="B8660" s="61">
        <v>344</v>
      </c>
      <c r="C8660" s="78">
        <f t="shared" si="325"/>
        <v>2011.09</v>
      </c>
      <c r="D8660" s="78">
        <f t="shared" si="326"/>
        <v>0.68231404958677688</v>
      </c>
      <c r="E8660" s="78"/>
      <c r="F8660" s="78"/>
      <c r="G8660" s="78"/>
      <c r="H8660" s="78"/>
      <c r="I8660" s="78"/>
    </row>
    <row r="8661" spans="1:9" x14ac:dyDescent="0.2">
      <c r="A8661" s="77">
        <v>40793</v>
      </c>
      <c r="B8661" s="61">
        <v>195</v>
      </c>
      <c r="C8661" s="78">
        <f t="shared" si="325"/>
        <v>2011.09</v>
      </c>
      <c r="D8661" s="78">
        <f t="shared" si="326"/>
        <v>0.38677685950413221</v>
      </c>
      <c r="E8661" s="78"/>
      <c r="F8661" s="78"/>
      <c r="G8661" s="78"/>
      <c r="H8661" s="78"/>
      <c r="I8661" s="78"/>
    </row>
    <row r="8662" spans="1:9" x14ac:dyDescent="0.2">
      <c r="A8662" s="77">
        <v>40794</v>
      </c>
      <c r="B8662" s="61">
        <v>377</v>
      </c>
      <c r="C8662" s="78">
        <f t="shared" si="325"/>
        <v>2011.09</v>
      </c>
      <c r="D8662" s="78">
        <f t="shared" si="326"/>
        <v>0.74776859504132231</v>
      </c>
      <c r="E8662" s="78"/>
      <c r="F8662" s="78"/>
      <c r="G8662" s="78"/>
      <c r="H8662" s="78"/>
      <c r="I8662" s="78"/>
    </row>
    <row r="8663" spans="1:9" x14ac:dyDescent="0.2">
      <c r="A8663" s="77">
        <v>40795</v>
      </c>
      <c r="B8663" s="61">
        <v>377</v>
      </c>
      <c r="C8663" s="78">
        <f t="shared" si="325"/>
        <v>2011.09</v>
      </c>
      <c r="D8663" s="78">
        <f t="shared" si="326"/>
        <v>0.74776859504132231</v>
      </c>
      <c r="E8663" s="78"/>
      <c r="F8663" s="78"/>
      <c r="G8663" s="78"/>
      <c r="H8663" s="78"/>
      <c r="I8663" s="78"/>
    </row>
    <row r="8664" spans="1:9" x14ac:dyDescent="0.2">
      <c r="A8664" s="77">
        <v>40796</v>
      </c>
      <c r="B8664" s="61">
        <v>361</v>
      </c>
      <c r="C8664" s="78">
        <f t="shared" si="325"/>
        <v>2011.09</v>
      </c>
      <c r="D8664" s="78">
        <f t="shared" si="326"/>
        <v>0.71603305785123961</v>
      </c>
      <c r="E8664" s="78"/>
      <c r="F8664" s="78"/>
      <c r="G8664" s="78"/>
      <c r="H8664" s="78"/>
      <c r="I8664" s="78"/>
    </row>
    <row r="8665" spans="1:9" x14ac:dyDescent="0.2">
      <c r="A8665" s="77">
        <v>40797</v>
      </c>
      <c r="B8665" s="61">
        <v>190</v>
      </c>
      <c r="C8665" s="78">
        <f t="shared" si="325"/>
        <v>2011.09</v>
      </c>
      <c r="D8665" s="78">
        <f t="shared" si="326"/>
        <v>0.3768595041322314</v>
      </c>
      <c r="E8665" s="78"/>
      <c r="F8665" s="78"/>
      <c r="G8665" s="78"/>
      <c r="H8665" s="78"/>
      <c r="I8665" s="78"/>
    </row>
    <row r="8666" spans="1:9" x14ac:dyDescent="0.2">
      <c r="A8666" s="77">
        <v>40798</v>
      </c>
      <c r="B8666" s="61">
        <v>466</v>
      </c>
      <c r="C8666" s="78">
        <f t="shared" si="325"/>
        <v>2011.09</v>
      </c>
      <c r="D8666" s="78">
        <f t="shared" si="326"/>
        <v>0.924297520661157</v>
      </c>
      <c r="E8666" s="78"/>
      <c r="F8666" s="78"/>
      <c r="G8666" s="78"/>
      <c r="H8666" s="78"/>
      <c r="I8666" s="78"/>
    </row>
    <row r="8667" spans="1:9" x14ac:dyDescent="0.2">
      <c r="A8667" s="77">
        <v>40799</v>
      </c>
      <c r="B8667" s="61">
        <v>272</v>
      </c>
      <c r="C8667" s="78">
        <f t="shared" si="325"/>
        <v>2011.09</v>
      </c>
      <c r="D8667" s="78">
        <f t="shared" si="326"/>
        <v>0.53950413223140492</v>
      </c>
      <c r="E8667" s="78"/>
      <c r="F8667" s="78"/>
      <c r="G8667" s="78"/>
      <c r="H8667" s="78"/>
      <c r="I8667" s="78"/>
    </row>
    <row r="8668" spans="1:9" x14ac:dyDescent="0.2">
      <c r="A8668" s="77">
        <v>40800</v>
      </c>
      <c r="B8668" s="61">
        <v>131</v>
      </c>
      <c r="C8668" s="78">
        <f t="shared" si="325"/>
        <v>2011.09</v>
      </c>
      <c r="D8668" s="78">
        <f t="shared" si="326"/>
        <v>0.25983471074380166</v>
      </c>
      <c r="E8668" s="78"/>
      <c r="F8668" s="78"/>
      <c r="G8668" s="78"/>
      <c r="H8668" s="78"/>
      <c r="I8668" s="78"/>
    </row>
    <row r="8669" spans="1:9" x14ac:dyDescent="0.2">
      <c r="A8669" s="77">
        <v>40801</v>
      </c>
      <c r="B8669" s="61">
        <v>-152</v>
      </c>
      <c r="C8669" s="78">
        <f t="shared" si="325"/>
        <v>2011.09</v>
      </c>
      <c r="D8669" s="78">
        <f t="shared" si="326"/>
        <v>-0.30148760330578511</v>
      </c>
      <c r="E8669" s="78"/>
      <c r="F8669" s="78"/>
      <c r="G8669" s="78"/>
      <c r="H8669" s="78"/>
      <c r="I8669" s="78"/>
    </row>
    <row r="8670" spans="1:9" x14ac:dyDescent="0.2">
      <c r="A8670" s="77">
        <v>40802</v>
      </c>
      <c r="B8670" s="61">
        <v>-187</v>
      </c>
      <c r="C8670" s="78">
        <f t="shared" si="325"/>
        <v>2011.09</v>
      </c>
      <c r="D8670" s="78">
        <f t="shared" si="326"/>
        <v>-0.37090909090909091</v>
      </c>
      <c r="E8670" s="78"/>
      <c r="F8670" s="78"/>
      <c r="G8670" s="78"/>
      <c r="H8670" s="78"/>
      <c r="I8670" s="78"/>
    </row>
    <row r="8671" spans="1:9" x14ac:dyDescent="0.2">
      <c r="A8671" s="77">
        <v>40803</v>
      </c>
      <c r="B8671" s="61">
        <v>64</v>
      </c>
      <c r="C8671" s="78">
        <f t="shared" si="325"/>
        <v>2011.09</v>
      </c>
      <c r="D8671" s="78">
        <f t="shared" si="326"/>
        <v>0.12694214876033058</v>
      </c>
      <c r="E8671" s="78"/>
      <c r="F8671" s="78"/>
      <c r="G8671" s="78"/>
      <c r="H8671" s="78"/>
      <c r="I8671" s="78"/>
    </row>
    <row r="8672" spans="1:9" x14ac:dyDescent="0.2">
      <c r="A8672" s="77">
        <v>40804</v>
      </c>
      <c r="B8672" s="61">
        <v>407</v>
      </c>
      <c r="C8672" s="78">
        <f t="shared" si="325"/>
        <v>2011.09</v>
      </c>
      <c r="D8672" s="78">
        <f t="shared" si="326"/>
        <v>0.80727272727272725</v>
      </c>
      <c r="E8672" s="78"/>
      <c r="F8672" s="78"/>
      <c r="G8672" s="78"/>
      <c r="H8672" s="78"/>
      <c r="I8672" s="78"/>
    </row>
    <row r="8673" spans="1:9" x14ac:dyDescent="0.2">
      <c r="A8673" s="77">
        <v>40805</v>
      </c>
      <c r="B8673" s="61">
        <v>368</v>
      </c>
      <c r="C8673" s="78">
        <f t="shared" si="325"/>
        <v>2011.09</v>
      </c>
      <c r="D8673" s="78">
        <f t="shared" si="326"/>
        <v>0.72991735537190083</v>
      </c>
      <c r="E8673" s="78"/>
      <c r="F8673" s="78"/>
      <c r="G8673" s="78"/>
      <c r="H8673" s="78"/>
      <c r="I8673" s="78"/>
    </row>
    <row r="8674" spans="1:9" x14ac:dyDescent="0.2">
      <c r="A8674" s="77">
        <v>40806</v>
      </c>
      <c r="B8674" s="61">
        <v>132</v>
      </c>
      <c r="C8674" s="78">
        <f t="shared" si="325"/>
        <v>2011.09</v>
      </c>
      <c r="D8674" s="78">
        <f t="shared" si="326"/>
        <v>0.26181818181818184</v>
      </c>
      <c r="E8674" s="78"/>
      <c r="F8674" s="78"/>
      <c r="G8674" s="78"/>
      <c r="H8674" s="78"/>
      <c r="I8674" s="78"/>
    </row>
    <row r="8675" spans="1:9" x14ac:dyDescent="0.2">
      <c r="A8675" s="77">
        <v>40807</v>
      </c>
      <c r="B8675" s="61">
        <v>284</v>
      </c>
      <c r="C8675" s="78">
        <f t="shared" si="325"/>
        <v>2011.09</v>
      </c>
      <c r="D8675" s="78">
        <f t="shared" si="326"/>
        <v>0.56330578512396701</v>
      </c>
      <c r="E8675" s="78"/>
      <c r="F8675" s="78"/>
      <c r="G8675" s="78"/>
      <c r="H8675" s="78"/>
      <c r="I8675" s="78"/>
    </row>
    <row r="8676" spans="1:9" x14ac:dyDescent="0.2">
      <c r="A8676" s="77">
        <v>40808</v>
      </c>
      <c r="B8676" s="61">
        <v>265</v>
      </c>
      <c r="C8676" s="78">
        <f t="shared" si="325"/>
        <v>2011.09</v>
      </c>
      <c r="D8676" s="78">
        <f t="shared" si="326"/>
        <v>0.52561983471074381</v>
      </c>
      <c r="E8676" s="78"/>
      <c r="F8676" s="78"/>
      <c r="G8676" s="78"/>
      <c r="H8676" s="78"/>
      <c r="I8676" s="78"/>
    </row>
    <row r="8677" spans="1:9" x14ac:dyDescent="0.2">
      <c r="A8677" s="77">
        <v>40809</v>
      </c>
      <c r="B8677" s="61">
        <v>245</v>
      </c>
      <c r="C8677" s="78">
        <f t="shared" si="325"/>
        <v>2011.09</v>
      </c>
      <c r="D8677" s="78">
        <f t="shared" si="326"/>
        <v>0.48595041322314053</v>
      </c>
      <c r="E8677" s="78"/>
      <c r="F8677" s="78"/>
      <c r="G8677" s="78"/>
      <c r="H8677" s="78"/>
      <c r="I8677" s="78"/>
    </row>
    <row r="8678" spans="1:9" x14ac:dyDescent="0.2">
      <c r="A8678" s="77">
        <v>40810</v>
      </c>
      <c r="B8678" s="61">
        <v>-63</v>
      </c>
      <c r="C8678" s="78">
        <f t="shared" si="325"/>
        <v>2011.09</v>
      </c>
      <c r="D8678" s="78">
        <f t="shared" si="326"/>
        <v>-0.12495867768595043</v>
      </c>
      <c r="E8678" s="78"/>
      <c r="F8678" s="78"/>
      <c r="G8678" s="78"/>
      <c r="H8678" s="78"/>
      <c r="I8678" s="78"/>
    </row>
    <row r="8679" spans="1:9" x14ac:dyDescent="0.2">
      <c r="A8679" s="77">
        <v>40811</v>
      </c>
      <c r="B8679" s="61">
        <v>5</v>
      </c>
      <c r="C8679" s="78">
        <f t="shared" si="325"/>
        <v>2011.09</v>
      </c>
      <c r="D8679" s="78">
        <f t="shared" si="326"/>
        <v>9.9173553719008271E-3</v>
      </c>
      <c r="E8679" s="78"/>
      <c r="F8679" s="78"/>
      <c r="G8679" s="78"/>
      <c r="H8679" s="78"/>
      <c r="I8679" s="78"/>
    </row>
    <row r="8680" spans="1:9" x14ac:dyDescent="0.2">
      <c r="A8680" s="77">
        <v>40812</v>
      </c>
      <c r="B8680" s="61">
        <v>48</v>
      </c>
      <c r="C8680" s="78">
        <f t="shared" si="325"/>
        <v>2011.09</v>
      </c>
      <c r="D8680" s="78">
        <f t="shared" si="326"/>
        <v>9.5206611570247929E-2</v>
      </c>
      <c r="E8680" s="78"/>
      <c r="F8680" s="78"/>
      <c r="G8680" s="78"/>
      <c r="H8680" s="78"/>
      <c r="I8680" s="78"/>
    </row>
    <row r="8681" spans="1:9" x14ac:dyDescent="0.2">
      <c r="A8681" s="77">
        <v>40813</v>
      </c>
      <c r="B8681" s="61">
        <v>319</v>
      </c>
      <c r="C8681" s="78">
        <f t="shared" si="325"/>
        <v>2011.09</v>
      </c>
      <c r="D8681" s="78">
        <f t="shared" si="326"/>
        <v>0.63272727272727269</v>
      </c>
      <c r="E8681" s="78"/>
      <c r="F8681" s="78"/>
      <c r="G8681" s="78"/>
      <c r="H8681" s="78"/>
      <c r="I8681" s="78"/>
    </row>
    <row r="8682" spans="1:9" x14ac:dyDescent="0.2">
      <c r="A8682" s="77">
        <v>40814</v>
      </c>
      <c r="B8682" s="61">
        <v>426</v>
      </c>
      <c r="C8682" s="78">
        <f t="shared" si="325"/>
        <v>2011.09</v>
      </c>
      <c r="D8682" s="78">
        <f t="shared" si="326"/>
        <v>0.84495867768595045</v>
      </c>
      <c r="E8682" s="78"/>
      <c r="F8682" s="78"/>
      <c r="G8682" s="78"/>
      <c r="H8682" s="78"/>
      <c r="I8682" s="78"/>
    </row>
    <row r="8683" spans="1:9" x14ac:dyDescent="0.2">
      <c r="A8683" s="77">
        <v>40815</v>
      </c>
      <c r="B8683" s="61">
        <v>421</v>
      </c>
      <c r="C8683" s="78">
        <f t="shared" si="325"/>
        <v>2011.09</v>
      </c>
      <c r="D8683" s="78">
        <f t="shared" si="326"/>
        <v>0.83504132231404959</v>
      </c>
      <c r="E8683" s="78"/>
      <c r="F8683" s="78"/>
      <c r="G8683" s="78"/>
      <c r="H8683" s="78"/>
      <c r="I8683" s="78"/>
    </row>
    <row r="8684" spans="1:9" x14ac:dyDescent="0.2">
      <c r="A8684" s="77">
        <v>40816</v>
      </c>
      <c r="B8684" s="61">
        <v>110</v>
      </c>
      <c r="C8684" s="78">
        <f t="shared" si="325"/>
        <v>2011.09</v>
      </c>
      <c r="D8684" s="78">
        <f t="shared" si="326"/>
        <v>0.2181818181818182</v>
      </c>
      <c r="E8684" s="78"/>
      <c r="F8684" s="78"/>
      <c r="G8684" s="78"/>
      <c r="H8684" s="78"/>
      <c r="I8684" s="78"/>
    </row>
    <row r="8685" spans="1:9" x14ac:dyDescent="0.2">
      <c r="A8685" s="77">
        <v>40817</v>
      </c>
      <c r="B8685" s="61">
        <v>-209</v>
      </c>
      <c r="C8685" s="78">
        <f t="shared" si="325"/>
        <v>2011.1</v>
      </c>
      <c r="D8685" s="78">
        <f t="shared" si="326"/>
        <v>-0.41454545454545455</v>
      </c>
      <c r="E8685" s="78"/>
      <c r="F8685" s="78"/>
      <c r="G8685" s="78"/>
      <c r="H8685" s="78"/>
      <c r="I8685" s="78"/>
    </row>
    <row r="8686" spans="1:9" x14ac:dyDescent="0.2">
      <c r="A8686" s="77">
        <v>40818</v>
      </c>
      <c r="B8686" s="61">
        <v>-68</v>
      </c>
      <c r="C8686" s="78">
        <f t="shared" si="325"/>
        <v>2011.1</v>
      </c>
      <c r="D8686" s="78">
        <f t="shared" si="326"/>
        <v>-0.13487603305785123</v>
      </c>
      <c r="E8686" s="78"/>
      <c r="F8686" s="78"/>
      <c r="G8686" s="78"/>
      <c r="H8686" s="78"/>
      <c r="I8686" s="78"/>
    </row>
    <row r="8687" spans="1:9" x14ac:dyDescent="0.2">
      <c r="A8687" s="77">
        <v>40819</v>
      </c>
      <c r="B8687" s="61">
        <v>736</v>
      </c>
      <c r="C8687" s="78">
        <f t="shared" si="325"/>
        <v>2011.1</v>
      </c>
      <c r="D8687" s="78">
        <f t="shared" si="326"/>
        <v>1.4598347107438017</v>
      </c>
      <c r="E8687" s="78"/>
      <c r="F8687" s="78"/>
      <c r="G8687" s="78"/>
      <c r="H8687" s="78"/>
      <c r="I8687" s="78"/>
    </row>
    <row r="8688" spans="1:9" x14ac:dyDescent="0.2">
      <c r="A8688" s="77">
        <v>40820</v>
      </c>
      <c r="B8688" s="61">
        <v>952</v>
      </c>
      <c r="C8688" s="78">
        <f t="shared" si="325"/>
        <v>2011.1</v>
      </c>
      <c r="D8688" s="78">
        <f t="shared" si="326"/>
        <v>1.8882644628099174</v>
      </c>
      <c r="E8688" s="78"/>
      <c r="F8688" s="78"/>
      <c r="G8688" s="78"/>
      <c r="H8688" s="78"/>
      <c r="I8688" s="78"/>
    </row>
    <row r="8689" spans="1:9" x14ac:dyDescent="0.2">
      <c r="A8689" s="77">
        <v>40821</v>
      </c>
      <c r="B8689" s="61">
        <v>755</v>
      </c>
      <c r="C8689" s="78">
        <f t="shared" si="325"/>
        <v>2011.1</v>
      </c>
      <c r="D8689" s="78">
        <f t="shared" si="326"/>
        <v>1.4975206611570246</v>
      </c>
      <c r="E8689" s="78"/>
      <c r="F8689" s="78"/>
      <c r="G8689" s="78"/>
      <c r="H8689" s="78"/>
      <c r="I8689" s="78"/>
    </row>
    <row r="8690" spans="1:9" x14ac:dyDescent="0.2">
      <c r="A8690" s="77">
        <v>40822</v>
      </c>
      <c r="B8690" s="61">
        <v>366</v>
      </c>
      <c r="C8690" s="78">
        <f t="shared" si="325"/>
        <v>2011.1</v>
      </c>
      <c r="D8690" s="78">
        <f t="shared" si="326"/>
        <v>0.72595041322314047</v>
      </c>
      <c r="E8690" s="78"/>
      <c r="F8690" s="78"/>
      <c r="G8690" s="78"/>
      <c r="H8690" s="78"/>
      <c r="I8690" s="78"/>
    </row>
    <row r="8691" spans="1:9" x14ac:dyDescent="0.2">
      <c r="A8691" s="77">
        <v>40823</v>
      </c>
      <c r="B8691" s="61">
        <v>440</v>
      </c>
      <c r="C8691" s="78">
        <f t="shared" si="325"/>
        <v>2011.1</v>
      </c>
      <c r="D8691" s="78">
        <f t="shared" si="326"/>
        <v>0.8727272727272728</v>
      </c>
      <c r="E8691" s="78"/>
      <c r="F8691" s="78"/>
      <c r="G8691" s="78"/>
      <c r="H8691" s="78"/>
      <c r="I8691" s="78"/>
    </row>
    <row r="8692" spans="1:9" x14ac:dyDescent="0.2">
      <c r="A8692" s="77">
        <v>40824</v>
      </c>
      <c r="B8692" s="61">
        <v>442</v>
      </c>
      <c r="C8692" s="78">
        <f t="shared" si="325"/>
        <v>2011.1</v>
      </c>
      <c r="D8692" s="78">
        <f t="shared" si="326"/>
        <v>0.87669421487603305</v>
      </c>
      <c r="E8692" s="78"/>
      <c r="F8692" s="78"/>
      <c r="G8692" s="78"/>
      <c r="H8692" s="78"/>
      <c r="I8692" s="78"/>
    </row>
    <row r="8693" spans="1:9" x14ac:dyDescent="0.2">
      <c r="A8693" s="77">
        <v>40825</v>
      </c>
      <c r="B8693" s="61">
        <v>445</v>
      </c>
      <c r="C8693" s="78">
        <f t="shared" si="325"/>
        <v>2011.1</v>
      </c>
      <c r="D8693" s="78">
        <f t="shared" si="326"/>
        <v>0.88264462809917354</v>
      </c>
      <c r="E8693" s="78"/>
      <c r="F8693" s="78"/>
      <c r="G8693" s="78"/>
      <c r="H8693" s="78"/>
      <c r="I8693" s="78"/>
    </row>
    <row r="8694" spans="1:9" x14ac:dyDescent="0.2">
      <c r="A8694" s="77">
        <v>40826</v>
      </c>
      <c r="B8694" s="61">
        <v>1582</v>
      </c>
      <c r="C8694" s="78">
        <f t="shared" si="325"/>
        <v>2011.1</v>
      </c>
      <c r="D8694" s="78">
        <f t="shared" si="326"/>
        <v>3.1378512396694216</v>
      </c>
      <c r="E8694" s="78"/>
      <c r="F8694" s="78"/>
      <c r="G8694" s="78"/>
      <c r="H8694" s="78"/>
      <c r="I8694" s="78"/>
    </row>
    <row r="8695" spans="1:9" x14ac:dyDescent="0.2">
      <c r="A8695" s="77">
        <v>40827</v>
      </c>
      <c r="B8695" s="61">
        <v>748</v>
      </c>
      <c r="C8695" s="78">
        <f t="shared" si="325"/>
        <v>2011.1</v>
      </c>
      <c r="D8695" s="78">
        <f t="shared" si="326"/>
        <v>1.4836363636363636</v>
      </c>
      <c r="E8695" s="78"/>
      <c r="F8695" s="78"/>
      <c r="G8695" s="78"/>
      <c r="H8695" s="78"/>
      <c r="I8695" s="78"/>
    </row>
    <row r="8696" spans="1:9" x14ac:dyDescent="0.2">
      <c r="A8696" s="77">
        <v>40828</v>
      </c>
      <c r="B8696" s="61">
        <v>451</v>
      </c>
      <c r="C8696" s="78">
        <f t="shared" si="325"/>
        <v>2011.1</v>
      </c>
      <c r="D8696" s="78">
        <f t="shared" si="326"/>
        <v>0.89454545454545453</v>
      </c>
      <c r="E8696" s="78"/>
      <c r="F8696" s="78"/>
      <c r="G8696" s="78"/>
      <c r="H8696" s="78"/>
      <c r="I8696" s="78"/>
    </row>
    <row r="8697" spans="1:9" x14ac:dyDescent="0.2">
      <c r="A8697" s="77">
        <v>40829</v>
      </c>
      <c r="B8697" s="61">
        <v>532</v>
      </c>
      <c r="C8697" s="78">
        <f t="shared" si="325"/>
        <v>2011.1</v>
      </c>
      <c r="D8697" s="78">
        <f t="shared" si="326"/>
        <v>1.0552066115702481</v>
      </c>
      <c r="E8697" s="78"/>
      <c r="F8697" s="78"/>
      <c r="G8697" s="78"/>
      <c r="H8697" s="78"/>
      <c r="I8697" s="78"/>
    </row>
    <row r="8698" spans="1:9" x14ac:dyDescent="0.2">
      <c r="A8698" s="77">
        <v>40830</v>
      </c>
      <c r="B8698" s="61">
        <v>495</v>
      </c>
      <c r="C8698" s="78">
        <f t="shared" si="325"/>
        <v>2011.1</v>
      </c>
      <c r="D8698" s="78">
        <f t="shared" si="326"/>
        <v>0.98181818181818192</v>
      </c>
      <c r="E8698" s="78"/>
      <c r="F8698" s="78"/>
      <c r="G8698" s="78"/>
      <c r="H8698" s="78"/>
      <c r="I8698" s="78"/>
    </row>
    <row r="8699" spans="1:9" x14ac:dyDescent="0.2">
      <c r="A8699" s="77">
        <v>40831</v>
      </c>
      <c r="B8699" s="61">
        <v>433</v>
      </c>
      <c r="C8699" s="78">
        <f t="shared" si="325"/>
        <v>2011.1</v>
      </c>
      <c r="D8699" s="78">
        <f t="shared" si="326"/>
        <v>0.85884297520661157</v>
      </c>
      <c r="E8699" s="78"/>
      <c r="F8699" s="78"/>
      <c r="G8699" s="78"/>
      <c r="H8699" s="78"/>
      <c r="I8699" s="78"/>
    </row>
    <row r="8700" spans="1:9" x14ac:dyDescent="0.2">
      <c r="A8700" s="77">
        <v>40832</v>
      </c>
      <c r="B8700" s="61">
        <v>447</v>
      </c>
      <c r="C8700" s="78">
        <f t="shared" si="325"/>
        <v>2011.1</v>
      </c>
      <c r="D8700" s="78">
        <f t="shared" si="326"/>
        <v>0.8866115702479338</v>
      </c>
      <c r="E8700" s="78"/>
      <c r="F8700" s="78"/>
      <c r="G8700" s="78"/>
      <c r="H8700" s="78"/>
      <c r="I8700" s="78"/>
    </row>
    <row r="8701" spans="1:9" x14ac:dyDescent="0.2">
      <c r="A8701" s="77">
        <v>40833</v>
      </c>
      <c r="B8701" s="61">
        <v>248</v>
      </c>
      <c r="C8701" s="78">
        <f t="shared" si="325"/>
        <v>2011.1</v>
      </c>
      <c r="D8701" s="78">
        <f t="shared" si="326"/>
        <v>0.49190082644628097</v>
      </c>
      <c r="E8701" s="78"/>
      <c r="F8701" s="78"/>
      <c r="G8701" s="78"/>
      <c r="H8701" s="78"/>
      <c r="I8701" s="78"/>
    </row>
    <row r="8702" spans="1:9" x14ac:dyDescent="0.2">
      <c r="A8702" s="77">
        <v>40834</v>
      </c>
      <c r="B8702" s="61">
        <v>188</v>
      </c>
      <c r="C8702" s="78">
        <f t="shared" si="325"/>
        <v>2011.1</v>
      </c>
      <c r="D8702" s="78">
        <f t="shared" si="326"/>
        <v>0.37289256198347109</v>
      </c>
      <c r="E8702" s="78"/>
      <c r="F8702" s="78"/>
      <c r="G8702" s="78"/>
      <c r="H8702" s="78"/>
      <c r="I8702" s="78"/>
    </row>
    <row r="8703" spans="1:9" x14ac:dyDescent="0.2">
      <c r="A8703" s="77">
        <v>40835</v>
      </c>
      <c r="B8703" s="61">
        <v>256</v>
      </c>
      <c r="C8703" s="78">
        <f t="shared" si="325"/>
        <v>2011.1</v>
      </c>
      <c r="D8703" s="78">
        <f t="shared" si="326"/>
        <v>0.50776859504132232</v>
      </c>
      <c r="E8703" s="78"/>
      <c r="F8703" s="78"/>
      <c r="G8703" s="78"/>
      <c r="H8703" s="78"/>
      <c r="I8703" s="78"/>
    </row>
    <row r="8704" spans="1:9" x14ac:dyDescent="0.2">
      <c r="A8704" s="77">
        <v>40836</v>
      </c>
      <c r="B8704" s="61">
        <v>196</v>
      </c>
      <c r="C8704" s="78">
        <f t="shared" si="325"/>
        <v>2011.1</v>
      </c>
      <c r="D8704" s="78">
        <f t="shared" si="326"/>
        <v>0.38876033057851245</v>
      </c>
      <c r="E8704" s="78"/>
      <c r="F8704" s="78"/>
      <c r="G8704" s="78"/>
      <c r="H8704" s="78"/>
      <c r="I8704" s="78"/>
    </row>
    <row r="8705" spans="1:9" x14ac:dyDescent="0.2">
      <c r="A8705" s="77">
        <v>40837</v>
      </c>
      <c r="B8705" s="61">
        <v>145</v>
      </c>
      <c r="C8705" s="78">
        <f t="shared" si="325"/>
        <v>2011.1</v>
      </c>
      <c r="D8705" s="78">
        <f t="shared" si="326"/>
        <v>0.28760330578512394</v>
      </c>
      <c r="E8705" s="78"/>
      <c r="F8705" s="78"/>
      <c r="G8705" s="78"/>
      <c r="H8705" s="78"/>
      <c r="I8705" s="78"/>
    </row>
    <row r="8706" spans="1:9" x14ac:dyDescent="0.2">
      <c r="A8706" s="77">
        <v>40838</v>
      </c>
      <c r="B8706" s="61">
        <v>257</v>
      </c>
      <c r="C8706" s="78">
        <f t="shared" si="325"/>
        <v>2011.1</v>
      </c>
      <c r="D8706" s="78">
        <f t="shared" si="326"/>
        <v>0.50975206611570245</v>
      </c>
      <c r="E8706" s="78"/>
      <c r="F8706" s="78"/>
      <c r="G8706" s="78"/>
      <c r="H8706" s="78"/>
      <c r="I8706" s="78"/>
    </row>
    <row r="8707" spans="1:9" x14ac:dyDescent="0.2">
      <c r="A8707" s="77">
        <v>40839</v>
      </c>
      <c r="B8707" s="61">
        <v>217</v>
      </c>
      <c r="C8707" s="78">
        <f t="shared" si="325"/>
        <v>2011.1</v>
      </c>
      <c r="D8707" s="78">
        <f t="shared" si="326"/>
        <v>0.43041322314049585</v>
      </c>
      <c r="E8707" s="78"/>
      <c r="F8707" s="78"/>
      <c r="G8707" s="78"/>
      <c r="H8707" s="78"/>
      <c r="I8707" s="78"/>
    </row>
    <row r="8708" spans="1:9" x14ac:dyDescent="0.2">
      <c r="A8708" s="77">
        <v>40840</v>
      </c>
      <c r="B8708" s="61">
        <v>230</v>
      </c>
      <c r="C8708" s="78">
        <f t="shared" si="325"/>
        <v>2011.1</v>
      </c>
      <c r="D8708" s="78">
        <f t="shared" si="326"/>
        <v>0.45619834710743801</v>
      </c>
      <c r="E8708" s="78"/>
      <c r="F8708" s="78"/>
      <c r="G8708" s="78"/>
      <c r="H8708" s="78"/>
      <c r="I8708" s="78"/>
    </row>
    <row r="8709" spans="1:9" x14ac:dyDescent="0.2">
      <c r="A8709" s="77">
        <v>40841</v>
      </c>
      <c r="B8709" s="61">
        <v>39</v>
      </c>
      <c r="C8709" s="78">
        <f t="shared" si="325"/>
        <v>2011.1</v>
      </c>
      <c r="D8709" s="78">
        <f t="shared" si="326"/>
        <v>7.7355371900826447E-2</v>
      </c>
      <c r="E8709" s="78"/>
      <c r="F8709" s="78"/>
      <c r="G8709" s="78"/>
      <c r="H8709" s="78"/>
      <c r="I8709" s="78"/>
    </row>
    <row r="8710" spans="1:9" x14ac:dyDescent="0.2">
      <c r="A8710" s="77">
        <v>40842</v>
      </c>
      <c r="B8710" s="61">
        <v>-61</v>
      </c>
      <c r="C8710" s="78">
        <f t="shared" si="325"/>
        <v>2011.1</v>
      </c>
      <c r="D8710" s="78">
        <f t="shared" si="326"/>
        <v>-0.12099173553719009</v>
      </c>
      <c r="E8710" s="78"/>
      <c r="F8710" s="78"/>
      <c r="G8710" s="78"/>
      <c r="H8710" s="78"/>
      <c r="I8710" s="78"/>
    </row>
    <row r="8711" spans="1:9" x14ac:dyDescent="0.2">
      <c r="A8711" s="77">
        <v>40843</v>
      </c>
      <c r="B8711" s="61">
        <v>212</v>
      </c>
      <c r="C8711" s="78">
        <f t="shared" si="325"/>
        <v>2011.1</v>
      </c>
      <c r="D8711" s="78">
        <f t="shared" si="326"/>
        <v>0.42049586776859504</v>
      </c>
      <c r="E8711" s="78"/>
      <c r="F8711" s="78"/>
      <c r="G8711" s="78"/>
      <c r="H8711" s="78"/>
      <c r="I8711" s="78"/>
    </row>
    <row r="8712" spans="1:9" x14ac:dyDescent="0.2">
      <c r="A8712" s="77">
        <v>40844</v>
      </c>
      <c r="B8712" s="61">
        <v>132</v>
      </c>
      <c r="C8712" s="78">
        <f t="shared" si="325"/>
        <v>2011.1</v>
      </c>
      <c r="D8712" s="78">
        <f t="shared" si="326"/>
        <v>0.26181818181818184</v>
      </c>
      <c r="E8712" s="78"/>
      <c r="F8712" s="78"/>
      <c r="G8712" s="78"/>
      <c r="H8712" s="78"/>
      <c r="I8712" s="78"/>
    </row>
    <row r="8713" spans="1:9" x14ac:dyDescent="0.2">
      <c r="A8713" s="77">
        <v>40845</v>
      </c>
      <c r="B8713" s="61">
        <v>126</v>
      </c>
      <c r="C8713" s="78">
        <f t="shared" si="325"/>
        <v>2011.1</v>
      </c>
      <c r="D8713" s="78">
        <f t="shared" si="326"/>
        <v>0.24991735537190085</v>
      </c>
      <c r="E8713" s="78"/>
      <c r="F8713" s="78"/>
      <c r="G8713" s="78"/>
      <c r="H8713" s="78"/>
      <c r="I8713" s="78"/>
    </row>
    <row r="8714" spans="1:9" x14ac:dyDescent="0.2">
      <c r="A8714" s="77">
        <v>40846</v>
      </c>
      <c r="B8714" s="61">
        <v>395</v>
      </c>
      <c r="C8714" s="78">
        <f t="shared" si="325"/>
        <v>2011.1</v>
      </c>
      <c r="D8714" s="78">
        <f t="shared" si="326"/>
        <v>0.78347107438016528</v>
      </c>
      <c r="E8714" s="78"/>
      <c r="F8714" s="78"/>
      <c r="G8714" s="78"/>
      <c r="H8714" s="78"/>
      <c r="I8714" s="78"/>
    </row>
    <row r="8715" spans="1:9" x14ac:dyDescent="0.2">
      <c r="A8715" s="77">
        <v>40847</v>
      </c>
      <c r="B8715" s="61">
        <v>366</v>
      </c>
      <c r="C8715" s="78">
        <f t="shared" ref="C8715:C8778" si="327">YEAR(A8715) + MONTH(A8715) / 100</f>
        <v>2011.1</v>
      </c>
      <c r="D8715" s="78">
        <f t="shared" si="326"/>
        <v>0.72595041322314047</v>
      </c>
      <c r="E8715" s="78"/>
      <c r="F8715" s="78"/>
      <c r="G8715" s="78"/>
      <c r="H8715" s="78"/>
      <c r="I8715" s="78"/>
    </row>
    <row r="8716" spans="1:9" x14ac:dyDescent="0.2">
      <c r="A8716" s="77">
        <v>40848</v>
      </c>
      <c r="B8716" s="61">
        <v>-27</v>
      </c>
      <c r="C8716" s="78">
        <f t="shared" si="327"/>
        <v>2011.11</v>
      </c>
      <c r="D8716" s="78">
        <f t="shared" ref="D8716:D8779" si="328">B8716 * 60 * 60 * 24 / 43560 / 1000</f>
        <v>-5.3553719008264465E-2</v>
      </c>
      <c r="E8716" s="78"/>
      <c r="F8716" s="78"/>
      <c r="G8716" s="78"/>
      <c r="H8716" s="78"/>
      <c r="I8716" s="78"/>
    </row>
    <row r="8717" spans="1:9" x14ac:dyDescent="0.2">
      <c r="A8717" s="77">
        <v>40849</v>
      </c>
      <c r="B8717" s="61">
        <v>-39</v>
      </c>
      <c r="C8717" s="78">
        <f t="shared" si="327"/>
        <v>2011.11</v>
      </c>
      <c r="D8717" s="78">
        <f t="shared" si="328"/>
        <v>-7.7355371900826447E-2</v>
      </c>
      <c r="E8717" s="78"/>
      <c r="F8717" s="78"/>
      <c r="G8717" s="78"/>
      <c r="H8717" s="78"/>
      <c r="I8717" s="78"/>
    </row>
    <row r="8718" spans="1:9" x14ac:dyDescent="0.2">
      <c r="A8718" s="77">
        <v>40850</v>
      </c>
      <c r="B8718" s="61">
        <v>-11</v>
      </c>
      <c r="C8718" s="78">
        <f t="shared" si="327"/>
        <v>2011.11</v>
      </c>
      <c r="D8718" s="78">
        <f t="shared" si="328"/>
        <v>-2.1818181818181816E-2</v>
      </c>
      <c r="E8718" s="78"/>
      <c r="F8718" s="78"/>
      <c r="G8718" s="78"/>
      <c r="H8718" s="78"/>
      <c r="I8718" s="78"/>
    </row>
    <row r="8719" spans="1:9" x14ac:dyDescent="0.2">
      <c r="A8719" s="77">
        <v>40851</v>
      </c>
      <c r="B8719" s="61">
        <v>102</v>
      </c>
      <c r="C8719" s="78">
        <f t="shared" si="327"/>
        <v>2011.11</v>
      </c>
      <c r="D8719" s="78">
        <f t="shared" si="328"/>
        <v>0.20231404958677687</v>
      </c>
      <c r="E8719" s="78"/>
      <c r="F8719" s="78"/>
      <c r="G8719" s="78"/>
      <c r="H8719" s="78"/>
      <c r="I8719" s="78"/>
    </row>
    <row r="8720" spans="1:9" x14ac:dyDescent="0.2">
      <c r="A8720" s="77">
        <v>40852</v>
      </c>
      <c r="B8720" s="61">
        <v>493</v>
      </c>
      <c r="C8720" s="78">
        <f t="shared" si="327"/>
        <v>2011.11</v>
      </c>
      <c r="D8720" s="78">
        <f t="shared" si="328"/>
        <v>0.97785123966942145</v>
      </c>
      <c r="E8720" s="78"/>
      <c r="F8720" s="78"/>
      <c r="G8720" s="78"/>
      <c r="H8720" s="78"/>
      <c r="I8720" s="78"/>
    </row>
    <row r="8721" spans="1:9" x14ac:dyDescent="0.2">
      <c r="A8721" s="77">
        <v>40853</v>
      </c>
      <c r="B8721" s="61">
        <v>203</v>
      </c>
      <c r="C8721" s="78">
        <f t="shared" si="327"/>
        <v>2011.11</v>
      </c>
      <c r="D8721" s="78">
        <f t="shared" si="328"/>
        <v>0.40264462809917351</v>
      </c>
      <c r="E8721" s="78"/>
      <c r="F8721" s="78"/>
      <c r="G8721" s="78"/>
      <c r="H8721" s="78"/>
      <c r="I8721" s="78"/>
    </row>
    <row r="8722" spans="1:9" x14ac:dyDescent="0.2">
      <c r="A8722" s="77">
        <v>40854</v>
      </c>
      <c r="B8722" s="61">
        <v>158</v>
      </c>
      <c r="C8722" s="78">
        <f t="shared" si="327"/>
        <v>2011.11</v>
      </c>
      <c r="D8722" s="78">
        <f t="shared" si="328"/>
        <v>0.3133884297520661</v>
      </c>
      <c r="E8722" s="78"/>
      <c r="F8722" s="78"/>
      <c r="G8722" s="78"/>
      <c r="H8722" s="78"/>
      <c r="I8722" s="78"/>
    </row>
    <row r="8723" spans="1:9" x14ac:dyDescent="0.2">
      <c r="A8723" s="77">
        <v>40855</v>
      </c>
      <c r="B8723" s="61">
        <v>222</v>
      </c>
      <c r="C8723" s="78">
        <f t="shared" si="327"/>
        <v>2011.11</v>
      </c>
      <c r="D8723" s="78">
        <f t="shared" si="328"/>
        <v>0.44033057851239671</v>
      </c>
      <c r="E8723" s="78"/>
      <c r="F8723" s="78"/>
      <c r="G8723" s="78"/>
      <c r="H8723" s="78"/>
      <c r="I8723" s="78"/>
    </row>
    <row r="8724" spans="1:9" x14ac:dyDescent="0.2">
      <c r="A8724" s="77">
        <v>40856</v>
      </c>
      <c r="B8724" s="61">
        <v>347</v>
      </c>
      <c r="C8724" s="78">
        <f t="shared" si="327"/>
        <v>2011.11</v>
      </c>
      <c r="D8724" s="78">
        <f t="shared" si="328"/>
        <v>0.68826446280991738</v>
      </c>
      <c r="E8724" s="78"/>
      <c r="F8724" s="78"/>
      <c r="G8724" s="78"/>
      <c r="H8724" s="78"/>
      <c r="I8724" s="78"/>
    </row>
    <row r="8725" spans="1:9" x14ac:dyDescent="0.2">
      <c r="A8725" s="77">
        <v>40857</v>
      </c>
      <c r="B8725" s="61">
        <v>229</v>
      </c>
      <c r="C8725" s="78">
        <f t="shared" si="327"/>
        <v>2011.11</v>
      </c>
      <c r="D8725" s="78">
        <f t="shared" si="328"/>
        <v>0.45421487603305788</v>
      </c>
      <c r="E8725" s="78"/>
      <c r="F8725" s="78"/>
      <c r="G8725" s="78"/>
      <c r="H8725" s="78"/>
      <c r="I8725" s="78"/>
    </row>
    <row r="8726" spans="1:9" x14ac:dyDescent="0.2">
      <c r="A8726" s="77">
        <v>40858</v>
      </c>
      <c r="B8726" s="61">
        <v>72</v>
      </c>
      <c r="C8726" s="78">
        <f t="shared" si="327"/>
        <v>2011.11</v>
      </c>
      <c r="D8726" s="78">
        <f t="shared" si="328"/>
        <v>0.14280991735537191</v>
      </c>
      <c r="E8726" s="78"/>
      <c r="F8726" s="78"/>
      <c r="G8726" s="78"/>
      <c r="H8726" s="78"/>
      <c r="I8726" s="78"/>
    </row>
    <row r="8727" spans="1:9" x14ac:dyDescent="0.2">
      <c r="A8727" s="77">
        <v>40859</v>
      </c>
      <c r="B8727" s="61">
        <v>281</v>
      </c>
      <c r="C8727" s="78">
        <f t="shared" si="327"/>
        <v>2011.11</v>
      </c>
      <c r="D8727" s="78">
        <f t="shared" si="328"/>
        <v>0.5573553719008264</v>
      </c>
      <c r="E8727" s="78"/>
      <c r="F8727" s="78"/>
      <c r="G8727" s="78"/>
      <c r="H8727" s="78"/>
      <c r="I8727" s="78"/>
    </row>
    <row r="8728" spans="1:9" x14ac:dyDescent="0.2">
      <c r="A8728" s="77">
        <v>40860</v>
      </c>
      <c r="B8728" s="61">
        <v>312</v>
      </c>
      <c r="C8728" s="78">
        <f t="shared" si="327"/>
        <v>2011.11</v>
      </c>
      <c r="D8728" s="78">
        <f t="shared" si="328"/>
        <v>0.61884297520661158</v>
      </c>
      <c r="E8728" s="78"/>
      <c r="F8728" s="78"/>
      <c r="G8728" s="78"/>
      <c r="H8728" s="78"/>
      <c r="I8728" s="78"/>
    </row>
    <row r="8729" spans="1:9" x14ac:dyDescent="0.2">
      <c r="A8729" s="77">
        <v>40861</v>
      </c>
      <c r="B8729" s="61">
        <v>66</v>
      </c>
      <c r="C8729" s="78">
        <f t="shared" si="327"/>
        <v>2011.11</v>
      </c>
      <c r="D8729" s="78">
        <f t="shared" si="328"/>
        <v>0.13090909090909092</v>
      </c>
      <c r="E8729" s="78"/>
      <c r="F8729" s="78"/>
      <c r="G8729" s="78"/>
      <c r="H8729" s="78"/>
      <c r="I8729" s="78"/>
    </row>
    <row r="8730" spans="1:9" x14ac:dyDescent="0.2">
      <c r="A8730" s="77">
        <v>40862</v>
      </c>
      <c r="B8730" s="61">
        <v>135</v>
      </c>
      <c r="C8730" s="78">
        <f t="shared" si="327"/>
        <v>2011.11</v>
      </c>
      <c r="D8730" s="78">
        <f t="shared" si="328"/>
        <v>0.26776859504132233</v>
      </c>
      <c r="E8730" s="78"/>
      <c r="F8730" s="78"/>
      <c r="G8730" s="78"/>
      <c r="H8730" s="78"/>
      <c r="I8730" s="78"/>
    </row>
    <row r="8731" spans="1:9" x14ac:dyDescent="0.2">
      <c r="A8731" s="77">
        <v>40863</v>
      </c>
      <c r="B8731" s="61">
        <v>248</v>
      </c>
      <c r="C8731" s="78">
        <f t="shared" si="327"/>
        <v>2011.11</v>
      </c>
      <c r="D8731" s="78">
        <f t="shared" si="328"/>
        <v>0.49190082644628097</v>
      </c>
      <c r="E8731" s="78"/>
      <c r="F8731" s="78"/>
      <c r="G8731" s="78"/>
      <c r="H8731" s="78"/>
      <c r="I8731" s="78"/>
    </row>
    <row r="8732" spans="1:9" x14ac:dyDescent="0.2">
      <c r="A8732" s="77">
        <v>40864</v>
      </c>
      <c r="B8732" s="61">
        <v>88</v>
      </c>
      <c r="C8732" s="78">
        <f t="shared" si="327"/>
        <v>2011.11</v>
      </c>
      <c r="D8732" s="78">
        <f t="shared" si="328"/>
        <v>0.17454545454545453</v>
      </c>
      <c r="E8732" s="78"/>
      <c r="F8732" s="78"/>
      <c r="G8732" s="78"/>
      <c r="H8732" s="78"/>
      <c r="I8732" s="78"/>
    </row>
    <row r="8733" spans="1:9" x14ac:dyDescent="0.2">
      <c r="A8733" s="77">
        <v>40865</v>
      </c>
      <c r="B8733" s="61">
        <v>165</v>
      </c>
      <c r="C8733" s="78">
        <f t="shared" si="327"/>
        <v>2011.11</v>
      </c>
      <c r="D8733" s="78">
        <f t="shared" si="328"/>
        <v>0.32727272727272727</v>
      </c>
      <c r="E8733" s="78"/>
      <c r="F8733" s="78"/>
      <c r="G8733" s="78"/>
      <c r="H8733" s="78"/>
      <c r="I8733" s="78"/>
    </row>
    <row r="8734" spans="1:9" x14ac:dyDescent="0.2">
      <c r="A8734" s="77">
        <v>40866</v>
      </c>
      <c r="B8734" s="61">
        <v>430</v>
      </c>
      <c r="C8734" s="78">
        <f t="shared" si="327"/>
        <v>2011.11</v>
      </c>
      <c r="D8734" s="78">
        <f t="shared" si="328"/>
        <v>0.85289256198347108</v>
      </c>
      <c r="E8734" s="78"/>
      <c r="F8734" s="78"/>
      <c r="G8734" s="78"/>
      <c r="H8734" s="78"/>
      <c r="I8734" s="78"/>
    </row>
    <row r="8735" spans="1:9" x14ac:dyDescent="0.2">
      <c r="A8735" s="77">
        <v>40867</v>
      </c>
      <c r="B8735" s="61">
        <v>313</v>
      </c>
      <c r="C8735" s="78">
        <f t="shared" si="327"/>
        <v>2011.11</v>
      </c>
      <c r="D8735" s="78">
        <f t="shared" si="328"/>
        <v>0.62082644628099171</v>
      </c>
      <c r="E8735" s="78"/>
      <c r="F8735" s="78"/>
      <c r="G8735" s="78"/>
      <c r="H8735" s="78"/>
      <c r="I8735" s="78"/>
    </row>
    <row r="8736" spans="1:9" x14ac:dyDescent="0.2">
      <c r="A8736" s="77">
        <v>40868</v>
      </c>
      <c r="B8736" s="61">
        <v>743</v>
      </c>
      <c r="C8736" s="78">
        <f t="shared" si="327"/>
        <v>2011.11</v>
      </c>
      <c r="D8736" s="78">
        <f t="shared" si="328"/>
        <v>1.4737190082644629</v>
      </c>
      <c r="E8736" s="78"/>
      <c r="F8736" s="78"/>
      <c r="G8736" s="78"/>
      <c r="H8736" s="78"/>
      <c r="I8736" s="78"/>
    </row>
    <row r="8737" spans="1:9" x14ac:dyDescent="0.2">
      <c r="A8737" s="77">
        <v>40869</v>
      </c>
      <c r="B8737" s="61">
        <v>1380</v>
      </c>
      <c r="C8737" s="78">
        <f t="shared" si="327"/>
        <v>2011.11</v>
      </c>
      <c r="D8737" s="78">
        <f t="shared" si="328"/>
        <v>2.737190082644628</v>
      </c>
      <c r="E8737" s="78"/>
      <c r="F8737" s="78"/>
      <c r="G8737" s="78"/>
      <c r="H8737" s="78"/>
      <c r="I8737" s="78"/>
    </row>
    <row r="8738" spans="1:9" x14ac:dyDescent="0.2">
      <c r="A8738" s="77">
        <v>40870</v>
      </c>
      <c r="B8738" s="61">
        <v>1260</v>
      </c>
      <c r="C8738" s="78">
        <f t="shared" si="327"/>
        <v>2011.11</v>
      </c>
      <c r="D8738" s="78">
        <f t="shared" si="328"/>
        <v>2.4991735537190083</v>
      </c>
      <c r="E8738" s="78"/>
      <c r="F8738" s="78"/>
      <c r="G8738" s="78"/>
      <c r="H8738" s="78"/>
      <c r="I8738" s="78"/>
    </row>
    <row r="8739" spans="1:9" x14ac:dyDescent="0.2">
      <c r="A8739" s="77">
        <v>40871</v>
      </c>
      <c r="B8739" s="61">
        <v>944</v>
      </c>
      <c r="C8739" s="78">
        <f t="shared" si="327"/>
        <v>2011.11</v>
      </c>
      <c r="D8739" s="78">
        <f t="shared" si="328"/>
        <v>1.8723966942148762</v>
      </c>
      <c r="E8739" s="78"/>
      <c r="F8739" s="78"/>
      <c r="G8739" s="78"/>
      <c r="H8739" s="78"/>
      <c r="I8739" s="78"/>
    </row>
    <row r="8740" spans="1:9" x14ac:dyDescent="0.2">
      <c r="A8740" s="77">
        <v>40872</v>
      </c>
      <c r="B8740" s="61">
        <v>611</v>
      </c>
      <c r="C8740" s="78">
        <f t="shared" si="327"/>
        <v>2011.11</v>
      </c>
      <c r="D8740" s="78">
        <f t="shared" si="328"/>
        <v>1.2119008264462809</v>
      </c>
      <c r="E8740" s="78"/>
      <c r="F8740" s="78"/>
      <c r="G8740" s="78"/>
      <c r="H8740" s="78"/>
      <c r="I8740" s="78"/>
    </row>
    <row r="8741" spans="1:9" x14ac:dyDescent="0.2">
      <c r="A8741" s="77">
        <v>40873</v>
      </c>
      <c r="B8741" s="61">
        <v>522</v>
      </c>
      <c r="C8741" s="78">
        <f t="shared" si="327"/>
        <v>2011.11</v>
      </c>
      <c r="D8741" s="78">
        <f t="shared" si="328"/>
        <v>1.0353719008264464</v>
      </c>
      <c r="E8741" s="78"/>
      <c r="F8741" s="78"/>
      <c r="G8741" s="78"/>
      <c r="H8741" s="78"/>
      <c r="I8741" s="78"/>
    </row>
    <row r="8742" spans="1:9" x14ac:dyDescent="0.2">
      <c r="A8742" s="77">
        <v>40874</v>
      </c>
      <c r="B8742" s="61">
        <v>467</v>
      </c>
      <c r="C8742" s="78">
        <f t="shared" si="327"/>
        <v>2011.11</v>
      </c>
      <c r="D8742" s="78">
        <f t="shared" si="328"/>
        <v>0.92628099173553724</v>
      </c>
      <c r="E8742" s="78"/>
      <c r="F8742" s="78"/>
      <c r="G8742" s="78"/>
      <c r="H8742" s="78"/>
      <c r="I8742" s="78"/>
    </row>
    <row r="8743" spans="1:9" x14ac:dyDescent="0.2">
      <c r="A8743" s="77">
        <v>40875</v>
      </c>
      <c r="B8743" s="61">
        <v>422</v>
      </c>
      <c r="C8743" s="78">
        <f t="shared" si="327"/>
        <v>2011.11</v>
      </c>
      <c r="D8743" s="78">
        <f t="shared" si="328"/>
        <v>0.83702479338842972</v>
      </c>
      <c r="E8743" s="78"/>
      <c r="F8743" s="78"/>
      <c r="G8743" s="78"/>
      <c r="H8743" s="78"/>
      <c r="I8743" s="78"/>
    </row>
    <row r="8744" spans="1:9" x14ac:dyDescent="0.2">
      <c r="A8744" s="77">
        <v>40876</v>
      </c>
      <c r="B8744" s="61">
        <v>232</v>
      </c>
      <c r="C8744" s="78">
        <f t="shared" si="327"/>
        <v>2011.11</v>
      </c>
      <c r="D8744" s="78">
        <f t="shared" si="328"/>
        <v>0.46016528925619832</v>
      </c>
      <c r="E8744" s="78"/>
      <c r="F8744" s="78"/>
      <c r="G8744" s="78"/>
      <c r="H8744" s="78"/>
      <c r="I8744" s="78"/>
    </row>
    <row r="8745" spans="1:9" x14ac:dyDescent="0.2">
      <c r="A8745" s="77">
        <v>40877</v>
      </c>
      <c r="B8745" s="61">
        <v>245</v>
      </c>
      <c r="C8745" s="78">
        <f t="shared" si="327"/>
        <v>2011.11</v>
      </c>
      <c r="D8745" s="78">
        <f t="shared" si="328"/>
        <v>0.48595041322314053</v>
      </c>
      <c r="E8745" s="78"/>
      <c r="F8745" s="78"/>
      <c r="G8745" s="78"/>
      <c r="H8745" s="78"/>
      <c r="I8745" s="78"/>
    </row>
    <row r="8746" spans="1:9" x14ac:dyDescent="0.2">
      <c r="A8746" s="77">
        <v>40878</v>
      </c>
      <c r="B8746" s="61">
        <v>301</v>
      </c>
      <c r="C8746" s="78">
        <f t="shared" si="327"/>
        <v>2011.12</v>
      </c>
      <c r="D8746" s="78">
        <f t="shared" si="328"/>
        <v>0.59702479338842973</v>
      </c>
      <c r="E8746" s="78"/>
      <c r="F8746" s="78"/>
      <c r="G8746" s="78"/>
      <c r="H8746" s="78"/>
      <c r="I8746" s="78"/>
    </row>
    <row r="8747" spans="1:9" x14ac:dyDescent="0.2">
      <c r="A8747" s="77">
        <v>40879</v>
      </c>
      <c r="B8747" s="61">
        <v>290</v>
      </c>
      <c r="C8747" s="78">
        <f t="shared" si="327"/>
        <v>2011.12</v>
      </c>
      <c r="D8747" s="78">
        <f t="shared" si="328"/>
        <v>0.57520661157024788</v>
      </c>
      <c r="E8747" s="78"/>
      <c r="F8747" s="78"/>
      <c r="G8747" s="78"/>
      <c r="H8747" s="78"/>
      <c r="I8747" s="78"/>
    </row>
    <row r="8748" spans="1:9" x14ac:dyDescent="0.2">
      <c r="A8748" s="77">
        <v>40880</v>
      </c>
      <c r="B8748" s="61">
        <v>268</v>
      </c>
      <c r="C8748" s="78">
        <f t="shared" si="327"/>
        <v>2011.12</v>
      </c>
      <c r="D8748" s="78">
        <f t="shared" si="328"/>
        <v>0.5315702479338843</v>
      </c>
      <c r="E8748" s="78"/>
      <c r="F8748" s="78"/>
      <c r="G8748" s="78"/>
      <c r="H8748" s="78"/>
      <c r="I8748" s="78"/>
    </row>
    <row r="8749" spans="1:9" x14ac:dyDescent="0.2">
      <c r="A8749" s="77">
        <v>40881</v>
      </c>
      <c r="B8749" s="61">
        <v>358</v>
      </c>
      <c r="C8749" s="78">
        <f t="shared" si="327"/>
        <v>2011.12</v>
      </c>
      <c r="D8749" s="78">
        <f t="shared" si="328"/>
        <v>0.71008264462809911</v>
      </c>
      <c r="E8749" s="78"/>
      <c r="F8749" s="78"/>
      <c r="G8749" s="78"/>
      <c r="H8749" s="78"/>
      <c r="I8749" s="78"/>
    </row>
    <row r="8750" spans="1:9" x14ac:dyDescent="0.2">
      <c r="A8750" s="77">
        <v>40882</v>
      </c>
      <c r="B8750" s="61">
        <v>250</v>
      </c>
      <c r="C8750" s="78">
        <f t="shared" si="327"/>
        <v>2011.12</v>
      </c>
      <c r="D8750" s="78">
        <f t="shared" si="328"/>
        <v>0.49586776859504128</v>
      </c>
      <c r="E8750" s="78"/>
      <c r="F8750" s="78"/>
      <c r="G8750" s="78"/>
      <c r="H8750" s="78"/>
      <c r="I8750" s="78"/>
    </row>
    <row r="8751" spans="1:9" x14ac:dyDescent="0.2">
      <c r="A8751" s="77">
        <v>40883</v>
      </c>
      <c r="B8751" s="61">
        <v>168</v>
      </c>
      <c r="C8751" s="78">
        <f t="shared" si="327"/>
        <v>2011.12</v>
      </c>
      <c r="D8751" s="78">
        <f t="shared" si="328"/>
        <v>0.33322314049586776</v>
      </c>
      <c r="E8751" s="78"/>
      <c r="F8751" s="78"/>
      <c r="G8751" s="78"/>
      <c r="H8751" s="78"/>
      <c r="I8751" s="78"/>
    </row>
    <row r="8752" spans="1:9" x14ac:dyDescent="0.2">
      <c r="A8752" s="77">
        <v>40884</v>
      </c>
      <c r="B8752" s="61">
        <v>376</v>
      </c>
      <c r="C8752" s="78">
        <f t="shared" si="327"/>
        <v>2011.12</v>
      </c>
      <c r="D8752" s="78">
        <f t="shared" si="328"/>
        <v>0.74578512396694219</v>
      </c>
      <c r="E8752" s="78"/>
      <c r="F8752" s="78"/>
      <c r="G8752" s="78"/>
      <c r="H8752" s="78"/>
      <c r="I8752" s="78"/>
    </row>
    <row r="8753" spans="1:9" x14ac:dyDescent="0.2">
      <c r="A8753" s="77">
        <v>40885</v>
      </c>
      <c r="B8753" s="61">
        <v>278</v>
      </c>
      <c r="C8753" s="78">
        <f t="shared" si="327"/>
        <v>2011.12</v>
      </c>
      <c r="D8753" s="78">
        <f t="shared" si="328"/>
        <v>0.55140495867768591</v>
      </c>
      <c r="E8753" s="78"/>
      <c r="F8753" s="78"/>
      <c r="G8753" s="78"/>
      <c r="H8753" s="78"/>
      <c r="I8753" s="78"/>
    </row>
    <row r="8754" spans="1:9" x14ac:dyDescent="0.2">
      <c r="A8754" s="77">
        <v>40886</v>
      </c>
      <c r="B8754" s="61">
        <v>196</v>
      </c>
      <c r="C8754" s="78">
        <f t="shared" si="327"/>
        <v>2011.12</v>
      </c>
      <c r="D8754" s="78">
        <f t="shared" si="328"/>
        <v>0.38876033057851245</v>
      </c>
      <c r="E8754" s="78"/>
      <c r="F8754" s="78"/>
      <c r="G8754" s="78"/>
      <c r="H8754" s="78"/>
      <c r="I8754" s="78"/>
    </row>
    <row r="8755" spans="1:9" x14ac:dyDescent="0.2">
      <c r="A8755" s="77">
        <v>40887</v>
      </c>
      <c r="B8755" s="61">
        <v>191</v>
      </c>
      <c r="C8755" s="78">
        <f t="shared" si="327"/>
        <v>2011.12</v>
      </c>
      <c r="D8755" s="78">
        <f t="shared" si="328"/>
        <v>0.37884297520661159</v>
      </c>
      <c r="E8755" s="78"/>
      <c r="F8755" s="78"/>
      <c r="G8755" s="78"/>
      <c r="H8755" s="78"/>
      <c r="I8755" s="78"/>
    </row>
    <row r="8756" spans="1:9" x14ac:dyDescent="0.2">
      <c r="A8756" s="77">
        <v>40888</v>
      </c>
      <c r="B8756" s="61">
        <v>261</v>
      </c>
      <c r="C8756" s="78">
        <f t="shared" si="327"/>
        <v>2011.12</v>
      </c>
      <c r="D8756" s="78">
        <f t="shared" si="328"/>
        <v>0.51768595041322318</v>
      </c>
      <c r="E8756" s="78"/>
      <c r="F8756" s="78"/>
      <c r="G8756" s="78"/>
      <c r="H8756" s="78"/>
      <c r="I8756" s="78"/>
    </row>
    <row r="8757" spans="1:9" x14ac:dyDescent="0.2">
      <c r="A8757" s="77">
        <v>40889</v>
      </c>
      <c r="B8757" s="61">
        <v>276</v>
      </c>
      <c r="C8757" s="78">
        <f t="shared" si="327"/>
        <v>2011.12</v>
      </c>
      <c r="D8757" s="78">
        <f t="shared" si="328"/>
        <v>0.54743801652892554</v>
      </c>
      <c r="E8757" s="78"/>
      <c r="F8757" s="78"/>
      <c r="G8757" s="78"/>
      <c r="H8757" s="78"/>
      <c r="I8757" s="78"/>
    </row>
    <row r="8758" spans="1:9" x14ac:dyDescent="0.2">
      <c r="A8758" s="77">
        <v>40890</v>
      </c>
      <c r="B8758" s="61">
        <v>263</v>
      </c>
      <c r="C8758" s="78">
        <f t="shared" si="327"/>
        <v>2011.12</v>
      </c>
      <c r="D8758" s="78">
        <f t="shared" si="328"/>
        <v>0.52165289256198344</v>
      </c>
      <c r="E8758" s="78"/>
      <c r="F8758" s="78"/>
      <c r="G8758" s="78"/>
      <c r="H8758" s="78"/>
      <c r="I8758" s="78"/>
    </row>
    <row r="8759" spans="1:9" x14ac:dyDescent="0.2">
      <c r="A8759" s="77">
        <v>40891</v>
      </c>
      <c r="B8759" s="61">
        <v>296</v>
      </c>
      <c r="C8759" s="78">
        <f t="shared" si="327"/>
        <v>2011.12</v>
      </c>
      <c r="D8759" s="78">
        <f t="shared" si="328"/>
        <v>0.58710743801652898</v>
      </c>
      <c r="E8759" s="78"/>
      <c r="F8759" s="78"/>
      <c r="G8759" s="78"/>
      <c r="H8759" s="78"/>
      <c r="I8759" s="78"/>
    </row>
    <row r="8760" spans="1:9" x14ac:dyDescent="0.2">
      <c r="A8760" s="77">
        <v>40892</v>
      </c>
      <c r="B8760" s="61">
        <v>264</v>
      </c>
      <c r="C8760" s="78">
        <f t="shared" si="327"/>
        <v>2011.12</v>
      </c>
      <c r="D8760" s="78">
        <f t="shared" si="328"/>
        <v>0.52363636363636368</v>
      </c>
      <c r="E8760" s="78"/>
      <c r="F8760" s="78"/>
      <c r="G8760" s="78"/>
      <c r="H8760" s="78"/>
      <c r="I8760" s="78"/>
    </row>
    <row r="8761" spans="1:9" x14ac:dyDescent="0.2">
      <c r="A8761" s="77">
        <v>40893</v>
      </c>
      <c r="B8761" s="61">
        <v>192</v>
      </c>
      <c r="C8761" s="78">
        <f t="shared" si="327"/>
        <v>2011.12</v>
      </c>
      <c r="D8761" s="78">
        <f t="shared" si="328"/>
        <v>0.38082644628099172</v>
      </c>
      <c r="E8761" s="78"/>
      <c r="F8761" s="78"/>
      <c r="G8761" s="78"/>
      <c r="H8761" s="78"/>
      <c r="I8761" s="78"/>
    </row>
    <row r="8762" spans="1:9" x14ac:dyDescent="0.2">
      <c r="A8762" s="77">
        <v>40894</v>
      </c>
      <c r="B8762" s="61">
        <v>111</v>
      </c>
      <c r="C8762" s="78">
        <f t="shared" si="327"/>
        <v>2011.12</v>
      </c>
      <c r="D8762" s="78">
        <f t="shared" si="328"/>
        <v>0.22016528925619835</v>
      </c>
      <c r="E8762" s="78"/>
      <c r="F8762" s="78"/>
      <c r="G8762" s="78"/>
      <c r="H8762" s="78"/>
      <c r="I8762" s="78"/>
    </row>
    <row r="8763" spans="1:9" x14ac:dyDescent="0.2">
      <c r="A8763" s="77">
        <v>40895</v>
      </c>
      <c r="B8763" s="61">
        <v>192</v>
      </c>
      <c r="C8763" s="78">
        <f t="shared" si="327"/>
        <v>2011.12</v>
      </c>
      <c r="D8763" s="78">
        <f t="shared" si="328"/>
        <v>0.38082644628099172</v>
      </c>
      <c r="E8763" s="78"/>
      <c r="F8763" s="78"/>
      <c r="G8763" s="78"/>
      <c r="H8763" s="78"/>
      <c r="I8763" s="78"/>
    </row>
    <row r="8764" spans="1:9" x14ac:dyDescent="0.2">
      <c r="A8764" s="77">
        <v>40896</v>
      </c>
      <c r="B8764" s="61">
        <v>120</v>
      </c>
      <c r="C8764" s="78">
        <f t="shared" si="327"/>
        <v>2011.12</v>
      </c>
      <c r="D8764" s="78">
        <f t="shared" si="328"/>
        <v>0.23801652892561984</v>
      </c>
      <c r="E8764" s="78"/>
      <c r="F8764" s="78"/>
      <c r="G8764" s="78"/>
      <c r="H8764" s="78"/>
      <c r="I8764" s="78"/>
    </row>
    <row r="8765" spans="1:9" x14ac:dyDescent="0.2">
      <c r="A8765" s="77">
        <v>40897</v>
      </c>
      <c r="B8765" s="61">
        <v>113</v>
      </c>
      <c r="C8765" s="78">
        <f t="shared" si="327"/>
        <v>2011.12</v>
      </c>
      <c r="D8765" s="78">
        <f t="shared" si="328"/>
        <v>0.22413223140495867</v>
      </c>
      <c r="E8765" s="78"/>
      <c r="F8765" s="78"/>
      <c r="G8765" s="78"/>
      <c r="H8765" s="78"/>
      <c r="I8765" s="78"/>
    </row>
    <row r="8766" spans="1:9" x14ac:dyDescent="0.2">
      <c r="A8766" s="77">
        <v>40898</v>
      </c>
      <c r="B8766" s="61">
        <v>129</v>
      </c>
      <c r="C8766" s="78">
        <f t="shared" si="327"/>
        <v>2011.12</v>
      </c>
      <c r="D8766" s="78">
        <f t="shared" si="328"/>
        <v>0.25586776859504134</v>
      </c>
      <c r="E8766" s="78"/>
      <c r="F8766" s="78"/>
      <c r="G8766" s="78"/>
      <c r="H8766" s="78"/>
      <c r="I8766" s="78"/>
    </row>
    <row r="8767" spans="1:9" x14ac:dyDescent="0.2">
      <c r="A8767" s="77">
        <v>40899</v>
      </c>
      <c r="B8767" s="61">
        <v>129</v>
      </c>
      <c r="C8767" s="78">
        <f t="shared" si="327"/>
        <v>2011.12</v>
      </c>
      <c r="D8767" s="78">
        <f t="shared" si="328"/>
        <v>0.25586776859504134</v>
      </c>
      <c r="E8767" s="78"/>
      <c r="F8767" s="78"/>
      <c r="G8767" s="78"/>
      <c r="H8767" s="78"/>
      <c r="I8767" s="78"/>
    </row>
    <row r="8768" spans="1:9" x14ac:dyDescent="0.2">
      <c r="A8768" s="77">
        <v>40900</v>
      </c>
      <c r="B8768" s="61">
        <v>159</v>
      </c>
      <c r="C8768" s="78">
        <f t="shared" si="327"/>
        <v>2011.12</v>
      </c>
      <c r="D8768" s="78">
        <f t="shared" si="328"/>
        <v>0.31537190082644628</v>
      </c>
      <c r="E8768" s="78"/>
      <c r="F8768" s="78"/>
      <c r="G8768" s="78"/>
      <c r="H8768" s="78"/>
      <c r="I8768" s="78"/>
    </row>
    <row r="8769" spans="1:9" x14ac:dyDescent="0.2">
      <c r="A8769" s="77">
        <v>40901</v>
      </c>
      <c r="B8769" s="61">
        <v>179</v>
      </c>
      <c r="C8769" s="78">
        <f t="shared" si="327"/>
        <v>2011.12</v>
      </c>
      <c r="D8769" s="78">
        <f t="shared" si="328"/>
        <v>0.35504132231404956</v>
      </c>
      <c r="E8769" s="78"/>
      <c r="F8769" s="78"/>
      <c r="G8769" s="78"/>
      <c r="H8769" s="78"/>
      <c r="I8769" s="78"/>
    </row>
    <row r="8770" spans="1:9" x14ac:dyDescent="0.2">
      <c r="A8770" s="77">
        <v>40902</v>
      </c>
      <c r="B8770" s="61">
        <v>109</v>
      </c>
      <c r="C8770" s="78">
        <f t="shared" si="327"/>
        <v>2011.12</v>
      </c>
      <c r="D8770" s="78">
        <f t="shared" si="328"/>
        <v>0.21619834710743802</v>
      </c>
      <c r="E8770" s="78"/>
      <c r="F8770" s="78"/>
      <c r="G8770" s="78"/>
      <c r="H8770" s="78"/>
      <c r="I8770" s="78"/>
    </row>
    <row r="8771" spans="1:9" x14ac:dyDescent="0.2">
      <c r="A8771" s="77">
        <v>40903</v>
      </c>
      <c r="B8771" s="61">
        <v>112</v>
      </c>
      <c r="C8771" s="78">
        <f t="shared" si="327"/>
        <v>2011.12</v>
      </c>
      <c r="D8771" s="78">
        <f t="shared" si="328"/>
        <v>0.22214876033057851</v>
      </c>
      <c r="E8771" s="78"/>
      <c r="F8771" s="78"/>
      <c r="G8771" s="78"/>
      <c r="H8771" s="78"/>
      <c r="I8771" s="78"/>
    </row>
    <row r="8772" spans="1:9" x14ac:dyDescent="0.2">
      <c r="A8772" s="77">
        <v>40904</v>
      </c>
      <c r="B8772" s="61">
        <v>256</v>
      </c>
      <c r="C8772" s="78">
        <f t="shared" si="327"/>
        <v>2011.12</v>
      </c>
      <c r="D8772" s="78">
        <f t="shared" si="328"/>
        <v>0.50776859504132232</v>
      </c>
      <c r="E8772" s="78"/>
      <c r="F8772" s="78"/>
      <c r="G8772" s="78"/>
      <c r="H8772" s="78"/>
      <c r="I8772" s="78"/>
    </row>
    <row r="8773" spans="1:9" x14ac:dyDescent="0.2">
      <c r="A8773" s="77">
        <v>40905</v>
      </c>
      <c r="B8773" s="61">
        <v>306</v>
      </c>
      <c r="C8773" s="78">
        <f t="shared" si="327"/>
        <v>2011.12</v>
      </c>
      <c r="D8773" s="78">
        <f t="shared" si="328"/>
        <v>0.60694214876033059</v>
      </c>
      <c r="E8773" s="78"/>
      <c r="F8773" s="78"/>
      <c r="G8773" s="78"/>
      <c r="H8773" s="78"/>
      <c r="I8773" s="78"/>
    </row>
    <row r="8774" spans="1:9" x14ac:dyDescent="0.2">
      <c r="A8774" s="77">
        <v>40906</v>
      </c>
      <c r="B8774" s="61">
        <v>334</v>
      </c>
      <c r="C8774" s="78">
        <f t="shared" si="327"/>
        <v>2011.12</v>
      </c>
      <c r="D8774" s="78">
        <f t="shared" si="328"/>
        <v>0.66247933884297516</v>
      </c>
      <c r="E8774" s="78"/>
      <c r="F8774" s="78"/>
      <c r="G8774" s="78"/>
      <c r="H8774" s="78"/>
      <c r="I8774" s="78"/>
    </row>
    <row r="8775" spans="1:9" x14ac:dyDescent="0.2">
      <c r="A8775" s="77">
        <v>40907</v>
      </c>
      <c r="B8775" s="61">
        <v>1489</v>
      </c>
      <c r="C8775" s="78">
        <f t="shared" si="327"/>
        <v>2011.12</v>
      </c>
      <c r="D8775" s="78">
        <f t="shared" si="328"/>
        <v>2.9533884297520663</v>
      </c>
      <c r="E8775" s="78"/>
      <c r="F8775" s="78"/>
      <c r="G8775" s="78"/>
      <c r="H8775" s="78"/>
      <c r="I8775" s="78"/>
    </row>
    <row r="8776" spans="1:9" x14ac:dyDescent="0.2">
      <c r="A8776" s="77">
        <v>40908</v>
      </c>
      <c r="B8776" s="61">
        <v>753</v>
      </c>
      <c r="C8776" s="78">
        <f t="shared" si="327"/>
        <v>2011.12</v>
      </c>
      <c r="D8776" s="78">
        <f t="shared" si="328"/>
        <v>1.4935537190082644</v>
      </c>
      <c r="E8776" s="78"/>
      <c r="F8776" s="78"/>
      <c r="G8776" s="78"/>
      <c r="H8776" s="78"/>
      <c r="I8776" s="78"/>
    </row>
    <row r="8777" spans="1:9" x14ac:dyDescent="0.2">
      <c r="A8777" s="77">
        <v>40909</v>
      </c>
      <c r="B8777" s="61">
        <v>477</v>
      </c>
      <c r="C8777" s="78">
        <f t="shared" si="327"/>
        <v>2012.01</v>
      </c>
      <c r="D8777" s="78">
        <f t="shared" si="328"/>
        <v>0.94611570247933885</v>
      </c>
      <c r="E8777" s="78"/>
      <c r="F8777" s="78"/>
      <c r="G8777" s="78"/>
      <c r="H8777" s="78"/>
      <c r="I8777" s="78"/>
    </row>
    <row r="8778" spans="1:9" x14ac:dyDescent="0.2">
      <c r="A8778" s="77">
        <v>40910</v>
      </c>
      <c r="B8778" s="61">
        <v>478</v>
      </c>
      <c r="C8778" s="78">
        <f t="shared" si="327"/>
        <v>2012.01</v>
      </c>
      <c r="D8778" s="78">
        <f t="shared" si="328"/>
        <v>0.94809917355371898</v>
      </c>
      <c r="E8778" s="78"/>
      <c r="F8778" s="78"/>
      <c r="G8778" s="78"/>
      <c r="H8778" s="78"/>
      <c r="I8778" s="78"/>
    </row>
    <row r="8779" spans="1:9" x14ac:dyDescent="0.2">
      <c r="A8779" s="77">
        <v>40911</v>
      </c>
      <c r="B8779" s="61">
        <v>372</v>
      </c>
      <c r="C8779" s="78">
        <f t="shared" ref="C8779:C8842" si="329">YEAR(A8779) + MONTH(A8779) / 100</f>
        <v>2012.01</v>
      </c>
      <c r="D8779" s="78">
        <f t="shared" si="328"/>
        <v>0.73785123966942145</v>
      </c>
      <c r="E8779" s="78"/>
      <c r="F8779" s="78"/>
      <c r="G8779" s="78"/>
      <c r="H8779" s="78"/>
      <c r="I8779" s="78"/>
    </row>
    <row r="8780" spans="1:9" x14ac:dyDescent="0.2">
      <c r="A8780" s="77">
        <v>40912</v>
      </c>
      <c r="B8780" s="61">
        <v>381</v>
      </c>
      <c r="C8780" s="78">
        <f t="shared" si="329"/>
        <v>2012.01</v>
      </c>
      <c r="D8780" s="78">
        <f t="shared" ref="D8780:D8843" si="330">B8780 * 60 * 60 * 24 / 43560 / 1000</f>
        <v>0.75570247933884294</v>
      </c>
      <c r="E8780" s="78"/>
      <c r="F8780" s="78"/>
      <c r="G8780" s="78"/>
      <c r="H8780" s="78"/>
      <c r="I8780" s="78"/>
    </row>
    <row r="8781" spans="1:9" x14ac:dyDescent="0.2">
      <c r="A8781" s="77">
        <v>40913</v>
      </c>
      <c r="B8781" s="61">
        <v>268</v>
      </c>
      <c r="C8781" s="78">
        <f t="shared" si="329"/>
        <v>2012.01</v>
      </c>
      <c r="D8781" s="78">
        <f t="shared" si="330"/>
        <v>0.5315702479338843</v>
      </c>
      <c r="E8781" s="78"/>
      <c r="F8781" s="78"/>
      <c r="G8781" s="78"/>
      <c r="H8781" s="78"/>
      <c r="I8781" s="78"/>
    </row>
    <row r="8782" spans="1:9" x14ac:dyDescent="0.2">
      <c r="A8782" s="77">
        <v>40914</v>
      </c>
      <c r="B8782" s="61">
        <v>217</v>
      </c>
      <c r="C8782" s="78">
        <f t="shared" si="329"/>
        <v>2012.01</v>
      </c>
      <c r="D8782" s="78">
        <f t="shared" si="330"/>
        <v>0.43041322314049585</v>
      </c>
      <c r="E8782" s="78"/>
      <c r="F8782" s="78"/>
      <c r="G8782" s="78"/>
      <c r="H8782" s="78"/>
      <c r="I8782" s="78"/>
    </row>
    <row r="8783" spans="1:9" x14ac:dyDescent="0.2">
      <c r="A8783" s="77">
        <v>40915</v>
      </c>
      <c r="B8783" s="61">
        <v>284</v>
      </c>
      <c r="C8783" s="78">
        <f t="shared" si="329"/>
        <v>2012.01</v>
      </c>
      <c r="D8783" s="78">
        <f t="shared" si="330"/>
        <v>0.56330578512396701</v>
      </c>
      <c r="E8783" s="78"/>
      <c r="F8783" s="78"/>
      <c r="G8783" s="78"/>
      <c r="H8783" s="78"/>
      <c r="I8783" s="78"/>
    </row>
    <row r="8784" spans="1:9" x14ac:dyDescent="0.2">
      <c r="A8784" s="77">
        <v>40916</v>
      </c>
      <c r="B8784" s="61">
        <v>250</v>
      </c>
      <c r="C8784" s="78">
        <f t="shared" si="329"/>
        <v>2012.01</v>
      </c>
      <c r="D8784" s="78">
        <f t="shared" si="330"/>
        <v>0.49586776859504128</v>
      </c>
      <c r="E8784" s="78"/>
      <c r="F8784" s="78"/>
      <c r="G8784" s="78"/>
      <c r="H8784" s="78"/>
      <c r="I8784" s="78"/>
    </row>
    <row r="8785" spans="1:9" x14ac:dyDescent="0.2">
      <c r="A8785" s="77">
        <v>40917</v>
      </c>
      <c r="B8785" s="61">
        <v>202</v>
      </c>
      <c r="C8785" s="78">
        <f t="shared" si="329"/>
        <v>2012.01</v>
      </c>
      <c r="D8785" s="78">
        <f t="shared" si="330"/>
        <v>0.40066115702479338</v>
      </c>
      <c r="E8785" s="78"/>
      <c r="F8785" s="78"/>
      <c r="G8785" s="78"/>
      <c r="H8785" s="78"/>
      <c r="I8785" s="78"/>
    </row>
    <row r="8786" spans="1:9" x14ac:dyDescent="0.2">
      <c r="A8786" s="77">
        <v>40918</v>
      </c>
      <c r="B8786" s="61">
        <v>294</v>
      </c>
      <c r="C8786" s="78">
        <f t="shared" si="329"/>
        <v>2012.01</v>
      </c>
      <c r="D8786" s="78">
        <f t="shared" si="330"/>
        <v>0.5831404958677685</v>
      </c>
      <c r="E8786" s="78"/>
      <c r="F8786" s="78"/>
      <c r="G8786" s="78"/>
      <c r="H8786" s="78"/>
      <c r="I8786" s="78"/>
    </row>
    <row r="8787" spans="1:9" x14ac:dyDescent="0.2">
      <c r="A8787" s="77">
        <v>40919</v>
      </c>
      <c r="B8787" s="61">
        <v>112</v>
      </c>
      <c r="C8787" s="78">
        <f t="shared" si="329"/>
        <v>2012.01</v>
      </c>
      <c r="D8787" s="78">
        <f t="shared" si="330"/>
        <v>0.22214876033057851</v>
      </c>
      <c r="E8787" s="78"/>
      <c r="F8787" s="78"/>
      <c r="G8787" s="78"/>
      <c r="H8787" s="78"/>
      <c r="I8787" s="78"/>
    </row>
    <row r="8788" spans="1:9" x14ac:dyDescent="0.2">
      <c r="A8788" s="77">
        <v>40920</v>
      </c>
      <c r="B8788" s="61">
        <v>204</v>
      </c>
      <c r="C8788" s="78">
        <f t="shared" si="329"/>
        <v>2012.01</v>
      </c>
      <c r="D8788" s="78">
        <f t="shared" si="330"/>
        <v>0.40462809917355375</v>
      </c>
      <c r="E8788" s="78"/>
      <c r="F8788" s="78"/>
      <c r="G8788" s="78"/>
      <c r="H8788" s="78"/>
      <c r="I8788" s="78"/>
    </row>
    <row r="8789" spans="1:9" x14ac:dyDescent="0.2">
      <c r="A8789" s="77">
        <v>40921</v>
      </c>
      <c r="B8789" s="61">
        <v>239</v>
      </c>
      <c r="C8789" s="78">
        <f t="shared" si="329"/>
        <v>2012.01</v>
      </c>
      <c r="D8789" s="78">
        <f t="shared" si="330"/>
        <v>0.47404958677685949</v>
      </c>
      <c r="E8789" s="78"/>
      <c r="F8789" s="78"/>
      <c r="G8789" s="78"/>
      <c r="H8789" s="78"/>
      <c r="I8789" s="78"/>
    </row>
    <row r="8790" spans="1:9" x14ac:dyDescent="0.2">
      <c r="A8790" s="77">
        <v>40922</v>
      </c>
      <c r="B8790" s="61">
        <v>147</v>
      </c>
      <c r="C8790" s="78">
        <f t="shared" si="329"/>
        <v>2012.01</v>
      </c>
      <c r="D8790" s="78">
        <f t="shared" si="330"/>
        <v>0.29157024793388425</v>
      </c>
      <c r="E8790" s="78"/>
      <c r="F8790" s="78"/>
      <c r="G8790" s="78"/>
      <c r="H8790" s="78"/>
      <c r="I8790" s="78"/>
    </row>
    <row r="8791" spans="1:9" x14ac:dyDescent="0.2">
      <c r="A8791" s="77">
        <v>40923</v>
      </c>
      <c r="B8791" s="61">
        <v>139</v>
      </c>
      <c r="C8791" s="78">
        <f t="shared" si="329"/>
        <v>2012.01</v>
      </c>
      <c r="D8791" s="78">
        <f t="shared" si="330"/>
        <v>0.27570247933884295</v>
      </c>
      <c r="E8791" s="78"/>
      <c r="F8791" s="78"/>
      <c r="G8791" s="78"/>
      <c r="H8791" s="78"/>
      <c r="I8791" s="78"/>
    </row>
    <row r="8792" spans="1:9" x14ac:dyDescent="0.2">
      <c r="A8792" s="77">
        <v>40924</v>
      </c>
      <c r="B8792" s="61">
        <v>184</v>
      </c>
      <c r="C8792" s="78">
        <f t="shared" si="329"/>
        <v>2012.01</v>
      </c>
      <c r="D8792" s="78">
        <f t="shared" si="330"/>
        <v>0.36495867768595042</v>
      </c>
      <c r="E8792" s="78"/>
      <c r="F8792" s="78"/>
      <c r="G8792" s="78"/>
      <c r="H8792" s="78"/>
      <c r="I8792" s="78"/>
    </row>
    <row r="8793" spans="1:9" x14ac:dyDescent="0.2">
      <c r="A8793" s="77">
        <v>40925</v>
      </c>
      <c r="B8793" s="61">
        <v>187</v>
      </c>
      <c r="C8793" s="78">
        <f t="shared" si="329"/>
        <v>2012.01</v>
      </c>
      <c r="D8793" s="78">
        <f t="shared" si="330"/>
        <v>0.37090909090909091</v>
      </c>
      <c r="E8793" s="78"/>
      <c r="F8793" s="78"/>
      <c r="G8793" s="78"/>
      <c r="H8793" s="78"/>
      <c r="I8793" s="78"/>
    </row>
    <row r="8794" spans="1:9" x14ac:dyDescent="0.2">
      <c r="A8794" s="77">
        <v>40926</v>
      </c>
      <c r="B8794" s="61">
        <v>1192</v>
      </c>
      <c r="C8794" s="78">
        <f t="shared" si="329"/>
        <v>2012.01</v>
      </c>
      <c r="D8794" s="78">
        <f t="shared" si="330"/>
        <v>2.3642975206611574</v>
      </c>
      <c r="E8794" s="78"/>
      <c r="F8794" s="78"/>
      <c r="G8794" s="78"/>
      <c r="H8794" s="78"/>
      <c r="I8794" s="78"/>
    </row>
    <row r="8795" spans="1:9" x14ac:dyDescent="0.2">
      <c r="A8795" s="77">
        <v>40927</v>
      </c>
      <c r="B8795" s="61">
        <v>1641</v>
      </c>
      <c r="C8795" s="78">
        <f t="shared" si="329"/>
        <v>2012.01</v>
      </c>
      <c r="D8795" s="78">
        <f t="shared" si="330"/>
        <v>3.254876033057851</v>
      </c>
      <c r="E8795" s="78"/>
      <c r="F8795" s="78"/>
      <c r="G8795" s="78"/>
      <c r="H8795" s="78"/>
      <c r="I8795" s="78"/>
    </row>
    <row r="8796" spans="1:9" x14ac:dyDescent="0.2">
      <c r="A8796" s="77">
        <v>40928</v>
      </c>
      <c r="B8796" s="61">
        <v>2046</v>
      </c>
      <c r="C8796" s="78">
        <f t="shared" si="329"/>
        <v>2012.01</v>
      </c>
      <c r="D8796" s="78">
        <f t="shared" si="330"/>
        <v>4.0581818181818177</v>
      </c>
      <c r="E8796" s="78"/>
      <c r="F8796" s="78"/>
      <c r="G8796" s="78"/>
      <c r="H8796" s="78"/>
      <c r="I8796" s="78"/>
    </row>
    <row r="8797" spans="1:9" x14ac:dyDescent="0.2">
      <c r="A8797" s="77">
        <v>40929</v>
      </c>
      <c r="B8797" s="61">
        <v>1332</v>
      </c>
      <c r="C8797" s="78">
        <f t="shared" si="329"/>
        <v>2012.01</v>
      </c>
      <c r="D8797" s="78">
        <f t="shared" si="330"/>
        <v>2.6419834710743801</v>
      </c>
      <c r="E8797" s="78"/>
      <c r="F8797" s="78"/>
      <c r="G8797" s="78"/>
      <c r="H8797" s="78"/>
      <c r="I8797" s="78"/>
    </row>
    <row r="8798" spans="1:9" x14ac:dyDescent="0.2">
      <c r="A8798" s="77">
        <v>40930</v>
      </c>
      <c r="B8798" s="61">
        <v>1422</v>
      </c>
      <c r="C8798" s="78">
        <f t="shared" si="329"/>
        <v>2012.01</v>
      </c>
      <c r="D8798" s="78">
        <f t="shared" si="330"/>
        <v>2.820495867768595</v>
      </c>
      <c r="E8798" s="78"/>
      <c r="F8798" s="78"/>
      <c r="G8798" s="78"/>
      <c r="H8798" s="78"/>
      <c r="I8798" s="78"/>
    </row>
    <row r="8799" spans="1:9" x14ac:dyDescent="0.2">
      <c r="A8799" s="77">
        <v>40931</v>
      </c>
      <c r="B8799" s="61">
        <v>576</v>
      </c>
      <c r="C8799" s="78">
        <f t="shared" si="329"/>
        <v>2012.01</v>
      </c>
      <c r="D8799" s="78">
        <f t="shared" si="330"/>
        <v>1.1424793388429753</v>
      </c>
      <c r="E8799" s="78"/>
      <c r="F8799" s="78"/>
      <c r="G8799" s="78"/>
      <c r="H8799" s="78"/>
      <c r="I8799" s="78"/>
    </row>
    <row r="8800" spans="1:9" x14ac:dyDescent="0.2">
      <c r="A8800" s="77">
        <v>40932</v>
      </c>
      <c r="B8800" s="61">
        <v>596</v>
      </c>
      <c r="C8800" s="78">
        <f t="shared" si="329"/>
        <v>2012.01</v>
      </c>
      <c r="D8800" s="78">
        <f t="shared" si="330"/>
        <v>1.1821487603305787</v>
      </c>
      <c r="E8800" s="78"/>
      <c r="F8800" s="78"/>
      <c r="G8800" s="78"/>
      <c r="H8800" s="78"/>
      <c r="I8800" s="78"/>
    </row>
    <row r="8801" spans="1:9" x14ac:dyDescent="0.2">
      <c r="A8801" s="77">
        <v>40933</v>
      </c>
      <c r="B8801" s="61">
        <v>1183</v>
      </c>
      <c r="C8801" s="78">
        <f t="shared" si="329"/>
        <v>2012.01</v>
      </c>
      <c r="D8801" s="78">
        <f t="shared" si="330"/>
        <v>2.3464462809917355</v>
      </c>
      <c r="E8801" s="78"/>
      <c r="F8801" s="78"/>
      <c r="G8801" s="78"/>
      <c r="H8801" s="78"/>
      <c r="I8801" s="78"/>
    </row>
    <row r="8802" spans="1:9" x14ac:dyDescent="0.2">
      <c r="A8802" s="77">
        <v>40934</v>
      </c>
      <c r="B8802" s="61">
        <v>1899</v>
      </c>
      <c r="C8802" s="78">
        <f t="shared" si="329"/>
        <v>2012.01</v>
      </c>
      <c r="D8802" s="78">
        <f t="shared" si="330"/>
        <v>3.7666115702479339</v>
      </c>
      <c r="E8802" s="78"/>
      <c r="F8802" s="78"/>
      <c r="G8802" s="78"/>
      <c r="H8802" s="78"/>
      <c r="I8802" s="78"/>
    </row>
    <row r="8803" spans="1:9" x14ac:dyDescent="0.2">
      <c r="A8803" s="77">
        <v>40935</v>
      </c>
      <c r="B8803" s="61">
        <v>1568</v>
      </c>
      <c r="C8803" s="78">
        <f t="shared" si="329"/>
        <v>2012.01</v>
      </c>
      <c r="D8803" s="78">
        <f t="shared" si="330"/>
        <v>3.1100826446280996</v>
      </c>
      <c r="E8803" s="78"/>
      <c r="F8803" s="78"/>
      <c r="G8803" s="78"/>
      <c r="H8803" s="78"/>
      <c r="I8803" s="78"/>
    </row>
    <row r="8804" spans="1:9" x14ac:dyDescent="0.2">
      <c r="A8804" s="77">
        <v>40936</v>
      </c>
      <c r="B8804" s="61">
        <v>1041</v>
      </c>
      <c r="C8804" s="78">
        <f t="shared" si="329"/>
        <v>2012.01</v>
      </c>
      <c r="D8804" s="78">
        <f t="shared" si="330"/>
        <v>2.0647933884297522</v>
      </c>
      <c r="E8804" s="78"/>
      <c r="F8804" s="78"/>
      <c r="G8804" s="78"/>
      <c r="H8804" s="78"/>
      <c r="I8804" s="78"/>
    </row>
    <row r="8805" spans="1:9" x14ac:dyDescent="0.2">
      <c r="A8805" s="77">
        <v>40937</v>
      </c>
      <c r="B8805" s="61">
        <v>887</v>
      </c>
      <c r="C8805" s="78">
        <f t="shared" si="329"/>
        <v>2012.01</v>
      </c>
      <c r="D8805" s="78">
        <f t="shared" si="330"/>
        <v>1.7593388429752068</v>
      </c>
      <c r="E8805" s="78"/>
      <c r="F8805" s="78"/>
      <c r="G8805" s="78"/>
      <c r="H8805" s="78"/>
      <c r="I8805" s="78"/>
    </row>
    <row r="8806" spans="1:9" x14ac:dyDescent="0.2">
      <c r="A8806" s="77">
        <v>40938</v>
      </c>
      <c r="B8806" s="61">
        <v>799</v>
      </c>
      <c r="C8806" s="78">
        <f t="shared" si="329"/>
        <v>2012.01</v>
      </c>
      <c r="D8806" s="78">
        <f t="shared" si="330"/>
        <v>1.584793388429752</v>
      </c>
      <c r="E8806" s="78"/>
      <c r="F8806" s="78"/>
      <c r="G8806" s="78"/>
      <c r="H8806" s="78"/>
      <c r="I8806" s="78"/>
    </row>
    <row r="8807" spans="1:9" x14ac:dyDescent="0.2">
      <c r="A8807" s="77">
        <v>40939</v>
      </c>
      <c r="B8807" s="61">
        <v>848</v>
      </c>
      <c r="C8807" s="78">
        <f t="shared" si="329"/>
        <v>2012.01</v>
      </c>
      <c r="D8807" s="78">
        <f t="shared" si="330"/>
        <v>1.6819834710743802</v>
      </c>
      <c r="E8807" s="78"/>
      <c r="F8807" s="78"/>
      <c r="G8807" s="78"/>
      <c r="H8807" s="78"/>
      <c r="I8807" s="78"/>
    </row>
    <row r="8808" spans="1:9" x14ac:dyDescent="0.2">
      <c r="A8808" s="77">
        <v>40940</v>
      </c>
      <c r="B8808" s="61">
        <v>1080</v>
      </c>
      <c r="C8808" s="78">
        <f t="shared" si="329"/>
        <v>2012.02</v>
      </c>
      <c r="D8808" s="78">
        <f t="shared" si="330"/>
        <v>2.1421487603305787</v>
      </c>
      <c r="E8808" s="78"/>
      <c r="F8808" s="78"/>
      <c r="G8808" s="78"/>
      <c r="H8808" s="78"/>
      <c r="I8808" s="78"/>
    </row>
    <row r="8809" spans="1:9" x14ac:dyDescent="0.2">
      <c r="A8809" s="77">
        <v>40941</v>
      </c>
      <c r="B8809" s="61">
        <v>858</v>
      </c>
      <c r="C8809" s="78">
        <f t="shared" si="329"/>
        <v>2012.02</v>
      </c>
      <c r="D8809" s="78">
        <f t="shared" si="330"/>
        <v>1.7018181818181817</v>
      </c>
      <c r="E8809" s="78"/>
      <c r="F8809" s="78"/>
      <c r="G8809" s="78"/>
      <c r="H8809" s="78"/>
      <c r="I8809" s="78"/>
    </row>
    <row r="8810" spans="1:9" x14ac:dyDescent="0.2">
      <c r="A8810" s="77">
        <v>40942</v>
      </c>
      <c r="B8810" s="61">
        <v>839</v>
      </c>
      <c r="C8810" s="78">
        <f t="shared" si="329"/>
        <v>2012.02</v>
      </c>
      <c r="D8810" s="78">
        <f t="shared" si="330"/>
        <v>1.6641322314049587</v>
      </c>
      <c r="E8810" s="78"/>
      <c r="F8810" s="78"/>
      <c r="G8810" s="78"/>
      <c r="H8810" s="78"/>
      <c r="I8810" s="78"/>
    </row>
    <row r="8811" spans="1:9" x14ac:dyDescent="0.2">
      <c r="A8811" s="77">
        <v>40943</v>
      </c>
      <c r="B8811" s="61">
        <v>712</v>
      </c>
      <c r="C8811" s="78">
        <f t="shared" si="329"/>
        <v>2012.02</v>
      </c>
      <c r="D8811" s="78">
        <f t="shared" si="330"/>
        <v>1.4122314049586777</v>
      </c>
      <c r="E8811" s="78"/>
      <c r="F8811" s="78"/>
      <c r="G8811" s="78"/>
      <c r="H8811" s="78"/>
      <c r="I8811" s="78"/>
    </row>
    <row r="8812" spans="1:9" x14ac:dyDescent="0.2">
      <c r="A8812" s="77">
        <v>40944</v>
      </c>
      <c r="B8812" s="61">
        <v>769</v>
      </c>
      <c r="C8812" s="78">
        <f t="shared" si="329"/>
        <v>2012.02</v>
      </c>
      <c r="D8812" s="78">
        <f t="shared" si="330"/>
        <v>1.5252892561983471</v>
      </c>
      <c r="E8812" s="78"/>
      <c r="F8812" s="78"/>
      <c r="G8812" s="78"/>
      <c r="H8812" s="78"/>
      <c r="I8812" s="78"/>
    </row>
    <row r="8813" spans="1:9" x14ac:dyDescent="0.2">
      <c r="A8813" s="77">
        <v>40945</v>
      </c>
      <c r="B8813" s="61">
        <v>731</v>
      </c>
      <c r="C8813" s="78">
        <f t="shared" si="329"/>
        <v>2012.02</v>
      </c>
      <c r="D8813" s="78">
        <f t="shared" si="330"/>
        <v>1.4499173553719009</v>
      </c>
      <c r="E8813" s="78"/>
      <c r="F8813" s="78"/>
      <c r="G8813" s="78"/>
      <c r="H8813" s="78"/>
      <c r="I8813" s="78"/>
    </row>
    <row r="8814" spans="1:9" x14ac:dyDescent="0.2">
      <c r="A8814" s="77">
        <v>40946</v>
      </c>
      <c r="B8814" s="61">
        <v>1271</v>
      </c>
      <c r="C8814" s="78">
        <f t="shared" si="329"/>
        <v>2012.02</v>
      </c>
      <c r="D8814" s="78">
        <f t="shared" si="330"/>
        <v>2.5209917355371898</v>
      </c>
      <c r="E8814" s="78"/>
      <c r="F8814" s="78"/>
      <c r="G8814" s="78"/>
      <c r="H8814" s="78"/>
      <c r="I8814" s="78"/>
    </row>
    <row r="8815" spans="1:9" x14ac:dyDescent="0.2">
      <c r="A8815" s="77">
        <v>40947</v>
      </c>
      <c r="B8815" s="61">
        <v>1376</v>
      </c>
      <c r="C8815" s="78">
        <f t="shared" si="329"/>
        <v>2012.02</v>
      </c>
      <c r="D8815" s="78">
        <f t="shared" si="330"/>
        <v>2.7292561983471075</v>
      </c>
      <c r="E8815" s="78"/>
      <c r="F8815" s="78"/>
      <c r="G8815" s="78"/>
      <c r="H8815" s="78"/>
      <c r="I8815" s="78"/>
    </row>
    <row r="8816" spans="1:9" x14ac:dyDescent="0.2">
      <c r="A8816" s="77">
        <v>40948</v>
      </c>
      <c r="B8816" s="61">
        <v>1332</v>
      </c>
      <c r="C8816" s="78">
        <f t="shared" si="329"/>
        <v>2012.02</v>
      </c>
      <c r="D8816" s="78">
        <f t="shared" si="330"/>
        <v>2.6419834710743801</v>
      </c>
      <c r="E8816" s="78"/>
      <c r="F8816" s="78"/>
      <c r="G8816" s="78"/>
      <c r="H8816" s="78"/>
      <c r="I8816" s="78"/>
    </row>
    <row r="8817" spans="1:9" x14ac:dyDescent="0.2">
      <c r="A8817" s="77">
        <v>40949</v>
      </c>
      <c r="B8817" s="61">
        <v>1448</v>
      </c>
      <c r="C8817" s="78">
        <f t="shared" si="329"/>
        <v>2012.02</v>
      </c>
      <c r="D8817" s="78">
        <f t="shared" si="330"/>
        <v>2.8720661157024794</v>
      </c>
      <c r="E8817" s="78"/>
      <c r="F8817" s="78"/>
      <c r="G8817" s="78"/>
      <c r="H8817" s="78"/>
      <c r="I8817" s="78"/>
    </row>
    <row r="8818" spans="1:9" x14ac:dyDescent="0.2">
      <c r="A8818" s="77">
        <v>40950</v>
      </c>
      <c r="B8818" s="61">
        <v>1466</v>
      </c>
      <c r="C8818" s="78">
        <f t="shared" si="329"/>
        <v>2012.02</v>
      </c>
      <c r="D8818" s="78">
        <f t="shared" si="330"/>
        <v>2.9077685950413223</v>
      </c>
      <c r="E8818" s="78"/>
      <c r="F8818" s="78"/>
      <c r="G8818" s="78"/>
      <c r="H8818" s="78"/>
      <c r="I8818" s="78"/>
    </row>
    <row r="8819" spans="1:9" x14ac:dyDescent="0.2">
      <c r="A8819" s="77">
        <v>40951</v>
      </c>
      <c r="B8819" s="61">
        <v>1382</v>
      </c>
      <c r="C8819" s="78">
        <f t="shared" si="329"/>
        <v>2012.02</v>
      </c>
      <c r="D8819" s="78">
        <f t="shared" si="330"/>
        <v>2.7411570247933881</v>
      </c>
      <c r="E8819" s="78"/>
      <c r="F8819" s="78"/>
      <c r="G8819" s="78"/>
      <c r="H8819" s="78"/>
      <c r="I8819" s="78"/>
    </row>
    <row r="8820" spans="1:9" x14ac:dyDescent="0.2">
      <c r="A8820" s="77">
        <v>40952</v>
      </c>
      <c r="B8820" s="61">
        <v>1192</v>
      </c>
      <c r="C8820" s="78">
        <f t="shared" si="329"/>
        <v>2012.02</v>
      </c>
      <c r="D8820" s="78">
        <f t="shared" si="330"/>
        <v>2.3642975206611574</v>
      </c>
      <c r="E8820" s="78"/>
      <c r="F8820" s="78"/>
      <c r="G8820" s="78"/>
      <c r="H8820" s="78"/>
      <c r="I8820" s="78"/>
    </row>
    <row r="8821" spans="1:9" x14ac:dyDescent="0.2">
      <c r="A8821" s="77">
        <v>40953</v>
      </c>
      <c r="B8821" s="61">
        <v>1087</v>
      </c>
      <c r="C8821" s="78">
        <f t="shared" si="329"/>
        <v>2012.02</v>
      </c>
      <c r="D8821" s="78">
        <f t="shared" si="330"/>
        <v>2.1560330578512397</v>
      </c>
      <c r="E8821" s="78"/>
      <c r="F8821" s="78"/>
      <c r="G8821" s="78"/>
      <c r="H8821" s="78"/>
      <c r="I8821" s="78"/>
    </row>
    <row r="8822" spans="1:9" x14ac:dyDescent="0.2">
      <c r="A8822" s="77">
        <v>40954</v>
      </c>
      <c r="B8822" s="61">
        <v>833</v>
      </c>
      <c r="C8822" s="78">
        <f t="shared" si="329"/>
        <v>2012.02</v>
      </c>
      <c r="D8822" s="78">
        <f t="shared" si="330"/>
        <v>1.6522314049586777</v>
      </c>
      <c r="E8822" s="78"/>
      <c r="F8822" s="78"/>
      <c r="G8822" s="78"/>
      <c r="H8822" s="78"/>
      <c r="I8822" s="78"/>
    </row>
    <row r="8823" spans="1:9" x14ac:dyDescent="0.2">
      <c r="A8823" s="77">
        <v>40955</v>
      </c>
      <c r="B8823" s="61">
        <v>929</v>
      </c>
      <c r="C8823" s="78">
        <f t="shared" si="329"/>
        <v>2012.02</v>
      </c>
      <c r="D8823" s="78">
        <f t="shared" si="330"/>
        <v>1.8426446280991735</v>
      </c>
      <c r="E8823" s="78"/>
      <c r="F8823" s="78"/>
      <c r="G8823" s="78"/>
      <c r="H8823" s="78"/>
      <c r="I8823" s="78"/>
    </row>
    <row r="8824" spans="1:9" x14ac:dyDescent="0.2">
      <c r="A8824" s="77">
        <v>40956</v>
      </c>
      <c r="B8824" s="61">
        <v>905</v>
      </c>
      <c r="C8824" s="78">
        <f t="shared" si="329"/>
        <v>2012.02</v>
      </c>
      <c r="D8824" s="78">
        <f t="shared" si="330"/>
        <v>1.7950413223140498</v>
      </c>
      <c r="E8824" s="78"/>
      <c r="F8824" s="78"/>
      <c r="G8824" s="78"/>
      <c r="H8824" s="78"/>
      <c r="I8824" s="78"/>
    </row>
    <row r="8825" spans="1:9" x14ac:dyDescent="0.2">
      <c r="A8825" s="77">
        <v>40957</v>
      </c>
      <c r="B8825" s="61">
        <v>628</v>
      </c>
      <c r="C8825" s="78">
        <f t="shared" si="329"/>
        <v>2012.02</v>
      </c>
      <c r="D8825" s="78">
        <f t="shared" si="330"/>
        <v>1.2456198347107439</v>
      </c>
      <c r="E8825" s="78"/>
      <c r="F8825" s="78"/>
      <c r="G8825" s="78"/>
      <c r="H8825" s="78"/>
      <c r="I8825" s="78"/>
    </row>
    <row r="8826" spans="1:9" x14ac:dyDescent="0.2">
      <c r="A8826" s="77">
        <v>40958</v>
      </c>
      <c r="B8826" s="61">
        <v>816</v>
      </c>
      <c r="C8826" s="78">
        <f t="shared" si="329"/>
        <v>2012.02</v>
      </c>
      <c r="D8826" s="78">
        <f t="shared" si="330"/>
        <v>1.618512396694215</v>
      </c>
      <c r="E8826" s="78"/>
      <c r="F8826" s="78"/>
      <c r="G8826" s="78"/>
      <c r="H8826" s="78"/>
      <c r="I8826" s="78"/>
    </row>
    <row r="8827" spans="1:9" x14ac:dyDescent="0.2">
      <c r="A8827" s="77">
        <v>40959</v>
      </c>
      <c r="B8827" s="61">
        <v>879</v>
      </c>
      <c r="C8827" s="78">
        <f t="shared" si="329"/>
        <v>2012.02</v>
      </c>
      <c r="D8827" s="78">
        <f t="shared" si="330"/>
        <v>1.7434710743801651</v>
      </c>
      <c r="E8827" s="78"/>
      <c r="F8827" s="78"/>
      <c r="G8827" s="78"/>
      <c r="H8827" s="78"/>
      <c r="I8827" s="78"/>
    </row>
    <row r="8828" spans="1:9" x14ac:dyDescent="0.2">
      <c r="A8828" s="77">
        <v>40960</v>
      </c>
      <c r="B8828" s="61">
        <v>729</v>
      </c>
      <c r="C8828" s="78">
        <f t="shared" si="329"/>
        <v>2012.02</v>
      </c>
      <c r="D8828" s="78">
        <f t="shared" si="330"/>
        <v>1.4459504132231404</v>
      </c>
      <c r="E8828" s="78"/>
      <c r="F8828" s="78"/>
      <c r="G8828" s="78"/>
      <c r="H8828" s="78"/>
      <c r="I8828" s="78"/>
    </row>
    <row r="8829" spans="1:9" x14ac:dyDescent="0.2">
      <c r="A8829" s="77">
        <v>40961</v>
      </c>
      <c r="B8829" s="61">
        <v>1037</v>
      </c>
      <c r="C8829" s="78">
        <f t="shared" si="329"/>
        <v>2012.02</v>
      </c>
      <c r="D8829" s="78">
        <f t="shared" si="330"/>
        <v>2.0568595041322313</v>
      </c>
      <c r="E8829" s="78"/>
      <c r="F8829" s="78"/>
      <c r="G8829" s="78"/>
      <c r="H8829" s="78"/>
      <c r="I8829" s="78"/>
    </row>
    <row r="8830" spans="1:9" x14ac:dyDescent="0.2">
      <c r="A8830" s="77">
        <v>40962</v>
      </c>
      <c r="B8830" s="61">
        <v>1193</v>
      </c>
      <c r="C8830" s="78">
        <f t="shared" si="329"/>
        <v>2012.02</v>
      </c>
      <c r="D8830" s="78">
        <f t="shared" si="330"/>
        <v>2.366280991735537</v>
      </c>
      <c r="E8830" s="78"/>
      <c r="F8830" s="78"/>
      <c r="G8830" s="78"/>
      <c r="H8830" s="78"/>
      <c r="I8830" s="78"/>
    </row>
    <row r="8831" spans="1:9" x14ac:dyDescent="0.2">
      <c r="A8831" s="77">
        <v>40963</v>
      </c>
      <c r="B8831" s="61">
        <v>889</v>
      </c>
      <c r="C8831" s="78">
        <f t="shared" si="329"/>
        <v>2012.02</v>
      </c>
      <c r="D8831" s="78">
        <f t="shared" si="330"/>
        <v>1.7633057851239669</v>
      </c>
      <c r="E8831" s="78"/>
      <c r="F8831" s="78"/>
      <c r="G8831" s="78"/>
      <c r="H8831" s="78"/>
      <c r="I8831" s="78"/>
    </row>
    <row r="8832" spans="1:9" x14ac:dyDescent="0.2">
      <c r="A8832" s="77">
        <v>40964</v>
      </c>
      <c r="B8832" s="61">
        <v>1167</v>
      </c>
      <c r="C8832" s="78">
        <f t="shared" si="329"/>
        <v>2012.02</v>
      </c>
      <c r="D8832" s="78">
        <f t="shared" si="330"/>
        <v>2.314710743801653</v>
      </c>
      <c r="E8832" s="78"/>
      <c r="F8832" s="78"/>
      <c r="G8832" s="78"/>
      <c r="H8832" s="78"/>
      <c r="I8832" s="78"/>
    </row>
    <row r="8833" spans="1:9" x14ac:dyDescent="0.2">
      <c r="A8833" s="77">
        <v>40965</v>
      </c>
      <c r="B8833" s="61">
        <v>1132</v>
      </c>
      <c r="C8833" s="78">
        <f t="shared" si="329"/>
        <v>2012.02</v>
      </c>
      <c r="D8833" s="78">
        <f t="shared" si="330"/>
        <v>2.2452892561983471</v>
      </c>
      <c r="E8833" s="78"/>
      <c r="F8833" s="78"/>
      <c r="G8833" s="78"/>
      <c r="H8833" s="78"/>
      <c r="I8833" s="78"/>
    </row>
    <row r="8834" spans="1:9" x14ac:dyDescent="0.2">
      <c r="A8834" s="77">
        <v>40966</v>
      </c>
      <c r="B8834" s="61">
        <v>624</v>
      </c>
      <c r="C8834" s="78">
        <f t="shared" si="329"/>
        <v>2012.02</v>
      </c>
      <c r="D8834" s="78">
        <f t="shared" si="330"/>
        <v>1.2376859504132232</v>
      </c>
      <c r="E8834" s="78"/>
      <c r="F8834" s="78"/>
      <c r="G8834" s="78"/>
      <c r="H8834" s="78"/>
      <c r="I8834" s="78"/>
    </row>
    <row r="8835" spans="1:9" x14ac:dyDescent="0.2">
      <c r="A8835" s="77">
        <v>40967</v>
      </c>
      <c r="B8835" s="61">
        <v>1383</v>
      </c>
      <c r="C8835" s="78">
        <f t="shared" si="329"/>
        <v>2012.02</v>
      </c>
      <c r="D8835" s="78">
        <f t="shared" si="330"/>
        <v>2.7431404958677685</v>
      </c>
      <c r="E8835" s="78"/>
      <c r="F8835" s="78"/>
      <c r="G8835" s="78"/>
      <c r="H8835" s="78"/>
      <c r="I8835" s="78"/>
    </row>
    <row r="8836" spans="1:9" x14ac:dyDescent="0.2">
      <c r="A8836" s="77">
        <v>40968</v>
      </c>
      <c r="B8836" s="61">
        <v>1035</v>
      </c>
      <c r="C8836" s="78">
        <f t="shared" si="329"/>
        <v>2012.02</v>
      </c>
      <c r="D8836" s="78">
        <f t="shared" si="330"/>
        <v>2.0528925619834713</v>
      </c>
      <c r="E8836" s="78"/>
      <c r="F8836" s="78"/>
      <c r="G8836" s="78"/>
      <c r="H8836" s="78"/>
      <c r="I8836" s="78"/>
    </row>
    <row r="8837" spans="1:9" x14ac:dyDescent="0.2">
      <c r="A8837" s="77">
        <v>40969</v>
      </c>
      <c r="B8837" s="61">
        <v>1103</v>
      </c>
      <c r="C8837" s="78">
        <f t="shared" si="329"/>
        <v>2012.03</v>
      </c>
      <c r="D8837" s="78">
        <f t="shared" si="330"/>
        <v>2.1877685950413226</v>
      </c>
      <c r="E8837" s="78"/>
      <c r="F8837" s="78"/>
      <c r="G8837" s="78"/>
      <c r="H8837" s="78"/>
      <c r="I8837" s="78"/>
    </row>
    <row r="8838" spans="1:9" x14ac:dyDescent="0.2">
      <c r="A8838" s="77">
        <v>40970</v>
      </c>
      <c r="B8838" s="61">
        <v>713</v>
      </c>
      <c r="C8838" s="78">
        <f t="shared" si="329"/>
        <v>2012.03</v>
      </c>
      <c r="D8838" s="78">
        <f t="shared" si="330"/>
        <v>1.414214876033058</v>
      </c>
      <c r="E8838" s="78"/>
      <c r="F8838" s="78"/>
      <c r="G8838" s="78"/>
      <c r="H8838" s="78"/>
      <c r="I8838" s="78"/>
    </row>
    <row r="8839" spans="1:9" x14ac:dyDescent="0.2">
      <c r="A8839" s="77">
        <v>40971</v>
      </c>
      <c r="B8839" s="61">
        <v>904</v>
      </c>
      <c r="C8839" s="78">
        <f t="shared" si="329"/>
        <v>2012.03</v>
      </c>
      <c r="D8839" s="78">
        <f t="shared" si="330"/>
        <v>1.7930578512396693</v>
      </c>
      <c r="E8839" s="78"/>
      <c r="F8839" s="78"/>
      <c r="G8839" s="78"/>
      <c r="H8839" s="78"/>
      <c r="I8839" s="78"/>
    </row>
    <row r="8840" spans="1:9" x14ac:dyDescent="0.2">
      <c r="A8840" s="77">
        <v>40972</v>
      </c>
      <c r="B8840" s="61">
        <v>834</v>
      </c>
      <c r="C8840" s="78">
        <f t="shared" si="329"/>
        <v>2012.03</v>
      </c>
      <c r="D8840" s="78">
        <f t="shared" si="330"/>
        <v>1.6542148760330579</v>
      </c>
      <c r="E8840" s="78"/>
      <c r="F8840" s="78"/>
      <c r="G8840" s="78"/>
      <c r="H8840" s="78"/>
      <c r="I8840" s="78"/>
    </row>
    <row r="8841" spans="1:9" x14ac:dyDescent="0.2">
      <c r="A8841" s="77">
        <v>40973</v>
      </c>
      <c r="B8841" s="61">
        <v>708</v>
      </c>
      <c r="C8841" s="78">
        <f t="shared" si="329"/>
        <v>2012.03</v>
      </c>
      <c r="D8841" s="78">
        <f t="shared" si="330"/>
        <v>1.404297520661157</v>
      </c>
      <c r="E8841" s="78"/>
      <c r="F8841" s="78"/>
      <c r="G8841" s="78"/>
      <c r="H8841" s="78"/>
      <c r="I8841" s="78"/>
    </row>
    <row r="8842" spans="1:9" x14ac:dyDescent="0.2">
      <c r="A8842" s="77">
        <v>40974</v>
      </c>
      <c r="B8842" s="61">
        <v>1085</v>
      </c>
      <c r="C8842" s="78">
        <f t="shared" si="329"/>
        <v>2012.03</v>
      </c>
      <c r="D8842" s="78">
        <f t="shared" si="330"/>
        <v>2.1520661157024792</v>
      </c>
      <c r="E8842" s="78"/>
      <c r="F8842" s="78"/>
      <c r="G8842" s="78"/>
      <c r="H8842" s="78"/>
      <c r="I8842" s="78"/>
    </row>
    <row r="8843" spans="1:9" x14ac:dyDescent="0.2">
      <c r="A8843" s="77">
        <v>40975</v>
      </c>
      <c r="B8843" s="61">
        <v>992</v>
      </c>
      <c r="C8843" s="78">
        <f t="shared" ref="C8843:C8906" si="331">YEAR(A8843) + MONTH(A8843) / 100</f>
        <v>2012.03</v>
      </c>
      <c r="D8843" s="78">
        <f t="shared" si="330"/>
        <v>1.9676033057851239</v>
      </c>
      <c r="E8843" s="78"/>
      <c r="F8843" s="78"/>
      <c r="G8843" s="78"/>
      <c r="H8843" s="78"/>
      <c r="I8843" s="78"/>
    </row>
    <row r="8844" spans="1:9" x14ac:dyDescent="0.2">
      <c r="A8844" s="77">
        <v>40976</v>
      </c>
      <c r="B8844" s="61">
        <v>976</v>
      </c>
      <c r="C8844" s="78">
        <f t="shared" si="331"/>
        <v>2012.03</v>
      </c>
      <c r="D8844" s="78">
        <f t="shared" ref="D8844:D8907" si="332">B8844 * 60 * 60 * 24 / 43560 / 1000</f>
        <v>1.9358677685950414</v>
      </c>
      <c r="E8844" s="78"/>
      <c r="F8844" s="78"/>
      <c r="G8844" s="78"/>
      <c r="H8844" s="78"/>
      <c r="I8844" s="78"/>
    </row>
    <row r="8845" spans="1:9" x14ac:dyDescent="0.2">
      <c r="A8845" s="77">
        <v>40977</v>
      </c>
      <c r="B8845" s="61">
        <v>952</v>
      </c>
      <c r="C8845" s="78">
        <f t="shared" si="331"/>
        <v>2012.03</v>
      </c>
      <c r="D8845" s="78">
        <f t="shared" si="332"/>
        <v>1.8882644628099174</v>
      </c>
      <c r="E8845" s="78"/>
      <c r="F8845" s="78"/>
      <c r="G8845" s="78"/>
      <c r="H8845" s="78"/>
      <c r="I8845" s="78"/>
    </row>
    <row r="8846" spans="1:9" x14ac:dyDescent="0.2">
      <c r="A8846" s="77">
        <v>40978</v>
      </c>
      <c r="B8846" s="61">
        <v>866</v>
      </c>
      <c r="C8846" s="78">
        <f t="shared" si="331"/>
        <v>2012.03</v>
      </c>
      <c r="D8846" s="78">
        <f t="shared" si="332"/>
        <v>1.7176859504132231</v>
      </c>
      <c r="E8846" s="78"/>
      <c r="F8846" s="78"/>
      <c r="G8846" s="78"/>
      <c r="H8846" s="78"/>
      <c r="I8846" s="78"/>
    </row>
    <row r="8847" spans="1:9" x14ac:dyDescent="0.2">
      <c r="A8847" s="77">
        <v>40979</v>
      </c>
      <c r="B8847" s="61">
        <v>1177</v>
      </c>
      <c r="C8847" s="78">
        <f t="shared" si="331"/>
        <v>2012.03</v>
      </c>
      <c r="D8847" s="78">
        <f t="shared" si="332"/>
        <v>2.3345454545454545</v>
      </c>
      <c r="E8847" s="78"/>
      <c r="F8847" s="78"/>
      <c r="G8847" s="78"/>
      <c r="H8847" s="78"/>
      <c r="I8847" s="78"/>
    </row>
    <row r="8848" spans="1:9" x14ac:dyDescent="0.2">
      <c r="A8848" s="77">
        <v>40980</v>
      </c>
      <c r="B8848" s="61">
        <v>928</v>
      </c>
      <c r="C8848" s="78">
        <f t="shared" si="331"/>
        <v>2012.03</v>
      </c>
      <c r="D8848" s="78">
        <f t="shared" si="332"/>
        <v>1.8406611570247933</v>
      </c>
      <c r="E8848" s="78"/>
      <c r="F8848" s="78"/>
      <c r="G8848" s="78"/>
      <c r="H8848" s="78"/>
      <c r="I8848" s="78"/>
    </row>
    <row r="8849" spans="1:9" x14ac:dyDescent="0.2">
      <c r="A8849" s="77">
        <v>40981</v>
      </c>
      <c r="B8849" s="61">
        <v>2008</v>
      </c>
      <c r="C8849" s="78">
        <f t="shared" si="331"/>
        <v>2012.03</v>
      </c>
      <c r="D8849" s="78">
        <f t="shared" si="332"/>
        <v>3.9828099173553717</v>
      </c>
      <c r="E8849" s="78"/>
      <c r="F8849" s="78"/>
      <c r="G8849" s="78"/>
      <c r="H8849" s="78"/>
      <c r="I8849" s="78"/>
    </row>
    <row r="8850" spans="1:9" x14ac:dyDescent="0.2">
      <c r="A8850" s="77">
        <v>40982</v>
      </c>
      <c r="B8850" s="61">
        <v>1766</v>
      </c>
      <c r="C8850" s="78">
        <f t="shared" si="331"/>
        <v>2012.03</v>
      </c>
      <c r="D8850" s="78">
        <f t="shared" si="332"/>
        <v>3.5028099173553717</v>
      </c>
      <c r="E8850" s="78"/>
      <c r="F8850" s="78"/>
      <c r="G8850" s="78"/>
      <c r="H8850" s="78"/>
      <c r="I8850" s="78"/>
    </row>
    <row r="8851" spans="1:9" x14ac:dyDescent="0.2">
      <c r="A8851" s="77">
        <v>40983</v>
      </c>
      <c r="B8851" s="61">
        <v>4354</v>
      </c>
      <c r="C8851" s="78">
        <f t="shared" si="331"/>
        <v>2012.03</v>
      </c>
      <c r="D8851" s="78">
        <f t="shared" si="332"/>
        <v>8.6360330578512396</v>
      </c>
      <c r="E8851" s="78"/>
      <c r="F8851" s="78"/>
      <c r="G8851" s="78"/>
      <c r="H8851" s="78"/>
      <c r="I8851" s="78"/>
    </row>
    <row r="8852" spans="1:9" x14ac:dyDescent="0.2">
      <c r="A8852" s="77">
        <v>40984</v>
      </c>
      <c r="B8852" s="61">
        <v>7901</v>
      </c>
      <c r="C8852" s="78">
        <f t="shared" si="331"/>
        <v>2012.03</v>
      </c>
      <c r="D8852" s="78">
        <f t="shared" si="332"/>
        <v>15.671404958677686</v>
      </c>
      <c r="E8852" s="78"/>
      <c r="F8852" s="78"/>
      <c r="G8852" s="78"/>
      <c r="H8852" s="78"/>
      <c r="I8852" s="78"/>
    </row>
    <row r="8853" spans="1:9" x14ac:dyDescent="0.2">
      <c r="A8853" s="77">
        <v>40985</v>
      </c>
      <c r="B8853" s="61">
        <v>5648</v>
      </c>
      <c r="C8853" s="78">
        <f t="shared" si="331"/>
        <v>2012.03</v>
      </c>
      <c r="D8853" s="78">
        <f t="shared" si="332"/>
        <v>11.202644628099174</v>
      </c>
      <c r="E8853" s="78"/>
      <c r="F8853" s="78"/>
      <c r="G8853" s="78"/>
      <c r="H8853" s="78"/>
      <c r="I8853" s="78"/>
    </row>
    <row r="8854" spans="1:9" x14ac:dyDescent="0.2">
      <c r="A8854" s="77">
        <v>40986</v>
      </c>
      <c r="B8854" s="61">
        <v>3243</v>
      </c>
      <c r="C8854" s="78">
        <f t="shared" si="331"/>
        <v>2012.03</v>
      </c>
      <c r="D8854" s="78">
        <f t="shared" si="332"/>
        <v>6.4323966942148765</v>
      </c>
      <c r="E8854" s="78"/>
      <c r="F8854" s="78"/>
      <c r="G8854" s="78"/>
      <c r="H8854" s="78"/>
      <c r="I8854" s="78"/>
    </row>
    <row r="8855" spans="1:9" x14ac:dyDescent="0.2">
      <c r="A8855" s="77">
        <v>40987</v>
      </c>
      <c r="B8855" s="61">
        <v>2486</v>
      </c>
      <c r="C8855" s="78">
        <f t="shared" si="331"/>
        <v>2012.03</v>
      </c>
      <c r="D8855" s="78">
        <f t="shared" si="332"/>
        <v>4.9309090909090907</v>
      </c>
      <c r="E8855" s="78"/>
      <c r="F8855" s="78"/>
      <c r="G8855" s="78"/>
      <c r="H8855" s="78"/>
      <c r="I8855" s="78"/>
    </row>
    <row r="8856" spans="1:9" x14ac:dyDescent="0.2">
      <c r="A8856" s="77">
        <v>40988</v>
      </c>
      <c r="B8856" s="61">
        <v>2250</v>
      </c>
      <c r="C8856" s="78">
        <f t="shared" si="331"/>
        <v>2012.03</v>
      </c>
      <c r="D8856" s="78">
        <f t="shared" si="332"/>
        <v>4.4628099173553721</v>
      </c>
      <c r="E8856" s="78"/>
      <c r="F8856" s="78"/>
      <c r="G8856" s="78"/>
      <c r="H8856" s="78"/>
      <c r="I8856" s="78"/>
    </row>
    <row r="8857" spans="1:9" x14ac:dyDescent="0.2">
      <c r="A8857" s="77">
        <v>40989</v>
      </c>
      <c r="B8857" s="61">
        <v>2150</v>
      </c>
      <c r="C8857" s="78">
        <f t="shared" si="331"/>
        <v>2012.03</v>
      </c>
      <c r="D8857" s="78">
        <f t="shared" si="332"/>
        <v>4.2644628099173554</v>
      </c>
      <c r="E8857" s="78"/>
      <c r="F8857" s="78"/>
      <c r="G8857" s="78"/>
      <c r="H8857" s="78"/>
      <c r="I8857" s="78"/>
    </row>
    <row r="8858" spans="1:9" x14ac:dyDescent="0.2">
      <c r="A8858" s="77">
        <v>40990</v>
      </c>
      <c r="B8858" s="61">
        <v>2312</v>
      </c>
      <c r="C8858" s="78">
        <f t="shared" si="331"/>
        <v>2012.03</v>
      </c>
      <c r="D8858" s="78">
        <f t="shared" si="332"/>
        <v>4.5857851239669429</v>
      </c>
      <c r="E8858" s="78"/>
      <c r="F8858" s="78"/>
      <c r="G8858" s="78"/>
      <c r="H8858" s="78"/>
      <c r="I8858" s="78"/>
    </row>
    <row r="8859" spans="1:9" x14ac:dyDescent="0.2">
      <c r="A8859" s="77">
        <v>40991</v>
      </c>
      <c r="B8859" s="61">
        <v>2233</v>
      </c>
      <c r="C8859" s="78">
        <f t="shared" si="331"/>
        <v>2012.03</v>
      </c>
      <c r="D8859" s="78">
        <f t="shared" si="332"/>
        <v>4.4290909090909087</v>
      </c>
      <c r="E8859" s="78"/>
      <c r="F8859" s="78"/>
      <c r="G8859" s="78"/>
      <c r="H8859" s="78"/>
      <c r="I8859" s="78"/>
    </row>
    <row r="8860" spans="1:9" x14ac:dyDescent="0.2">
      <c r="A8860" s="77">
        <v>40992</v>
      </c>
      <c r="B8860" s="61">
        <v>2569</v>
      </c>
      <c r="C8860" s="78">
        <f t="shared" si="331"/>
        <v>2012.03</v>
      </c>
      <c r="D8860" s="78">
        <f t="shared" si="332"/>
        <v>5.0955371900826449</v>
      </c>
      <c r="E8860" s="78"/>
      <c r="F8860" s="78"/>
      <c r="G8860" s="78"/>
      <c r="H8860" s="78"/>
      <c r="I8860" s="78"/>
    </row>
    <row r="8861" spans="1:9" x14ac:dyDescent="0.2">
      <c r="A8861" s="77">
        <v>40993</v>
      </c>
      <c r="B8861" s="61">
        <v>2365</v>
      </c>
      <c r="C8861" s="78">
        <f t="shared" si="331"/>
        <v>2012.03</v>
      </c>
      <c r="D8861" s="78">
        <f t="shared" si="332"/>
        <v>4.6909090909090914</v>
      </c>
      <c r="E8861" s="78"/>
      <c r="F8861" s="78"/>
      <c r="G8861" s="78"/>
      <c r="H8861" s="78"/>
      <c r="I8861" s="78"/>
    </row>
    <row r="8862" spans="1:9" x14ac:dyDescent="0.2">
      <c r="A8862" s="77">
        <v>40994</v>
      </c>
      <c r="B8862" s="61">
        <v>2442</v>
      </c>
      <c r="C8862" s="78">
        <f t="shared" si="331"/>
        <v>2012.03</v>
      </c>
      <c r="D8862" s="78">
        <f t="shared" si="332"/>
        <v>4.8436363636363637</v>
      </c>
      <c r="E8862" s="78"/>
      <c r="F8862" s="78"/>
      <c r="G8862" s="78"/>
      <c r="H8862" s="78"/>
      <c r="I8862" s="78"/>
    </row>
    <row r="8863" spans="1:9" x14ac:dyDescent="0.2">
      <c r="A8863" s="77">
        <v>40995</v>
      </c>
      <c r="B8863" s="61">
        <v>4507</v>
      </c>
      <c r="C8863" s="78">
        <f t="shared" si="331"/>
        <v>2012.03</v>
      </c>
      <c r="D8863" s="78">
        <f t="shared" si="332"/>
        <v>8.9395041322314039</v>
      </c>
      <c r="E8863" s="78"/>
      <c r="F8863" s="78"/>
      <c r="G8863" s="78"/>
      <c r="H8863" s="78"/>
      <c r="I8863" s="78"/>
    </row>
    <row r="8864" spans="1:9" x14ac:dyDescent="0.2">
      <c r="A8864" s="77">
        <v>40996</v>
      </c>
      <c r="B8864" s="61">
        <v>5050</v>
      </c>
      <c r="C8864" s="78">
        <f t="shared" si="331"/>
        <v>2012.03</v>
      </c>
      <c r="D8864" s="78">
        <f t="shared" si="332"/>
        <v>10.016528925619834</v>
      </c>
      <c r="E8864" s="78"/>
      <c r="F8864" s="78"/>
      <c r="G8864" s="78"/>
      <c r="H8864" s="78"/>
      <c r="I8864" s="78"/>
    </row>
    <row r="8865" spans="1:9" x14ac:dyDescent="0.2">
      <c r="A8865" s="77">
        <v>40997</v>
      </c>
      <c r="B8865" s="61">
        <v>4735</v>
      </c>
      <c r="C8865" s="78">
        <f t="shared" si="331"/>
        <v>2012.03</v>
      </c>
      <c r="D8865" s="78">
        <f t="shared" si="332"/>
        <v>9.3917355371900832</v>
      </c>
      <c r="E8865" s="78"/>
      <c r="F8865" s="78"/>
      <c r="G8865" s="78"/>
      <c r="H8865" s="78"/>
      <c r="I8865" s="78"/>
    </row>
    <row r="8866" spans="1:9" x14ac:dyDescent="0.2">
      <c r="A8866" s="77">
        <v>40998</v>
      </c>
      <c r="B8866" s="61">
        <v>11051</v>
      </c>
      <c r="C8866" s="78">
        <f t="shared" si="331"/>
        <v>2012.03</v>
      </c>
      <c r="D8866" s="78">
        <f t="shared" si="332"/>
        <v>21.919338842975204</v>
      </c>
      <c r="E8866" s="78"/>
      <c r="F8866" s="78"/>
      <c r="G8866" s="78"/>
      <c r="H8866" s="78"/>
      <c r="I8866" s="78"/>
    </row>
    <row r="8867" spans="1:9" x14ac:dyDescent="0.2">
      <c r="A8867" s="77">
        <v>40999</v>
      </c>
      <c r="B8867" s="61">
        <v>12227</v>
      </c>
      <c r="C8867" s="78">
        <f t="shared" si="331"/>
        <v>2012.03</v>
      </c>
      <c r="D8867" s="78">
        <f t="shared" si="332"/>
        <v>24.251900826446281</v>
      </c>
      <c r="E8867" s="78"/>
      <c r="F8867" s="78"/>
      <c r="G8867" s="78"/>
      <c r="H8867" s="78"/>
      <c r="I8867" s="78"/>
    </row>
    <row r="8868" spans="1:9" x14ac:dyDescent="0.2">
      <c r="A8868" s="77">
        <v>41000</v>
      </c>
      <c r="B8868" s="61">
        <v>7426</v>
      </c>
      <c r="C8868" s="78">
        <f t="shared" si="331"/>
        <v>2012.04</v>
      </c>
      <c r="D8868" s="78">
        <f t="shared" si="332"/>
        <v>14.729256198347107</v>
      </c>
      <c r="E8868" s="78"/>
      <c r="F8868" s="78"/>
      <c r="G8868" s="78"/>
      <c r="H8868" s="78"/>
      <c r="I8868" s="78"/>
    </row>
    <row r="8869" spans="1:9" x14ac:dyDescent="0.2">
      <c r="A8869" s="77">
        <v>41001</v>
      </c>
      <c r="B8869" s="61">
        <v>4961</v>
      </c>
      <c r="C8869" s="78">
        <f t="shared" si="331"/>
        <v>2012.04</v>
      </c>
      <c r="D8869" s="78">
        <f t="shared" si="332"/>
        <v>9.84</v>
      </c>
      <c r="E8869" s="78"/>
      <c r="F8869" s="78"/>
      <c r="G8869" s="78"/>
      <c r="H8869" s="78"/>
      <c r="I8869" s="78"/>
    </row>
    <row r="8870" spans="1:9" x14ac:dyDescent="0.2">
      <c r="A8870" s="77">
        <v>41002</v>
      </c>
      <c r="B8870" s="61">
        <v>3882</v>
      </c>
      <c r="C8870" s="78">
        <f t="shared" si="331"/>
        <v>2012.04</v>
      </c>
      <c r="D8870" s="78">
        <f t="shared" si="332"/>
        <v>7.6998347107438017</v>
      </c>
      <c r="E8870" s="78"/>
      <c r="F8870" s="78"/>
      <c r="G8870" s="78"/>
      <c r="H8870" s="78"/>
      <c r="I8870" s="78"/>
    </row>
    <row r="8871" spans="1:9" x14ac:dyDescent="0.2">
      <c r="A8871" s="77">
        <v>41003</v>
      </c>
      <c r="B8871" s="61">
        <v>3619</v>
      </c>
      <c r="C8871" s="78">
        <f t="shared" si="331"/>
        <v>2012.04</v>
      </c>
      <c r="D8871" s="78">
        <f t="shared" si="332"/>
        <v>7.1781818181818178</v>
      </c>
      <c r="E8871" s="78"/>
      <c r="F8871" s="78"/>
      <c r="G8871" s="78"/>
      <c r="H8871" s="78"/>
      <c r="I8871" s="78"/>
    </row>
    <row r="8872" spans="1:9" x14ac:dyDescent="0.2">
      <c r="A8872" s="77">
        <v>41004</v>
      </c>
      <c r="B8872" s="61">
        <v>3008</v>
      </c>
      <c r="C8872" s="78">
        <f t="shared" si="331"/>
        <v>2012.04</v>
      </c>
      <c r="D8872" s="78">
        <f t="shared" si="332"/>
        <v>5.9662809917355375</v>
      </c>
      <c r="E8872" s="78"/>
      <c r="F8872" s="78"/>
      <c r="G8872" s="78"/>
      <c r="H8872" s="78"/>
      <c r="I8872" s="78"/>
    </row>
    <row r="8873" spans="1:9" x14ac:dyDescent="0.2">
      <c r="A8873" s="77">
        <v>41005</v>
      </c>
      <c r="B8873" s="61">
        <v>2659</v>
      </c>
      <c r="C8873" s="78">
        <f t="shared" si="331"/>
        <v>2012.04</v>
      </c>
      <c r="D8873" s="78">
        <f t="shared" si="332"/>
        <v>5.2740495867768598</v>
      </c>
      <c r="E8873" s="78"/>
      <c r="F8873" s="78"/>
      <c r="G8873" s="78"/>
      <c r="H8873" s="78"/>
      <c r="I8873" s="78"/>
    </row>
    <row r="8874" spans="1:9" x14ac:dyDescent="0.2">
      <c r="A8874" s="77">
        <v>41006</v>
      </c>
      <c r="B8874" s="61">
        <v>2278</v>
      </c>
      <c r="C8874" s="78">
        <f t="shared" si="331"/>
        <v>2012.04</v>
      </c>
      <c r="D8874" s="78">
        <f t="shared" si="332"/>
        <v>4.518347107438017</v>
      </c>
      <c r="E8874" s="78"/>
      <c r="F8874" s="78"/>
      <c r="G8874" s="78"/>
      <c r="H8874" s="78"/>
      <c r="I8874" s="78"/>
    </row>
    <row r="8875" spans="1:9" x14ac:dyDescent="0.2">
      <c r="A8875" s="77">
        <v>41007</v>
      </c>
      <c r="B8875" s="61">
        <v>2247</v>
      </c>
      <c r="C8875" s="78">
        <f t="shared" si="331"/>
        <v>2012.04</v>
      </c>
      <c r="D8875" s="78">
        <f t="shared" si="332"/>
        <v>4.4568595041322316</v>
      </c>
      <c r="E8875" s="78"/>
      <c r="F8875" s="78"/>
      <c r="G8875" s="78"/>
      <c r="H8875" s="78"/>
      <c r="I8875" s="78"/>
    </row>
    <row r="8876" spans="1:9" x14ac:dyDescent="0.2">
      <c r="A8876" s="77">
        <v>41008</v>
      </c>
      <c r="B8876" s="61">
        <v>2133</v>
      </c>
      <c r="C8876" s="78">
        <f t="shared" si="331"/>
        <v>2012.04</v>
      </c>
      <c r="D8876" s="78">
        <f t="shared" si="332"/>
        <v>4.230743801652892</v>
      </c>
      <c r="E8876" s="78"/>
      <c r="F8876" s="78"/>
      <c r="G8876" s="78"/>
      <c r="H8876" s="78"/>
      <c r="I8876" s="78"/>
    </row>
    <row r="8877" spans="1:9" x14ac:dyDescent="0.2">
      <c r="A8877" s="77">
        <v>41009</v>
      </c>
      <c r="B8877" s="61">
        <v>3655</v>
      </c>
      <c r="C8877" s="78">
        <f t="shared" si="331"/>
        <v>2012.04</v>
      </c>
      <c r="D8877" s="78">
        <f t="shared" si="332"/>
        <v>7.2495867768595046</v>
      </c>
      <c r="E8877" s="78"/>
      <c r="F8877" s="78"/>
      <c r="G8877" s="78"/>
      <c r="H8877" s="78"/>
      <c r="I8877" s="78"/>
    </row>
    <row r="8878" spans="1:9" x14ac:dyDescent="0.2">
      <c r="A8878" s="77">
        <v>41010</v>
      </c>
      <c r="B8878" s="61">
        <v>3153</v>
      </c>
      <c r="C8878" s="78">
        <f t="shared" si="331"/>
        <v>2012.04</v>
      </c>
      <c r="D8878" s="78">
        <f t="shared" si="332"/>
        <v>6.2538842975206608</v>
      </c>
      <c r="E8878" s="78"/>
      <c r="F8878" s="78"/>
      <c r="G8878" s="78"/>
      <c r="H8878" s="78"/>
      <c r="I8878" s="78"/>
    </row>
    <row r="8879" spans="1:9" x14ac:dyDescent="0.2">
      <c r="A8879" s="77">
        <v>41011</v>
      </c>
      <c r="B8879" s="61">
        <v>3835</v>
      </c>
      <c r="C8879" s="78">
        <f t="shared" si="331"/>
        <v>2012.04</v>
      </c>
      <c r="D8879" s="78">
        <f t="shared" si="332"/>
        <v>7.6066115702479333</v>
      </c>
      <c r="E8879" s="78"/>
      <c r="F8879" s="78"/>
      <c r="G8879" s="78"/>
      <c r="H8879" s="78"/>
      <c r="I8879" s="78"/>
    </row>
    <row r="8880" spans="1:9" x14ac:dyDescent="0.2">
      <c r="A8880" s="77">
        <v>41012</v>
      </c>
      <c r="B8880" s="61">
        <v>4117</v>
      </c>
      <c r="C8880" s="78">
        <f t="shared" si="331"/>
        <v>2012.04</v>
      </c>
      <c r="D8880" s="78">
        <f t="shared" si="332"/>
        <v>8.1659504132231397</v>
      </c>
      <c r="E8880" s="78"/>
      <c r="F8880" s="78"/>
      <c r="G8880" s="78"/>
      <c r="H8880" s="78"/>
      <c r="I8880" s="78"/>
    </row>
    <row r="8881" spans="1:9" x14ac:dyDescent="0.2">
      <c r="A8881" s="77">
        <v>41013</v>
      </c>
      <c r="B8881" s="61">
        <v>3565</v>
      </c>
      <c r="C8881" s="78">
        <f t="shared" si="331"/>
        <v>2012.04</v>
      </c>
      <c r="D8881" s="78">
        <f t="shared" si="332"/>
        <v>7.0710743801652889</v>
      </c>
      <c r="E8881" s="78"/>
      <c r="F8881" s="78"/>
      <c r="G8881" s="78"/>
      <c r="H8881" s="78"/>
      <c r="I8881" s="78"/>
    </row>
    <row r="8882" spans="1:9" x14ac:dyDescent="0.2">
      <c r="A8882" s="77">
        <v>41014</v>
      </c>
      <c r="B8882" s="61">
        <v>3233</v>
      </c>
      <c r="C8882" s="78">
        <f t="shared" si="331"/>
        <v>2012.04</v>
      </c>
      <c r="D8882" s="78">
        <f t="shared" si="332"/>
        <v>6.4125619834710745</v>
      </c>
      <c r="E8882" s="78"/>
      <c r="F8882" s="78"/>
      <c r="G8882" s="78"/>
      <c r="H8882" s="78"/>
      <c r="I8882" s="78"/>
    </row>
    <row r="8883" spans="1:9" x14ac:dyDescent="0.2">
      <c r="A8883" s="77">
        <v>41015</v>
      </c>
      <c r="B8883" s="61">
        <v>3312</v>
      </c>
      <c r="C8883" s="78">
        <f t="shared" si="331"/>
        <v>2012.04</v>
      </c>
      <c r="D8883" s="78">
        <f t="shared" si="332"/>
        <v>6.5692561983471078</v>
      </c>
      <c r="E8883" s="78"/>
      <c r="F8883" s="78"/>
      <c r="G8883" s="78"/>
      <c r="H8883" s="78"/>
      <c r="I8883" s="78"/>
    </row>
    <row r="8884" spans="1:9" x14ac:dyDescent="0.2">
      <c r="A8884" s="77">
        <v>41016</v>
      </c>
      <c r="B8884" s="61">
        <v>3508</v>
      </c>
      <c r="C8884" s="78">
        <f t="shared" si="331"/>
        <v>2012.04</v>
      </c>
      <c r="D8884" s="78">
        <f t="shared" si="332"/>
        <v>6.9580165289256204</v>
      </c>
      <c r="E8884" s="78"/>
      <c r="F8884" s="78"/>
      <c r="G8884" s="78"/>
      <c r="H8884" s="78"/>
      <c r="I8884" s="78"/>
    </row>
    <row r="8885" spans="1:9" x14ac:dyDescent="0.2">
      <c r="A8885" s="77">
        <v>41017</v>
      </c>
      <c r="B8885" s="61">
        <v>3598</v>
      </c>
      <c r="C8885" s="78">
        <f t="shared" si="331"/>
        <v>2012.04</v>
      </c>
      <c r="D8885" s="78">
        <f t="shared" si="332"/>
        <v>7.1365289256198352</v>
      </c>
      <c r="E8885" s="78"/>
      <c r="F8885" s="78"/>
      <c r="G8885" s="78"/>
      <c r="H8885" s="78"/>
      <c r="I8885" s="78"/>
    </row>
    <row r="8886" spans="1:9" x14ac:dyDescent="0.2">
      <c r="A8886" s="77">
        <v>41018</v>
      </c>
      <c r="B8886" s="61">
        <v>4802</v>
      </c>
      <c r="C8886" s="78">
        <f t="shared" si="331"/>
        <v>2012.04</v>
      </c>
      <c r="D8886" s="78">
        <f t="shared" si="332"/>
        <v>9.5246280991735528</v>
      </c>
      <c r="E8886" s="78"/>
      <c r="F8886" s="78"/>
      <c r="G8886" s="78"/>
      <c r="H8886" s="78"/>
      <c r="I8886" s="78"/>
    </row>
    <row r="8887" spans="1:9" x14ac:dyDescent="0.2">
      <c r="A8887" s="77">
        <v>41019</v>
      </c>
      <c r="B8887" s="61">
        <v>5769</v>
      </c>
      <c r="C8887" s="78">
        <f t="shared" si="331"/>
        <v>2012.04</v>
      </c>
      <c r="D8887" s="78">
        <f t="shared" si="332"/>
        <v>11.442644628099172</v>
      </c>
      <c r="E8887" s="78"/>
      <c r="F8887" s="78"/>
      <c r="G8887" s="78"/>
      <c r="H8887" s="78"/>
      <c r="I8887" s="78"/>
    </row>
    <row r="8888" spans="1:9" x14ac:dyDescent="0.2">
      <c r="A8888" s="77">
        <v>41020</v>
      </c>
      <c r="B8888" s="61">
        <v>7366</v>
      </c>
      <c r="C8888" s="78">
        <f t="shared" si="331"/>
        <v>2012.04</v>
      </c>
      <c r="D8888" s="78">
        <f t="shared" si="332"/>
        <v>14.610247933884297</v>
      </c>
      <c r="E8888" s="78"/>
      <c r="F8888" s="78"/>
      <c r="G8888" s="78"/>
      <c r="H8888" s="78"/>
      <c r="I8888" s="78"/>
    </row>
    <row r="8889" spans="1:9" x14ac:dyDescent="0.2">
      <c r="A8889" s="77">
        <v>41021</v>
      </c>
      <c r="B8889" s="61">
        <v>9018</v>
      </c>
      <c r="C8889" s="78">
        <f t="shared" si="331"/>
        <v>2012.04</v>
      </c>
      <c r="D8889" s="78">
        <f t="shared" si="332"/>
        <v>17.886942148760333</v>
      </c>
      <c r="E8889" s="78"/>
      <c r="F8889" s="78"/>
      <c r="G8889" s="78"/>
      <c r="H8889" s="78"/>
      <c r="I8889" s="78"/>
    </row>
    <row r="8890" spans="1:9" x14ac:dyDescent="0.2">
      <c r="A8890" s="77">
        <v>41022</v>
      </c>
      <c r="B8890" s="61">
        <v>10919</v>
      </c>
      <c r="C8890" s="78">
        <f t="shared" si="331"/>
        <v>2012.04</v>
      </c>
      <c r="D8890" s="78">
        <f t="shared" si="332"/>
        <v>21.657520661157026</v>
      </c>
      <c r="E8890" s="78"/>
      <c r="F8890" s="78"/>
      <c r="G8890" s="78"/>
      <c r="H8890" s="78"/>
      <c r="I8890" s="78"/>
    </row>
    <row r="8891" spans="1:9" x14ac:dyDescent="0.2">
      <c r="A8891" s="77">
        <v>41023</v>
      </c>
      <c r="B8891" s="61">
        <v>10229</v>
      </c>
      <c r="C8891" s="78">
        <f t="shared" si="331"/>
        <v>2012.04</v>
      </c>
      <c r="D8891" s="78">
        <f t="shared" si="332"/>
        <v>20.288925619834711</v>
      </c>
      <c r="E8891" s="78"/>
      <c r="F8891" s="78"/>
      <c r="G8891" s="78"/>
      <c r="H8891" s="78"/>
      <c r="I8891" s="78"/>
    </row>
    <row r="8892" spans="1:9" x14ac:dyDescent="0.2">
      <c r="A8892" s="77">
        <v>41024</v>
      </c>
      <c r="B8892" s="61">
        <v>8663</v>
      </c>
      <c r="C8892" s="78">
        <f t="shared" si="331"/>
        <v>2012.04</v>
      </c>
      <c r="D8892" s="78">
        <f t="shared" si="332"/>
        <v>17.182809917355371</v>
      </c>
      <c r="E8892" s="78"/>
      <c r="F8892" s="78"/>
      <c r="G8892" s="78"/>
      <c r="H8892" s="78"/>
      <c r="I8892" s="78"/>
    </row>
    <row r="8893" spans="1:9" x14ac:dyDescent="0.2">
      <c r="A8893" s="77">
        <v>41025</v>
      </c>
      <c r="B8893" s="61">
        <v>8824</v>
      </c>
      <c r="C8893" s="78">
        <f t="shared" si="331"/>
        <v>2012.04</v>
      </c>
      <c r="D8893" s="78">
        <f t="shared" si="332"/>
        <v>17.502148760330581</v>
      </c>
      <c r="E8893" s="78"/>
      <c r="F8893" s="78"/>
      <c r="G8893" s="78"/>
      <c r="H8893" s="78"/>
      <c r="I8893" s="78"/>
    </row>
    <row r="8894" spans="1:9" x14ac:dyDescent="0.2">
      <c r="A8894" s="77">
        <v>41026</v>
      </c>
      <c r="B8894" s="61">
        <v>6306</v>
      </c>
      <c r="C8894" s="78">
        <f t="shared" si="331"/>
        <v>2012.04</v>
      </c>
      <c r="D8894" s="78">
        <f t="shared" si="332"/>
        <v>12.507768595041322</v>
      </c>
      <c r="E8894" s="78"/>
      <c r="F8894" s="78"/>
      <c r="G8894" s="78"/>
      <c r="H8894" s="78"/>
      <c r="I8894" s="78"/>
    </row>
    <row r="8895" spans="1:9" x14ac:dyDescent="0.2">
      <c r="A8895" s="77">
        <v>41027</v>
      </c>
      <c r="B8895" s="61">
        <v>5301</v>
      </c>
      <c r="C8895" s="78">
        <f t="shared" si="331"/>
        <v>2012.04</v>
      </c>
      <c r="D8895" s="78">
        <f t="shared" si="332"/>
        <v>10.514380165289257</v>
      </c>
      <c r="E8895" s="78"/>
      <c r="F8895" s="78"/>
      <c r="G8895" s="78"/>
      <c r="H8895" s="78"/>
      <c r="I8895" s="78"/>
    </row>
    <row r="8896" spans="1:9" x14ac:dyDescent="0.2">
      <c r="A8896" s="77">
        <v>41028</v>
      </c>
      <c r="B8896" s="61">
        <v>5510</v>
      </c>
      <c r="C8896" s="78">
        <f t="shared" si="331"/>
        <v>2012.04</v>
      </c>
      <c r="D8896" s="78">
        <f t="shared" si="332"/>
        <v>10.928925619834711</v>
      </c>
      <c r="E8896" s="78"/>
      <c r="F8896" s="78"/>
      <c r="G8896" s="78"/>
      <c r="H8896" s="78"/>
      <c r="I8896" s="78"/>
    </row>
    <row r="8897" spans="1:9" x14ac:dyDescent="0.2">
      <c r="A8897" s="77">
        <v>41029</v>
      </c>
      <c r="B8897" s="61">
        <v>5880</v>
      </c>
      <c r="C8897" s="78">
        <f t="shared" si="331"/>
        <v>2012.04</v>
      </c>
      <c r="D8897" s="78">
        <f t="shared" si="332"/>
        <v>11.662809917355371</v>
      </c>
      <c r="E8897" s="78"/>
      <c r="F8897" s="78"/>
      <c r="G8897" s="78"/>
      <c r="H8897" s="78"/>
      <c r="I8897" s="78"/>
    </row>
    <row r="8898" spans="1:9" x14ac:dyDescent="0.2">
      <c r="A8898" s="77">
        <v>41030</v>
      </c>
      <c r="B8898" s="61">
        <v>5783</v>
      </c>
      <c r="C8898" s="78">
        <f t="shared" si="331"/>
        <v>2012.05</v>
      </c>
      <c r="D8898" s="78">
        <f t="shared" si="332"/>
        <v>11.470413223140497</v>
      </c>
      <c r="E8898" s="78"/>
      <c r="F8898" s="78"/>
      <c r="G8898" s="78"/>
      <c r="H8898" s="78"/>
      <c r="I8898" s="78"/>
    </row>
    <row r="8899" spans="1:9" x14ac:dyDescent="0.2">
      <c r="A8899" s="77">
        <v>41031</v>
      </c>
      <c r="B8899" s="61">
        <v>4615</v>
      </c>
      <c r="C8899" s="78">
        <f t="shared" si="331"/>
        <v>2012.05</v>
      </c>
      <c r="D8899" s="78">
        <f t="shared" si="332"/>
        <v>9.1537190082644635</v>
      </c>
      <c r="E8899" s="78"/>
      <c r="F8899" s="78"/>
      <c r="G8899" s="78"/>
      <c r="H8899" s="78"/>
      <c r="I8899" s="78"/>
    </row>
    <row r="8900" spans="1:9" x14ac:dyDescent="0.2">
      <c r="A8900" s="77">
        <v>41032</v>
      </c>
      <c r="B8900" s="61">
        <v>4511</v>
      </c>
      <c r="C8900" s="78">
        <f t="shared" si="331"/>
        <v>2012.05</v>
      </c>
      <c r="D8900" s="78">
        <f t="shared" si="332"/>
        <v>8.9474380165289258</v>
      </c>
      <c r="E8900" s="78"/>
      <c r="F8900" s="78"/>
      <c r="G8900" s="78"/>
      <c r="H8900" s="78"/>
      <c r="I8900" s="78"/>
    </row>
    <row r="8901" spans="1:9" x14ac:dyDescent="0.2">
      <c r="A8901" s="77">
        <v>41033</v>
      </c>
      <c r="B8901" s="61">
        <v>4129</v>
      </c>
      <c r="C8901" s="78">
        <f t="shared" si="331"/>
        <v>2012.05</v>
      </c>
      <c r="D8901" s="78">
        <f t="shared" si="332"/>
        <v>8.1897520661157017</v>
      </c>
      <c r="E8901" s="78"/>
      <c r="F8901" s="78"/>
      <c r="G8901" s="78"/>
      <c r="H8901" s="78"/>
      <c r="I8901" s="78"/>
    </row>
    <row r="8902" spans="1:9" x14ac:dyDescent="0.2">
      <c r="A8902" s="77">
        <v>41034</v>
      </c>
      <c r="B8902" s="61">
        <v>3732</v>
      </c>
      <c r="C8902" s="78">
        <f t="shared" si="331"/>
        <v>2012.05</v>
      </c>
      <c r="D8902" s="78">
        <f t="shared" si="332"/>
        <v>7.4023140495867761</v>
      </c>
      <c r="E8902" s="78"/>
      <c r="F8902" s="78"/>
      <c r="G8902" s="78"/>
      <c r="H8902" s="78"/>
      <c r="I8902" s="78"/>
    </row>
    <row r="8903" spans="1:9" x14ac:dyDescent="0.2">
      <c r="A8903" s="77">
        <v>41035</v>
      </c>
      <c r="B8903" s="61">
        <v>3642</v>
      </c>
      <c r="C8903" s="78">
        <f t="shared" si="331"/>
        <v>2012.05</v>
      </c>
      <c r="D8903" s="78">
        <f t="shared" si="332"/>
        <v>7.2238016528925622</v>
      </c>
      <c r="E8903" s="78"/>
      <c r="F8903" s="78"/>
      <c r="G8903" s="78"/>
      <c r="H8903" s="78"/>
      <c r="I8903" s="78"/>
    </row>
    <row r="8904" spans="1:9" x14ac:dyDescent="0.2">
      <c r="A8904" s="77">
        <v>41036</v>
      </c>
      <c r="B8904" s="61">
        <v>3926</v>
      </c>
      <c r="C8904" s="78">
        <f t="shared" si="331"/>
        <v>2012.05</v>
      </c>
      <c r="D8904" s="78">
        <f t="shared" si="332"/>
        <v>7.7871074380165295</v>
      </c>
      <c r="E8904" s="78"/>
      <c r="F8904" s="78"/>
      <c r="G8904" s="78"/>
      <c r="H8904" s="78"/>
      <c r="I8904" s="78"/>
    </row>
    <row r="8905" spans="1:9" x14ac:dyDescent="0.2">
      <c r="A8905" s="77">
        <v>41037</v>
      </c>
      <c r="B8905" s="61">
        <v>5299</v>
      </c>
      <c r="C8905" s="78">
        <f t="shared" si="331"/>
        <v>2012.05</v>
      </c>
      <c r="D8905" s="78">
        <f t="shared" si="332"/>
        <v>10.510413223140496</v>
      </c>
      <c r="E8905" s="78"/>
      <c r="F8905" s="78"/>
      <c r="G8905" s="78"/>
      <c r="H8905" s="78"/>
      <c r="I8905" s="78"/>
    </row>
    <row r="8906" spans="1:9" x14ac:dyDescent="0.2">
      <c r="A8906" s="77">
        <v>41038</v>
      </c>
      <c r="B8906" s="61">
        <v>5253</v>
      </c>
      <c r="C8906" s="78">
        <f t="shared" si="331"/>
        <v>2012.05</v>
      </c>
      <c r="D8906" s="78">
        <f t="shared" si="332"/>
        <v>10.419173553719009</v>
      </c>
      <c r="E8906" s="78"/>
      <c r="F8906" s="78"/>
      <c r="G8906" s="78"/>
      <c r="H8906" s="78"/>
      <c r="I8906" s="78"/>
    </row>
    <row r="8907" spans="1:9" x14ac:dyDescent="0.2">
      <c r="A8907" s="77">
        <v>41039</v>
      </c>
      <c r="B8907" s="61">
        <v>5014</v>
      </c>
      <c r="C8907" s="78">
        <f t="shared" ref="C8907:C8970" si="333">YEAR(A8907) + MONTH(A8907) / 100</f>
        <v>2012.05</v>
      </c>
      <c r="D8907" s="78">
        <f t="shared" si="332"/>
        <v>9.9451239669421483</v>
      </c>
      <c r="E8907" s="78"/>
      <c r="F8907" s="78"/>
      <c r="G8907" s="78"/>
      <c r="H8907" s="78"/>
      <c r="I8907" s="78"/>
    </row>
    <row r="8908" spans="1:9" x14ac:dyDescent="0.2">
      <c r="A8908" s="77">
        <v>41040</v>
      </c>
      <c r="B8908" s="61">
        <v>4370</v>
      </c>
      <c r="C8908" s="78">
        <f t="shared" si="333"/>
        <v>2012.05</v>
      </c>
      <c r="D8908" s="78">
        <f t="shared" ref="D8908:D8971" si="334">B8908 * 60 * 60 * 24 / 43560 / 1000</f>
        <v>8.6677685950413217</v>
      </c>
      <c r="E8908" s="78"/>
      <c r="F8908" s="78"/>
      <c r="G8908" s="78"/>
      <c r="H8908" s="78"/>
      <c r="I8908" s="78"/>
    </row>
    <row r="8909" spans="1:9" x14ac:dyDescent="0.2">
      <c r="A8909" s="77">
        <v>41041</v>
      </c>
      <c r="B8909" s="61">
        <v>4553</v>
      </c>
      <c r="C8909" s="78">
        <f t="shared" si="333"/>
        <v>2012.05</v>
      </c>
      <c r="D8909" s="78">
        <f t="shared" si="334"/>
        <v>9.0307438016528927</v>
      </c>
      <c r="E8909" s="78"/>
      <c r="F8909" s="78"/>
      <c r="G8909" s="78"/>
      <c r="H8909" s="78"/>
      <c r="I8909" s="78"/>
    </row>
    <row r="8910" spans="1:9" x14ac:dyDescent="0.2">
      <c r="A8910" s="77">
        <v>41042</v>
      </c>
      <c r="B8910" s="61">
        <v>5075</v>
      </c>
      <c r="C8910" s="78">
        <f t="shared" si="333"/>
        <v>2012.05</v>
      </c>
      <c r="D8910" s="78">
        <f t="shared" si="334"/>
        <v>10.066115702479339</v>
      </c>
      <c r="E8910" s="78"/>
      <c r="F8910" s="78"/>
      <c r="G8910" s="78"/>
      <c r="H8910" s="78"/>
      <c r="I8910" s="78"/>
    </row>
    <row r="8911" spans="1:9" x14ac:dyDescent="0.2">
      <c r="A8911" s="77">
        <v>41043</v>
      </c>
      <c r="B8911" s="61">
        <v>5266</v>
      </c>
      <c r="C8911" s="78">
        <f t="shared" si="333"/>
        <v>2012.05</v>
      </c>
      <c r="D8911" s="78">
        <f t="shared" si="334"/>
        <v>10.44495867768595</v>
      </c>
      <c r="E8911" s="78"/>
      <c r="F8911" s="78"/>
      <c r="G8911" s="78"/>
      <c r="H8911" s="78"/>
      <c r="I8911" s="78"/>
    </row>
    <row r="8912" spans="1:9" x14ac:dyDescent="0.2">
      <c r="A8912" s="77">
        <v>41044</v>
      </c>
      <c r="B8912" s="61">
        <v>6178</v>
      </c>
      <c r="C8912" s="78">
        <f t="shared" si="333"/>
        <v>2012.05</v>
      </c>
      <c r="D8912" s="78">
        <f t="shared" si="334"/>
        <v>12.25388429752066</v>
      </c>
      <c r="E8912" s="78"/>
      <c r="F8912" s="78"/>
      <c r="G8912" s="78"/>
      <c r="H8912" s="78"/>
      <c r="I8912" s="78"/>
    </row>
    <row r="8913" spans="1:9" x14ac:dyDescent="0.2">
      <c r="A8913" s="77">
        <v>41045</v>
      </c>
      <c r="B8913" s="61">
        <v>5521</v>
      </c>
      <c r="C8913" s="78">
        <f t="shared" si="333"/>
        <v>2012.05</v>
      </c>
      <c r="D8913" s="78">
        <f t="shared" si="334"/>
        <v>10.950743801652893</v>
      </c>
      <c r="E8913" s="78"/>
      <c r="F8913" s="78"/>
      <c r="G8913" s="78"/>
      <c r="H8913" s="78"/>
      <c r="I8913" s="78"/>
    </row>
    <row r="8914" spans="1:9" x14ac:dyDescent="0.2">
      <c r="A8914" s="77">
        <v>41046</v>
      </c>
      <c r="B8914" s="61">
        <v>4419</v>
      </c>
      <c r="C8914" s="78">
        <f t="shared" si="333"/>
        <v>2012.05</v>
      </c>
      <c r="D8914" s="78">
        <f t="shared" si="334"/>
        <v>8.7649586776859501</v>
      </c>
      <c r="E8914" s="78"/>
      <c r="F8914" s="78"/>
      <c r="G8914" s="78"/>
      <c r="H8914" s="78"/>
      <c r="I8914" s="78"/>
    </row>
    <row r="8915" spans="1:9" x14ac:dyDescent="0.2">
      <c r="A8915" s="77">
        <v>41047</v>
      </c>
      <c r="B8915" s="61">
        <v>3585</v>
      </c>
      <c r="C8915" s="78">
        <f t="shared" si="333"/>
        <v>2012.05</v>
      </c>
      <c r="D8915" s="78">
        <f t="shared" si="334"/>
        <v>7.1107438016528919</v>
      </c>
      <c r="E8915" s="78"/>
      <c r="F8915" s="78"/>
      <c r="G8915" s="78"/>
      <c r="H8915" s="78"/>
      <c r="I8915" s="78"/>
    </row>
    <row r="8916" spans="1:9" x14ac:dyDescent="0.2">
      <c r="A8916" s="77">
        <v>41048</v>
      </c>
      <c r="B8916" s="61">
        <v>3477</v>
      </c>
      <c r="C8916" s="78">
        <f t="shared" si="333"/>
        <v>2012.05</v>
      </c>
      <c r="D8916" s="78">
        <f t="shared" si="334"/>
        <v>6.896528925619835</v>
      </c>
      <c r="E8916" s="78"/>
      <c r="F8916" s="78"/>
      <c r="G8916" s="78"/>
      <c r="H8916" s="78"/>
      <c r="I8916" s="78"/>
    </row>
    <row r="8917" spans="1:9" x14ac:dyDescent="0.2">
      <c r="A8917" s="77">
        <v>41049</v>
      </c>
      <c r="B8917" s="61">
        <v>3893</v>
      </c>
      <c r="C8917" s="78">
        <f t="shared" si="333"/>
        <v>2012.05</v>
      </c>
      <c r="D8917" s="78">
        <f t="shared" si="334"/>
        <v>7.7216528925619832</v>
      </c>
      <c r="E8917" s="78"/>
      <c r="F8917" s="78"/>
      <c r="G8917" s="78"/>
      <c r="H8917" s="78"/>
      <c r="I8917" s="78"/>
    </row>
    <row r="8918" spans="1:9" x14ac:dyDescent="0.2">
      <c r="A8918" s="77">
        <v>41050</v>
      </c>
      <c r="B8918" s="61">
        <v>3572</v>
      </c>
      <c r="C8918" s="78">
        <f t="shared" si="333"/>
        <v>2012.05</v>
      </c>
      <c r="D8918" s="78">
        <f t="shared" si="334"/>
        <v>7.0849586776859503</v>
      </c>
      <c r="E8918" s="78"/>
      <c r="F8918" s="78"/>
      <c r="G8918" s="78"/>
      <c r="H8918" s="78"/>
      <c r="I8918" s="78"/>
    </row>
    <row r="8919" spans="1:9" x14ac:dyDescent="0.2">
      <c r="A8919" s="77">
        <v>41051</v>
      </c>
      <c r="B8919" s="61">
        <v>3024</v>
      </c>
      <c r="C8919" s="78">
        <f t="shared" si="333"/>
        <v>2012.05</v>
      </c>
      <c r="D8919" s="78">
        <f t="shared" si="334"/>
        <v>5.9980165289256204</v>
      </c>
      <c r="E8919" s="78"/>
      <c r="F8919" s="78"/>
      <c r="G8919" s="78"/>
      <c r="H8919" s="78"/>
      <c r="I8919" s="78"/>
    </row>
    <row r="8920" spans="1:9" x14ac:dyDescent="0.2">
      <c r="A8920" s="77">
        <v>41052</v>
      </c>
      <c r="B8920" s="61">
        <v>2751</v>
      </c>
      <c r="C8920" s="78">
        <f t="shared" si="333"/>
        <v>2012.05</v>
      </c>
      <c r="D8920" s="78">
        <f t="shared" si="334"/>
        <v>5.4565289256198346</v>
      </c>
      <c r="E8920" s="78"/>
      <c r="F8920" s="78"/>
      <c r="G8920" s="78"/>
      <c r="H8920" s="78"/>
      <c r="I8920" s="78"/>
    </row>
    <row r="8921" spans="1:9" x14ac:dyDescent="0.2">
      <c r="A8921" s="77">
        <v>41053</v>
      </c>
      <c r="B8921" s="61">
        <v>2225</v>
      </c>
      <c r="C8921" s="78">
        <f t="shared" si="333"/>
        <v>2012.05</v>
      </c>
      <c r="D8921" s="78">
        <f t="shared" si="334"/>
        <v>4.4132231404958677</v>
      </c>
      <c r="E8921" s="78"/>
      <c r="F8921" s="78"/>
      <c r="G8921" s="78"/>
      <c r="H8921" s="78"/>
      <c r="I8921" s="78"/>
    </row>
    <row r="8922" spans="1:9" x14ac:dyDescent="0.2">
      <c r="A8922" s="77">
        <v>41054</v>
      </c>
      <c r="B8922" s="61">
        <v>2279</v>
      </c>
      <c r="C8922" s="78">
        <f t="shared" si="333"/>
        <v>2012.05</v>
      </c>
      <c r="D8922" s="78">
        <f t="shared" si="334"/>
        <v>4.5203305785123966</v>
      </c>
      <c r="E8922" s="78"/>
      <c r="F8922" s="78"/>
      <c r="G8922" s="78"/>
      <c r="H8922" s="78"/>
      <c r="I8922" s="78"/>
    </row>
    <row r="8923" spans="1:9" x14ac:dyDescent="0.2">
      <c r="A8923" s="77">
        <v>41055</v>
      </c>
      <c r="B8923" s="61">
        <v>2043</v>
      </c>
      <c r="C8923" s="78">
        <f t="shared" si="333"/>
        <v>2012.05</v>
      </c>
      <c r="D8923" s="78">
        <f t="shared" si="334"/>
        <v>4.0522314049586772</v>
      </c>
      <c r="E8923" s="78"/>
      <c r="F8923" s="78"/>
      <c r="G8923" s="78"/>
      <c r="H8923" s="78"/>
      <c r="I8923" s="78"/>
    </row>
    <row r="8924" spans="1:9" x14ac:dyDescent="0.2">
      <c r="A8924" s="77">
        <v>41056</v>
      </c>
      <c r="B8924" s="61">
        <v>2098</v>
      </c>
      <c r="C8924" s="78">
        <f t="shared" si="333"/>
        <v>2012.05</v>
      </c>
      <c r="D8924" s="78">
        <f t="shared" si="334"/>
        <v>4.1613223140495865</v>
      </c>
      <c r="E8924" s="78"/>
      <c r="F8924" s="78"/>
      <c r="G8924" s="78"/>
      <c r="H8924" s="78"/>
      <c r="I8924" s="78"/>
    </row>
    <row r="8925" spans="1:9" x14ac:dyDescent="0.2">
      <c r="A8925" s="77">
        <v>41057</v>
      </c>
      <c r="B8925" s="61">
        <v>2054</v>
      </c>
      <c r="C8925" s="78">
        <f t="shared" si="333"/>
        <v>2012.05</v>
      </c>
      <c r="D8925" s="78">
        <f t="shared" si="334"/>
        <v>4.0740495867768596</v>
      </c>
      <c r="E8925" s="78"/>
      <c r="F8925" s="78"/>
      <c r="G8925" s="78"/>
      <c r="H8925" s="78"/>
      <c r="I8925" s="78"/>
    </row>
    <row r="8926" spans="1:9" x14ac:dyDescent="0.2">
      <c r="A8926" s="77">
        <v>41058</v>
      </c>
      <c r="B8926" s="61">
        <v>2296</v>
      </c>
      <c r="C8926" s="78">
        <f t="shared" si="333"/>
        <v>2012.05</v>
      </c>
      <c r="D8926" s="78">
        <f t="shared" si="334"/>
        <v>4.5540495867768591</v>
      </c>
      <c r="E8926" s="78"/>
      <c r="F8926" s="78"/>
      <c r="G8926" s="78"/>
      <c r="H8926" s="78"/>
      <c r="I8926" s="78"/>
    </row>
    <row r="8927" spans="1:9" x14ac:dyDescent="0.2">
      <c r="A8927" s="77">
        <v>41059</v>
      </c>
      <c r="B8927" s="61">
        <v>2378</v>
      </c>
      <c r="C8927" s="78">
        <f t="shared" si="333"/>
        <v>2012.05</v>
      </c>
      <c r="D8927" s="78">
        <f t="shared" si="334"/>
        <v>4.7166942148760329</v>
      </c>
      <c r="E8927" s="78"/>
      <c r="F8927" s="78"/>
      <c r="G8927" s="78"/>
      <c r="H8927" s="78"/>
      <c r="I8927" s="78"/>
    </row>
    <row r="8928" spans="1:9" x14ac:dyDescent="0.2">
      <c r="A8928" s="77">
        <v>41060</v>
      </c>
      <c r="B8928" s="61">
        <v>2766</v>
      </c>
      <c r="C8928" s="78">
        <f t="shared" si="333"/>
        <v>2012.05</v>
      </c>
      <c r="D8928" s="78">
        <f t="shared" si="334"/>
        <v>5.4862809917355371</v>
      </c>
      <c r="E8928" s="78"/>
      <c r="F8928" s="78"/>
      <c r="G8928" s="78"/>
      <c r="H8928" s="78"/>
      <c r="I8928" s="78"/>
    </row>
    <row r="8929" spans="1:9" x14ac:dyDescent="0.2">
      <c r="A8929" s="77">
        <v>41061</v>
      </c>
      <c r="B8929" s="61">
        <v>2896</v>
      </c>
      <c r="C8929" s="78">
        <f t="shared" si="333"/>
        <v>2012.06</v>
      </c>
      <c r="D8929" s="78">
        <f t="shared" si="334"/>
        <v>5.7441322314049588</v>
      </c>
      <c r="E8929" s="78"/>
      <c r="F8929" s="78"/>
      <c r="G8929" s="78"/>
      <c r="H8929" s="78"/>
      <c r="I8929" s="78"/>
    </row>
    <row r="8930" spans="1:9" x14ac:dyDescent="0.2">
      <c r="A8930" s="77">
        <v>41062</v>
      </c>
      <c r="B8930" s="61">
        <v>2507</v>
      </c>
      <c r="C8930" s="78">
        <f t="shared" si="333"/>
        <v>2012.06</v>
      </c>
      <c r="D8930" s="78">
        <f t="shared" si="334"/>
        <v>4.9725619834710741</v>
      </c>
      <c r="E8930" s="78"/>
      <c r="F8930" s="78"/>
      <c r="G8930" s="78"/>
      <c r="H8930" s="78"/>
      <c r="I8930" s="78"/>
    </row>
    <row r="8931" spans="1:9" x14ac:dyDescent="0.2">
      <c r="A8931" s="77">
        <v>41063</v>
      </c>
      <c r="B8931" s="61">
        <v>2071</v>
      </c>
      <c r="C8931" s="78">
        <f t="shared" si="333"/>
        <v>2012.06</v>
      </c>
      <c r="D8931" s="78">
        <f t="shared" si="334"/>
        <v>4.1077685950413221</v>
      </c>
      <c r="E8931" s="78"/>
      <c r="F8931" s="78"/>
      <c r="G8931" s="78"/>
      <c r="H8931" s="78"/>
      <c r="I8931" s="78"/>
    </row>
    <row r="8932" spans="1:9" x14ac:dyDescent="0.2">
      <c r="A8932" s="77">
        <v>41064</v>
      </c>
      <c r="B8932" s="61">
        <v>2577</v>
      </c>
      <c r="C8932" s="78">
        <f t="shared" si="333"/>
        <v>2012.06</v>
      </c>
      <c r="D8932" s="78">
        <f t="shared" si="334"/>
        <v>5.1114049586776851</v>
      </c>
      <c r="E8932" s="78"/>
      <c r="F8932" s="78"/>
      <c r="G8932" s="78"/>
      <c r="H8932" s="78"/>
      <c r="I8932" s="78"/>
    </row>
    <row r="8933" spans="1:9" x14ac:dyDescent="0.2">
      <c r="A8933" s="77">
        <v>41065</v>
      </c>
      <c r="B8933" s="61">
        <v>1881</v>
      </c>
      <c r="C8933" s="78">
        <f t="shared" si="333"/>
        <v>2012.06</v>
      </c>
      <c r="D8933" s="78">
        <f t="shared" si="334"/>
        <v>3.730909090909091</v>
      </c>
      <c r="E8933" s="78"/>
      <c r="F8933" s="78"/>
      <c r="G8933" s="78"/>
      <c r="H8933" s="78"/>
      <c r="I8933" s="78"/>
    </row>
    <row r="8934" spans="1:9" x14ac:dyDescent="0.2">
      <c r="A8934" s="77">
        <v>41066</v>
      </c>
      <c r="B8934" s="61">
        <v>1855</v>
      </c>
      <c r="C8934" s="78">
        <f t="shared" si="333"/>
        <v>2012.06</v>
      </c>
      <c r="D8934" s="78">
        <f t="shared" si="334"/>
        <v>3.6793388429752065</v>
      </c>
      <c r="E8934" s="78"/>
      <c r="F8934" s="78"/>
      <c r="G8934" s="78"/>
      <c r="H8934" s="78"/>
      <c r="I8934" s="78"/>
    </row>
    <row r="8935" spans="1:9" x14ac:dyDescent="0.2">
      <c r="A8935" s="77">
        <v>41067</v>
      </c>
      <c r="B8935" s="61">
        <v>1307</v>
      </c>
      <c r="C8935" s="78">
        <f t="shared" si="333"/>
        <v>2012.06</v>
      </c>
      <c r="D8935" s="78">
        <f t="shared" si="334"/>
        <v>2.5923966942148757</v>
      </c>
      <c r="E8935" s="78"/>
      <c r="F8935" s="78"/>
      <c r="G8935" s="78"/>
      <c r="H8935" s="78"/>
      <c r="I8935" s="78"/>
    </row>
    <row r="8936" spans="1:9" x14ac:dyDescent="0.2">
      <c r="A8936" s="77">
        <v>41068</v>
      </c>
      <c r="B8936" s="61">
        <v>1199</v>
      </c>
      <c r="C8936" s="78">
        <f t="shared" si="333"/>
        <v>2012.06</v>
      </c>
      <c r="D8936" s="78">
        <f t="shared" si="334"/>
        <v>2.378181818181818</v>
      </c>
      <c r="E8936" s="78"/>
      <c r="F8936" s="78"/>
      <c r="G8936" s="78"/>
      <c r="H8936" s="78"/>
      <c r="I8936" s="78"/>
    </row>
    <row r="8937" spans="1:9" x14ac:dyDescent="0.2">
      <c r="A8937" s="77">
        <v>41069</v>
      </c>
      <c r="B8937" s="61">
        <v>1575</v>
      </c>
      <c r="C8937" s="78">
        <f t="shared" si="333"/>
        <v>2012.06</v>
      </c>
      <c r="D8937" s="78">
        <f t="shared" si="334"/>
        <v>3.1239669421487601</v>
      </c>
      <c r="E8937" s="78"/>
      <c r="F8937" s="78"/>
      <c r="G8937" s="78"/>
      <c r="H8937" s="78"/>
      <c r="I8937" s="78"/>
    </row>
    <row r="8938" spans="1:9" x14ac:dyDescent="0.2">
      <c r="A8938" s="77">
        <v>41070</v>
      </c>
      <c r="B8938" s="61">
        <v>1491</v>
      </c>
      <c r="C8938" s="78">
        <f t="shared" si="333"/>
        <v>2012.06</v>
      </c>
      <c r="D8938" s="78">
        <f t="shared" si="334"/>
        <v>2.9573553719008263</v>
      </c>
      <c r="E8938" s="78"/>
      <c r="F8938" s="78"/>
      <c r="G8938" s="78"/>
      <c r="H8938" s="78"/>
      <c r="I8938" s="78"/>
    </row>
    <row r="8939" spans="1:9" x14ac:dyDescent="0.2">
      <c r="A8939" s="77">
        <v>41071</v>
      </c>
      <c r="B8939" s="61">
        <v>1452</v>
      </c>
      <c r="C8939" s="78">
        <f t="shared" si="333"/>
        <v>2012.06</v>
      </c>
      <c r="D8939" s="78">
        <f t="shared" si="334"/>
        <v>2.88</v>
      </c>
      <c r="E8939" s="78"/>
      <c r="F8939" s="78"/>
      <c r="G8939" s="78"/>
      <c r="H8939" s="78"/>
      <c r="I8939" s="78"/>
    </row>
    <row r="8940" spans="1:9" x14ac:dyDescent="0.2">
      <c r="A8940" s="77">
        <v>41072</v>
      </c>
      <c r="B8940" s="61">
        <v>1485</v>
      </c>
      <c r="C8940" s="78">
        <f t="shared" si="333"/>
        <v>2012.06</v>
      </c>
      <c r="D8940" s="78">
        <f t="shared" si="334"/>
        <v>2.9454545454545453</v>
      </c>
      <c r="E8940" s="78"/>
      <c r="F8940" s="78"/>
      <c r="G8940" s="78"/>
      <c r="H8940" s="78"/>
      <c r="I8940" s="78"/>
    </row>
    <row r="8941" spans="1:9" x14ac:dyDescent="0.2">
      <c r="A8941" s="77">
        <v>41073</v>
      </c>
      <c r="B8941" s="61">
        <v>1485</v>
      </c>
      <c r="C8941" s="78">
        <f t="shared" si="333"/>
        <v>2012.06</v>
      </c>
      <c r="D8941" s="78">
        <f t="shared" si="334"/>
        <v>2.9454545454545453</v>
      </c>
      <c r="E8941" s="78"/>
      <c r="F8941" s="78"/>
      <c r="G8941" s="78"/>
      <c r="H8941" s="78"/>
      <c r="I8941" s="78"/>
    </row>
    <row r="8942" spans="1:9" x14ac:dyDescent="0.2">
      <c r="A8942" s="77">
        <v>41074</v>
      </c>
      <c r="B8942" s="61">
        <v>1276</v>
      </c>
      <c r="C8942" s="78">
        <f t="shared" si="333"/>
        <v>2012.06</v>
      </c>
      <c r="D8942" s="78">
        <f t="shared" si="334"/>
        <v>2.5309090909090908</v>
      </c>
      <c r="E8942" s="78"/>
      <c r="F8942" s="78"/>
      <c r="G8942" s="78"/>
      <c r="H8942" s="78"/>
      <c r="I8942" s="78"/>
    </row>
    <row r="8943" spans="1:9" x14ac:dyDescent="0.2">
      <c r="A8943" s="77">
        <v>41075</v>
      </c>
      <c r="B8943" s="61">
        <v>1437</v>
      </c>
      <c r="C8943" s="78">
        <f t="shared" si="333"/>
        <v>2012.06</v>
      </c>
      <c r="D8943" s="78">
        <f t="shared" si="334"/>
        <v>2.8502479338842979</v>
      </c>
      <c r="E8943" s="78"/>
      <c r="F8943" s="78"/>
      <c r="G8943" s="78"/>
      <c r="H8943" s="78"/>
      <c r="I8943" s="78"/>
    </row>
    <row r="8944" spans="1:9" x14ac:dyDescent="0.2">
      <c r="A8944" s="77">
        <v>41076</v>
      </c>
      <c r="B8944" s="61">
        <v>1480</v>
      </c>
      <c r="C8944" s="78">
        <f t="shared" si="333"/>
        <v>2012.06</v>
      </c>
      <c r="D8944" s="78">
        <f t="shared" si="334"/>
        <v>2.9355371900826444</v>
      </c>
      <c r="E8944" s="78"/>
      <c r="F8944" s="78"/>
      <c r="G8944" s="78"/>
      <c r="H8944" s="78"/>
      <c r="I8944" s="78"/>
    </row>
    <row r="8945" spans="1:9" x14ac:dyDescent="0.2">
      <c r="A8945" s="77">
        <v>41077</v>
      </c>
      <c r="B8945" s="61">
        <v>1270</v>
      </c>
      <c r="C8945" s="78">
        <f t="shared" si="333"/>
        <v>2012.06</v>
      </c>
      <c r="D8945" s="78">
        <f t="shared" si="334"/>
        <v>2.5190082644628102</v>
      </c>
      <c r="E8945" s="78"/>
      <c r="F8945" s="78"/>
      <c r="G8945" s="78"/>
      <c r="H8945" s="78"/>
      <c r="I8945" s="78"/>
    </row>
    <row r="8946" spans="1:9" x14ac:dyDescent="0.2">
      <c r="A8946" s="77">
        <v>41078</v>
      </c>
      <c r="B8946" s="61">
        <v>1269</v>
      </c>
      <c r="C8946" s="78">
        <f t="shared" si="333"/>
        <v>2012.06</v>
      </c>
      <c r="D8946" s="78">
        <f t="shared" si="334"/>
        <v>2.5170247933884298</v>
      </c>
      <c r="E8946" s="78"/>
      <c r="F8946" s="78"/>
      <c r="G8946" s="78"/>
      <c r="H8946" s="78"/>
      <c r="I8946" s="78"/>
    </row>
    <row r="8947" spans="1:9" x14ac:dyDescent="0.2">
      <c r="A8947" s="77">
        <v>41079</v>
      </c>
      <c r="B8947" s="61">
        <v>792</v>
      </c>
      <c r="C8947" s="78">
        <f t="shared" si="333"/>
        <v>2012.06</v>
      </c>
      <c r="D8947" s="78">
        <f t="shared" si="334"/>
        <v>1.570909090909091</v>
      </c>
      <c r="E8947" s="78"/>
      <c r="F8947" s="78"/>
      <c r="G8947" s="78"/>
      <c r="H8947" s="78"/>
      <c r="I8947" s="78"/>
    </row>
    <row r="8948" spans="1:9" x14ac:dyDescent="0.2">
      <c r="A8948" s="77">
        <v>41080</v>
      </c>
      <c r="B8948" s="61">
        <v>1058</v>
      </c>
      <c r="C8948" s="78">
        <f t="shared" si="333"/>
        <v>2012.06</v>
      </c>
      <c r="D8948" s="78">
        <f t="shared" si="334"/>
        <v>2.0985123966942147</v>
      </c>
      <c r="E8948" s="78"/>
      <c r="F8948" s="78"/>
      <c r="G8948" s="78"/>
      <c r="H8948" s="78"/>
      <c r="I8948" s="78"/>
    </row>
    <row r="8949" spans="1:9" x14ac:dyDescent="0.2">
      <c r="A8949" s="77">
        <v>41081</v>
      </c>
      <c r="B8949" s="61">
        <v>888</v>
      </c>
      <c r="C8949" s="78">
        <f t="shared" si="333"/>
        <v>2012.06</v>
      </c>
      <c r="D8949" s="78">
        <f t="shared" si="334"/>
        <v>1.7613223140495868</v>
      </c>
      <c r="E8949" s="78"/>
      <c r="F8949" s="78"/>
      <c r="G8949" s="78"/>
      <c r="H8949" s="78"/>
      <c r="I8949" s="78"/>
    </row>
    <row r="8950" spans="1:9" x14ac:dyDescent="0.2">
      <c r="A8950" s="77">
        <v>41082</v>
      </c>
      <c r="B8950" s="61">
        <v>680</v>
      </c>
      <c r="C8950" s="78">
        <f t="shared" si="333"/>
        <v>2012.06</v>
      </c>
      <c r="D8950" s="78">
        <f t="shared" si="334"/>
        <v>1.3487603305785123</v>
      </c>
      <c r="E8950" s="78"/>
      <c r="F8950" s="78"/>
      <c r="G8950" s="78"/>
      <c r="H8950" s="78"/>
      <c r="I8950" s="78"/>
    </row>
    <row r="8951" spans="1:9" x14ac:dyDescent="0.2">
      <c r="A8951" s="77">
        <v>41083</v>
      </c>
      <c r="B8951" s="61">
        <v>969</v>
      </c>
      <c r="C8951" s="78">
        <f t="shared" si="333"/>
        <v>2012.06</v>
      </c>
      <c r="D8951" s="78">
        <f t="shared" si="334"/>
        <v>1.9219834710743802</v>
      </c>
      <c r="E8951" s="78"/>
      <c r="F8951" s="78"/>
      <c r="G8951" s="78"/>
      <c r="H8951" s="78"/>
      <c r="I8951" s="78"/>
    </row>
    <row r="8952" spans="1:9" x14ac:dyDescent="0.2">
      <c r="A8952" s="77">
        <v>41084</v>
      </c>
      <c r="B8952" s="61">
        <v>984</v>
      </c>
      <c r="C8952" s="78">
        <f t="shared" si="333"/>
        <v>2012.06</v>
      </c>
      <c r="D8952" s="78">
        <f t="shared" si="334"/>
        <v>1.9517355371900826</v>
      </c>
      <c r="E8952" s="78"/>
      <c r="F8952" s="78"/>
      <c r="G8952" s="78"/>
      <c r="H8952" s="78"/>
      <c r="I8952" s="78"/>
    </row>
    <row r="8953" spans="1:9" x14ac:dyDescent="0.2">
      <c r="A8953" s="77">
        <v>41085</v>
      </c>
      <c r="B8953" s="61">
        <v>685</v>
      </c>
      <c r="C8953" s="78">
        <f t="shared" si="333"/>
        <v>2012.06</v>
      </c>
      <c r="D8953" s="78">
        <f t="shared" si="334"/>
        <v>1.3586776859504133</v>
      </c>
      <c r="E8953" s="78"/>
      <c r="F8953" s="78"/>
      <c r="G8953" s="78"/>
      <c r="H8953" s="78"/>
      <c r="I8953" s="78"/>
    </row>
    <row r="8954" spans="1:9" x14ac:dyDescent="0.2">
      <c r="A8954" s="77">
        <v>41086</v>
      </c>
      <c r="B8954" s="61">
        <v>743</v>
      </c>
      <c r="C8954" s="78">
        <f t="shared" si="333"/>
        <v>2012.06</v>
      </c>
      <c r="D8954" s="78">
        <f t="shared" si="334"/>
        <v>1.4737190082644629</v>
      </c>
      <c r="E8954" s="78"/>
      <c r="F8954" s="78"/>
      <c r="G8954" s="78"/>
      <c r="H8954" s="78"/>
      <c r="I8954" s="78"/>
    </row>
    <row r="8955" spans="1:9" x14ac:dyDescent="0.2">
      <c r="A8955" s="77">
        <v>41087</v>
      </c>
      <c r="B8955" s="61">
        <v>995</v>
      </c>
      <c r="C8955" s="78">
        <f t="shared" si="333"/>
        <v>2012.06</v>
      </c>
      <c r="D8955" s="78">
        <f t="shared" si="334"/>
        <v>1.9735537190082644</v>
      </c>
      <c r="E8955" s="78"/>
      <c r="F8955" s="78"/>
      <c r="G8955" s="78"/>
      <c r="H8955" s="78"/>
      <c r="I8955" s="78"/>
    </row>
    <row r="8956" spans="1:9" x14ac:dyDescent="0.2">
      <c r="A8956" s="77">
        <v>41088</v>
      </c>
      <c r="B8956" s="61">
        <v>908</v>
      </c>
      <c r="C8956" s="78">
        <f t="shared" si="333"/>
        <v>2012.06</v>
      </c>
      <c r="D8956" s="78">
        <f t="shared" si="334"/>
        <v>1.8009917355371901</v>
      </c>
      <c r="E8956" s="78"/>
      <c r="F8956" s="78"/>
      <c r="G8956" s="78"/>
      <c r="H8956" s="78"/>
      <c r="I8956" s="78"/>
    </row>
    <row r="8957" spans="1:9" x14ac:dyDescent="0.2">
      <c r="A8957" s="77">
        <v>41089</v>
      </c>
      <c r="B8957" s="61">
        <v>928</v>
      </c>
      <c r="C8957" s="78">
        <f t="shared" si="333"/>
        <v>2012.06</v>
      </c>
      <c r="D8957" s="78">
        <f t="shared" si="334"/>
        <v>1.8406611570247933</v>
      </c>
      <c r="E8957" s="78"/>
      <c r="F8957" s="78"/>
      <c r="G8957" s="78"/>
      <c r="H8957" s="78"/>
      <c r="I8957" s="78"/>
    </row>
    <row r="8958" spans="1:9" x14ac:dyDescent="0.2">
      <c r="A8958" s="77">
        <v>41090</v>
      </c>
      <c r="B8958" s="61">
        <v>909</v>
      </c>
      <c r="C8958" s="78">
        <f t="shared" si="333"/>
        <v>2012.06</v>
      </c>
      <c r="D8958" s="78">
        <f t="shared" si="334"/>
        <v>1.8029752066115703</v>
      </c>
      <c r="E8958" s="78"/>
      <c r="F8958" s="78"/>
      <c r="G8958" s="78"/>
      <c r="H8958" s="78"/>
      <c r="I8958" s="78"/>
    </row>
    <row r="8959" spans="1:9" x14ac:dyDescent="0.2">
      <c r="A8959" s="77">
        <v>41091</v>
      </c>
      <c r="B8959" s="61">
        <v>998</v>
      </c>
      <c r="C8959" s="78">
        <f t="shared" si="333"/>
        <v>2012.07</v>
      </c>
      <c r="D8959" s="78">
        <f t="shared" si="334"/>
        <v>1.9795041322314051</v>
      </c>
      <c r="E8959" s="78"/>
      <c r="F8959" s="78"/>
      <c r="G8959" s="78"/>
      <c r="H8959" s="78"/>
      <c r="I8959" s="78"/>
    </row>
    <row r="8960" spans="1:9" x14ac:dyDescent="0.2">
      <c r="A8960" s="77">
        <v>41092</v>
      </c>
      <c r="B8960" s="61">
        <v>908</v>
      </c>
      <c r="C8960" s="78">
        <f t="shared" si="333"/>
        <v>2012.07</v>
      </c>
      <c r="D8960" s="78">
        <f t="shared" si="334"/>
        <v>1.8009917355371901</v>
      </c>
      <c r="E8960" s="78"/>
      <c r="F8960" s="78"/>
      <c r="G8960" s="78"/>
      <c r="H8960" s="78"/>
      <c r="I8960" s="78"/>
    </row>
    <row r="8961" spans="1:9" x14ac:dyDescent="0.2">
      <c r="A8961" s="77">
        <v>41093</v>
      </c>
      <c r="B8961" s="61">
        <v>1040</v>
      </c>
      <c r="C8961" s="78">
        <f t="shared" si="333"/>
        <v>2012.07</v>
      </c>
      <c r="D8961" s="78">
        <f t="shared" si="334"/>
        <v>2.0628099173553718</v>
      </c>
      <c r="E8961" s="78"/>
      <c r="F8961" s="78"/>
      <c r="G8961" s="78"/>
      <c r="H8961" s="78"/>
      <c r="I8961" s="78"/>
    </row>
    <row r="8962" spans="1:9" x14ac:dyDescent="0.2">
      <c r="A8962" s="77">
        <v>41094</v>
      </c>
      <c r="B8962" s="61">
        <v>1040</v>
      </c>
      <c r="C8962" s="78">
        <f t="shared" si="333"/>
        <v>2012.07</v>
      </c>
      <c r="D8962" s="78">
        <f t="shared" si="334"/>
        <v>2.0628099173553718</v>
      </c>
      <c r="E8962" s="78"/>
      <c r="F8962" s="78"/>
      <c r="G8962" s="78"/>
      <c r="H8962" s="78"/>
      <c r="I8962" s="78"/>
    </row>
    <row r="8963" spans="1:9" x14ac:dyDescent="0.2">
      <c r="A8963" s="77">
        <v>41095</v>
      </c>
      <c r="B8963" s="61">
        <v>917</v>
      </c>
      <c r="C8963" s="78">
        <f t="shared" si="333"/>
        <v>2012.07</v>
      </c>
      <c r="D8963" s="78">
        <f t="shared" si="334"/>
        <v>1.8188429752066115</v>
      </c>
      <c r="E8963" s="78"/>
      <c r="F8963" s="78"/>
      <c r="G8963" s="78"/>
      <c r="H8963" s="78"/>
      <c r="I8963" s="78"/>
    </row>
    <row r="8964" spans="1:9" x14ac:dyDescent="0.2">
      <c r="A8964" s="77">
        <v>41096</v>
      </c>
      <c r="B8964" s="61">
        <v>916</v>
      </c>
      <c r="C8964" s="78">
        <f t="shared" si="333"/>
        <v>2012.07</v>
      </c>
      <c r="D8964" s="78">
        <f t="shared" si="334"/>
        <v>1.8168595041322315</v>
      </c>
      <c r="E8964" s="78"/>
      <c r="F8964" s="78"/>
      <c r="G8964" s="78"/>
      <c r="H8964" s="78"/>
      <c r="I8964" s="78"/>
    </row>
    <row r="8965" spans="1:9" x14ac:dyDescent="0.2">
      <c r="A8965" s="77">
        <v>41097</v>
      </c>
      <c r="B8965" s="61">
        <v>675</v>
      </c>
      <c r="C8965" s="78">
        <f t="shared" si="333"/>
        <v>2012.07</v>
      </c>
      <c r="D8965" s="78">
        <f t="shared" si="334"/>
        <v>1.3388429752066116</v>
      </c>
      <c r="E8965" s="78"/>
      <c r="F8965" s="78"/>
      <c r="G8965" s="78"/>
      <c r="H8965" s="78"/>
      <c r="I8965" s="78"/>
    </row>
    <row r="8966" spans="1:9" x14ac:dyDescent="0.2">
      <c r="A8966" s="77">
        <v>41098</v>
      </c>
      <c r="B8966" s="61">
        <v>746</v>
      </c>
      <c r="C8966" s="78">
        <f t="shared" si="333"/>
        <v>2012.07</v>
      </c>
      <c r="D8966" s="78">
        <f t="shared" si="334"/>
        <v>1.4796694214876034</v>
      </c>
      <c r="E8966" s="78"/>
      <c r="F8966" s="78"/>
      <c r="G8966" s="78"/>
      <c r="H8966" s="78"/>
      <c r="I8966" s="78"/>
    </row>
    <row r="8967" spans="1:9" x14ac:dyDescent="0.2">
      <c r="A8967" s="77">
        <v>41099</v>
      </c>
      <c r="B8967" s="61">
        <v>667</v>
      </c>
      <c r="C8967" s="78">
        <f t="shared" si="333"/>
        <v>2012.07</v>
      </c>
      <c r="D8967" s="78">
        <f t="shared" si="334"/>
        <v>1.3229752066115703</v>
      </c>
      <c r="E8967" s="78"/>
      <c r="F8967" s="78"/>
      <c r="G8967" s="78"/>
      <c r="H8967" s="78"/>
      <c r="I8967" s="78"/>
    </row>
    <row r="8968" spans="1:9" x14ac:dyDescent="0.2">
      <c r="A8968" s="77">
        <v>41100</v>
      </c>
      <c r="B8968" s="61">
        <v>593</v>
      </c>
      <c r="C8968" s="78">
        <f t="shared" si="333"/>
        <v>2012.07</v>
      </c>
      <c r="D8968" s="78">
        <f t="shared" si="334"/>
        <v>1.176198347107438</v>
      </c>
      <c r="E8968" s="78"/>
      <c r="F8968" s="78"/>
      <c r="G8968" s="78"/>
      <c r="H8968" s="78"/>
      <c r="I8968" s="78"/>
    </row>
    <row r="8969" spans="1:9" x14ac:dyDescent="0.2">
      <c r="A8969" s="77">
        <v>41101</v>
      </c>
      <c r="B8969" s="61">
        <v>788</v>
      </c>
      <c r="C8969" s="78">
        <f t="shared" si="333"/>
        <v>2012.07</v>
      </c>
      <c r="D8969" s="78">
        <f t="shared" si="334"/>
        <v>1.5629752066115703</v>
      </c>
      <c r="E8969" s="78"/>
      <c r="F8969" s="78"/>
      <c r="G8969" s="78"/>
      <c r="H8969" s="78"/>
      <c r="I8969" s="78"/>
    </row>
    <row r="8970" spans="1:9" x14ac:dyDescent="0.2">
      <c r="A8970" s="77">
        <v>41102</v>
      </c>
      <c r="B8970" s="61">
        <v>526</v>
      </c>
      <c r="C8970" s="78">
        <f t="shared" si="333"/>
        <v>2012.07</v>
      </c>
      <c r="D8970" s="78">
        <f t="shared" si="334"/>
        <v>1.0433057851239669</v>
      </c>
      <c r="E8970" s="78"/>
      <c r="F8970" s="78"/>
      <c r="G8970" s="78"/>
      <c r="H8970" s="78"/>
      <c r="I8970" s="78"/>
    </row>
    <row r="8971" spans="1:9" x14ac:dyDescent="0.2">
      <c r="A8971" s="77">
        <v>41103</v>
      </c>
      <c r="B8971" s="61">
        <v>461</v>
      </c>
      <c r="C8971" s="78">
        <f t="shared" ref="C8971:C9034" si="335">YEAR(A8971) + MONTH(A8971) / 100</f>
        <v>2012.07</v>
      </c>
      <c r="D8971" s="78">
        <f t="shared" si="334"/>
        <v>0.91438016528925614</v>
      </c>
      <c r="E8971" s="78"/>
      <c r="F8971" s="78"/>
      <c r="G8971" s="78"/>
      <c r="H8971" s="78"/>
      <c r="I8971" s="78"/>
    </row>
    <row r="8972" spans="1:9" x14ac:dyDescent="0.2">
      <c r="A8972" s="77">
        <v>41104</v>
      </c>
      <c r="B8972" s="61">
        <v>262</v>
      </c>
      <c r="C8972" s="78">
        <f t="shared" si="335"/>
        <v>2012.07</v>
      </c>
      <c r="D8972" s="78">
        <f t="shared" ref="D8972:D9035" si="336">B8972 * 60 * 60 * 24 / 43560 / 1000</f>
        <v>0.51966942148760331</v>
      </c>
      <c r="E8972" s="78"/>
      <c r="F8972" s="78"/>
      <c r="G8972" s="78"/>
      <c r="H8972" s="78"/>
      <c r="I8972" s="78"/>
    </row>
    <row r="8973" spans="1:9" x14ac:dyDescent="0.2">
      <c r="A8973" s="77">
        <v>41105</v>
      </c>
      <c r="B8973" s="61">
        <v>322</v>
      </c>
      <c r="C8973" s="78">
        <f t="shared" si="335"/>
        <v>2012.07</v>
      </c>
      <c r="D8973" s="78">
        <f t="shared" si="336"/>
        <v>0.63867768595041319</v>
      </c>
      <c r="E8973" s="78"/>
      <c r="F8973" s="78"/>
      <c r="G8973" s="78"/>
      <c r="H8973" s="78"/>
      <c r="I8973" s="78"/>
    </row>
    <row r="8974" spans="1:9" x14ac:dyDescent="0.2">
      <c r="A8974" s="77">
        <v>41106</v>
      </c>
      <c r="B8974" s="61">
        <v>168</v>
      </c>
      <c r="C8974" s="78">
        <f t="shared" si="335"/>
        <v>2012.07</v>
      </c>
      <c r="D8974" s="78">
        <f t="shared" si="336"/>
        <v>0.33322314049586776</v>
      </c>
      <c r="E8974" s="78"/>
      <c r="F8974" s="78"/>
      <c r="G8974" s="78"/>
      <c r="H8974" s="78"/>
      <c r="I8974" s="78"/>
    </row>
    <row r="8975" spans="1:9" x14ac:dyDescent="0.2">
      <c r="A8975" s="77">
        <v>41107</v>
      </c>
      <c r="B8975" s="61">
        <v>96</v>
      </c>
      <c r="C8975" s="78">
        <f t="shared" si="335"/>
        <v>2012.07</v>
      </c>
      <c r="D8975" s="78">
        <f t="shared" si="336"/>
        <v>0.19041322314049586</v>
      </c>
      <c r="E8975" s="78"/>
      <c r="F8975" s="78"/>
      <c r="G8975" s="78"/>
      <c r="H8975" s="78"/>
      <c r="I8975" s="78"/>
    </row>
    <row r="8976" spans="1:9" x14ac:dyDescent="0.2">
      <c r="A8976" s="77">
        <v>41108</v>
      </c>
      <c r="B8976" s="61">
        <v>267</v>
      </c>
      <c r="C8976" s="78">
        <f t="shared" si="335"/>
        <v>2012.07</v>
      </c>
      <c r="D8976" s="78">
        <f t="shared" si="336"/>
        <v>0.52958677685950406</v>
      </c>
      <c r="E8976" s="78"/>
      <c r="F8976" s="78"/>
      <c r="G8976" s="78"/>
      <c r="H8976" s="78"/>
      <c r="I8976" s="78"/>
    </row>
    <row r="8977" spans="1:9" x14ac:dyDescent="0.2">
      <c r="A8977" s="77">
        <v>41109</v>
      </c>
      <c r="B8977" s="61">
        <v>399</v>
      </c>
      <c r="C8977" s="78">
        <f t="shared" si="335"/>
        <v>2012.07</v>
      </c>
      <c r="D8977" s="78">
        <f t="shared" si="336"/>
        <v>0.7914049586776859</v>
      </c>
      <c r="E8977" s="78"/>
      <c r="F8977" s="78"/>
      <c r="G8977" s="78"/>
      <c r="H8977" s="78"/>
      <c r="I8977" s="78"/>
    </row>
    <row r="8978" spans="1:9" x14ac:dyDescent="0.2">
      <c r="A8978" s="77">
        <v>41110</v>
      </c>
      <c r="B8978" s="61">
        <v>442</v>
      </c>
      <c r="C8978" s="78">
        <f t="shared" si="335"/>
        <v>2012.07</v>
      </c>
      <c r="D8978" s="78">
        <f t="shared" si="336"/>
        <v>0.87669421487603305</v>
      </c>
      <c r="E8978" s="78"/>
      <c r="F8978" s="78"/>
      <c r="G8978" s="78"/>
      <c r="H8978" s="78"/>
      <c r="I8978" s="78"/>
    </row>
    <row r="8979" spans="1:9" x14ac:dyDescent="0.2">
      <c r="A8979" s="77">
        <v>41111</v>
      </c>
      <c r="B8979" s="61">
        <v>552</v>
      </c>
      <c r="C8979" s="78">
        <f t="shared" si="335"/>
        <v>2012.07</v>
      </c>
      <c r="D8979" s="78">
        <f t="shared" si="336"/>
        <v>1.0948760330578511</v>
      </c>
      <c r="E8979" s="78"/>
      <c r="F8979" s="78"/>
      <c r="G8979" s="78"/>
      <c r="H8979" s="78"/>
      <c r="I8979" s="78"/>
    </row>
    <row r="8980" spans="1:9" x14ac:dyDescent="0.2">
      <c r="A8980" s="77">
        <v>41112</v>
      </c>
      <c r="B8980" s="61">
        <v>570</v>
      </c>
      <c r="C8980" s="78">
        <f t="shared" si="335"/>
        <v>2012.07</v>
      </c>
      <c r="D8980" s="78">
        <f t="shared" si="336"/>
        <v>1.130578512396694</v>
      </c>
      <c r="E8980" s="78"/>
      <c r="F8980" s="78"/>
      <c r="G8980" s="78"/>
      <c r="H8980" s="78"/>
      <c r="I8980" s="78"/>
    </row>
    <row r="8981" spans="1:9" x14ac:dyDescent="0.2">
      <c r="A8981" s="77">
        <v>41113</v>
      </c>
      <c r="B8981" s="61">
        <v>610</v>
      </c>
      <c r="C8981" s="78">
        <f t="shared" si="335"/>
        <v>2012.07</v>
      </c>
      <c r="D8981" s="78">
        <f t="shared" si="336"/>
        <v>1.2099173553719009</v>
      </c>
      <c r="E8981" s="78"/>
      <c r="F8981" s="78"/>
      <c r="G8981" s="78"/>
      <c r="H8981" s="78"/>
      <c r="I8981" s="78"/>
    </row>
    <row r="8982" spans="1:9" x14ac:dyDescent="0.2">
      <c r="A8982" s="77">
        <v>41114</v>
      </c>
      <c r="B8982" s="61">
        <v>455</v>
      </c>
      <c r="C8982" s="78">
        <f t="shared" si="335"/>
        <v>2012.07</v>
      </c>
      <c r="D8982" s="78">
        <f t="shared" si="336"/>
        <v>0.90247933884297515</v>
      </c>
      <c r="E8982" s="78"/>
      <c r="F8982" s="78"/>
      <c r="G8982" s="78"/>
      <c r="H8982" s="78"/>
      <c r="I8982" s="78"/>
    </row>
    <row r="8983" spans="1:9" x14ac:dyDescent="0.2">
      <c r="A8983" s="77">
        <v>41115</v>
      </c>
      <c r="B8983" s="61">
        <v>286</v>
      </c>
      <c r="C8983" s="78">
        <f t="shared" si="335"/>
        <v>2012.07</v>
      </c>
      <c r="D8983" s="78">
        <f t="shared" si="336"/>
        <v>0.56727272727272726</v>
      </c>
      <c r="E8983" s="78"/>
      <c r="F8983" s="78"/>
      <c r="G8983" s="78"/>
      <c r="H8983" s="78"/>
      <c r="I8983" s="78"/>
    </row>
    <row r="8984" spans="1:9" x14ac:dyDescent="0.2">
      <c r="A8984" s="77">
        <v>41116</v>
      </c>
      <c r="B8984" s="61">
        <v>216</v>
      </c>
      <c r="C8984" s="78">
        <f t="shared" si="335"/>
        <v>2012.07</v>
      </c>
      <c r="D8984" s="78">
        <f t="shared" si="336"/>
        <v>0.42842975206611572</v>
      </c>
      <c r="E8984" s="78"/>
      <c r="F8984" s="78"/>
      <c r="G8984" s="78"/>
      <c r="H8984" s="78"/>
      <c r="I8984" s="78"/>
    </row>
    <row r="8985" spans="1:9" x14ac:dyDescent="0.2">
      <c r="A8985" s="77">
        <v>41117</v>
      </c>
      <c r="B8985" s="61">
        <v>225</v>
      </c>
      <c r="C8985" s="78">
        <f t="shared" si="335"/>
        <v>2012.07</v>
      </c>
      <c r="D8985" s="78">
        <f t="shared" si="336"/>
        <v>0.4462809917355372</v>
      </c>
      <c r="E8985" s="78"/>
      <c r="F8985" s="78"/>
      <c r="G8985" s="78"/>
      <c r="H8985" s="78"/>
      <c r="I8985" s="78"/>
    </row>
    <row r="8986" spans="1:9" x14ac:dyDescent="0.2">
      <c r="A8986" s="77">
        <v>41118</v>
      </c>
      <c r="B8986" s="61">
        <v>256</v>
      </c>
      <c r="C8986" s="78">
        <f t="shared" si="335"/>
        <v>2012.07</v>
      </c>
      <c r="D8986" s="78">
        <f t="shared" si="336"/>
        <v>0.50776859504132232</v>
      </c>
      <c r="E8986" s="78"/>
      <c r="F8986" s="78"/>
      <c r="G8986" s="78"/>
      <c r="H8986" s="78"/>
      <c r="I8986" s="78"/>
    </row>
    <row r="8987" spans="1:9" x14ac:dyDescent="0.2">
      <c r="A8987" s="77">
        <v>41119</v>
      </c>
      <c r="B8987" s="61">
        <v>220</v>
      </c>
      <c r="C8987" s="78">
        <f t="shared" si="335"/>
        <v>2012.07</v>
      </c>
      <c r="D8987" s="78">
        <f t="shared" si="336"/>
        <v>0.4363636363636364</v>
      </c>
      <c r="E8987" s="78"/>
      <c r="F8987" s="78"/>
      <c r="G8987" s="78"/>
      <c r="H8987" s="78"/>
      <c r="I8987" s="78"/>
    </row>
    <row r="8988" spans="1:9" x14ac:dyDescent="0.2">
      <c r="A8988" s="77">
        <v>41120</v>
      </c>
      <c r="B8988" s="61">
        <v>355</v>
      </c>
      <c r="C8988" s="78">
        <f t="shared" si="335"/>
        <v>2012.07</v>
      </c>
      <c r="D8988" s="78">
        <f t="shared" si="336"/>
        <v>0.70413223140495873</v>
      </c>
      <c r="E8988" s="78"/>
      <c r="F8988" s="78"/>
      <c r="G8988" s="78"/>
      <c r="H8988" s="78"/>
      <c r="I8988" s="78"/>
    </row>
    <row r="8989" spans="1:9" x14ac:dyDescent="0.2">
      <c r="A8989" s="77">
        <v>41121</v>
      </c>
      <c r="B8989" s="61">
        <v>419</v>
      </c>
      <c r="C8989" s="78">
        <f t="shared" si="335"/>
        <v>2012.07</v>
      </c>
      <c r="D8989" s="78">
        <f t="shared" si="336"/>
        <v>0.83107438016528934</v>
      </c>
      <c r="E8989" s="78"/>
      <c r="F8989" s="78"/>
      <c r="G8989" s="78"/>
      <c r="H8989" s="78"/>
      <c r="I8989" s="78"/>
    </row>
    <row r="8990" spans="1:9" x14ac:dyDescent="0.2">
      <c r="A8990" s="77">
        <v>41122</v>
      </c>
      <c r="B8990" s="61">
        <v>324</v>
      </c>
      <c r="C8990" s="78">
        <f t="shared" si="335"/>
        <v>2012.08</v>
      </c>
      <c r="D8990" s="78">
        <f t="shared" si="336"/>
        <v>0.64264462809917355</v>
      </c>
      <c r="E8990" s="78"/>
      <c r="F8990" s="78"/>
      <c r="G8990" s="78"/>
      <c r="H8990" s="78"/>
      <c r="I8990" s="78"/>
    </row>
    <row r="8991" spans="1:9" x14ac:dyDescent="0.2">
      <c r="A8991" s="77">
        <v>41123</v>
      </c>
      <c r="B8991" s="61">
        <v>454</v>
      </c>
      <c r="C8991" s="78">
        <f t="shared" si="335"/>
        <v>2012.08</v>
      </c>
      <c r="D8991" s="78">
        <f t="shared" si="336"/>
        <v>0.90049586776859503</v>
      </c>
      <c r="E8991" s="78"/>
      <c r="F8991" s="78"/>
      <c r="G8991" s="78"/>
      <c r="H8991" s="78"/>
      <c r="I8991" s="78"/>
    </row>
    <row r="8992" spans="1:9" x14ac:dyDescent="0.2">
      <c r="A8992" s="77">
        <v>41124</v>
      </c>
      <c r="B8992" s="61">
        <v>405</v>
      </c>
      <c r="C8992" s="78">
        <f t="shared" si="335"/>
        <v>2012.08</v>
      </c>
      <c r="D8992" s="78">
        <f t="shared" si="336"/>
        <v>0.803305785123967</v>
      </c>
      <c r="E8992" s="78"/>
      <c r="F8992" s="78"/>
      <c r="G8992" s="78"/>
      <c r="H8992" s="78"/>
      <c r="I8992" s="78"/>
    </row>
    <row r="8993" spans="1:9" x14ac:dyDescent="0.2">
      <c r="A8993" s="77">
        <v>41125</v>
      </c>
      <c r="B8993" s="61">
        <v>292</v>
      </c>
      <c r="C8993" s="78">
        <f t="shared" si="335"/>
        <v>2012.08</v>
      </c>
      <c r="D8993" s="78">
        <f t="shared" si="336"/>
        <v>0.57917355371900825</v>
      </c>
      <c r="E8993" s="78"/>
      <c r="F8993" s="78"/>
      <c r="G8993" s="78"/>
      <c r="H8993" s="78"/>
      <c r="I8993" s="78"/>
    </row>
    <row r="8994" spans="1:9" x14ac:dyDescent="0.2">
      <c r="A8994" s="77">
        <v>41126</v>
      </c>
      <c r="B8994" s="61">
        <v>274</v>
      </c>
      <c r="C8994" s="78">
        <f t="shared" si="335"/>
        <v>2012.08</v>
      </c>
      <c r="D8994" s="78">
        <f t="shared" si="336"/>
        <v>0.54347107438016529</v>
      </c>
      <c r="E8994" s="78"/>
      <c r="F8994" s="78"/>
      <c r="G8994" s="78"/>
      <c r="H8994" s="78"/>
      <c r="I8994" s="78"/>
    </row>
    <row r="8995" spans="1:9" x14ac:dyDescent="0.2">
      <c r="A8995" s="77">
        <v>41127</v>
      </c>
      <c r="B8995" s="61">
        <v>99</v>
      </c>
      <c r="C8995" s="78">
        <f t="shared" si="335"/>
        <v>2012.08</v>
      </c>
      <c r="D8995" s="78">
        <f t="shared" si="336"/>
        <v>0.19636363636363638</v>
      </c>
      <c r="E8995" s="78"/>
      <c r="F8995" s="78"/>
      <c r="G8995" s="78"/>
      <c r="H8995" s="78"/>
      <c r="I8995" s="78"/>
    </row>
    <row r="8996" spans="1:9" x14ac:dyDescent="0.2">
      <c r="A8996" s="77">
        <v>41128</v>
      </c>
      <c r="B8996" s="61">
        <v>7</v>
      </c>
      <c r="C8996" s="78">
        <f t="shared" si="335"/>
        <v>2012.08</v>
      </c>
      <c r="D8996" s="78">
        <f t="shared" si="336"/>
        <v>1.3884297520661157E-2</v>
      </c>
      <c r="E8996" s="78"/>
      <c r="F8996" s="78"/>
      <c r="G8996" s="78"/>
      <c r="H8996" s="78"/>
      <c r="I8996" s="78"/>
    </row>
    <row r="8997" spans="1:9" x14ac:dyDescent="0.2">
      <c r="A8997" s="77">
        <v>41129</v>
      </c>
      <c r="B8997" s="61">
        <v>248</v>
      </c>
      <c r="C8997" s="78">
        <f t="shared" si="335"/>
        <v>2012.08</v>
      </c>
      <c r="D8997" s="78">
        <f t="shared" si="336"/>
        <v>0.49190082644628097</v>
      </c>
      <c r="E8997" s="78"/>
      <c r="F8997" s="78"/>
      <c r="G8997" s="78"/>
      <c r="H8997" s="78"/>
      <c r="I8997" s="78"/>
    </row>
    <row r="8998" spans="1:9" x14ac:dyDescent="0.2">
      <c r="A8998" s="77">
        <v>41130</v>
      </c>
      <c r="B8998" s="61">
        <v>161</v>
      </c>
      <c r="C8998" s="78">
        <f t="shared" si="335"/>
        <v>2012.08</v>
      </c>
      <c r="D8998" s="78">
        <f t="shared" si="336"/>
        <v>0.31933884297520659</v>
      </c>
      <c r="E8998" s="78"/>
      <c r="F8998" s="78"/>
      <c r="G8998" s="78"/>
      <c r="H8998" s="78"/>
      <c r="I8998" s="78"/>
    </row>
    <row r="8999" spans="1:9" x14ac:dyDescent="0.2">
      <c r="A8999" s="77">
        <v>41131</v>
      </c>
      <c r="B8999" s="61">
        <v>-611</v>
      </c>
      <c r="C8999" s="78">
        <f t="shared" si="335"/>
        <v>2012.08</v>
      </c>
      <c r="D8999" s="78">
        <f t="shared" si="336"/>
        <v>-1.2119008264462809</v>
      </c>
      <c r="E8999" s="78"/>
      <c r="F8999" s="78"/>
      <c r="G8999" s="78"/>
      <c r="H8999" s="78"/>
      <c r="I8999" s="78"/>
    </row>
    <row r="9000" spans="1:9" x14ac:dyDescent="0.2">
      <c r="A9000" s="77">
        <v>41132</v>
      </c>
      <c r="B9000" s="61">
        <v>278</v>
      </c>
      <c r="C9000" s="78">
        <f t="shared" si="335"/>
        <v>2012.08</v>
      </c>
      <c r="D9000" s="78">
        <f t="shared" si="336"/>
        <v>0.55140495867768591</v>
      </c>
      <c r="E9000" s="78"/>
      <c r="F9000" s="78"/>
      <c r="G9000" s="78"/>
      <c r="H9000" s="78"/>
      <c r="I9000" s="78"/>
    </row>
    <row r="9001" spans="1:9" x14ac:dyDescent="0.2">
      <c r="A9001" s="77">
        <v>41133</v>
      </c>
      <c r="B9001" s="61">
        <v>307</v>
      </c>
      <c r="C9001" s="78">
        <f t="shared" si="335"/>
        <v>2012.08</v>
      </c>
      <c r="D9001" s="78">
        <f t="shared" si="336"/>
        <v>0.60892561983471072</v>
      </c>
      <c r="E9001" s="78"/>
      <c r="F9001" s="78"/>
      <c r="G9001" s="78"/>
      <c r="H9001" s="78"/>
      <c r="I9001" s="78"/>
    </row>
    <row r="9002" spans="1:9" x14ac:dyDescent="0.2">
      <c r="A9002" s="77">
        <v>41134</v>
      </c>
      <c r="B9002" s="61">
        <v>265</v>
      </c>
      <c r="C9002" s="78">
        <f t="shared" si="335"/>
        <v>2012.08</v>
      </c>
      <c r="D9002" s="78">
        <f t="shared" si="336"/>
        <v>0.52561983471074381</v>
      </c>
      <c r="E9002" s="78"/>
      <c r="F9002" s="78"/>
      <c r="G9002" s="78"/>
      <c r="H9002" s="78"/>
      <c r="I9002" s="78"/>
    </row>
    <row r="9003" spans="1:9" x14ac:dyDescent="0.2">
      <c r="A9003" s="77">
        <v>41135</v>
      </c>
      <c r="B9003" s="61">
        <v>306</v>
      </c>
      <c r="C9003" s="78">
        <f t="shared" si="335"/>
        <v>2012.08</v>
      </c>
      <c r="D9003" s="78">
        <f t="shared" si="336"/>
        <v>0.60694214876033059</v>
      </c>
      <c r="E9003" s="78"/>
      <c r="F9003" s="78"/>
      <c r="G9003" s="78"/>
      <c r="H9003" s="78"/>
      <c r="I9003" s="78"/>
    </row>
    <row r="9004" spans="1:9" x14ac:dyDescent="0.2">
      <c r="A9004" s="77">
        <v>41136</v>
      </c>
      <c r="B9004" s="61">
        <v>99</v>
      </c>
      <c r="C9004" s="78">
        <f t="shared" si="335"/>
        <v>2012.08</v>
      </c>
      <c r="D9004" s="78">
        <f t="shared" si="336"/>
        <v>0.19636363636363638</v>
      </c>
      <c r="E9004" s="78"/>
      <c r="F9004" s="78"/>
      <c r="G9004" s="78"/>
      <c r="H9004" s="78"/>
      <c r="I9004" s="78"/>
    </row>
    <row r="9005" spans="1:9" x14ac:dyDescent="0.2">
      <c r="A9005" s="77">
        <v>41137</v>
      </c>
      <c r="B9005" s="61">
        <v>356</v>
      </c>
      <c r="C9005" s="78">
        <f t="shared" si="335"/>
        <v>2012.08</v>
      </c>
      <c r="D9005" s="78">
        <f t="shared" si="336"/>
        <v>0.70611570247933886</v>
      </c>
      <c r="E9005" s="78"/>
      <c r="F9005" s="78"/>
      <c r="G9005" s="78"/>
      <c r="H9005" s="78"/>
      <c r="I9005" s="78"/>
    </row>
    <row r="9006" spans="1:9" x14ac:dyDescent="0.2">
      <c r="A9006" s="77">
        <v>41138</v>
      </c>
      <c r="B9006" s="61">
        <v>159</v>
      </c>
      <c r="C9006" s="78">
        <f t="shared" si="335"/>
        <v>2012.08</v>
      </c>
      <c r="D9006" s="78">
        <f t="shared" si="336"/>
        <v>0.31537190082644628</v>
      </c>
      <c r="E9006" s="78"/>
      <c r="F9006" s="78"/>
      <c r="G9006" s="78"/>
      <c r="H9006" s="78"/>
      <c r="I9006" s="78"/>
    </row>
    <row r="9007" spans="1:9" x14ac:dyDescent="0.2">
      <c r="A9007" s="77">
        <v>41139</v>
      </c>
      <c r="B9007" s="61">
        <v>-1</v>
      </c>
      <c r="C9007" s="78">
        <f t="shared" si="335"/>
        <v>2012.08</v>
      </c>
      <c r="D9007" s="78">
        <f t="shared" si="336"/>
        <v>-1.9834710743801653E-3</v>
      </c>
      <c r="E9007" s="78"/>
      <c r="F9007" s="78"/>
      <c r="G9007" s="78"/>
      <c r="H9007" s="78"/>
      <c r="I9007" s="78"/>
    </row>
    <row r="9008" spans="1:9" x14ac:dyDescent="0.2">
      <c r="A9008" s="77">
        <v>41140</v>
      </c>
      <c r="B9008" s="61">
        <v>12</v>
      </c>
      <c r="C9008" s="78">
        <f t="shared" si="335"/>
        <v>2012.08</v>
      </c>
      <c r="D9008" s="78">
        <f t="shared" si="336"/>
        <v>2.3801652892561982E-2</v>
      </c>
      <c r="E9008" s="78"/>
      <c r="F9008" s="78"/>
      <c r="G9008" s="78"/>
      <c r="H9008" s="78"/>
      <c r="I9008" s="78"/>
    </row>
    <row r="9009" spans="1:9" x14ac:dyDescent="0.2">
      <c r="A9009" s="77">
        <v>41141</v>
      </c>
      <c r="B9009" s="61">
        <v>67</v>
      </c>
      <c r="C9009" s="78">
        <f t="shared" si="335"/>
        <v>2012.08</v>
      </c>
      <c r="D9009" s="78">
        <f t="shared" si="336"/>
        <v>0.13289256198347107</v>
      </c>
      <c r="E9009" s="78"/>
      <c r="F9009" s="78"/>
      <c r="G9009" s="78"/>
      <c r="H9009" s="78"/>
      <c r="I9009" s="78"/>
    </row>
    <row r="9010" spans="1:9" x14ac:dyDescent="0.2">
      <c r="A9010" s="77">
        <v>41142</v>
      </c>
      <c r="B9010" s="61">
        <v>-48</v>
      </c>
      <c r="C9010" s="78">
        <f t="shared" si="335"/>
        <v>2012.08</v>
      </c>
      <c r="D9010" s="78">
        <f t="shared" si="336"/>
        <v>-9.5206611570247929E-2</v>
      </c>
      <c r="E9010" s="78"/>
      <c r="F9010" s="78"/>
      <c r="G9010" s="78"/>
      <c r="H9010" s="78"/>
      <c r="I9010" s="78"/>
    </row>
    <row r="9011" spans="1:9" x14ac:dyDescent="0.2">
      <c r="A9011" s="77">
        <v>41143</v>
      </c>
      <c r="B9011" s="61">
        <v>171</v>
      </c>
      <c r="C9011" s="78">
        <f t="shared" si="335"/>
        <v>2012.08</v>
      </c>
      <c r="D9011" s="78">
        <f t="shared" si="336"/>
        <v>0.33917355371900826</v>
      </c>
      <c r="E9011" s="78"/>
      <c r="F9011" s="78"/>
      <c r="G9011" s="78"/>
      <c r="H9011" s="78"/>
      <c r="I9011" s="78"/>
    </row>
    <row r="9012" spans="1:9" x14ac:dyDescent="0.2">
      <c r="A9012" s="77">
        <v>41144</v>
      </c>
      <c r="B9012" s="61">
        <v>-35</v>
      </c>
      <c r="C9012" s="78">
        <f t="shared" si="335"/>
        <v>2012.08</v>
      </c>
      <c r="D9012" s="78">
        <f t="shared" si="336"/>
        <v>-6.9421487603305798E-2</v>
      </c>
      <c r="E9012" s="78"/>
      <c r="F9012" s="78"/>
      <c r="G9012" s="78"/>
      <c r="H9012" s="78"/>
      <c r="I9012" s="78"/>
    </row>
    <row r="9013" spans="1:9" x14ac:dyDescent="0.2">
      <c r="A9013" s="77">
        <v>41145</v>
      </c>
      <c r="B9013" s="61">
        <v>78</v>
      </c>
      <c r="C9013" s="78">
        <f t="shared" si="335"/>
        <v>2012.08</v>
      </c>
      <c r="D9013" s="78">
        <f t="shared" si="336"/>
        <v>0.15471074380165289</v>
      </c>
      <c r="E9013" s="78"/>
      <c r="F9013" s="78"/>
      <c r="G9013" s="78"/>
      <c r="H9013" s="78"/>
      <c r="I9013" s="78"/>
    </row>
    <row r="9014" spans="1:9" x14ac:dyDescent="0.2">
      <c r="A9014" s="77">
        <v>41146</v>
      </c>
      <c r="B9014" s="61">
        <v>23</v>
      </c>
      <c r="C9014" s="78">
        <f t="shared" si="335"/>
        <v>2012.08</v>
      </c>
      <c r="D9014" s="78">
        <f t="shared" si="336"/>
        <v>4.5619834710743802E-2</v>
      </c>
      <c r="E9014" s="78"/>
      <c r="F9014" s="78"/>
      <c r="G9014" s="78"/>
      <c r="H9014" s="78"/>
      <c r="I9014" s="78"/>
    </row>
    <row r="9015" spans="1:9" x14ac:dyDescent="0.2">
      <c r="A9015" s="77">
        <v>41147</v>
      </c>
      <c r="B9015" s="61">
        <v>-204</v>
      </c>
      <c r="C9015" s="78">
        <f t="shared" si="335"/>
        <v>2012.08</v>
      </c>
      <c r="D9015" s="78">
        <f t="shared" si="336"/>
        <v>-0.40462809917355375</v>
      </c>
      <c r="E9015" s="78"/>
      <c r="F9015" s="78"/>
      <c r="G9015" s="78"/>
      <c r="H9015" s="78"/>
      <c r="I9015" s="78"/>
    </row>
    <row r="9016" spans="1:9" x14ac:dyDescent="0.2">
      <c r="A9016" s="77">
        <v>41148</v>
      </c>
      <c r="B9016" s="61">
        <v>78</v>
      </c>
      <c r="C9016" s="78">
        <f t="shared" si="335"/>
        <v>2012.08</v>
      </c>
      <c r="D9016" s="78">
        <f t="shared" si="336"/>
        <v>0.15471074380165289</v>
      </c>
      <c r="E9016" s="78"/>
      <c r="F9016" s="78"/>
      <c r="G9016" s="78"/>
      <c r="H9016" s="78"/>
      <c r="I9016" s="78"/>
    </row>
    <row r="9017" spans="1:9" x14ac:dyDescent="0.2">
      <c r="A9017" s="77">
        <v>41149</v>
      </c>
      <c r="B9017" s="61">
        <v>-50</v>
      </c>
      <c r="C9017" s="78">
        <f t="shared" si="335"/>
        <v>2012.08</v>
      </c>
      <c r="D9017" s="78">
        <f t="shared" si="336"/>
        <v>-9.9173553719008267E-2</v>
      </c>
      <c r="E9017" s="78"/>
      <c r="F9017" s="78"/>
      <c r="G9017" s="78"/>
      <c r="H9017" s="78"/>
      <c r="I9017" s="78"/>
    </row>
    <row r="9018" spans="1:9" x14ac:dyDescent="0.2">
      <c r="A9018" s="77">
        <v>41150</v>
      </c>
      <c r="B9018" s="61">
        <v>190</v>
      </c>
      <c r="C9018" s="78">
        <f t="shared" si="335"/>
        <v>2012.08</v>
      </c>
      <c r="D9018" s="78">
        <f t="shared" si="336"/>
        <v>0.3768595041322314</v>
      </c>
      <c r="E9018" s="78"/>
      <c r="F9018" s="78"/>
      <c r="G9018" s="78"/>
      <c r="H9018" s="78"/>
      <c r="I9018" s="78"/>
    </row>
    <row r="9019" spans="1:9" x14ac:dyDescent="0.2">
      <c r="A9019" s="77">
        <v>41151</v>
      </c>
      <c r="B9019" s="61">
        <v>215</v>
      </c>
      <c r="C9019" s="78">
        <f t="shared" si="335"/>
        <v>2012.08</v>
      </c>
      <c r="D9019" s="78">
        <f t="shared" si="336"/>
        <v>0.42644628099173554</v>
      </c>
      <c r="E9019" s="78"/>
      <c r="F9019" s="78"/>
      <c r="G9019" s="78"/>
      <c r="H9019" s="78"/>
      <c r="I9019" s="78"/>
    </row>
    <row r="9020" spans="1:9" x14ac:dyDescent="0.2">
      <c r="A9020" s="77">
        <v>41152</v>
      </c>
      <c r="B9020" s="61">
        <v>73</v>
      </c>
      <c r="C9020" s="78">
        <f t="shared" si="335"/>
        <v>2012.08</v>
      </c>
      <c r="D9020" s="78">
        <f t="shared" si="336"/>
        <v>0.14479338842975206</v>
      </c>
      <c r="E9020" s="78"/>
      <c r="F9020" s="78"/>
      <c r="G9020" s="78"/>
      <c r="H9020" s="78"/>
      <c r="I9020" s="78"/>
    </row>
    <row r="9021" spans="1:9" x14ac:dyDescent="0.2">
      <c r="A9021" s="77">
        <v>41153</v>
      </c>
      <c r="B9021" s="61">
        <v>15</v>
      </c>
      <c r="C9021" s="78">
        <f t="shared" si="335"/>
        <v>2012.09</v>
      </c>
      <c r="D9021" s="78">
        <f t="shared" si="336"/>
        <v>2.9752066115702479E-2</v>
      </c>
      <c r="E9021" s="78"/>
      <c r="F9021" s="78"/>
      <c r="G9021" s="78"/>
      <c r="H9021" s="78"/>
      <c r="I9021" s="78"/>
    </row>
    <row r="9022" spans="1:9" x14ac:dyDescent="0.2">
      <c r="A9022" s="77">
        <v>41154</v>
      </c>
      <c r="B9022" s="61">
        <v>134</v>
      </c>
      <c r="C9022" s="78">
        <f t="shared" si="335"/>
        <v>2012.09</v>
      </c>
      <c r="D9022" s="78">
        <f t="shared" si="336"/>
        <v>0.26578512396694215</v>
      </c>
      <c r="E9022" s="78"/>
      <c r="F9022" s="78"/>
      <c r="G9022" s="78"/>
      <c r="H9022" s="78"/>
      <c r="I9022" s="78"/>
    </row>
    <row r="9023" spans="1:9" x14ac:dyDescent="0.2">
      <c r="A9023" s="77">
        <v>41155</v>
      </c>
      <c r="B9023" s="61">
        <v>229</v>
      </c>
      <c r="C9023" s="78">
        <f t="shared" si="335"/>
        <v>2012.09</v>
      </c>
      <c r="D9023" s="78">
        <f t="shared" si="336"/>
        <v>0.45421487603305788</v>
      </c>
      <c r="E9023" s="78"/>
      <c r="F9023" s="78"/>
      <c r="G9023" s="78"/>
      <c r="H9023" s="78"/>
      <c r="I9023" s="78"/>
    </row>
    <row r="9024" spans="1:9" x14ac:dyDescent="0.2">
      <c r="A9024" s="77">
        <v>41156</v>
      </c>
      <c r="B9024" s="61">
        <v>262</v>
      </c>
      <c r="C9024" s="78">
        <f t="shared" si="335"/>
        <v>2012.09</v>
      </c>
      <c r="D9024" s="78">
        <f t="shared" si="336"/>
        <v>0.51966942148760331</v>
      </c>
      <c r="E9024" s="78"/>
      <c r="F9024" s="78"/>
      <c r="G9024" s="78"/>
      <c r="H9024" s="78"/>
      <c r="I9024" s="78"/>
    </row>
    <row r="9025" spans="1:9" x14ac:dyDescent="0.2">
      <c r="A9025" s="77">
        <v>41157</v>
      </c>
      <c r="B9025" s="61">
        <v>108</v>
      </c>
      <c r="C9025" s="78">
        <f t="shared" si="335"/>
        <v>2012.09</v>
      </c>
      <c r="D9025" s="78">
        <f t="shared" si="336"/>
        <v>0.21421487603305786</v>
      </c>
      <c r="E9025" s="78"/>
      <c r="F9025" s="78"/>
      <c r="G9025" s="78"/>
      <c r="H9025" s="78"/>
      <c r="I9025" s="78"/>
    </row>
    <row r="9026" spans="1:9" x14ac:dyDescent="0.2">
      <c r="A9026" s="77">
        <v>41158</v>
      </c>
      <c r="B9026" s="61">
        <v>94</v>
      </c>
      <c r="C9026" s="78">
        <f t="shared" si="335"/>
        <v>2012.09</v>
      </c>
      <c r="D9026" s="78">
        <f t="shared" si="336"/>
        <v>0.18644628099173555</v>
      </c>
      <c r="E9026" s="78"/>
      <c r="F9026" s="78"/>
      <c r="G9026" s="78"/>
      <c r="H9026" s="78"/>
      <c r="I9026" s="78"/>
    </row>
    <row r="9027" spans="1:9" x14ac:dyDescent="0.2">
      <c r="A9027" s="77">
        <v>41159</v>
      </c>
      <c r="B9027" s="61">
        <v>173</v>
      </c>
      <c r="C9027" s="78">
        <f t="shared" si="335"/>
        <v>2012.09</v>
      </c>
      <c r="D9027" s="78">
        <f t="shared" si="336"/>
        <v>0.34314049586776862</v>
      </c>
      <c r="E9027" s="78"/>
      <c r="F9027" s="78"/>
      <c r="G9027" s="78"/>
      <c r="H9027" s="78"/>
      <c r="I9027" s="78"/>
    </row>
    <row r="9028" spans="1:9" x14ac:dyDescent="0.2">
      <c r="A9028" s="77">
        <v>41160</v>
      </c>
      <c r="B9028" s="61">
        <v>122</v>
      </c>
      <c r="C9028" s="78">
        <f t="shared" si="335"/>
        <v>2012.09</v>
      </c>
      <c r="D9028" s="78">
        <f t="shared" si="336"/>
        <v>0.24198347107438017</v>
      </c>
      <c r="E9028" s="78"/>
      <c r="F9028" s="78"/>
      <c r="G9028" s="78"/>
      <c r="H9028" s="78"/>
      <c r="I9028" s="78"/>
    </row>
    <row r="9029" spans="1:9" x14ac:dyDescent="0.2">
      <c r="A9029" s="77">
        <v>41161</v>
      </c>
      <c r="B9029" s="61">
        <v>-42</v>
      </c>
      <c r="C9029" s="78">
        <f t="shared" si="335"/>
        <v>2012.09</v>
      </c>
      <c r="D9029" s="78">
        <f t="shared" si="336"/>
        <v>-8.3305785123966941E-2</v>
      </c>
      <c r="E9029" s="78"/>
      <c r="F9029" s="78"/>
      <c r="G9029" s="78"/>
      <c r="H9029" s="78"/>
      <c r="I9029" s="78"/>
    </row>
    <row r="9030" spans="1:9" x14ac:dyDescent="0.2">
      <c r="A9030" s="77">
        <v>41162</v>
      </c>
      <c r="B9030" s="61">
        <v>-52</v>
      </c>
      <c r="C9030" s="78">
        <f t="shared" si="335"/>
        <v>2012.09</v>
      </c>
      <c r="D9030" s="78">
        <f t="shared" si="336"/>
        <v>-0.10314049586776859</v>
      </c>
      <c r="E9030" s="78"/>
      <c r="F9030" s="78"/>
      <c r="G9030" s="78"/>
      <c r="H9030" s="78"/>
      <c r="I9030" s="78"/>
    </row>
    <row r="9031" spans="1:9" x14ac:dyDescent="0.2">
      <c r="A9031" s="77">
        <v>41163</v>
      </c>
      <c r="B9031" s="61">
        <v>231</v>
      </c>
      <c r="C9031" s="78">
        <f t="shared" si="335"/>
        <v>2012.09</v>
      </c>
      <c r="D9031" s="78">
        <f t="shared" si="336"/>
        <v>0.45818181818181819</v>
      </c>
      <c r="E9031" s="78"/>
      <c r="F9031" s="78"/>
      <c r="G9031" s="78"/>
      <c r="H9031" s="78"/>
      <c r="I9031" s="78"/>
    </row>
    <row r="9032" spans="1:9" x14ac:dyDescent="0.2">
      <c r="A9032" s="77">
        <v>41164</v>
      </c>
      <c r="B9032" s="61">
        <v>195</v>
      </c>
      <c r="C9032" s="78">
        <f t="shared" si="335"/>
        <v>2012.09</v>
      </c>
      <c r="D9032" s="78">
        <f t="shared" si="336"/>
        <v>0.38677685950413221</v>
      </c>
      <c r="E9032" s="78"/>
      <c r="F9032" s="78"/>
      <c r="G9032" s="78"/>
      <c r="H9032" s="78"/>
      <c r="I9032" s="78"/>
    </row>
    <row r="9033" spans="1:9" x14ac:dyDescent="0.2">
      <c r="A9033" s="77">
        <v>41165</v>
      </c>
      <c r="B9033" s="61">
        <v>291</v>
      </c>
      <c r="C9033" s="78">
        <f t="shared" si="335"/>
        <v>2012.09</v>
      </c>
      <c r="D9033" s="78">
        <f t="shared" si="336"/>
        <v>0.57719008264462812</v>
      </c>
      <c r="E9033" s="78"/>
      <c r="F9033" s="78"/>
      <c r="G9033" s="78"/>
      <c r="H9033" s="78"/>
      <c r="I9033" s="78"/>
    </row>
    <row r="9034" spans="1:9" x14ac:dyDescent="0.2">
      <c r="A9034" s="77">
        <v>41166</v>
      </c>
      <c r="B9034" s="61">
        <v>107</v>
      </c>
      <c r="C9034" s="78">
        <f t="shared" si="335"/>
        <v>2012.09</v>
      </c>
      <c r="D9034" s="78">
        <f t="shared" si="336"/>
        <v>0.21223140495867768</v>
      </c>
      <c r="E9034" s="78"/>
      <c r="F9034" s="78"/>
      <c r="G9034" s="78"/>
      <c r="H9034" s="78"/>
      <c r="I9034" s="78"/>
    </row>
    <row r="9035" spans="1:9" x14ac:dyDescent="0.2">
      <c r="A9035" s="77">
        <v>41167</v>
      </c>
      <c r="B9035" s="61">
        <v>110</v>
      </c>
      <c r="C9035" s="78">
        <f t="shared" ref="C9035:C9098" si="337">YEAR(A9035) + MONTH(A9035) / 100</f>
        <v>2012.09</v>
      </c>
      <c r="D9035" s="78">
        <f t="shared" si="336"/>
        <v>0.2181818181818182</v>
      </c>
      <c r="E9035" s="78"/>
      <c r="F9035" s="78"/>
      <c r="G9035" s="78"/>
      <c r="H9035" s="78"/>
      <c r="I9035" s="78"/>
    </row>
    <row r="9036" spans="1:9" x14ac:dyDescent="0.2">
      <c r="A9036" s="77">
        <v>41168</v>
      </c>
      <c r="B9036" s="61">
        <v>66</v>
      </c>
      <c r="C9036" s="78">
        <f t="shared" si="337"/>
        <v>2012.09</v>
      </c>
      <c r="D9036" s="78">
        <f t="shared" ref="D9036:D9099" si="338">B9036 * 60 * 60 * 24 / 43560 / 1000</f>
        <v>0.13090909090909092</v>
      </c>
      <c r="E9036" s="78"/>
      <c r="F9036" s="78"/>
      <c r="G9036" s="78"/>
      <c r="H9036" s="78"/>
      <c r="I9036" s="78"/>
    </row>
    <row r="9037" spans="1:9" x14ac:dyDescent="0.2">
      <c r="A9037" s="77">
        <v>41169</v>
      </c>
      <c r="B9037" s="61">
        <v>48</v>
      </c>
      <c r="C9037" s="78">
        <f t="shared" si="337"/>
        <v>2012.09</v>
      </c>
      <c r="D9037" s="78">
        <f t="shared" si="338"/>
        <v>9.5206611570247929E-2</v>
      </c>
      <c r="E9037" s="78"/>
      <c r="F9037" s="78"/>
      <c r="G9037" s="78"/>
      <c r="H9037" s="78"/>
      <c r="I9037" s="78"/>
    </row>
    <row r="9038" spans="1:9" x14ac:dyDescent="0.2">
      <c r="A9038" s="77">
        <v>41170</v>
      </c>
      <c r="B9038" s="61">
        <v>153</v>
      </c>
      <c r="C9038" s="78">
        <f t="shared" si="337"/>
        <v>2012.09</v>
      </c>
      <c r="D9038" s="78">
        <f t="shared" si="338"/>
        <v>0.3034710743801653</v>
      </c>
      <c r="E9038" s="78"/>
      <c r="F9038" s="78"/>
      <c r="G9038" s="78"/>
      <c r="H9038" s="78"/>
      <c r="I9038" s="78"/>
    </row>
    <row r="9039" spans="1:9" x14ac:dyDescent="0.2">
      <c r="A9039" s="77">
        <v>41171</v>
      </c>
      <c r="B9039" s="61">
        <v>90</v>
      </c>
      <c r="C9039" s="78">
        <f t="shared" si="337"/>
        <v>2012.09</v>
      </c>
      <c r="D9039" s="78">
        <f t="shared" si="338"/>
        <v>0.1785123966942149</v>
      </c>
      <c r="E9039" s="78"/>
      <c r="F9039" s="78"/>
      <c r="G9039" s="78"/>
      <c r="H9039" s="78"/>
      <c r="I9039" s="78"/>
    </row>
    <row r="9040" spans="1:9" x14ac:dyDescent="0.2">
      <c r="A9040" s="77">
        <v>41172</v>
      </c>
      <c r="B9040" s="61">
        <v>-166</v>
      </c>
      <c r="C9040" s="78">
        <f t="shared" si="337"/>
        <v>2012.09</v>
      </c>
      <c r="D9040" s="78">
        <f t="shared" si="338"/>
        <v>-0.32925619834710745</v>
      </c>
      <c r="E9040" s="78"/>
      <c r="F9040" s="78"/>
      <c r="G9040" s="78"/>
      <c r="H9040" s="78"/>
      <c r="I9040" s="78"/>
    </row>
    <row r="9041" spans="1:9" x14ac:dyDescent="0.2">
      <c r="A9041" s="77">
        <v>41173</v>
      </c>
      <c r="B9041" s="61">
        <v>37</v>
      </c>
      <c r="C9041" s="78">
        <f t="shared" si="337"/>
        <v>2012.09</v>
      </c>
      <c r="D9041" s="78">
        <f t="shared" si="338"/>
        <v>7.3388429752066123E-2</v>
      </c>
      <c r="E9041" s="78"/>
      <c r="F9041" s="78"/>
      <c r="G9041" s="78"/>
      <c r="H9041" s="78"/>
      <c r="I9041" s="78"/>
    </row>
    <row r="9042" spans="1:9" x14ac:dyDescent="0.2">
      <c r="A9042" s="77">
        <v>41174</v>
      </c>
      <c r="B9042" s="61">
        <v>12</v>
      </c>
      <c r="C9042" s="78">
        <f t="shared" si="337"/>
        <v>2012.09</v>
      </c>
      <c r="D9042" s="78">
        <f t="shared" si="338"/>
        <v>2.3801652892561982E-2</v>
      </c>
      <c r="E9042" s="78"/>
      <c r="F9042" s="78"/>
      <c r="G9042" s="78"/>
      <c r="H9042" s="78"/>
      <c r="I9042" s="78"/>
    </row>
    <row r="9043" spans="1:9" x14ac:dyDescent="0.2">
      <c r="A9043" s="77">
        <v>41175</v>
      </c>
      <c r="B9043" s="61">
        <v>83</v>
      </c>
      <c r="C9043" s="78">
        <f t="shared" si="337"/>
        <v>2012.09</v>
      </c>
      <c r="D9043" s="78">
        <f t="shared" si="338"/>
        <v>0.16462809917355373</v>
      </c>
      <c r="E9043" s="78"/>
      <c r="F9043" s="78"/>
      <c r="G9043" s="78"/>
      <c r="H9043" s="78"/>
      <c r="I9043" s="78"/>
    </row>
    <row r="9044" spans="1:9" x14ac:dyDescent="0.2">
      <c r="A9044" s="77">
        <v>41176</v>
      </c>
      <c r="B9044" s="61">
        <v>101</v>
      </c>
      <c r="C9044" s="78">
        <f t="shared" si="337"/>
        <v>2012.09</v>
      </c>
      <c r="D9044" s="78">
        <f t="shared" si="338"/>
        <v>0.20033057851239669</v>
      </c>
      <c r="E9044" s="78"/>
      <c r="F9044" s="78"/>
      <c r="G9044" s="78"/>
      <c r="H9044" s="78"/>
      <c r="I9044" s="78"/>
    </row>
    <row r="9045" spans="1:9" x14ac:dyDescent="0.2">
      <c r="A9045" s="77">
        <v>41177</v>
      </c>
      <c r="B9045" s="61">
        <v>49</v>
      </c>
      <c r="C9045" s="78">
        <f t="shared" si="337"/>
        <v>2012.09</v>
      </c>
      <c r="D9045" s="78">
        <f t="shared" si="338"/>
        <v>9.7190082644628112E-2</v>
      </c>
      <c r="E9045" s="78"/>
      <c r="F9045" s="78"/>
      <c r="G9045" s="78"/>
      <c r="H9045" s="78"/>
      <c r="I9045" s="78"/>
    </row>
    <row r="9046" spans="1:9" x14ac:dyDescent="0.2">
      <c r="A9046" s="77">
        <v>41178</v>
      </c>
      <c r="B9046" s="61">
        <v>234</v>
      </c>
      <c r="C9046" s="78">
        <f t="shared" si="337"/>
        <v>2012.09</v>
      </c>
      <c r="D9046" s="78">
        <f t="shared" si="338"/>
        <v>0.46413223140495868</v>
      </c>
      <c r="E9046" s="78"/>
      <c r="F9046" s="78"/>
      <c r="G9046" s="78"/>
      <c r="H9046" s="78"/>
      <c r="I9046" s="78"/>
    </row>
    <row r="9047" spans="1:9" x14ac:dyDescent="0.2">
      <c r="A9047" s="77">
        <v>41179</v>
      </c>
      <c r="B9047" s="61">
        <v>200</v>
      </c>
      <c r="C9047" s="78">
        <f t="shared" si="337"/>
        <v>2012.09</v>
      </c>
      <c r="D9047" s="78">
        <f t="shared" si="338"/>
        <v>0.39669421487603307</v>
      </c>
      <c r="E9047" s="78"/>
      <c r="F9047" s="78"/>
      <c r="G9047" s="78"/>
      <c r="H9047" s="78"/>
      <c r="I9047" s="78"/>
    </row>
    <row r="9048" spans="1:9" x14ac:dyDescent="0.2">
      <c r="A9048" s="77">
        <v>41180</v>
      </c>
      <c r="B9048" s="61">
        <v>42</v>
      </c>
      <c r="C9048" s="78">
        <f t="shared" si="337"/>
        <v>2012.09</v>
      </c>
      <c r="D9048" s="78">
        <f t="shared" si="338"/>
        <v>8.3305785123966941E-2</v>
      </c>
      <c r="E9048" s="78"/>
      <c r="F9048" s="78"/>
      <c r="G9048" s="78"/>
      <c r="H9048" s="78"/>
      <c r="I9048" s="78"/>
    </row>
    <row r="9049" spans="1:9" x14ac:dyDescent="0.2">
      <c r="A9049" s="77">
        <v>41181</v>
      </c>
      <c r="B9049" s="61">
        <v>88</v>
      </c>
      <c r="C9049" s="78">
        <f t="shared" si="337"/>
        <v>2012.09</v>
      </c>
      <c r="D9049" s="78">
        <f t="shared" si="338"/>
        <v>0.17454545454545453</v>
      </c>
      <c r="E9049" s="78"/>
      <c r="F9049" s="78"/>
      <c r="G9049" s="78"/>
      <c r="H9049" s="78"/>
      <c r="I9049" s="78"/>
    </row>
    <row r="9050" spans="1:9" x14ac:dyDescent="0.2">
      <c r="A9050" s="77">
        <v>41182</v>
      </c>
      <c r="B9050" s="61">
        <v>104</v>
      </c>
      <c r="C9050" s="78">
        <f t="shared" si="337"/>
        <v>2012.09</v>
      </c>
      <c r="D9050" s="78">
        <f t="shared" si="338"/>
        <v>0.20628099173553718</v>
      </c>
      <c r="E9050" s="78"/>
      <c r="F9050" s="78"/>
      <c r="G9050" s="78"/>
      <c r="H9050" s="78"/>
      <c r="I9050" s="78"/>
    </row>
    <row r="9051" spans="1:9" x14ac:dyDescent="0.2">
      <c r="A9051" s="77">
        <v>41183</v>
      </c>
      <c r="B9051" s="61">
        <v>109</v>
      </c>
      <c r="C9051" s="78">
        <f t="shared" si="337"/>
        <v>2012.1</v>
      </c>
      <c r="D9051" s="78">
        <f t="shared" si="338"/>
        <v>0.21619834710743802</v>
      </c>
      <c r="E9051" s="78"/>
      <c r="F9051" s="78"/>
      <c r="G9051" s="78"/>
      <c r="H9051" s="78"/>
      <c r="I9051" s="78"/>
    </row>
    <row r="9052" spans="1:9" x14ac:dyDescent="0.2">
      <c r="A9052" s="77">
        <v>41184</v>
      </c>
      <c r="B9052" s="61">
        <v>354</v>
      </c>
      <c r="C9052" s="78">
        <f t="shared" si="337"/>
        <v>2012.1</v>
      </c>
      <c r="D9052" s="78">
        <f t="shared" si="338"/>
        <v>0.70214876033057849</v>
      </c>
      <c r="E9052" s="78"/>
      <c r="F9052" s="78"/>
      <c r="G9052" s="78"/>
      <c r="H9052" s="78"/>
      <c r="I9052" s="78"/>
    </row>
    <row r="9053" spans="1:9" x14ac:dyDescent="0.2">
      <c r="A9053" s="77">
        <v>41185</v>
      </c>
      <c r="B9053" s="61">
        <v>330</v>
      </c>
      <c r="C9053" s="78">
        <f t="shared" si="337"/>
        <v>2012.1</v>
      </c>
      <c r="D9053" s="78">
        <f t="shared" si="338"/>
        <v>0.65454545454545454</v>
      </c>
      <c r="E9053" s="78"/>
      <c r="F9053" s="78"/>
      <c r="G9053" s="78"/>
      <c r="H9053" s="78"/>
      <c r="I9053" s="78"/>
    </row>
    <row r="9054" spans="1:9" x14ac:dyDescent="0.2">
      <c r="A9054" s="77">
        <v>41186</v>
      </c>
      <c r="B9054" s="61">
        <v>86</v>
      </c>
      <c r="C9054" s="78">
        <f t="shared" si="337"/>
        <v>2012.1</v>
      </c>
      <c r="D9054" s="78">
        <f t="shared" si="338"/>
        <v>0.17057851239669422</v>
      </c>
      <c r="E9054" s="78"/>
      <c r="F9054" s="78"/>
      <c r="G9054" s="78"/>
      <c r="H9054" s="78"/>
      <c r="I9054" s="78"/>
    </row>
    <row r="9055" spans="1:9" x14ac:dyDescent="0.2">
      <c r="A9055" s="77">
        <v>41187</v>
      </c>
      <c r="B9055" s="61">
        <v>-158</v>
      </c>
      <c r="C9055" s="78">
        <f t="shared" si="337"/>
        <v>2012.1</v>
      </c>
      <c r="D9055" s="78">
        <f t="shared" si="338"/>
        <v>-0.3133884297520661</v>
      </c>
      <c r="E9055" s="78"/>
      <c r="F9055" s="78"/>
      <c r="G9055" s="78"/>
      <c r="H9055" s="78"/>
      <c r="I9055" s="78"/>
    </row>
    <row r="9056" spans="1:9" x14ac:dyDescent="0.2">
      <c r="A9056" s="77">
        <v>41188</v>
      </c>
      <c r="B9056" s="61">
        <v>-60</v>
      </c>
      <c r="C9056" s="78">
        <f t="shared" si="337"/>
        <v>2012.1</v>
      </c>
      <c r="D9056" s="78">
        <f t="shared" si="338"/>
        <v>-0.11900826446280992</v>
      </c>
      <c r="E9056" s="78"/>
      <c r="F9056" s="78"/>
      <c r="G9056" s="78"/>
      <c r="H9056" s="78"/>
      <c r="I9056" s="78"/>
    </row>
    <row r="9057" spans="1:9" x14ac:dyDescent="0.2">
      <c r="A9057" s="77">
        <v>41189</v>
      </c>
      <c r="B9057" s="61">
        <v>-5</v>
      </c>
      <c r="C9057" s="78">
        <f t="shared" si="337"/>
        <v>2012.1</v>
      </c>
      <c r="D9057" s="78">
        <f t="shared" si="338"/>
        <v>-9.9173553719008271E-3</v>
      </c>
      <c r="E9057" s="78"/>
      <c r="F9057" s="78"/>
      <c r="G9057" s="78"/>
      <c r="H9057" s="78"/>
      <c r="I9057" s="78"/>
    </row>
    <row r="9058" spans="1:9" x14ac:dyDescent="0.2">
      <c r="A9058" s="77">
        <v>41190</v>
      </c>
      <c r="B9058" s="61">
        <v>-154</v>
      </c>
      <c r="C9058" s="78">
        <f t="shared" si="337"/>
        <v>2012.1</v>
      </c>
      <c r="D9058" s="78">
        <f t="shared" si="338"/>
        <v>-0.30545454545454542</v>
      </c>
      <c r="E9058" s="78"/>
      <c r="F9058" s="78"/>
      <c r="G9058" s="78"/>
      <c r="H9058" s="78"/>
      <c r="I9058" s="78"/>
    </row>
    <row r="9059" spans="1:9" x14ac:dyDescent="0.2">
      <c r="A9059" s="77">
        <v>41191</v>
      </c>
      <c r="B9059" s="61">
        <v>4</v>
      </c>
      <c r="C9059" s="78">
        <f t="shared" si="337"/>
        <v>2012.1</v>
      </c>
      <c r="D9059" s="78">
        <f t="shared" si="338"/>
        <v>7.9338842975206613E-3</v>
      </c>
      <c r="E9059" s="78"/>
      <c r="F9059" s="78"/>
      <c r="G9059" s="78"/>
      <c r="H9059" s="78"/>
      <c r="I9059" s="78"/>
    </row>
    <row r="9060" spans="1:9" x14ac:dyDescent="0.2">
      <c r="A9060" s="77">
        <v>41192</v>
      </c>
      <c r="B9060" s="61">
        <v>80</v>
      </c>
      <c r="C9060" s="78">
        <f t="shared" si="337"/>
        <v>2012.1</v>
      </c>
      <c r="D9060" s="78">
        <f t="shared" si="338"/>
        <v>0.15867768595041323</v>
      </c>
      <c r="E9060" s="78"/>
      <c r="F9060" s="78"/>
      <c r="G9060" s="78"/>
      <c r="H9060" s="78"/>
      <c r="I9060" s="78"/>
    </row>
    <row r="9061" spans="1:9" x14ac:dyDescent="0.2">
      <c r="A9061" s="77">
        <v>41193</v>
      </c>
      <c r="B9061" s="61">
        <v>13</v>
      </c>
      <c r="C9061" s="78">
        <f t="shared" si="337"/>
        <v>2012.1</v>
      </c>
      <c r="D9061" s="78">
        <f t="shared" si="338"/>
        <v>2.5785123966942148E-2</v>
      </c>
      <c r="E9061" s="78"/>
      <c r="F9061" s="78"/>
      <c r="G9061" s="78"/>
      <c r="H9061" s="78"/>
      <c r="I9061" s="78"/>
    </row>
    <row r="9062" spans="1:9" x14ac:dyDescent="0.2">
      <c r="A9062" s="77">
        <v>41194</v>
      </c>
      <c r="B9062" s="61">
        <v>-102</v>
      </c>
      <c r="C9062" s="78">
        <f t="shared" si="337"/>
        <v>2012.1</v>
      </c>
      <c r="D9062" s="78">
        <f t="shared" si="338"/>
        <v>-0.20231404958677687</v>
      </c>
      <c r="E9062" s="78"/>
      <c r="F9062" s="78"/>
      <c r="G9062" s="78"/>
      <c r="H9062" s="78"/>
      <c r="I9062" s="78"/>
    </row>
    <row r="9063" spans="1:9" x14ac:dyDescent="0.2">
      <c r="A9063" s="77">
        <v>41195</v>
      </c>
      <c r="B9063" s="61">
        <v>97</v>
      </c>
      <c r="C9063" s="78">
        <f t="shared" si="337"/>
        <v>2012.1</v>
      </c>
      <c r="D9063" s="78">
        <f t="shared" si="338"/>
        <v>0.19239669421487601</v>
      </c>
      <c r="E9063" s="78"/>
      <c r="F9063" s="78"/>
      <c r="G9063" s="78"/>
      <c r="H9063" s="78"/>
      <c r="I9063" s="78"/>
    </row>
    <row r="9064" spans="1:9" x14ac:dyDescent="0.2">
      <c r="A9064" s="77">
        <v>41196</v>
      </c>
      <c r="B9064" s="61">
        <v>-22</v>
      </c>
      <c r="C9064" s="78">
        <f t="shared" si="337"/>
        <v>2012.1</v>
      </c>
      <c r="D9064" s="78">
        <f t="shared" si="338"/>
        <v>-4.3636363636363633E-2</v>
      </c>
      <c r="E9064" s="78"/>
      <c r="F9064" s="78"/>
      <c r="G9064" s="78"/>
      <c r="H9064" s="78"/>
      <c r="I9064" s="78"/>
    </row>
    <row r="9065" spans="1:9" x14ac:dyDescent="0.2">
      <c r="A9065" s="77">
        <v>41197</v>
      </c>
      <c r="B9065" s="61">
        <v>69</v>
      </c>
      <c r="C9065" s="78">
        <f t="shared" si="337"/>
        <v>2012.1</v>
      </c>
      <c r="D9065" s="78">
        <f t="shared" si="338"/>
        <v>0.13685950413223139</v>
      </c>
      <c r="E9065" s="78"/>
      <c r="F9065" s="78"/>
      <c r="G9065" s="78"/>
      <c r="H9065" s="78"/>
      <c r="I9065" s="78"/>
    </row>
    <row r="9066" spans="1:9" x14ac:dyDescent="0.2">
      <c r="A9066" s="77">
        <v>41198</v>
      </c>
      <c r="B9066" s="61">
        <v>142</v>
      </c>
      <c r="C9066" s="78">
        <f t="shared" si="337"/>
        <v>2012.1</v>
      </c>
      <c r="D9066" s="78">
        <f t="shared" si="338"/>
        <v>0.2816528925619835</v>
      </c>
      <c r="E9066" s="78"/>
      <c r="F9066" s="78"/>
      <c r="G9066" s="78"/>
      <c r="H9066" s="78"/>
      <c r="I9066" s="78"/>
    </row>
    <row r="9067" spans="1:9" x14ac:dyDescent="0.2">
      <c r="A9067" s="77">
        <v>41199</v>
      </c>
      <c r="B9067" s="61">
        <v>45</v>
      </c>
      <c r="C9067" s="78">
        <f t="shared" si="337"/>
        <v>2012.1</v>
      </c>
      <c r="D9067" s="78">
        <f t="shared" si="338"/>
        <v>8.9256198347107449E-2</v>
      </c>
      <c r="E9067" s="78"/>
      <c r="F9067" s="78"/>
      <c r="G9067" s="78"/>
      <c r="H9067" s="78"/>
      <c r="I9067" s="78"/>
    </row>
    <row r="9068" spans="1:9" x14ac:dyDescent="0.2">
      <c r="A9068" s="77">
        <v>41200</v>
      </c>
      <c r="B9068" s="61">
        <v>82</v>
      </c>
      <c r="C9068" s="78">
        <f t="shared" si="337"/>
        <v>2012.1</v>
      </c>
      <c r="D9068" s="78">
        <f t="shared" si="338"/>
        <v>0.16264462809917357</v>
      </c>
      <c r="E9068" s="78"/>
      <c r="F9068" s="78"/>
      <c r="G9068" s="78"/>
      <c r="H9068" s="78"/>
      <c r="I9068" s="78"/>
    </row>
    <row r="9069" spans="1:9" x14ac:dyDescent="0.2">
      <c r="A9069" s="77">
        <v>41201</v>
      </c>
      <c r="B9069" s="61">
        <v>35</v>
      </c>
      <c r="C9069" s="78">
        <f t="shared" si="337"/>
        <v>2012.1</v>
      </c>
      <c r="D9069" s="78">
        <f t="shared" si="338"/>
        <v>6.9421487603305798E-2</v>
      </c>
      <c r="E9069" s="78"/>
      <c r="F9069" s="78"/>
      <c r="G9069" s="78"/>
      <c r="H9069" s="78"/>
      <c r="I9069" s="78"/>
    </row>
    <row r="9070" spans="1:9" x14ac:dyDescent="0.2">
      <c r="A9070" s="77">
        <v>41202</v>
      </c>
      <c r="B9070" s="61">
        <v>-156</v>
      </c>
      <c r="C9070" s="78">
        <f t="shared" si="337"/>
        <v>2012.1</v>
      </c>
      <c r="D9070" s="78">
        <f t="shared" si="338"/>
        <v>-0.30942148760330579</v>
      </c>
      <c r="E9070" s="78"/>
      <c r="F9070" s="78"/>
      <c r="G9070" s="78"/>
      <c r="H9070" s="78"/>
      <c r="I9070" s="78"/>
    </row>
    <row r="9071" spans="1:9" x14ac:dyDescent="0.2">
      <c r="A9071" s="77">
        <v>41203</v>
      </c>
      <c r="B9071" s="61">
        <v>-37</v>
      </c>
      <c r="C9071" s="78">
        <f t="shared" si="337"/>
        <v>2012.1</v>
      </c>
      <c r="D9071" s="78">
        <f t="shared" si="338"/>
        <v>-7.3388429752066123E-2</v>
      </c>
      <c r="E9071" s="78"/>
      <c r="F9071" s="78"/>
      <c r="G9071" s="78"/>
      <c r="H9071" s="78"/>
      <c r="I9071" s="78"/>
    </row>
    <row r="9072" spans="1:9" x14ac:dyDescent="0.2">
      <c r="A9072" s="77">
        <v>41204</v>
      </c>
      <c r="B9072" s="61">
        <v>318</v>
      </c>
      <c r="C9072" s="78">
        <f t="shared" si="337"/>
        <v>2012.1</v>
      </c>
      <c r="D9072" s="78">
        <f t="shared" si="338"/>
        <v>0.63074380165289257</v>
      </c>
      <c r="E9072" s="78"/>
      <c r="F9072" s="78"/>
      <c r="G9072" s="78"/>
      <c r="H9072" s="78"/>
      <c r="I9072" s="78"/>
    </row>
    <row r="9073" spans="1:9" x14ac:dyDescent="0.2">
      <c r="A9073" s="77">
        <v>41205</v>
      </c>
      <c r="B9073" s="61">
        <v>170</v>
      </c>
      <c r="C9073" s="78">
        <f t="shared" si="337"/>
        <v>2012.1</v>
      </c>
      <c r="D9073" s="78">
        <f t="shared" si="338"/>
        <v>0.33719008264462808</v>
      </c>
      <c r="E9073" s="78"/>
      <c r="F9073" s="78"/>
      <c r="G9073" s="78"/>
      <c r="H9073" s="78"/>
      <c r="I9073" s="78"/>
    </row>
    <row r="9074" spans="1:9" x14ac:dyDescent="0.2">
      <c r="A9074" s="77">
        <v>41206</v>
      </c>
      <c r="B9074" s="61">
        <v>210</v>
      </c>
      <c r="C9074" s="78">
        <f t="shared" si="337"/>
        <v>2012.1</v>
      </c>
      <c r="D9074" s="78">
        <f t="shared" si="338"/>
        <v>0.41652892561983468</v>
      </c>
      <c r="E9074" s="78"/>
      <c r="F9074" s="78"/>
      <c r="G9074" s="78"/>
      <c r="H9074" s="78"/>
      <c r="I9074" s="78"/>
    </row>
    <row r="9075" spans="1:9" x14ac:dyDescent="0.2">
      <c r="A9075" s="77">
        <v>41207</v>
      </c>
      <c r="B9075" s="61">
        <v>151</v>
      </c>
      <c r="C9075" s="78">
        <f t="shared" si="337"/>
        <v>2012.1</v>
      </c>
      <c r="D9075" s="78">
        <f t="shared" si="338"/>
        <v>0.29950413223140498</v>
      </c>
      <c r="E9075" s="78"/>
      <c r="F9075" s="78"/>
      <c r="G9075" s="78"/>
      <c r="H9075" s="78"/>
      <c r="I9075" s="78"/>
    </row>
    <row r="9076" spans="1:9" x14ac:dyDescent="0.2">
      <c r="A9076" s="77">
        <v>41208</v>
      </c>
      <c r="B9076" s="61">
        <v>104</v>
      </c>
      <c r="C9076" s="78">
        <f t="shared" si="337"/>
        <v>2012.1</v>
      </c>
      <c r="D9076" s="78">
        <f t="shared" si="338"/>
        <v>0.20628099173553718</v>
      </c>
      <c r="E9076" s="78"/>
      <c r="F9076" s="78"/>
      <c r="G9076" s="78"/>
      <c r="H9076" s="78"/>
      <c r="I9076" s="78"/>
    </row>
    <row r="9077" spans="1:9" x14ac:dyDescent="0.2">
      <c r="A9077" s="77">
        <v>41209</v>
      </c>
      <c r="B9077" s="61">
        <v>260</v>
      </c>
      <c r="C9077" s="78">
        <f t="shared" si="337"/>
        <v>2012.1</v>
      </c>
      <c r="D9077" s="78">
        <f t="shared" si="338"/>
        <v>0.51570247933884295</v>
      </c>
      <c r="E9077" s="78"/>
      <c r="F9077" s="78"/>
      <c r="G9077" s="78"/>
      <c r="H9077" s="78"/>
      <c r="I9077" s="78"/>
    </row>
    <row r="9078" spans="1:9" x14ac:dyDescent="0.2">
      <c r="A9078" s="77">
        <v>41210</v>
      </c>
      <c r="B9078" s="61">
        <v>266</v>
      </c>
      <c r="C9078" s="78">
        <f t="shared" si="337"/>
        <v>2012.1</v>
      </c>
      <c r="D9078" s="78">
        <f t="shared" si="338"/>
        <v>0.52760330578512404</v>
      </c>
      <c r="E9078" s="78"/>
      <c r="F9078" s="78"/>
      <c r="G9078" s="78"/>
      <c r="H9078" s="78"/>
      <c r="I9078" s="78"/>
    </row>
    <row r="9079" spans="1:9" x14ac:dyDescent="0.2">
      <c r="A9079" s="77">
        <v>41211</v>
      </c>
      <c r="B9079" s="61">
        <v>147</v>
      </c>
      <c r="C9079" s="78">
        <f t="shared" si="337"/>
        <v>2012.1</v>
      </c>
      <c r="D9079" s="78">
        <f t="shared" si="338"/>
        <v>0.29157024793388425</v>
      </c>
      <c r="E9079" s="78"/>
      <c r="F9079" s="78"/>
      <c r="G9079" s="78"/>
      <c r="H9079" s="78"/>
      <c r="I9079" s="78"/>
    </row>
    <row r="9080" spans="1:9" x14ac:dyDescent="0.2">
      <c r="A9080" s="77">
        <v>41212</v>
      </c>
      <c r="B9080" s="61">
        <v>198</v>
      </c>
      <c r="C9080" s="78">
        <f t="shared" si="337"/>
        <v>2012.1</v>
      </c>
      <c r="D9080" s="78">
        <f t="shared" si="338"/>
        <v>0.39272727272727276</v>
      </c>
      <c r="E9080" s="78"/>
      <c r="F9080" s="78"/>
      <c r="G9080" s="78"/>
      <c r="H9080" s="78"/>
      <c r="I9080" s="78"/>
    </row>
    <row r="9081" spans="1:9" x14ac:dyDescent="0.2">
      <c r="A9081" s="77">
        <v>41213</v>
      </c>
      <c r="B9081" s="61">
        <v>357</v>
      </c>
      <c r="C9081" s="78">
        <f t="shared" si="337"/>
        <v>2012.1</v>
      </c>
      <c r="D9081" s="78">
        <f t="shared" si="338"/>
        <v>0.70809917355371899</v>
      </c>
      <c r="E9081" s="78"/>
      <c r="F9081" s="78"/>
      <c r="G9081" s="78"/>
      <c r="H9081" s="78"/>
      <c r="I9081" s="78"/>
    </row>
    <row r="9082" spans="1:9" x14ac:dyDescent="0.2">
      <c r="A9082" s="77">
        <v>41214</v>
      </c>
      <c r="B9082" s="61">
        <v>407</v>
      </c>
      <c r="C9082" s="78">
        <f t="shared" si="337"/>
        <v>2012.11</v>
      </c>
      <c r="D9082" s="78">
        <f t="shared" si="338"/>
        <v>0.80727272727272725</v>
      </c>
      <c r="E9082" s="78"/>
      <c r="F9082" s="78"/>
      <c r="G9082" s="78"/>
      <c r="H9082" s="78"/>
      <c r="I9082" s="78"/>
    </row>
    <row r="9083" spans="1:9" x14ac:dyDescent="0.2">
      <c r="A9083" s="77">
        <v>41215</v>
      </c>
      <c r="B9083" s="61">
        <v>156</v>
      </c>
      <c r="C9083" s="78">
        <f t="shared" si="337"/>
        <v>2012.11</v>
      </c>
      <c r="D9083" s="78">
        <f t="shared" si="338"/>
        <v>0.30942148760330579</v>
      </c>
      <c r="E9083" s="78"/>
      <c r="F9083" s="78"/>
      <c r="G9083" s="78"/>
      <c r="H9083" s="78"/>
      <c r="I9083" s="78"/>
    </row>
    <row r="9084" spans="1:9" x14ac:dyDescent="0.2">
      <c r="A9084" s="77">
        <v>41216</v>
      </c>
      <c r="B9084" s="61">
        <v>221</v>
      </c>
      <c r="C9084" s="78">
        <f t="shared" si="337"/>
        <v>2012.11</v>
      </c>
      <c r="D9084" s="78">
        <f t="shared" si="338"/>
        <v>0.43834710743801653</v>
      </c>
      <c r="E9084" s="78"/>
      <c r="F9084" s="78"/>
      <c r="G9084" s="78"/>
      <c r="H9084" s="78"/>
      <c r="I9084" s="78"/>
    </row>
    <row r="9085" spans="1:9" x14ac:dyDescent="0.2">
      <c r="A9085" s="77">
        <v>41217</v>
      </c>
      <c r="B9085" s="61">
        <v>137</v>
      </c>
      <c r="C9085" s="78">
        <f t="shared" si="337"/>
        <v>2012.11</v>
      </c>
      <c r="D9085" s="78">
        <f t="shared" si="338"/>
        <v>0.27173553719008264</v>
      </c>
      <c r="E9085" s="78"/>
      <c r="F9085" s="78"/>
      <c r="G9085" s="78"/>
      <c r="H9085" s="78"/>
      <c r="I9085" s="78"/>
    </row>
    <row r="9086" spans="1:9" x14ac:dyDescent="0.2">
      <c r="A9086" s="77">
        <v>41218</v>
      </c>
      <c r="B9086" s="61">
        <v>167</v>
      </c>
      <c r="C9086" s="78">
        <f t="shared" si="337"/>
        <v>2012.11</v>
      </c>
      <c r="D9086" s="78">
        <f t="shared" si="338"/>
        <v>0.33123966942148758</v>
      </c>
      <c r="E9086" s="78"/>
      <c r="F9086" s="78"/>
      <c r="G9086" s="78"/>
      <c r="H9086" s="78"/>
      <c r="I9086" s="78"/>
    </row>
    <row r="9087" spans="1:9" x14ac:dyDescent="0.2">
      <c r="A9087" s="77">
        <v>41219</v>
      </c>
      <c r="B9087" s="61">
        <v>5</v>
      </c>
      <c r="C9087" s="78">
        <f t="shared" si="337"/>
        <v>2012.11</v>
      </c>
      <c r="D9087" s="78">
        <f t="shared" si="338"/>
        <v>9.9173553719008271E-3</v>
      </c>
      <c r="E9087" s="78"/>
      <c r="F9087" s="78"/>
      <c r="G9087" s="78"/>
      <c r="H9087" s="78"/>
      <c r="I9087" s="78"/>
    </row>
    <row r="9088" spans="1:9" x14ac:dyDescent="0.2">
      <c r="A9088" s="77">
        <v>41220</v>
      </c>
      <c r="B9088" s="61">
        <v>15</v>
      </c>
      <c r="C9088" s="78">
        <f t="shared" si="337"/>
        <v>2012.11</v>
      </c>
      <c r="D9088" s="78">
        <f t="shared" si="338"/>
        <v>2.9752066115702479E-2</v>
      </c>
      <c r="E9088" s="78"/>
      <c r="F9088" s="78"/>
      <c r="G9088" s="78"/>
      <c r="H9088" s="78"/>
      <c r="I9088" s="78"/>
    </row>
    <row r="9089" spans="1:9" x14ac:dyDescent="0.2">
      <c r="A9089" s="77">
        <v>41221</v>
      </c>
      <c r="B9089" s="61">
        <v>-48</v>
      </c>
      <c r="C9089" s="78">
        <f t="shared" si="337"/>
        <v>2012.11</v>
      </c>
      <c r="D9089" s="78">
        <f t="shared" si="338"/>
        <v>-9.5206611570247929E-2</v>
      </c>
      <c r="E9089" s="78"/>
      <c r="F9089" s="78"/>
      <c r="G9089" s="78"/>
      <c r="H9089" s="78"/>
      <c r="I9089" s="78"/>
    </row>
    <row r="9090" spans="1:9" x14ac:dyDescent="0.2">
      <c r="A9090" s="77">
        <v>41222</v>
      </c>
      <c r="B9090" s="61">
        <v>-6</v>
      </c>
      <c r="C9090" s="78">
        <f t="shared" si="337"/>
        <v>2012.11</v>
      </c>
      <c r="D9090" s="78">
        <f t="shared" si="338"/>
        <v>-1.1900826446280991E-2</v>
      </c>
      <c r="E9090" s="78"/>
      <c r="F9090" s="78"/>
      <c r="G9090" s="78"/>
      <c r="H9090" s="78"/>
      <c r="I9090" s="78"/>
    </row>
    <row r="9091" spans="1:9" x14ac:dyDescent="0.2">
      <c r="A9091" s="77">
        <v>41223</v>
      </c>
      <c r="B9091" s="61">
        <v>-69</v>
      </c>
      <c r="C9091" s="78">
        <f t="shared" si="337"/>
        <v>2012.11</v>
      </c>
      <c r="D9091" s="78">
        <f t="shared" si="338"/>
        <v>-0.13685950413223139</v>
      </c>
      <c r="E9091" s="78"/>
      <c r="F9091" s="78"/>
      <c r="G9091" s="78"/>
      <c r="H9091" s="78"/>
      <c r="I9091" s="78"/>
    </row>
    <row r="9092" spans="1:9" x14ac:dyDescent="0.2">
      <c r="A9092" s="77">
        <v>41224</v>
      </c>
      <c r="B9092" s="61">
        <v>8</v>
      </c>
      <c r="C9092" s="78">
        <f t="shared" si="337"/>
        <v>2012.11</v>
      </c>
      <c r="D9092" s="78">
        <f t="shared" si="338"/>
        <v>1.5867768595041323E-2</v>
      </c>
      <c r="E9092" s="78"/>
      <c r="F9092" s="78"/>
      <c r="G9092" s="78"/>
      <c r="H9092" s="78"/>
      <c r="I9092" s="78"/>
    </row>
    <row r="9093" spans="1:9" x14ac:dyDescent="0.2">
      <c r="A9093" s="77">
        <v>41225</v>
      </c>
      <c r="B9093" s="61">
        <v>113</v>
      </c>
      <c r="C9093" s="78">
        <f t="shared" si="337"/>
        <v>2012.11</v>
      </c>
      <c r="D9093" s="78">
        <f t="shared" si="338"/>
        <v>0.22413223140495867</v>
      </c>
      <c r="E9093" s="78"/>
      <c r="F9093" s="78"/>
      <c r="G9093" s="78"/>
      <c r="H9093" s="78"/>
      <c r="I9093" s="78"/>
    </row>
    <row r="9094" spans="1:9" x14ac:dyDescent="0.2">
      <c r="A9094" s="77">
        <v>41226</v>
      </c>
      <c r="B9094" s="61">
        <v>232</v>
      </c>
      <c r="C9094" s="78">
        <f t="shared" si="337"/>
        <v>2012.11</v>
      </c>
      <c r="D9094" s="78">
        <f t="shared" si="338"/>
        <v>0.46016528925619832</v>
      </c>
      <c r="E9094" s="78"/>
      <c r="F9094" s="78"/>
      <c r="G9094" s="78"/>
      <c r="H9094" s="78"/>
      <c r="I9094" s="78"/>
    </row>
    <row r="9095" spans="1:9" x14ac:dyDescent="0.2">
      <c r="A9095" s="77">
        <v>41227</v>
      </c>
      <c r="B9095" s="61">
        <v>130</v>
      </c>
      <c r="C9095" s="78">
        <f t="shared" si="337"/>
        <v>2012.11</v>
      </c>
      <c r="D9095" s="78">
        <f t="shared" si="338"/>
        <v>0.25785123966942147</v>
      </c>
      <c r="E9095" s="78"/>
      <c r="F9095" s="78"/>
      <c r="G9095" s="78"/>
      <c r="H9095" s="78"/>
      <c r="I9095" s="78"/>
    </row>
    <row r="9096" spans="1:9" x14ac:dyDescent="0.2">
      <c r="A9096" s="77">
        <v>41228</v>
      </c>
      <c r="B9096" s="61">
        <v>175</v>
      </c>
      <c r="C9096" s="78">
        <f t="shared" si="337"/>
        <v>2012.11</v>
      </c>
      <c r="D9096" s="78">
        <f t="shared" si="338"/>
        <v>0.34710743801652894</v>
      </c>
      <c r="E9096" s="78"/>
      <c r="F9096" s="78"/>
      <c r="G9096" s="78"/>
      <c r="H9096" s="78"/>
      <c r="I9096" s="78"/>
    </row>
    <row r="9097" spans="1:9" x14ac:dyDescent="0.2">
      <c r="A9097" s="77">
        <v>41229</v>
      </c>
      <c r="B9097" s="61">
        <v>183</v>
      </c>
      <c r="C9097" s="78">
        <f t="shared" si="337"/>
        <v>2012.11</v>
      </c>
      <c r="D9097" s="78">
        <f t="shared" si="338"/>
        <v>0.36297520661157023</v>
      </c>
      <c r="E9097" s="78"/>
      <c r="F9097" s="78"/>
      <c r="G9097" s="78"/>
      <c r="H9097" s="78"/>
      <c r="I9097" s="78"/>
    </row>
    <row r="9098" spans="1:9" x14ac:dyDescent="0.2">
      <c r="A9098" s="77">
        <v>41230</v>
      </c>
      <c r="B9098" s="61">
        <v>765</v>
      </c>
      <c r="C9098" s="78">
        <f t="shared" si="337"/>
        <v>2012.11</v>
      </c>
      <c r="D9098" s="78">
        <f t="shared" si="338"/>
        <v>1.5173553719008264</v>
      </c>
      <c r="E9098" s="78"/>
      <c r="F9098" s="78"/>
      <c r="G9098" s="78"/>
      <c r="H9098" s="78"/>
      <c r="I9098" s="78"/>
    </row>
    <row r="9099" spans="1:9" x14ac:dyDescent="0.2">
      <c r="A9099" s="77">
        <v>41231</v>
      </c>
      <c r="B9099" s="61">
        <v>598</v>
      </c>
      <c r="C9099" s="78">
        <f t="shared" ref="C9099:C9162" si="339">YEAR(A9099) + MONTH(A9099) / 100</f>
        <v>2012.11</v>
      </c>
      <c r="D9099" s="78">
        <f t="shared" si="338"/>
        <v>1.1861157024793387</v>
      </c>
      <c r="E9099" s="78"/>
      <c r="F9099" s="78"/>
      <c r="G9099" s="78"/>
      <c r="H9099" s="78"/>
      <c r="I9099" s="78"/>
    </row>
    <row r="9100" spans="1:9" x14ac:dyDescent="0.2">
      <c r="A9100" s="77">
        <v>41232</v>
      </c>
      <c r="B9100" s="61">
        <v>1394</v>
      </c>
      <c r="C9100" s="78">
        <f t="shared" si="339"/>
        <v>2012.11</v>
      </c>
      <c r="D9100" s="78">
        <f t="shared" ref="D9100:D9163" si="340">B9100 * 60 * 60 * 24 / 43560 / 1000</f>
        <v>2.7649586776859505</v>
      </c>
      <c r="E9100" s="78"/>
      <c r="F9100" s="78"/>
      <c r="G9100" s="78"/>
      <c r="H9100" s="78"/>
      <c r="I9100" s="78"/>
    </row>
    <row r="9101" spans="1:9" x14ac:dyDescent="0.2">
      <c r="A9101" s="77">
        <v>41233</v>
      </c>
      <c r="B9101" s="61">
        <v>4251</v>
      </c>
      <c r="C9101" s="78">
        <f t="shared" si="339"/>
        <v>2012.11</v>
      </c>
      <c r="D9101" s="78">
        <f t="shared" si="340"/>
        <v>8.4317355371900824</v>
      </c>
      <c r="E9101" s="78"/>
      <c r="F9101" s="78"/>
      <c r="G9101" s="78"/>
      <c r="H9101" s="78"/>
      <c r="I9101" s="78"/>
    </row>
    <row r="9102" spans="1:9" x14ac:dyDescent="0.2">
      <c r="A9102" s="77">
        <v>41234</v>
      </c>
      <c r="B9102" s="61">
        <v>2340</v>
      </c>
      <c r="C9102" s="78">
        <f t="shared" si="339"/>
        <v>2012.11</v>
      </c>
      <c r="D9102" s="78">
        <f t="shared" si="340"/>
        <v>4.641322314049587</v>
      </c>
      <c r="E9102" s="78"/>
      <c r="F9102" s="78"/>
      <c r="G9102" s="78"/>
      <c r="H9102" s="78"/>
      <c r="I9102" s="78"/>
    </row>
    <row r="9103" spans="1:9" x14ac:dyDescent="0.2">
      <c r="A9103" s="77">
        <v>41235</v>
      </c>
      <c r="B9103" s="61">
        <v>940</v>
      </c>
      <c r="C9103" s="78">
        <f t="shared" si="339"/>
        <v>2012.11</v>
      </c>
      <c r="D9103" s="78">
        <f t="shared" si="340"/>
        <v>1.8644628099173552</v>
      </c>
      <c r="E9103" s="78"/>
      <c r="F9103" s="78"/>
      <c r="G9103" s="78"/>
      <c r="H9103" s="78"/>
      <c r="I9103" s="78"/>
    </row>
    <row r="9104" spans="1:9" x14ac:dyDescent="0.2">
      <c r="A9104" s="77">
        <v>41236</v>
      </c>
      <c r="B9104" s="61">
        <v>690</v>
      </c>
      <c r="C9104" s="78">
        <f t="shared" si="339"/>
        <v>2012.11</v>
      </c>
      <c r="D9104" s="78">
        <f t="shared" si="340"/>
        <v>1.368595041322314</v>
      </c>
      <c r="E9104" s="78"/>
      <c r="F9104" s="78"/>
      <c r="G9104" s="78"/>
      <c r="H9104" s="78"/>
      <c r="I9104" s="78"/>
    </row>
    <row r="9105" spans="1:9" x14ac:dyDescent="0.2">
      <c r="A9105" s="77">
        <v>41237</v>
      </c>
      <c r="B9105" s="61">
        <v>411</v>
      </c>
      <c r="C9105" s="78">
        <f t="shared" si="339"/>
        <v>2012.11</v>
      </c>
      <c r="D9105" s="78">
        <f t="shared" si="340"/>
        <v>0.81520661157024787</v>
      </c>
      <c r="E9105" s="78"/>
      <c r="F9105" s="78"/>
      <c r="G9105" s="78"/>
      <c r="H9105" s="78"/>
      <c r="I9105" s="78"/>
    </row>
    <row r="9106" spans="1:9" x14ac:dyDescent="0.2">
      <c r="A9106" s="77">
        <v>41238</v>
      </c>
      <c r="B9106" s="61">
        <v>426</v>
      </c>
      <c r="C9106" s="78">
        <f t="shared" si="339"/>
        <v>2012.11</v>
      </c>
      <c r="D9106" s="78">
        <f t="shared" si="340"/>
        <v>0.84495867768595045</v>
      </c>
      <c r="E9106" s="78"/>
      <c r="F9106" s="78"/>
      <c r="G9106" s="78"/>
      <c r="H9106" s="78"/>
      <c r="I9106" s="78"/>
    </row>
    <row r="9107" spans="1:9" x14ac:dyDescent="0.2">
      <c r="A9107" s="77">
        <v>41239</v>
      </c>
      <c r="B9107" s="61">
        <v>440</v>
      </c>
      <c r="C9107" s="78">
        <f t="shared" si="339"/>
        <v>2012.11</v>
      </c>
      <c r="D9107" s="78">
        <f t="shared" si="340"/>
        <v>0.8727272727272728</v>
      </c>
      <c r="E9107" s="78"/>
      <c r="F9107" s="78"/>
      <c r="G9107" s="78"/>
      <c r="H9107" s="78"/>
      <c r="I9107" s="78"/>
    </row>
    <row r="9108" spans="1:9" x14ac:dyDescent="0.2">
      <c r="A9108" s="77">
        <v>41240</v>
      </c>
      <c r="B9108" s="61">
        <v>372</v>
      </c>
      <c r="C9108" s="78">
        <f t="shared" si="339"/>
        <v>2012.11</v>
      </c>
      <c r="D9108" s="78">
        <f t="shared" si="340"/>
        <v>0.73785123966942145</v>
      </c>
      <c r="E9108" s="78"/>
      <c r="F9108" s="78"/>
      <c r="G9108" s="78"/>
      <c r="H9108" s="78"/>
      <c r="I9108" s="78"/>
    </row>
    <row r="9109" spans="1:9" x14ac:dyDescent="0.2">
      <c r="A9109" s="77">
        <v>41241</v>
      </c>
      <c r="B9109" s="61">
        <v>791</v>
      </c>
      <c r="C9109" s="78">
        <f t="shared" si="339"/>
        <v>2012.11</v>
      </c>
      <c r="D9109" s="78">
        <f t="shared" si="340"/>
        <v>1.5689256198347108</v>
      </c>
      <c r="E9109" s="78"/>
      <c r="F9109" s="78"/>
      <c r="G9109" s="78"/>
      <c r="H9109" s="78"/>
      <c r="I9109" s="78"/>
    </row>
    <row r="9110" spans="1:9" x14ac:dyDescent="0.2">
      <c r="A9110" s="77">
        <v>41242</v>
      </c>
      <c r="B9110" s="61">
        <v>6260</v>
      </c>
      <c r="C9110" s="78">
        <f t="shared" si="339"/>
        <v>2012.11</v>
      </c>
      <c r="D9110" s="78">
        <f t="shared" si="340"/>
        <v>12.416528925619835</v>
      </c>
      <c r="E9110" s="78"/>
      <c r="F9110" s="78"/>
      <c r="G9110" s="78"/>
      <c r="H9110" s="78"/>
      <c r="I9110" s="78"/>
    </row>
    <row r="9111" spans="1:9" x14ac:dyDescent="0.2">
      <c r="A9111" s="77">
        <v>41243</v>
      </c>
      <c r="B9111" s="61">
        <v>14539</v>
      </c>
      <c r="C9111" s="78">
        <f t="shared" si="339"/>
        <v>2012.11</v>
      </c>
      <c r="D9111" s="78">
        <f t="shared" si="340"/>
        <v>28.837685950413224</v>
      </c>
      <c r="E9111" s="78"/>
      <c r="F9111" s="78"/>
      <c r="G9111" s="78"/>
      <c r="H9111" s="78"/>
      <c r="I9111" s="78"/>
    </row>
    <row r="9112" spans="1:9" x14ac:dyDescent="0.2">
      <c r="A9112" s="77">
        <v>41244</v>
      </c>
      <c r="B9112" s="61">
        <v>7468</v>
      </c>
      <c r="C9112" s="78">
        <f t="shared" si="339"/>
        <v>2012.12</v>
      </c>
      <c r="D9112" s="78">
        <f t="shared" si="340"/>
        <v>14.812561983471074</v>
      </c>
      <c r="E9112" s="78"/>
      <c r="F9112" s="78"/>
      <c r="G9112" s="78"/>
      <c r="H9112" s="78"/>
      <c r="I9112" s="78"/>
    </row>
    <row r="9113" spans="1:9" x14ac:dyDescent="0.2">
      <c r="A9113" s="77">
        <v>41245</v>
      </c>
      <c r="B9113" s="61">
        <v>22866</v>
      </c>
      <c r="C9113" s="78">
        <f t="shared" si="339"/>
        <v>2012.12</v>
      </c>
      <c r="D9113" s="78">
        <f t="shared" si="340"/>
        <v>45.35404958677686</v>
      </c>
      <c r="E9113" s="78"/>
      <c r="F9113" s="78"/>
      <c r="G9113" s="78"/>
      <c r="H9113" s="78"/>
      <c r="I9113" s="78"/>
    </row>
    <row r="9114" spans="1:9" x14ac:dyDescent="0.2">
      <c r="A9114" s="77">
        <v>41246</v>
      </c>
      <c r="B9114" s="61">
        <v>6175</v>
      </c>
      <c r="C9114" s="78">
        <f t="shared" si="339"/>
        <v>2012.12</v>
      </c>
      <c r="D9114" s="78">
        <f t="shared" si="340"/>
        <v>12.247933884297522</v>
      </c>
      <c r="E9114" s="78"/>
      <c r="F9114" s="78"/>
      <c r="G9114" s="78"/>
      <c r="H9114" s="78"/>
      <c r="I9114" s="78"/>
    </row>
    <row r="9115" spans="1:9" x14ac:dyDescent="0.2">
      <c r="A9115" s="77">
        <v>41247</v>
      </c>
      <c r="B9115" s="61">
        <v>7665</v>
      </c>
      <c r="C9115" s="78">
        <f t="shared" si="339"/>
        <v>2012.12</v>
      </c>
      <c r="D9115" s="78">
        <f t="shared" si="340"/>
        <v>15.203305785123966</v>
      </c>
      <c r="E9115" s="78"/>
      <c r="F9115" s="78"/>
      <c r="G9115" s="78"/>
      <c r="H9115" s="78"/>
      <c r="I9115" s="78"/>
    </row>
    <row r="9116" spans="1:9" x14ac:dyDescent="0.2">
      <c r="A9116" s="77">
        <v>41248</v>
      </c>
      <c r="B9116" s="61">
        <v>8503</v>
      </c>
      <c r="C9116" s="78">
        <f t="shared" si="339"/>
        <v>2012.12</v>
      </c>
      <c r="D9116" s="78">
        <f t="shared" si="340"/>
        <v>16.865454545454543</v>
      </c>
      <c r="E9116" s="78"/>
      <c r="F9116" s="78"/>
      <c r="G9116" s="78"/>
      <c r="H9116" s="78"/>
      <c r="I9116" s="78"/>
    </row>
    <row r="9117" spans="1:9" x14ac:dyDescent="0.2">
      <c r="A9117" s="77">
        <v>41249</v>
      </c>
      <c r="B9117" s="61">
        <v>4517</v>
      </c>
      <c r="C9117" s="78">
        <f t="shared" si="339"/>
        <v>2012.12</v>
      </c>
      <c r="D9117" s="78">
        <f t="shared" si="340"/>
        <v>8.9593388429752068</v>
      </c>
      <c r="E9117" s="78"/>
      <c r="F9117" s="78"/>
      <c r="G9117" s="78"/>
      <c r="H9117" s="78"/>
      <c r="I9117" s="78"/>
    </row>
    <row r="9118" spans="1:9" x14ac:dyDescent="0.2">
      <c r="A9118" s="77">
        <v>41250</v>
      </c>
      <c r="B9118" s="61">
        <v>2957</v>
      </c>
      <c r="C9118" s="78">
        <f t="shared" si="339"/>
        <v>2012.12</v>
      </c>
      <c r="D9118" s="78">
        <f t="shared" si="340"/>
        <v>5.8651239669421482</v>
      </c>
      <c r="E9118" s="78"/>
      <c r="F9118" s="78"/>
      <c r="G9118" s="78"/>
      <c r="H9118" s="78"/>
      <c r="I9118" s="78"/>
    </row>
    <row r="9119" spans="1:9" x14ac:dyDescent="0.2">
      <c r="A9119" s="77">
        <v>41251</v>
      </c>
      <c r="B9119" s="61">
        <v>2249</v>
      </c>
      <c r="C9119" s="78">
        <f t="shared" si="339"/>
        <v>2012.12</v>
      </c>
      <c r="D9119" s="78">
        <f t="shared" si="340"/>
        <v>4.4608264462809917</v>
      </c>
      <c r="E9119" s="78"/>
      <c r="F9119" s="78"/>
      <c r="G9119" s="78"/>
      <c r="H9119" s="78"/>
      <c r="I9119" s="78"/>
    </row>
    <row r="9120" spans="1:9" x14ac:dyDescent="0.2">
      <c r="A9120" s="77">
        <v>41252</v>
      </c>
      <c r="B9120" s="61">
        <v>1849</v>
      </c>
      <c r="C9120" s="78">
        <f t="shared" si="339"/>
        <v>2012.12</v>
      </c>
      <c r="D9120" s="78">
        <f t="shared" si="340"/>
        <v>3.667438016528926</v>
      </c>
      <c r="E9120" s="78"/>
      <c r="F9120" s="78"/>
      <c r="G9120" s="78"/>
      <c r="H9120" s="78"/>
      <c r="I9120" s="78"/>
    </row>
    <row r="9121" spans="1:9" x14ac:dyDescent="0.2">
      <c r="A9121" s="77">
        <v>41253</v>
      </c>
      <c r="B9121" s="61">
        <v>1661</v>
      </c>
      <c r="C9121" s="78">
        <f t="shared" si="339"/>
        <v>2012.12</v>
      </c>
      <c r="D9121" s="78">
        <f t="shared" si="340"/>
        <v>3.2945454545454544</v>
      </c>
      <c r="E9121" s="78"/>
      <c r="F9121" s="78"/>
      <c r="G9121" s="78"/>
      <c r="H9121" s="78"/>
      <c r="I9121" s="78"/>
    </row>
    <row r="9122" spans="1:9" x14ac:dyDescent="0.2">
      <c r="A9122" s="77">
        <v>41254</v>
      </c>
      <c r="B9122" s="61">
        <v>1469</v>
      </c>
      <c r="C9122" s="78">
        <f t="shared" si="339"/>
        <v>2012.12</v>
      </c>
      <c r="D9122" s="78">
        <f t="shared" si="340"/>
        <v>2.9137190082644628</v>
      </c>
      <c r="E9122" s="78"/>
      <c r="F9122" s="78"/>
      <c r="G9122" s="78"/>
      <c r="H9122" s="78"/>
      <c r="I9122" s="78"/>
    </row>
    <row r="9123" spans="1:9" x14ac:dyDescent="0.2">
      <c r="A9123" s="77">
        <v>41255</v>
      </c>
      <c r="B9123" s="61">
        <v>1325</v>
      </c>
      <c r="C9123" s="78">
        <f t="shared" si="339"/>
        <v>2012.12</v>
      </c>
      <c r="D9123" s="78">
        <f t="shared" si="340"/>
        <v>2.6280991735537191</v>
      </c>
      <c r="E9123" s="78"/>
      <c r="F9123" s="78"/>
      <c r="G9123" s="78"/>
      <c r="H9123" s="78"/>
      <c r="I9123" s="78"/>
    </row>
    <row r="9124" spans="1:9" x14ac:dyDescent="0.2">
      <c r="A9124" s="77">
        <v>41256</v>
      </c>
      <c r="B9124" s="61">
        <v>1102</v>
      </c>
      <c r="C9124" s="78">
        <f t="shared" si="339"/>
        <v>2012.12</v>
      </c>
      <c r="D9124" s="78">
        <f t="shared" si="340"/>
        <v>2.1857851239669421</v>
      </c>
      <c r="E9124" s="78"/>
      <c r="F9124" s="78"/>
      <c r="G9124" s="78"/>
      <c r="H9124" s="78"/>
      <c r="I9124" s="78"/>
    </row>
    <row r="9125" spans="1:9" x14ac:dyDescent="0.2">
      <c r="A9125" s="77">
        <v>41257</v>
      </c>
      <c r="B9125" s="61">
        <v>1070</v>
      </c>
      <c r="C9125" s="78">
        <f t="shared" si="339"/>
        <v>2012.12</v>
      </c>
      <c r="D9125" s="78">
        <f t="shared" si="340"/>
        <v>2.1223140495867772</v>
      </c>
      <c r="E9125" s="78"/>
      <c r="F9125" s="78"/>
      <c r="G9125" s="78"/>
      <c r="H9125" s="78"/>
      <c r="I9125" s="78"/>
    </row>
    <row r="9126" spans="1:9" x14ac:dyDescent="0.2">
      <c r="A9126" s="77">
        <v>41258</v>
      </c>
      <c r="B9126" s="61">
        <v>1238</v>
      </c>
      <c r="C9126" s="78">
        <f t="shared" si="339"/>
        <v>2012.12</v>
      </c>
      <c r="D9126" s="78">
        <f t="shared" si="340"/>
        <v>2.4555371900826444</v>
      </c>
      <c r="E9126" s="78"/>
      <c r="F9126" s="78"/>
      <c r="G9126" s="78"/>
      <c r="H9126" s="78"/>
      <c r="I9126" s="78"/>
    </row>
    <row r="9127" spans="1:9" x14ac:dyDescent="0.2">
      <c r="A9127" s="77">
        <v>41259</v>
      </c>
      <c r="B9127" s="61">
        <v>1655</v>
      </c>
      <c r="C9127" s="78">
        <f t="shared" si="339"/>
        <v>2012.12</v>
      </c>
      <c r="D9127" s="78">
        <f t="shared" si="340"/>
        <v>3.2826446280991735</v>
      </c>
      <c r="E9127" s="78"/>
      <c r="F9127" s="78"/>
      <c r="G9127" s="78"/>
      <c r="H9127" s="78"/>
      <c r="I9127" s="78"/>
    </row>
    <row r="9128" spans="1:9" x14ac:dyDescent="0.2">
      <c r="A9128" s="77">
        <v>41260</v>
      </c>
      <c r="B9128" s="61">
        <v>1119</v>
      </c>
      <c r="C9128" s="78">
        <f t="shared" si="339"/>
        <v>2012.12</v>
      </c>
      <c r="D9128" s="78">
        <f t="shared" si="340"/>
        <v>2.2195041322314051</v>
      </c>
      <c r="E9128" s="78"/>
      <c r="F9128" s="78"/>
      <c r="G9128" s="78"/>
      <c r="H9128" s="78"/>
      <c r="I9128" s="78"/>
    </row>
    <row r="9129" spans="1:9" x14ac:dyDescent="0.2">
      <c r="A9129" s="77">
        <v>41261</v>
      </c>
      <c r="B9129" s="61">
        <v>885</v>
      </c>
      <c r="C9129" s="78">
        <f t="shared" si="339"/>
        <v>2012.12</v>
      </c>
      <c r="D9129" s="78">
        <f t="shared" si="340"/>
        <v>1.7553719008264463</v>
      </c>
      <c r="E9129" s="78"/>
      <c r="F9129" s="78"/>
      <c r="G9129" s="78"/>
      <c r="H9129" s="78"/>
      <c r="I9129" s="78"/>
    </row>
    <row r="9130" spans="1:9" x14ac:dyDescent="0.2">
      <c r="A9130" s="77">
        <v>41262</v>
      </c>
      <c r="B9130" s="61">
        <v>966</v>
      </c>
      <c r="C9130" s="78">
        <f t="shared" si="339"/>
        <v>2012.12</v>
      </c>
      <c r="D9130" s="78">
        <f t="shared" si="340"/>
        <v>1.9160330578512397</v>
      </c>
      <c r="E9130" s="78"/>
      <c r="F9130" s="78"/>
      <c r="G9130" s="78"/>
      <c r="H9130" s="78"/>
      <c r="I9130" s="78"/>
    </row>
    <row r="9131" spans="1:9" x14ac:dyDescent="0.2">
      <c r="A9131" s="77">
        <v>41263</v>
      </c>
      <c r="B9131" s="61">
        <v>1908</v>
      </c>
      <c r="C9131" s="78">
        <f t="shared" si="339"/>
        <v>2012.12</v>
      </c>
      <c r="D9131" s="78">
        <f t="shared" si="340"/>
        <v>3.7844628099173554</v>
      </c>
      <c r="E9131" s="78"/>
      <c r="F9131" s="78"/>
      <c r="G9131" s="78"/>
      <c r="H9131" s="78"/>
      <c r="I9131" s="78"/>
    </row>
    <row r="9132" spans="1:9" x14ac:dyDescent="0.2">
      <c r="A9132" s="77">
        <v>41264</v>
      </c>
      <c r="B9132" s="61">
        <v>1493</v>
      </c>
      <c r="C9132" s="78">
        <f t="shared" si="339"/>
        <v>2012.12</v>
      </c>
      <c r="D9132" s="78">
        <f t="shared" si="340"/>
        <v>2.9613223140495863</v>
      </c>
      <c r="E9132" s="78"/>
      <c r="F9132" s="78"/>
      <c r="G9132" s="78"/>
      <c r="H9132" s="78"/>
      <c r="I9132" s="78"/>
    </row>
    <row r="9133" spans="1:9" x14ac:dyDescent="0.2">
      <c r="A9133" s="77">
        <v>41265</v>
      </c>
      <c r="B9133" s="61">
        <v>1451</v>
      </c>
      <c r="C9133" s="78">
        <f t="shared" si="339"/>
        <v>2012.12</v>
      </c>
      <c r="D9133" s="78">
        <f t="shared" si="340"/>
        <v>2.8780165289256199</v>
      </c>
      <c r="E9133" s="78"/>
      <c r="F9133" s="78"/>
      <c r="G9133" s="78"/>
      <c r="H9133" s="78"/>
      <c r="I9133" s="78"/>
    </row>
    <row r="9134" spans="1:9" x14ac:dyDescent="0.2">
      <c r="A9134" s="77">
        <v>41266</v>
      </c>
      <c r="B9134" s="61">
        <v>2018</v>
      </c>
      <c r="C9134" s="78">
        <f t="shared" si="339"/>
        <v>2012.12</v>
      </c>
      <c r="D9134" s="78">
        <f t="shared" si="340"/>
        <v>4.0026446280991737</v>
      </c>
      <c r="E9134" s="78"/>
      <c r="F9134" s="78"/>
      <c r="G9134" s="78"/>
      <c r="H9134" s="78"/>
      <c r="I9134" s="78"/>
    </row>
    <row r="9135" spans="1:9" x14ac:dyDescent="0.2">
      <c r="A9135" s="77">
        <v>41267</v>
      </c>
      <c r="B9135" s="61">
        <v>1286</v>
      </c>
      <c r="C9135" s="78">
        <f t="shared" si="339"/>
        <v>2012.12</v>
      </c>
      <c r="D9135" s="78">
        <f t="shared" si="340"/>
        <v>2.5507438016528927</v>
      </c>
      <c r="E9135" s="78"/>
      <c r="F9135" s="78"/>
      <c r="G9135" s="78"/>
      <c r="H9135" s="78"/>
      <c r="I9135" s="78"/>
    </row>
    <row r="9136" spans="1:9" x14ac:dyDescent="0.2">
      <c r="A9136" s="77">
        <v>41268</v>
      </c>
      <c r="B9136" s="61">
        <v>1814</v>
      </c>
      <c r="C9136" s="78">
        <f t="shared" si="339"/>
        <v>2012.12</v>
      </c>
      <c r="D9136" s="78">
        <f t="shared" si="340"/>
        <v>3.5980165289256196</v>
      </c>
      <c r="E9136" s="78"/>
      <c r="F9136" s="78"/>
      <c r="G9136" s="78"/>
      <c r="H9136" s="78"/>
      <c r="I9136" s="78"/>
    </row>
    <row r="9137" spans="1:9" x14ac:dyDescent="0.2">
      <c r="A9137" s="77">
        <v>41269</v>
      </c>
      <c r="B9137" s="61">
        <v>1067</v>
      </c>
      <c r="C9137" s="78">
        <f t="shared" si="339"/>
        <v>2012.12</v>
      </c>
      <c r="D9137" s="78">
        <f t="shared" si="340"/>
        <v>2.1163636363636367</v>
      </c>
      <c r="E9137" s="78"/>
      <c r="F9137" s="78"/>
      <c r="G9137" s="78"/>
      <c r="H9137" s="78"/>
      <c r="I9137" s="78"/>
    </row>
    <row r="9138" spans="1:9" x14ac:dyDescent="0.2">
      <c r="A9138" s="77">
        <v>41270</v>
      </c>
      <c r="B9138" s="61">
        <v>996</v>
      </c>
      <c r="C9138" s="78">
        <f t="shared" si="339"/>
        <v>2012.12</v>
      </c>
      <c r="D9138" s="78">
        <f t="shared" si="340"/>
        <v>1.9755371900826446</v>
      </c>
      <c r="E9138" s="78"/>
      <c r="F9138" s="78"/>
      <c r="G9138" s="78"/>
      <c r="H9138" s="78"/>
      <c r="I9138" s="78"/>
    </row>
    <row r="9139" spans="1:9" x14ac:dyDescent="0.2">
      <c r="A9139" s="77">
        <v>41271</v>
      </c>
      <c r="B9139" s="61">
        <v>938</v>
      </c>
      <c r="C9139" s="78">
        <f t="shared" si="339"/>
        <v>2012.12</v>
      </c>
      <c r="D9139" s="78">
        <f t="shared" si="340"/>
        <v>1.860495867768595</v>
      </c>
      <c r="E9139" s="78"/>
      <c r="F9139" s="78"/>
      <c r="G9139" s="78"/>
      <c r="H9139" s="78"/>
      <c r="I9139" s="78"/>
    </row>
    <row r="9140" spans="1:9" x14ac:dyDescent="0.2">
      <c r="A9140" s="77">
        <v>41272</v>
      </c>
      <c r="B9140" s="61">
        <v>715</v>
      </c>
      <c r="C9140" s="78">
        <f t="shared" si="339"/>
        <v>2012.12</v>
      </c>
      <c r="D9140" s="78">
        <f t="shared" si="340"/>
        <v>1.4181818181818182</v>
      </c>
      <c r="E9140" s="78"/>
      <c r="F9140" s="78"/>
      <c r="G9140" s="78"/>
      <c r="H9140" s="78"/>
      <c r="I9140" s="78"/>
    </row>
    <row r="9141" spans="1:9" x14ac:dyDescent="0.2">
      <c r="A9141" s="77">
        <v>41273</v>
      </c>
      <c r="B9141" s="61">
        <v>894</v>
      </c>
      <c r="C9141" s="78">
        <f t="shared" si="339"/>
        <v>2012.12</v>
      </c>
      <c r="D9141" s="78">
        <f t="shared" si="340"/>
        <v>1.7732231404958676</v>
      </c>
      <c r="E9141" s="78"/>
      <c r="F9141" s="78"/>
      <c r="G9141" s="78"/>
      <c r="H9141" s="78"/>
      <c r="I9141" s="78"/>
    </row>
    <row r="9142" spans="1:9" x14ac:dyDescent="0.2">
      <c r="A9142" s="77">
        <v>41274</v>
      </c>
      <c r="B9142" s="61">
        <v>706</v>
      </c>
      <c r="C9142" s="78">
        <f t="shared" si="339"/>
        <v>2012.12</v>
      </c>
      <c r="D9142" s="78">
        <f t="shared" si="340"/>
        <v>1.4003305785123967</v>
      </c>
      <c r="E9142" s="78"/>
      <c r="F9142" s="78"/>
      <c r="G9142" s="78"/>
      <c r="H9142" s="78"/>
      <c r="I9142" s="78"/>
    </row>
    <row r="9143" spans="1:9" x14ac:dyDescent="0.2">
      <c r="A9143" s="77">
        <v>41275</v>
      </c>
      <c r="B9143" s="61">
        <v>724</v>
      </c>
      <c r="C9143" s="78">
        <f t="shared" si="339"/>
        <v>2013.01</v>
      </c>
      <c r="D9143" s="78">
        <f t="shared" si="340"/>
        <v>1.4360330578512397</v>
      </c>
      <c r="E9143" s="78"/>
      <c r="F9143" s="78"/>
      <c r="G9143" s="78"/>
      <c r="H9143" s="78"/>
      <c r="I9143" s="78"/>
    </row>
    <row r="9144" spans="1:9" x14ac:dyDescent="0.2">
      <c r="A9144" s="77">
        <v>41276</v>
      </c>
      <c r="B9144" s="61">
        <v>753</v>
      </c>
      <c r="C9144" s="78">
        <f t="shared" si="339"/>
        <v>2013.01</v>
      </c>
      <c r="D9144" s="78">
        <f t="shared" si="340"/>
        <v>1.4935537190082644</v>
      </c>
      <c r="E9144" s="78"/>
      <c r="F9144" s="78"/>
      <c r="G9144" s="78"/>
      <c r="H9144" s="78"/>
      <c r="I9144" s="78"/>
    </row>
    <row r="9145" spans="1:9" x14ac:dyDescent="0.2">
      <c r="A9145" s="77">
        <v>41277</v>
      </c>
      <c r="B9145" s="61">
        <v>636</v>
      </c>
      <c r="C9145" s="78">
        <f t="shared" si="339"/>
        <v>2013.01</v>
      </c>
      <c r="D9145" s="78">
        <f t="shared" si="340"/>
        <v>1.2614876033057851</v>
      </c>
      <c r="E9145" s="78"/>
      <c r="F9145" s="78"/>
      <c r="G9145" s="78"/>
      <c r="H9145" s="78"/>
      <c r="I9145" s="78"/>
    </row>
    <row r="9146" spans="1:9" x14ac:dyDescent="0.2">
      <c r="A9146" s="77">
        <v>41278</v>
      </c>
      <c r="B9146" s="61">
        <v>807</v>
      </c>
      <c r="C9146" s="78">
        <f t="shared" si="339"/>
        <v>2013.01</v>
      </c>
      <c r="D9146" s="78">
        <f t="shared" si="340"/>
        <v>1.6006611570247933</v>
      </c>
      <c r="E9146" s="78"/>
      <c r="F9146" s="78"/>
      <c r="G9146" s="78"/>
      <c r="H9146" s="78"/>
      <c r="I9146" s="78"/>
    </row>
    <row r="9147" spans="1:9" x14ac:dyDescent="0.2">
      <c r="A9147" s="77">
        <v>41279</v>
      </c>
      <c r="B9147" s="61">
        <v>939</v>
      </c>
      <c r="C9147" s="78">
        <f t="shared" si="339"/>
        <v>2013.01</v>
      </c>
      <c r="D9147" s="78">
        <f t="shared" si="340"/>
        <v>1.8624793388429752</v>
      </c>
      <c r="E9147" s="78"/>
      <c r="F9147" s="78"/>
      <c r="G9147" s="78"/>
      <c r="H9147" s="78"/>
      <c r="I9147" s="78"/>
    </row>
    <row r="9148" spans="1:9" x14ac:dyDescent="0.2">
      <c r="A9148" s="77">
        <v>41280</v>
      </c>
      <c r="B9148" s="61">
        <v>745</v>
      </c>
      <c r="C9148" s="78">
        <f t="shared" si="339"/>
        <v>2013.01</v>
      </c>
      <c r="D9148" s="78">
        <f t="shared" si="340"/>
        <v>1.4776859504132231</v>
      </c>
      <c r="E9148" s="78"/>
      <c r="F9148" s="78"/>
      <c r="G9148" s="78"/>
      <c r="H9148" s="78"/>
      <c r="I9148" s="78"/>
    </row>
    <row r="9149" spans="1:9" x14ac:dyDescent="0.2">
      <c r="A9149" s="77">
        <v>41281</v>
      </c>
      <c r="B9149" s="61">
        <v>839</v>
      </c>
      <c r="C9149" s="78">
        <f t="shared" si="339"/>
        <v>2013.01</v>
      </c>
      <c r="D9149" s="78">
        <f t="shared" si="340"/>
        <v>1.6641322314049587</v>
      </c>
      <c r="E9149" s="78"/>
      <c r="F9149" s="78"/>
      <c r="G9149" s="78"/>
      <c r="H9149" s="78"/>
      <c r="I9149" s="78"/>
    </row>
    <row r="9150" spans="1:9" x14ac:dyDescent="0.2">
      <c r="A9150" s="77">
        <v>41282</v>
      </c>
      <c r="B9150" s="61">
        <v>819</v>
      </c>
      <c r="C9150" s="78">
        <f t="shared" si="339"/>
        <v>2013.01</v>
      </c>
      <c r="D9150" s="78">
        <f t="shared" si="340"/>
        <v>1.6244628099173553</v>
      </c>
      <c r="E9150" s="78"/>
      <c r="F9150" s="78"/>
      <c r="G9150" s="78"/>
      <c r="H9150" s="78"/>
      <c r="I9150" s="78"/>
    </row>
    <row r="9151" spans="1:9" x14ac:dyDescent="0.2">
      <c r="A9151" s="77">
        <v>41283</v>
      </c>
      <c r="B9151" s="61">
        <v>916</v>
      </c>
      <c r="C9151" s="78">
        <f t="shared" si="339"/>
        <v>2013.01</v>
      </c>
      <c r="D9151" s="78">
        <f t="shared" si="340"/>
        <v>1.8168595041322315</v>
      </c>
      <c r="E9151" s="78"/>
      <c r="F9151" s="78"/>
      <c r="G9151" s="78"/>
      <c r="H9151" s="78"/>
      <c r="I9151" s="78"/>
    </row>
    <row r="9152" spans="1:9" x14ac:dyDescent="0.2">
      <c r="A9152" s="77">
        <v>41284</v>
      </c>
      <c r="B9152" s="61">
        <v>704</v>
      </c>
      <c r="C9152" s="78">
        <f t="shared" si="339"/>
        <v>2013.01</v>
      </c>
      <c r="D9152" s="78">
        <f t="shared" si="340"/>
        <v>1.3963636363636363</v>
      </c>
      <c r="E9152" s="78"/>
      <c r="F9152" s="78"/>
      <c r="G9152" s="78"/>
      <c r="H9152" s="78"/>
      <c r="I9152" s="78"/>
    </row>
    <row r="9153" spans="1:9" x14ac:dyDescent="0.2">
      <c r="A9153" s="77">
        <v>41285</v>
      </c>
      <c r="B9153" s="61">
        <v>885</v>
      </c>
      <c r="C9153" s="78">
        <f t="shared" si="339"/>
        <v>2013.01</v>
      </c>
      <c r="D9153" s="78">
        <f t="shared" si="340"/>
        <v>1.7553719008264463</v>
      </c>
      <c r="E9153" s="78"/>
      <c r="F9153" s="78"/>
      <c r="G9153" s="78"/>
      <c r="H9153" s="78"/>
      <c r="I9153" s="78"/>
    </row>
    <row r="9154" spans="1:9" x14ac:dyDescent="0.2">
      <c r="A9154" s="77">
        <v>41286</v>
      </c>
      <c r="B9154" s="61">
        <v>673</v>
      </c>
      <c r="C9154" s="78">
        <f t="shared" si="339"/>
        <v>2013.01</v>
      </c>
      <c r="D9154" s="78">
        <f t="shared" si="340"/>
        <v>1.3348760330578511</v>
      </c>
      <c r="E9154" s="78"/>
      <c r="F9154" s="78"/>
      <c r="G9154" s="78"/>
      <c r="H9154" s="78"/>
      <c r="I9154" s="78"/>
    </row>
    <row r="9155" spans="1:9" x14ac:dyDescent="0.2">
      <c r="A9155" s="77">
        <v>41287</v>
      </c>
      <c r="B9155" s="61">
        <v>698</v>
      </c>
      <c r="C9155" s="78">
        <f t="shared" si="339"/>
        <v>2013.01</v>
      </c>
      <c r="D9155" s="78">
        <f t="shared" si="340"/>
        <v>1.3844628099173553</v>
      </c>
      <c r="E9155" s="78"/>
      <c r="F9155" s="78"/>
      <c r="G9155" s="78"/>
      <c r="H9155" s="78"/>
      <c r="I9155" s="78"/>
    </row>
    <row r="9156" spans="1:9" x14ac:dyDescent="0.2">
      <c r="A9156" s="77">
        <v>41288</v>
      </c>
      <c r="B9156" s="61">
        <v>604</v>
      </c>
      <c r="C9156" s="78">
        <f t="shared" si="339"/>
        <v>2013.01</v>
      </c>
      <c r="D9156" s="78">
        <f t="shared" si="340"/>
        <v>1.1980165289256199</v>
      </c>
      <c r="E9156" s="78"/>
      <c r="F9156" s="78"/>
      <c r="G9156" s="78"/>
      <c r="H9156" s="78"/>
      <c r="I9156" s="78"/>
    </row>
    <row r="9157" spans="1:9" x14ac:dyDescent="0.2">
      <c r="A9157" s="77">
        <v>41289</v>
      </c>
      <c r="B9157" s="61">
        <v>696</v>
      </c>
      <c r="C9157" s="78">
        <f t="shared" si="339"/>
        <v>2013.01</v>
      </c>
      <c r="D9157" s="78">
        <f t="shared" si="340"/>
        <v>1.380495867768595</v>
      </c>
      <c r="E9157" s="78"/>
      <c r="F9157" s="78"/>
      <c r="G9157" s="78"/>
      <c r="H9157" s="78"/>
      <c r="I9157" s="78"/>
    </row>
    <row r="9158" spans="1:9" x14ac:dyDescent="0.2">
      <c r="A9158" s="77">
        <v>41290</v>
      </c>
      <c r="B9158" s="61">
        <v>685</v>
      </c>
      <c r="C9158" s="78">
        <f t="shared" si="339"/>
        <v>2013.01</v>
      </c>
      <c r="D9158" s="78">
        <f t="shared" si="340"/>
        <v>1.3586776859504133</v>
      </c>
      <c r="E9158" s="78"/>
      <c r="F9158" s="78"/>
      <c r="G9158" s="78"/>
      <c r="H9158" s="78"/>
      <c r="I9158" s="78"/>
    </row>
    <row r="9159" spans="1:9" x14ac:dyDescent="0.2">
      <c r="A9159" s="77">
        <v>41291</v>
      </c>
      <c r="B9159" s="61">
        <v>638</v>
      </c>
      <c r="C9159" s="78">
        <f t="shared" si="339"/>
        <v>2013.01</v>
      </c>
      <c r="D9159" s="78">
        <f t="shared" si="340"/>
        <v>1.2654545454545454</v>
      </c>
      <c r="E9159" s="78"/>
      <c r="F9159" s="78"/>
      <c r="G9159" s="78"/>
      <c r="H9159" s="78"/>
      <c r="I9159" s="78"/>
    </row>
    <row r="9160" spans="1:9" x14ac:dyDescent="0.2">
      <c r="A9160" s="77">
        <v>41292</v>
      </c>
      <c r="B9160" s="61">
        <v>794</v>
      </c>
      <c r="C9160" s="78">
        <f t="shared" si="339"/>
        <v>2013.01</v>
      </c>
      <c r="D9160" s="78">
        <f t="shared" si="340"/>
        <v>1.5748760330578511</v>
      </c>
      <c r="E9160" s="78"/>
      <c r="F9160" s="78"/>
      <c r="G9160" s="78"/>
      <c r="H9160" s="78"/>
      <c r="I9160" s="78"/>
    </row>
    <row r="9161" spans="1:9" x14ac:dyDescent="0.2">
      <c r="A9161" s="77">
        <v>41293</v>
      </c>
      <c r="B9161" s="61">
        <v>834</v>
      </c>
      <c r="C9161" s="78">
        <f t="shared" si="339"/>
        <v>2013.01</v>
      </c>
      <c r="D9161" s="78">
        <f t="shared" si="340"/>
        <v>1.6542148760330579</v>
      </c>
      <c r="E9161" s="78"/>
      <c r="F9161" s="78"/>
      <c r="G9161" s="78"/>
      <c r="H9161" s="78"/>
      <c r="I9161" s="78"/>
    </row>
    <row r="9162" spans="1:9" x14ac:dyDescent="0.2">
      <c r="A9162" s="77">
        <v>41294</v>
      </c>
      <c r="B9162" s="61">
        <v>905</v>
      </c>
      <c r="C9162" s="78">
        <f t="shared" si="339"/>
        <v>2013.01</v>
      </c>
      <c r="D9162" s="78">
        <f t="shared" si="340"/>
        <v>1.7950413223140498</v>
      </c>
      <c r="E9162" s="78"/>
      <c r="F9162" s="78"/>
      <c r="G9162" s="78"/>
      <c r="H9162" s="78"/>
      <c r="I9162" s="78"/>
    </row>
    <row r="9163" spans="1:9" x14ac:dyDescent="0.2">
      <c r="A9163" s="77">
        <v>41295</v>
      </c>
      <c r="B9163" s="61">
        <v>884</v>
      </c>
      <c r="C9163" s="78">
        <f t="shared" ref="C9163:C9226" si="341">YEAR(A9163) + MONTH(A9163) / 100</f>
        <v>2013.01</v>
      </c>
      <c r="D9163" s="78">
        <f t="shared" si="340"/>
        <v>1.7533884297520661</v>
      </c>
      <c r="E9163" s="78"/>
      <c r="F9163" s="78"/>
      <c r="G9163" s="78"/>
      <c r="H9163" s="78"/>
      <c r="I9163" s="78"/>
    </row>
    <row r="9164" spans="1:9" x14ac:dyDescent="0.2">
      <c r="A9164" s="77">
        <v>41296</v>
      </c>
      <c r="B9164" s="61">
        <v>1007</v>
      </c>
      <c r="C9164" s="78">
        <f t="shared" si="341"/>
        <v>2013.01</v>
      </c>
      <c r="D9164" s="78">
        <f t="shared" ref="D9164:D9227" si="342">B9164 * 60 * 60 * 24 / 43560 / 1000</f>
        <v>1.9973553719008263</v>
      </c>
      <c r="E9164" s="78"/>
      <c r="F9164" s="78"/>
      <c r="G9164" s="78"/>
      <c r="H9164" s="78"/>
      <c r="I9164" s="78"/>
    </row>
    <row r="9165" spans="1:9" x14ac:dyDescent="0.2">
      <c r="A9165" s="77">
        <v>41297</v>
      </c>
      <c r="B9165" s="61">
        <v>1576</v>
      </c>
      <c r="C9165" s="78">
        <f t="shared" si="341"/>
        <v>2013.01</v>
      </c>
      <c r="D9165" s="78">
        <f t="shared" si="342"/>
        <v>3.1259504132231406</v>
      </c>
      <c r="E9165" s="78"/>
      <c r="F9165" s="78"/>
      <c r="G9165" s="78"/>
      <c r="H9165" s="78"/>
      <c r="I9165" s="78"/>
    </row>
    <row r="9166" spans="1:9" x14ac:dyDescent="0.2">
      <c r="A9166" s="77">
        <v>41298</v>
      </c>
      <c r="B9166" s="61">
        <v>1982</v>
      </c>
      <c r="C9166" s="78">
        <f t="shared" si="341"/>
        <v>2013.01</v>
      </c>
      <c r="D9166" s="78">
        <f t="shared" si="342"/>
        <v>3.9312396694214877</v>
      </c>
      <c r="E9166" s="78"/>
      <c r="F9166" s="78"/>
      <c r="G9166" s="78"/>
      <c r="H9166" s="78"/>
      <c r="I9166" s="78"/>
    </row>
    <row r="9167" spans="1:9" x14ac:dyDescent="0.2">
      <c r="A9167" s="77">
        <v>41299</v>
      </c>
      <c r="B9167" s="61">
        <v>2109</v>
      </c>
      <c r="C9167" s="78">
        <f t="shared" si="341"/>
        <v>2013.01</v>
      </c>
      <c r="D9167" s="78">
        <f t="shared" si="342"/>
        <v>4.1831404958677689</v>
      </c>
      <c r="E9167" s="78"/>
      <c r="F9167" s="78"/>
      <c r="G9167" s="78"/>
      <c r="H9167" s="78"/>
      <c r="I9167" s="78"/>
    </row>
    <row r="9168" spans="1:9" x14ac:dyDescent="0.2">
      <c r="A9168" s="77">
        <v>41300</v>
      </c>
      <c r="B9168" s="61">
        <v>2252</v>
      </c>
      <c r="C9168" s="78">
        <f t="shared" si="341"/>
        <v>2013.01</v>
      </c>
      <c r="D9168" s="78">
        <f t="shared" si="342"/>
        <v>4.4667768595041322</v>
      </c>
      <c r="E9168" s="78"/>
      <c r="F9168" s="78"/>
      <c r="G9168" s="78"/>
      <c r="H9168" s="78"/>
      <c r="I9168" s="78"/>
    </row>
    <row r="9169" spans="1:9" x14ac:dyDescent="0.2">
      <c r="A9169" s="77">
        <v>41301</v>
      </c>
      <c r="B9169" s="61">
        <v>2120</v>
      </c>
      <c r="C9169" s="78">
        <f t="shared" si="341"/>
        <v>2013.01</v>
      </c>
      <c r="D9169" s="78">
        <f t="shared" si="342"/>
        <v>4.2049586776859504</v>
      </c>
      <c r="E9169" s="78"/>
      <c r="F9169" s="78"/>
      <c r="G9169" s="78"/>
      <c r="H9169" s="78"/>
      <c r="I9169" s="78"/>
    </row>
    <row r="9170" spans="1:9" x14ac:dyDescent="0.2">
      <c r="A9170" s="77">
        <v>41302</v>
      </c>
      <c r="B9170" s="61">
        <v>2010</v>
      </c>
      <c r="C9170" s="78">
        <f t="shared" si="341"/>
        <v>2013.01</v>
      </c>
      <c r="D9170" s="78">
        <f t="shared" si="342"/>
        <v>3.9867768595041322</v>
      </c>
      <c r="E9170" s="78"/>
      <c r="F9170" s="78"/>
      <c r="G9170" s="78"/>
      <c r="H9170" s="78"/>
      <c r="I9170" s="78"/>
    </row>
    <row r="9171" spans="1:9" x14ac:dyDescent="0.2">
      <c r="A9171" s="77">
        <v>41303</v>
      </c>
      <c r="B9171" s="61">
        <v>1705</v>
      </c>
      <c r="C9171" s="78">
        <f t="shared" si="341"/>
        <v>2013.01</v>
      </c>
      <c r="D9171" s="78">
        <f t="shared" si="342"/>
        <v>3.3818181818181818</v>
      </c>
      <c r="E9171" s="78"/>
      <c r="F9171" s="78"/>
      <c r="G9171" s="78"/>
      <c r="H9171" s="78"/>
      <c r="I9171" s="78"/>
    </row>
    <row r="9172" spans="1:9" x14ac:dyDescent="0.2">
      <c r="A9172" s="77">
        <v>41304</v>
      </c>
      <c r="B9172" s="61">
        <v>1521</v>
      </c>
      <c r="C9172" s="78">
        <f t="shared" si="341"/>
        <v>2013.01</v>
      </c>
      <c r="D9172" s="78">
        <f t="shared" si="342"/>
        <v>3.0168595041322313</v>
      </c>
      <c r="E9172" s="78"/>
      <c r="F9172" s="78"/>
      <c r="G9172" s="78"/>
      <c r="H9172" s="78"/>
      <c r="I9172" s="78"/>
    </row>
    <row r="9173" spans="1:9" x14ac:dyDescent="0.2">
      <c r="A9173" s="77">
        <v>41305</v>
      </c>
      <c r="B9173" s="61">
        <v>1510</v>
      </c>
      <c r="C9173" s="78">
        <f t="shared" si="341"/>
        <v>2013.01</v>
      </c>
      <c r="D9173" s="78">
        <f t="shared" si="342"/>
        <v>2.9950413223140493</v>
      </c>
      <c r="E9173" s="78"/>
      <c r="F9173" s="78"/>
      <c r="G9173" s="78"/>
      <c r="H9173" s="78"/>
      <c r="I9173" s="78"/>
    </row>
    <row r="9174" spans="1:9" x14ac:dyDescent="0.2">
      <c r="A9174" s="77">
        <v>41306</v>
      </c>
      <c r="B9174" s="61">
        <v>1660</v>
      </c>
      <c r="C9174" s="78">
        <f t="shared" si="341"/>
        <v>2013.02</v>
      </c>
      <c r="D9174" s="78">
        <f t="shared" si="342"/>
        <v>3.292561983471074</v>
      </c>
      <c r="E9174" s="78"/>
      <c r="F9174" s="78"/>
      <c r="G9174" s="78"/>
      <c r="H9174" s="78"/>
      <c r="I9174" s="78"/>
    </row>
    <row r="9175" spans="1:9" x14ac:dyDescent="0.2">
      <c r="A9175" s="77">
        <v>41307</v>
      </c>
      <c r="B9175" s="61">
        <v>1373</v>
      </c>
      <c r="C9175" s="78">
        <f t="shared" si="341"/>
        <v>2013.02</v>
      </c>
      <c r="D9175" s="78">
        <f t="shared" si="342"/>
        <v>2.723305785123967</v>
      </c>
      <c r="E9175" s="78"/>
      <c r="F9175" s="78"/>
      <c r="G9175" s="78"/>
      <c r="H9175" s="78"/>
      <c r="I9175" s="78"/>
    </row>
    <row r="9176" spans="1:9" x14ac:dyDescent="0.2">
      <c r="A9176" s="77">
        <v>41308</v>
      </c>
      <c r="B9176" s="61">
        <v>1346</v>
      </c>
      <c r="C9176" s="78">
        <f t="shared" si="341"/>
        <v>2013.02</v>
      </c>
      <c r="D9176" s="78">
        <f t="shared" si="342"/>
        <v>2.6697520661157021</v>
      </c>
      <c r="E9176" s="78"/>
      <c r="F9176" s="78"/>
      <c r="G9176" s="78"/>
      <c r="H9176" s="78"/>
      <c r="I9176" s="78"/>
    </row>
    <row r="9177" spans="1:9" x14ac:dyDescent="0.2">
      <c r="A9177" s="77">
        <v>41309</v>
      </c>
      <c r="B9177" s="61">
        <v>1380</v>
      </c>
      <c r="C9177" s="78">
        <f t="shared" si="341"/>
        <v>2013.02</v>
      </c>
      <c r="D9177" s="78">
        <f t="shared" si="342"/>
        <v>2.737190082644628</v>
      </c>
      <c r="E9177" s="78"/>
      <c r="F9177" s="78"/>
      <c r="G9177" s="78"/>
      <c r="H9177" s="78"/>
      <c r="I9177" s="78"/>
    </row>
    <row r="9178" spans="1:9" x14ac:dyDescent="0.2">
      <c r="A9178" s="77">
        <v>41310</v>
      </c>
      <c r="B9178" s="61">
        <v>1352</v>
      </c>
      <c r="C9178" s="78">
        <f t="shared" si="341"/>
        <v>2013.02</v>
      </c>
      <c r="D9178" s="78">
        <f t="shared" si="342"/>
        <v>2.6816528925619836</v>
      </c>
      <c r="E9178" s="78"/>
      <c r="F9178" s="78"/>
      <c r="G9178" s="78"/>
      <c r="H9178" s="78"/>
      <c r="I9178" s="78"/>
    </row>
    <row r="9179" spans="1:9" x14ac:dyDescent="0.2">
      <c r="A9179" s="77">
        <v>41311</v>
      </c>
      <c r="B9179" s="61">
        <v>1213</v>
      </c>
      <c r="C9179" s="78">
        <f t="shared" si="341"/>
        <v>2013.02</v>
      </c>
      <c r="D9179" s="78">
        <f t="shared" si="342"/>
        <v>2.4059504132231404</v>
      </c>
      <c r="E9179" s="78"/>
      <c r="F9179" s="78"/>
      <c r="G9179" s="78"/>
      <c r="H9179" s="78"/>
      <c r="I9179" s="78"/>
    </row>
    <row r="9180" spans="1:9" x14ac:dyDescent="0.2">
      <c r="A9180" s="77">
        <v>41312</v>
      </c>
      <c r="B9180" s="61">
        <v>1506</v>
      </c>
      <c r="C9180" s="78">
        <f t="shared" si="341"/>
        <v>2013.02</v>
      </c>
      <c r="D9180" s="78">
        <f t="shared" si="342"/>
        <v>2.9871074380165288</v>
      </c>
      <c r="E9180" s="78"/>
      <c r="F9180" s="78"/>
      <c r="G9180" s="78"/>
      <c r="H9180" s="78"/>
      <c r="I9180" s="78"/>
    </row>
    <row r="9181" spans="1:9" x14ac:dyDescent="0.2">
      <c r="A9181" s="77">
        <v>41313</v>
      </c>
      <c r="B9181" s="61">
        <v>1237</v>
      </c>
      <c r="C9181" s="78">
        <f t="shared" si="341"/>
        <v>2013.02</v>
      </c>
      <c r="D9181" s="78">
        <f t="shared" si="342"/>
        <v>2.4535537190082648</v>
      </c>
      <c r="E9181" s="78"/>
      <c r="F9181" s="78"/>
      <c r="G9181" s="78"/>
      <c r="H9181" s="78"/>
      <c r="I9181" s="78"/>
    </row>
    <row r="9182" spans="1:9" x14ac:dyDescent="0.2">
      <c r="A9182" s="77">
        <v>41314</v>
      </c>
      <c r="B9182" s="61">
        <v>1076</v>
      </c>
      <c r="C9182" s="78">
        <f t="shared" si="341"/>
        <v>2013.02</v>
      </c>
      <c r="D9182" s="78">
        <f t="shared" si="342"/>
        <v>2.1342148760330577</v>
      </c>
      <c r="E9182" s="78"/>
      <c r="F9182" s="78"/>
      <c r="G9182" s="78"/>
      <c r="H9182" s="78"/>
      <c r="I9182" s="78"/>
    </row>
    <row r="9183" spans="1:9" x14ac:dyDescent="0.2">
      <c r="A9183" s="77">
        <v>41315</v>
      </c>
      <c r="B9183" s="61">
        <v>1145</v>
      </c>
      <c r="C9183" s="78">
        <f t="shared" si="341"/>
        <v>2013.02</v>
      </c>
      <c r="D9183" s="78">
        <f t="shared" si="342"/>
        <v>2.2710743801652895</v>
      </c>
      <c r="E9183" s="78"/>
      <c r="F9183" s="78"/>
      <c r="G9183" s="78"/>
      <c r="H9183" s="78"/>
      <c r="I9183" s="78"/>
    </row>
    <row r="9184" spans="1:9" x14ac:dyDescent="0.2">
      <c r="A9184" s="77">
        <v>41316</v>
      </c>
      <c r="B9184" s="61">
        <v>1130</v>
      </c>
      <c r="C9184" s="78">
        <f t="shared" si="341"/>
        <v>2013.02</v>
      </c>
      <c r="D9184" s="78">
        <f t="shared" si="342"/>
        <v>2.2413223140495866</v>
      </c>
      <c r="E9184" s="78"/>
      <c r="F9184" s="78"/>
      <c r="G9184" s="78"/>
      <c r="H9184" s="78"/>
      <c r="I9184" s="78"/>
    </row>
    <row r="9185" spans="1:9" x14ac:dyDescent="0.2">
      <c r="A9185" s="77">
        <v>41317</v>
      </c>
      <c r="B9185" s="61">
        <v>1056</v>
      </c>
      <c r="C9185" s="78">
        <f t="shared" si="341"/>
        <v>2013.02</v>
      </c>
      <c r="D9185" s="78">
        <f t="shared" si="342"/>
        <v>2.0945454545454547</v>
      </c>
      <c r="E9185" s="78"/>
      <c r="F9185" s="78"/>
      <c r="G9185" s="78"/>
      <c r="H9185" s="78"/>
      <c r="I9185" s="78"/>
    </row>
    <row r="9186" spans="1:9" x14ac:dyDescent="0.2">
      <c r="A9186" s="77">
        <v>41318</v>
      </c>
      <c r="B9186" s="61">
        <v>1081</v>
      </c>
      <c r="C9186" s="78">
        <f t="shared" si="341"/>
        <v>2013.02</v>
      </c>
      <c r="D9186" s="78">
        <f t="shared" si="342"/>
        <v>2.1441322314049587</v>
      </c>
      <c r="E9186" s="78"/>
      <c r="F9186" s="78"/>
      <c r="G9186" s="78"/>
      <c r="H9186" s="78"/>
      <c r="I9186" s="78"/>
    </row>
    <row r="9187" spans="1:9" x14ac:dyDescent="0.2">
      <c r="A9187" s="77">
        <v>41319</v>
      </c>
      <c r="B9187" s="61">
        <v>1346</v>
      </c>
      <c r="C9187" s="78">
        <f t="shared" si="341"/>
        <v>2013.02</v>
      </c>
      <c r="D9187" s="78">
        <f t="shared" si="342"/>
        <v>2.6697520661157021</v>
      </c>
      <c r="E9187" s="78"/>
      <c r="F9187" s="78"/>
      <c r="G9187" s="78"/>
      <c r="H9187" s="78"/>
      <c r="I9187" s="78"/>
    </row>
    <row r="9188" spans="1:9" x14ac:dyDescent="0.2">
      <c r="A9188" s="77">
        <v>41320</v>
      </c>
      <c r="B9188" s="61">
        <v>1022</v>
      </c>
      <c r="C9188" s="78">
        <f t="shared" si="341"/>
        <v>2013.02</v>
      </c>
      <c r="D9188" s="78">
        <f t="shared" si="342"/>
        <v>2.0271074380165288</v>
      </c>
      <c r="E9188" s="78"/>
      <c r="F9188" s="78"/>
      <c r="G9188" s="78"/>
      <c r="H9188" s="78"/>
      <c r="I9188" s="78"/>
    </row>
    <row r="9189" spans="1:9" x14ac:dyDescent="0.2">
      <c r="A9189" s="77">
        <v>41321</v>
      </c>
      <c r="B9189" s="61">
        <v>1233</v>
      </c>
      <c r="C9189" s="78">
        <f t="shared" si="341"/>
        <v>2013.02</v>
      </c>
      <c r="D9189" s="78">
        <f t="shared" si="342"/>
        <v>2.4456198347107438</v>
      </c>
      <c r="E9189" s="78"/>
      <c r="F9189" s="78"/>
      <c r="G9189" s="78"/>
      <c r="H9189" s="78"/>
      <c r="I9189" s="78"/>
    </row>
    <row r="9190" spans="1:9" x14ac:dyDescent="0.2">
      <c r="A9190" s="77">
        <v>41322</v>
      </c>
      <c r="B9190" s="61">
        <v>1176</v>
      </c>
      <c r="C9190" s="78">
        <f t="shared" si="341"/>
        <v>2013.02</v>
      </c>
      <c r="D9190" s="78">
        <f t="shared" si="342"/>
        <v>2.332561983471074</v>
      </c>
      <c r="E9190" s="78"/>
      <c r="F9190" s="78"/>
      <c r="G9190" s="78"/>
      <c r="H9190" s="78"/>
      <c r="I9190" s="78"/>
    </row>
    <row r="9191" spans="1:9" x14ac:dyDescent="0.2">
      <c r="A9191" s="77">
        <v>41323</v>
      </c>
      <c r="B9191" s="61">
        <v>1076</v>
      </c>
      <c r="C9191" s="78">
        <f t="shared" si="341"/>
        <v>2013.02</v>
      </c>
      <c r="D9191" s="78">
        <f t="shared" si="342"/>
        <v>2.1342148760330577</v>
      </c>
      <c r="E9191" s="78"/>
      <c r="F9191" s="78"/>
      <c r="G9191" s="78"/>
      <c r="H9191" s="78"/>
      <c r="I9191" s="78"/>
    </row>
    <row r="9192" spans="1:9" x14ac:dyDescent="0.2">
      <c r="A9192" s="77">
        <v>41324</v>
      </c>
      <c r="B9192" s="61">
        <v>1202</v>
      </c>
      <c r="C9192" s="78">
        <f t="shared" si="341"/>
        <v>2013.02</v>
      </c>
      <c r="D9192" s="78">
        <f t="shared" si="342"/>
        <v>2.3841322314049584</v>
      </c>
      <c r="E9192" s="78"/>
      <c r="F9192" s="78"/>
      <c r="G9192" s="78"/>
      <c r="H9192" s="78"/>
      <c r="I9192" s="78"/>
    </row>
    <row r="9193" spans="1:9" x14ac:dyDescent="0.2">
      <c r="A9193" s="77">
        <v>41325</v>
      </c>
      <c r="B9193" s="61">
        <v>1171</v>
      </c>
      <c r="C9193" s="78">
        <f t="shared" si="341"/>
        <v>2013.02</v>
      </c>
      <c r="D9193" s="78">
        <f t="shared" si="342"/>
        <v>2.3226446280991735</v>
      </c>
      <c r="E9193" s="78"/>
      <c r="F9193" s="78"/>
      <c r="G9193" s="78"/>
      <c r="H9193" s="78"/>
      <c r="I9193" s="78"/>
    </row>
    <row r="9194" spans="1:9" x14ac:dyDescent="0.2">
      <c r="A9194" s="77">
        <v>41326</v>
      </c>
      <c r="B9194" s="61">
        <v>924</v>
      </c>
      <c r="C9194" s="78">
        <f t="shared" si="341"/>
        <v>2013.02</v>
      </c>
      <c r="D9194" s="78">
        <f t="shared" si="342"/>
        <v>1.8327272727272728</v>
      </c>
      <c r="E9194" s="78"/>
      <c r="F9194" s="78"/>
      <c r="G9194" s="78"/>
      <c r="H9194" s="78"/>
      <c r="I9194" s="78"/>
    </row>
    <row r="9195" spans="1:9" x14ac:dyDescent="0.2">
      <c r="A9195" s="77">
        <v>41327</v>
      </c>
      <c r="B9195" s="61">
        <v>938</v>
      </c>
      <c r="C9195" s="78">
        <f t="shared" si="341"/>
        <v>2013.02</v>
      </c>
      <c r="D9195" s="78">
        <f t="shared" si="342"/>
        <v>1.860495867768595</v>
      </c>
      <c r="E9195" s="78"/>
      <c r="F9195" s="78"/>
      <c r="G9195" s="78"/>
      <c r="H9195" s="78"/>
      <c r="I9195" s="78"/>
    </row>
    <row r="9196" spans="1:9" x14ac:dyDescent="0.2">
      <c r="A9196" s="77">
        <v>41328</v>
      </c>
      <c r="B9196" s="61">
        <v>1002</v>
      </c>
      <c r="C9196" s="78">
        <f t="shared" si="341"/>
        <v>2013.02</v>
      </c>
      <c r="D9196" s="78">
        <f t="shared" si="342"/>
        <v>1.9874380165289256</v>
      </c>
      <c r="E9196" s="78"/>
      <c r="F9196" s="78"/>
      <c r="G9196" s="78"/>
      <c r="H9196" s="78"/>
      <c r="I9196" s="78"/>
    </row>
    <row r="9197" spans="1:9" x14ac:dyDescent="0.2">
      <c r="A9197" s="77">
        <v>41329</v>
      </c>
      <c r="B9197" s="61">
        <v>1012</v>
      </c>
      <c r="C9197" s="78">
        <f t="shared" si="341"/>
        <v>2013.02</v>
      </c>
      <c r="D9197" s="78">
        <f t="shared" si="342"/>
        <v>2.0072727272727273</v>
      </c>
      <c r="E9197" s="78"/>
      <c r="F9197" s="78"/>
      <c r="G9197" s="78"/>
      <c r="H9197" s="78"/>
      <c r="I9197" s="78"/>
    </row>
    <row r="9198" spans="1:9" x14ac:dyDescent="0.2">
      <c r="A9198" s="77">
        <v>41330</v>
      </c>
      <c r="B9198" s="61">
        <v>842</v>
      </c>
      <c r="C9198" s="78">
        <f t="shared" si="341"/>
        <v>2013.02</v>
      </c>
      <c r="D9198" s="78">
        <f t="shared" si="342"/>
        <v>1.6700826446280992</v>
      </c>
      <c r="E9198" s="78"/>
      <c r="F9198" s="78"/>
      <c r="G9198" s="78"/>
      <c r="H9198" s="78"/>
      <c r="I9198" s="78"/>
    </row>
    <row r="9199" spans="1:9" x14ac:dyDescent="0.2">
      <c r="A9199" s="77">
        <v>41331</v>
      </c>
      <c r="B9199" s="61">
        <v>839</v>
      </c>
      <c r="C9199" s="78">
        <f t="shared" si="341"/>
        <v>2013.02</v>
      </c>
      <c r="D9199" s="78">
        <f t="shared" si="342"/>
        <v>1.6641322314049587</v>
      </c>
      <c r="E9199" s="78"/>
      <c r="F9199" s="78"/>
      <c r="G9199" s="78"/>
      <c r="H9199" s="78"/>
      <c r="I9199" s="78"/>
    </row>
    <row r="9200" spans="1:9" x14ac:dyDescent="0.2">
      <c r="A9200" s="77">
        <v>41332</v>
      </c>
      <c r="B9200" s="61">
        <v>910</v>
      </c>
      <c r="C9200" s="78">
        <f t="shared" si="341"/>
        <v>2013.02</v>
      </c>
      <c r="D9200" s="78">
        <f t="shared" si="342"/>
        <v>1.8049586776859503</v>
      </c>
      <c r="E9200" s="78"/>
      <c r="F9200" s="78"/>
      <c r="G9200" s="78"/>
      <c r="H9200" s="78"/>
      <c r="I9200" s="78"/>
    </row>
    <row r="9201" spans="1:9" x14ac:dyDescent="0.2">
      <c r="A9201" s="77">
        <v>41333</v>
      </c>
      <c r="B9201" s="61">
        <v>988</v>
      </c>
      <c r="C9201" s="78">
        <f t="shared" si="341"/>
        <v>2013.02</v>
      </c>
      <c r="D9201" s="78">
        <f t="shared" si="342"/>
        <v>1.9596694214876034</v>
      </c>
      <c r="E9201" s="78"/>
      <c r="F9201" s="78"/>
      <c r="G9201" s="78"/>
      <c r="H9201" s="78"/>
      <c r="I9201" s="78"/>
    </row>
    <row r="9202" spans="1:9" x14ac:dyDescent="0.2">
      <c r="A9202" s="77">
        <v>41334</v>
      </c>
      <c r="B9202" s="61">
        <v>1025</v>
      </c>
      <c r="C9202" s="78">
        <f t="shared" si="341"/>
        <v>2013.03</v>
      </c>
      <c r="D9202" s="78">
        <f t="shared" si="342"/>
        <v>2.0330578512396693</v>
      </c>
      <c r="E9202" s="78"/>
      <c r="F9202" s="78"/>
      <c r="G9202" s="78"/>
      <c r="H9202" s="78"/>
      <c r="I9202" s="78"/>
    </row>
    <row r="9203" spans="1:9" x14ac:dyDescent="0.2">
      <c r="A9203" s="77">
        <v>41335</v>
      </c>
      <c r="B9203" s="61">
        <v>1042</v>
      </c>
      <c r="C9203" s="78">
        <f t="shared" si="341"/>
        <v>2013.03</v>
      </c>
      <c r="D9203" s="78">
        <f t="shared" si="342"/>
        <v>2.0667768595041323</v>
      </c>
      <c r="E9203" s="78"/>
      <c r="F9203" s="78"/>
      <c r="G9203" s="78"/>
      <c r="H9203" s="78"/>
      <c r="I9203" s="78"/>
    </row>
    <row r="9204" spans="1:9" x14ac:dyDescent="0.2">
      <c r="A9204" s="77">
        <v>41336</v>
      </c>
      <c r="B9204" s="61">
        <v>1262</v>
      </c>
      <c r="C9204" s="78">
        <f t="shared" si="341"/>
        <v>2013.03</v>
      </c>
      <c r="D9204" s="78">
        <f t="shared" si="342"/>
        <v>2.5031404958677688</v>
      </c>
      <c r="E9204" s="78"/>
      <c r="F9204" s="78"/>
      <c r="G9204" s="78"/>
      <c r="H9204" s="78"/>
      <c r="I9204" s="78"/>
    </row>
    <row r="9205" spans="1:9" x14ac:dyDescent="0.2">
      <c r="A9205" s="77">
        <v>41337</v>
      </c>
      <c r="B9205" s="61">
        <v>1300</v>
      </c>
      <c r="C9205" s="78">
        <f t="shared" si="341"/>
        <v>2013.03</v>
      </c>
      <c r="D9205" s="78">
        <f t="shared" si="342"/>
        <v>2.5785123966942147</v>
      </c>
      <c r="E9205" s="78"/>
      <c r="F9205" s="78"/>
      <c r="G9205" s="78"/>
      <c r="H9205" s="78"/>
      <c r="I9205" s="78"/>
    </row>
    <row r="9206" spans="1:9" x14ac:dyDescent="0.2">
      <c r="A9206" s="77">
        <v>41338</v>
      </c>
      <c r="B9206" s="61">
        <v>1848</v>
      </c>
      <c r="C9206" s="78">
        <f t="shared" si="341"/>
        <v>2013.03</v>
      </c>
      <c r="D9206" s="78">
        <f t="shared" si="342"/>
        <v>3.6654545454545455</v>
      </c>
      <c r="E9206" s="78"/>
      <c r="F9206" s="78"/>
      <c r="G9206" s="78"/>
      <c r="H9206" s="78"/>
      <c r="I9206" s="78"/>
    </row>
    <row r="9207" spans="1:9" x14ac:dyDescent="0.2">
      <c r="A9207" s="77">
        <v>41339</v>
      </c>
      <c r="B9207" s="61">
        <v>1909</v>
      </c>
      <c r="C9207" s="78">
        <f t="shared" si="341"/>
        <v>2013.03</v>
      </c>
      <c r="D9207" s="78">
        <f t="shared" si="342"/>
        <v>3.7864462809917354</v>
      </c>
      <c r="E9207" s="78"/>
      <c r="F9207" s="78"/>
      <c r="G9207" s="78"/>
      <c r="H9207" s="78"/>
      <c r="I9207" s="78"/>
    </row>
    <row r="9208" spans="1:9" x14ac:dyDescent="0.2">
      <c r="A9208" s="77">
        <v>41340</v>
      </c>
      <c r="B9208" s="61">
        <v>1401</v>
      </c>
      <c r="C9208" s="78">
        <f t="shared" si="341"/>
        <v>2013.03</v>
      </c>
      <c r="D9208" s="78">
        <f t="shared" si="342"/>
        <v>2.7788429752066119</v>
      </c>
      <c r="E9208" s="78"/>
      <c r="F9208" s="78"/>
      <c r="G9208" s="78"/>
      <c r="H9208" s="78"/>
      <c r="I9208" s="78"/>
    </row>
    <row r="9209" spans="1:9" x14ac:dyDescent="0.2">
      <c r="A9209" s="77">
        <v>41341</v>
      </c>
      <c r="B9209" s="61">
        <v>1167</v>
      </c>
      <c r="C9209" s="78">
        <f t="shared" si="341"/>
        <v>2013.03</v>
      </c>
      <c r="D9209" s="78">
        <f t="shared" si="342"/>
        <v>2.314710743801653</v>
      </c>
      <c r="E9209" s="78"/>
      <c r="F9209" s="78"/>
      <c r="G9209" s="78"/>
      <c r="H9209" s="78"/>
      <c r="I9209" s="78"/>
    </row>
    <row r="9210" spans="1:9" x14ac:dyDescent="0.2">
      <c r="A9210" s="77">
        <v>41342</v>
      </c>
      <c r="B9210" s="61">
        <v>1303</v>
      </c>
      <c r="C9210" s="78">
        <f t="shared" si="341"/>
        <v>2013.03</v>
      </c>
      <c r="D9210" s="78">
        <f t="shared" si="342"/>
        <v>2.5844628099173557</v>
      </c>
      <c r="E9210" s="78"/>
      <c r="F9210" s="78"/>
      <c r="G9210" s="78"/>
      <c r="H9210" s="78"/>
      <c r="I9210" s="78"/>
    </row>
    <row r="9211" spans="1:9" x14ac:dyDescent="0.2">
      <c r="A9211" s="77">
        <v>41343</v>
      </c>
      <c r="B9211" s="61">
        <v>1101</v>
      </c>
      <c r="C9211" s="78">
        <f t="shared" si="341"/>
        <v>2013.03</v>
      </c>
      <c r="D9211" s="78">
        <f t="shared" si="342"/>
        <v>2.1838016528925617</v>
      </c>
      <c r="E9211" s="78"/>
      <c r="F9211" s="78"/>
      <c r="G9211" s="78"/>
      <c r="H9211" s="78"/>
      <c r="I9211" s="78"/>
    </row>
    <row r="9212" spans="1:9" x14ac:dyDescent="0.2">
      <c r="A9212" s="77">
        <v>41344</v>
      </c>
      <c r="B9212" s="61">
        <v>1266</v>
      </c>
      <c r="C9212" s="78">
        <f t="shared" si="341"/>
        <v>2013.03</v>
      </c>
      <c r="D9212" s="78">
        <f t="shared" si="342"/>
        <v>2.5110743801652893</v>
      </c>
      <c r="E9212" s="78"/>
      <c r="F9212" s="78"/>
      <c r="G9212" s="78"/>
      <c r="H9212" s="78"/>
      <c r="I9212" s="78"/>
    </row>
    <row r="9213" spans="1:9" x14ac:dyDescent="0.2">
      <c r="A9213" s="77">
        <v>41345</v>
      </c>
      <c r="B9213" s="61">
        <v>1491</v>
      </c>
      <c r="C9213" s="78">
        <f t="shared" si="341"/>
        <v>2013.03</v>
      </c>
      <c r="D9213" s="78">
        <f t="shared" si="342"/>
        <v>2.9573553719008263</v>
      </c>
      <c r="E9213" s="78"/>
      <c r="F9213" s="78"/>
      <c r="G9213" s="78"/>
      <c r="H9213" s="78"/>
      <c r="I9213" s="78"/>
    </row>
    <row r="9214" spans="1:9" x14ac:dyDescent="0.2">
      <c r="A9214" s="77">
        <v>41346</v>
      </c>
      <c r="B9214" s="61">
        <v>1764</v>
      </c>
      <c r="C9214" s="78">
        <f t="shared" si="341"/>
        <v>2013.03</v>
      </c>
      <c r="D9214" s="78">
        <f t="shared" si="342"/>
        <v>3.4988429752066117</v>
      </c>
      <c r="E9214" s="78"/>
      <c r="F9214" s="78"/>
      <c r="G9214" s="78"/>
      <c r="H9214" s="78"/>
      <c r="I9214" s="78"/>
    </row>
    <row r="9215" spans="1:9" x14ac:dyDescent="0.2">
      <c r="A9215" s="77">
        <v>41347</v>
      </c>
      <c r="B9215" s="61">
        <v>1710</v>
      </c>
      <c r="C9215" s="78">
        <f t="shared" si="341"/>
        <v>2013.03</v>
      </c>
      <c r="D9215" s="78">
        <f t="shared" si="342"/>
        <v>3.3917355371900828</v>
      </c>
      <c r="E9215" s="78"/>
      <c r="F9215" s="78"/>
      <c r="G9215" s="78"/>
      <c r="H9215" s="78"/>
      <c r="I9215" s="78"/>
    </row>
    <row r="9216" spans="1:9" x14ac:dyDescent="0.2">
      <c r="A9216" s="77">
        <v>41348</v>
      </c>
      <c r="B9216" s="61">
        <v>1958</v>
      </c>
      <c r="C9216" s="78">
        <f t="shared" si="341"/>
        <v>2013.03</v>
      </c>
      <c r="D9216" s="78">
        <f t="shared" si="342"/>
        <v>3.8836363636363633</v>
      </c>
      <c r="E9216" s="78"/>
      <c r="F9216" s="78"/>
      <c r="G9216" s="78"/>
      <c r="H9216" s="78"/>
      <c r="I9216" s="78"/>
    </row>
    <row r="9217" spans="1:9" x14ac:dyDescent="0.2">
      <c r="A9217" s="77">
        <v>41349</v>
      </c>
      <c r="B9217" s="61">
        <v>1867</v>
      </c>
      <c r="C9217" s="78">
        <f t="shared" si="341"/>
        <v>2013.03</v>
      </c>
      <c r="D9217" s="78">
        <f t="shared" si="342"/>
        <v>3.7031404958677685</v>
      </c>
      <c r="E9217" s="78"/>
      <c r="F9217" s="78"/>
      <c r="G9217" s="78"/>
      <c r="H9217" s="78"/>
      <c r="I9217" s="78"/>
    </row>
    <row r="9218" spans="1:9" x14ac:dyDescent="0.2">
      <c r="A9218" s="77">
        <v>41350</v>
      </c>
      <c r="B9218" s="61">
        <v>1908</v>
      </c>
      <c r="C9218" s="78">
        <f t="shared" si="341"/>
        <v>2013.03</v>
      </c>
      <c r="D9218" s="78">
        <f t="shared" si="342"/>
        <v>3.7844628099173554</v>
      </c>
      <c r="E9218" s="78"/>
      <c r="F9218" s="78"/>
      <c r="G9218" s="78"/>
      <c r="H9218" s="78"/>
      <c r="I9218" s="78"/>
    </row>
    <row r="9219" spans="1:9" x14ac:dyDescent="0.2">
      <c r="A9219" s="77">
        <v>41351</v>
      </c>
      <c r="B9219" s="61">
        <v>1727</v>
      </c>
      <c r="C9219" s="78">
        <f t="shared" si="341"/>
        <v>2013.03</v>
      </c>
      <c r="D9219" s="78">
        <f t="shared" si="342"/>
        <v>3.4254545454545453</v>
      </c>
      <c r="E9219" s="78"/>
      <c r="F9219" s="78"/>
      <c r="G9219" s="78"/>
      <c r="H9219" s="78"/>
      <c r="I9219" s="78"/>
    </row>
    <row r="9220" spans="1:9" x14ac:dyDescent="0.2">
      <c r="A9220" s="77">
        <v>41352</v>
      </c>
      <c r="B9220" s="61">
        <v>1754</v>
      </c>
      <c r="C9220" s="78">
        <f t="shared" si="341"/>
        <v>2013.03</v>
      </c>
      <c r="D9220" s="78">
        <f t="shared" si="342"/>
        <v>3.4790082644628102</v>
      </c>
      <c r="E9220" s="78"/>
      <c r="F9220" s="78"/>
      <c r="G9220" s="78"/>
      <c r="H9220" s="78"/>
      <c r="I9220" s="78"/>
    </row>
    <row r="9221" spans="1:9" x14ac:dyDescent="0.2">
      <c r="A9221" s="77">
        <v>41353</v>
      </c>
      <c r="B9221" s="61">
        <v>3058</v>
      </c>
      <c r="C9221" s="78">
        <f t="shared" si="341"/>
        <v>2013.03</v>
      </c>
      <c r="D9221" s="78">
        <f t="shared" si="342"/>
        <v>6.0654545454545454</v>
      </c>
      <c r="E9221" s="78"/>
      <c r="F9221" s="78"/>
      <c r="G9221" s="78"/>
      <c r="H9221" s="78"/>
      <c r="I9221" s="78"/>
    </row>
    <row r="9222" spans="1:9" x14ac:dyDescent="0.2">
      <c r="A9222" s="77">
        <v>41354</v>
      </c>
      <c r="B9222" s="61">
        <v>2600</v>
      </c>
      <c r="C9222" s="78">
        <f t="shared" si="341"/>
        <v>2013.03</v>
      </c>
      <c r="D9222" s="78">
        <f t="shared" si="342"/>
        <v>5.1570247933884295</v>
      </c>
      <c r="E9222" s="78"/>
      <c r="F9222" s="78"/>
      <c r="G9222" s="78"/>
      <c r="H9222" s="78"/>
      <c r="I9222" s="78"/>
    </row>
    <row r="9223" spans="1:9" x14ac:dyDescent="0.2">
      <c r="A9223" s="77">
        <v>41355</v>
      </c>
      <c r="B9223" s="61">
        <v>1873</v>
      </c>
      <c r="C9223" s="78">
        <f t="shared" si="341"/>
        <v>2013.03</v>
      </c>
      <c r="D9223" s="78">
        <f t="shared" si="342"/>
        <v>3.7150413223140495</v>
      </c>
      <c r="E9223" s="78"/>
      <c r="F9223" s="78"/>
      <c r="G9223" s="78"/>
      <c r="H9223" s="78"/>
      <c r="I9223" s="78"/>
    </row>
    <row r="9224" spans="1:9" x14ac:dyDescent="0.2">
      <c r="A9224" s="77">
        <v>41356</v>
      </c>
      <c r="B9224" s="61">
        <v>1730</v>
      </c>
      <c r="C9224" s="78">
        <f t="shared" si="341"/>
        <v>2013.03</v>
      </c>
      <c r="D9224" s="78">
        <f t="shared" si="342"/>
        <v>3.4314049586776858</v>
      </c>
      <c r="E9224" s="78"/>
      <c r="F9224" s="78"/>
      <c r="G9224" s="78"/>
      <c r="H9224" s="78"/>
      <c r="I9224" s="78"/>
    </row>
    <row r="9225" spans="1:9" x14ac:dyDescent="0.2">
      <c r="A9225" s="77">
        <v>41357</v>
      </c>
      <c r="B9225" s="61">
        <v>1753</v>
      </c>
      <c r="C9225" s="78">
        <f t="shared" si="341"/>
        <v>2013.03</v>
      </c>
      <c r="D9225" s="78">
        <f t="shared" si="342"/>
        <v>3.4770247933884297</v>
      </c>
      <c r="E9225" s="78"/>
      <c r="F9225" s="78"/>
      <c r="G9225" s="78"/>
      <c r="H9225" s="78"/>
      <c r="I9225" s="78"/>
    </row>
    <row r="9226" spans="1:9" x14ac:dyDescent="0.2">
      <c r="A9226" s="77">
        <v>41358</v>
      </c>
      <c r="B9226" s="61">
        <v>1728</v>
      </c>
      <c r="C9226" s="78">
        <f t="shared" si="341"/>
        <v>2013.03</v>
      </c>
      <c r="D9226" s="78">
        <f t="shared" si="342"/>
        <v>3.4274380165289258</v>
      </c>
      <c r="E9226" s="78"/>
      <c r="F9226" s="78"/>
      <c r="G9226" s="78"/>
      <c r="H9226" s="78"/>
      <c r="I9226" s="78"/>
    </row>
    <row r="9227" spans="1:9" x14ac:dyDescent="0.2">
      <c r="A9227" s="77">
        <v>41359</v>
      </c>
      <c r="B9227" s="61">
        <v>1729</v>
      </c>
      <c r="C9227" s="78">
        <f t="shared" ref="C9227:C9293" si="343">YEAR(A9227) + MONTH(A9227) / 100</f>
        <v>2013.03</v>
      </c>
      <c r="D9227" s="78">
        <f t="shared" si="342"/>
        <v>3.4294214876033058</v>
      </c>
      <c r="E9227" s="78"/>
      <c r="F9227" s="78"/>
      <c r="G9227" s="78"/>
      <c r="H9227" s="78"/>
      <c r="I9227" s="78"/>
    </row>
    <row r="9228" spans="1:9" x14ac:dyDescent="0.2">
      <c r="A9228" s="77">
        <v>41360</v>
      </c>
      <c r="B9228" s="61">
        <v>1799</v>
      </c>
      <c r="C9228" s="78">
        <f t="shared" si="343"/>
        <v>2013.03</v>
      </c>
      <c r="D9228" s="78">
        <f t="shared" ref="D9228:D9291" si="344">B9228 * 60 * 60 * 24 / 43560 / 1000</f>
        <v>3.5682644628099176</v>
      </c>
      <c r="E9228" s="78"/>
      <c r="F9228" s="78"/>
      <c r="G9228" s="78"/>
      <c r="H9228" s="78"/>
      <c r="I9228" s="78"/>
    </row>
    <row r="9229" spans="1:9" x14ac:dyDescent="0.2">
      <c r="A9229" s="77">
        <v>41361</v>
      </c>
      <c r="B9229" s="61">
        <v>2299</v>
      </c>
      <c r="C9229" s="78">
        <f t="shared" si="343"/>
        <v>2013.03</v>
      </c>
      <c r="D9229" s="78">
        <f t="shared" si="344"/>
        <v>4.5599999999999996</v>
      </c>
      <c r="E9229" s="78"/>
      <c r="F9229" s="78"/>
      <c r="G9229" s="78"/>
      <c r="H9229" s="78"/>
      <c r="I9229" s="78"/>
    </row>
    <row r="9230" spans="1:9" x14ac:dyDescent="0.2">
      <c r="A9230" s="77">
        <v>41362</v>
      </c>
      <c r="B9230" s="61">
        <v>2330</v>
      </c>
      <c r="C9230" s="78">
        <f t="shared" si="343"/>
        <v>2013.03</v>
      </c>
      <c r="D9230" s="78">
        <f t="shared" si="344"/>
        <v>4.621487603305785</v>
      </c>
      <c r="E9230" s="78"/>
      <c r="F9230" s="78"/>
      <c r="G9230" s="78"/>
      <c r="H9230" s="78"/>
      <c r="I9230" s="78"/>
    </row>
    <row r="9231" spans="1:9" x14ac:dyDescent="0.2">
      <c r="A9231" s="77">
        <v>41363</v>
      </c>
      <c r="B9231" s="61">
        <v>2419</v>
      </c>
      <c r="C9231" s="78">
        <f t="shared" si="343"/>
        <v>2013.03</v>
      </c>
      <c r="D9231" s="78">
        <f t="shared" si="344"/>
        <v>4.7980165289256202</v>
      </c>
      <c r="E9231" s="78"/>
      <c r="F9231" s="78"/>
      <c r="G9231" s="78"/>
      <c r="H9231" s="78"/>
      <c r="I9231" s="78"/>
    </row>
    <row r="9232" spans="1:9" x14ac:dyDescent="0.2">
      <c r="A9232" s="77">
        <v>41364</v>
      </c>
      <c r="B9232" s="61">
        <v>5609</v>
      </c>
      <c r="C9232" s="78">
        <f t="shared" si="343"/>
        <v>2013.03</v>
      </c>
      <c r="D9232" s="78">
        <f t="shared" si="344"/>
        <v>11.125289256198347</v>
      </c>
      <c r="E9232" s="78"/>
      <c r="F9232" s="78"/>
      <c r="G9232" s="78"/>
      <c r="H9232" s="78"/>
      <c r="I9232" s="78"/>
    </row>
    <row r="9233" spans="1:9" x14ac:dyDescent="0.2">
      <c r="A9233" s="77">
        <v>41365</v>
      </c>
      <c r="B9233" s="61">
        <v>4345</v>
      </c>
      <c r="C9233" s="78">
        <f t="shared" si="343"/>
        <v>2013.04</v>
      </c>
      <c r="D9233" s="78">
        <f t="shared" si="344"/>
        <v>8.6181818181818173</v>
      </c>
      <c r="E9233" s="78"/>
      <c r="F9233" s="78"/>
      <c r="G9233" s="78"/>
      <c r="H9233" s="78"/>
      <c r="I9233" s="78"/>
    </row>
    <row r="9234" spans="1:9" x14ac:dyDescent="0.2">
      <c r="A9234" s="77">
        <v>41366</v>
      </c>
      <c r="B9234" s="61">
        <v>3536</v>
      </c>
      <c r="C9234" s="78">
        <f t="shared" si="343"/>
        <v>2013.04</v>
      </c>
      <c r="D9234" s="78">
        <f t="shared" si="344"/>
        <v>7.0135537190082644</v>
      </c>
      <c r="E9234" s="78"/>
      <c r="F9234" s="78"/>
      <c r="G9234" s="78"/>
      <c r="H9234" s="78"/>
      <c r="I9234" s="78"/>
    </row>
    <row r="9235" spans="1:9" x14ac:dyDescent="0.2">
      <c r="A9235" s="77">
        <v>41367</v>
      </c>
      <c r="B9235" s="61">
        <v>3355</v>
      </c>
      <c r="C9235" s="78">
        <f t="shared" si="343"/>
        <v>2013.04</v>
      </c>
      <c r="D9235" s="78">
        <f t="shared" si="344"/>
        <v>6.6545454545454552</v>
      </c>
      <c r="E9235" s="78"/>
      <c r="F9235" s="78"/>
      <c r="G9235" s="78"/>
      <c r="H9235" s="78"/>
      <c r="I9235" s="78"/>
    </row>
    <row r="9236" spans="1:9" x14ac:dyDescent="0.2">
      <c r="A9236" s="77">
        <v>41368</v>
      </c>
      <c r="B9236" s="61">
        <v>5055</v>
      </c>
      <c r="C9236" s="78">
        <f t="shared" si="343"/>
        <v>2013.04</v>
      </c>
      <c r="D9236" s="78">
        <f t="shared" si="344"/>
        <v>10.026446280991735</v>
      </c>
      <c r="E9236" s="78"/>
      <c r="F9236" s="78"/>
      <c r="G9236" s="78"/>
      <c r="H9236" s="78"/>
      <c r="I9236" s="78"/>
    </row>
    <row r="9237" spans="1:9" x14ac:dyDescent="0.2">
      <c r="A9237" s="77">
        <v>41369</v>
      </c>
      <c r="B9237" s="61">
        <v>5255</v>
      </c>
      <c r="C9237" s="78">
        <f t="shared" si="343"/>
        <v>2013.04</v>
      </c>
      <c r="D9237" s="78">
        <f t="shared" si="344"/>
        <v>10.423140495867768</v>
      </c>
      <c r="E9237" s="78"/>
      <c r="F9237" s="78"/>
      <c r="G9237" s="78"/>
      <c r="H9237" s="78"/>
      <c r="I9237" s="78"/>
    </row>
    <row r="9238" spans="1:9" x14ac:dyDescent="0.2">
      <c r="A9238" s="77">
        <v>41370</v>
      </c>
      <c r="B9238" s="61">
        <v>4373</v>
      </c>
      <c r="C9238" s="78">
        <f t="shared" si="343"/>
        <v>2013.04</v>
      </c>
      <c r="D9238" s="78">
        <f t="shared" si="344"/>
        <v>8.6737190082644631</v>
      </c>
      <c r="E9238" s="78"/>
      <c r="F9238" s="78"/>
      <c r="G9238" s="78"/>
      <c r="H9238" s="78"/>
      <c r="I9238" s="78"/>
    </row>
    <row r="9239" spans="1:9" x14ac:dyDescent="0.2">
      <c r="A9239" s="77">
        <v>41371</v>
      </c>
      <c r="B9239" s="61">
        <v>3811</v>
      </c>
      <c r="C9239" s="78">
        <f t="shared" si="343"/>
        <v>2013.04</v>
      </c>
      <c r="D9239" s="78">
        <f t="shared" si="344"/>
        <v>7.5590082644628103</v>
      </c>
      <c r="E9239" s="78"/>
      <c r="F9239" s="78"/>
      <c r="G9239" s="78"/>
      <c r="H9239" s="78"/>
      <c r="I9239" s="78"/>
    </row>
    <row r="9240" spans="1:9" x14ac:dyDescent="0.2">
      <c r="A9240" s="77">
        <v>41372</v>
      </c>
      <c r="B9240" s="61">
        <v>3471</v>
      </c>
      <c r="C9240" s="78">
        <f t="shared" si="343"/>
        <v>2013.04</v>
      </c>
      <c r="D9240" s="78">
        <f t="shared" si="344"/>
        <v>6.884628099173554</v>
      </c>
      <c r="E9240" s="78"/>
      <c r="F9240" s="78"/>
      <c r="G9240" s="78"/>
      <c r="H9240" s="78"/>
      <c r="I9240" s="78"/>
    </row>
    <row r="9241" spans="1:9" x14ac:dyDescent="0.2">
      <c r="A9241" s="77">
        <v>41373</v>
      </c>
      <c r="B9241" s="61">
        <v>2905</v>
      </c>
      <c r="C9241" s="78">
        <f t="shared" si="343"/>
        <v>2013.04</v>
      </c>
      <c r="D9241" s="78">
        <f t="shared" si="344"/>
        <v>5.7619834710743802</v>
      </c>
      <c r="E9241" s="78"/>
      <c r="F9241" s="78"/>
      <c r="G9241" s="78"/>
      <c r="H9241" s="78"/>
      <c r="I9241" s="78"/>
    </row>
    <row r="9242" spans="1:9" x14ac:dyDescent="0.2">
      <c r="A9242" s="77">
        <v>41374</v>
      </c>
      <c r="B9242" s="61">
        <v>2745</v>
      </c>
      <c r="C9242" s="78">
        <f t="shared" si="343"/>
        <v>2013.04</v>
      </c>
      <c r="D9242" s="78">
        <f t="shared" si="344"/>
        <v>5.4446280991735536</v>
      </c>
      <c r="E9242" s="78"/>
      <c r="F9242" s="78"/>
      <c r="G9242" s="78"/>
      <c r="H9242" s="78"/>
      <c r="I9242" s="78"/>
    </row>
    <row r="9243" spans="1:9" x14ac:dyDescent="0.2">
      <c r="A9243" s="77">
        <v>41375</v>
      </c>
      <c r="B9243" s="61">
        <v>2980</v>
      </c>
      <c r="C9243" s="78">
        <f t="shared" si="343"/>
        <v>2013.04</v>
      </c>
      <c r="D9243" s="78">
        <f t="shared" si="344"/>
        <v>5.9107438016528926</v>
      </c>
      <c r="E9243" s="78"/>
      <c r="F9243" s="78"/>
      <c r="G9243" s="78"/>
      <c r="H9243" s="78"/>
      <c r="I9243" s="78"/>
    </row>
    <row r="9244" spans="1:9" x14ac:dyDescent="0.2">
      <c r="A9244" s="77">
        <v>41376</v>
      </c>
      <c r="B9244" s="61">
        <v>2568</v>
      </c>
      <c r="C9244" s="78">
        <f t="shared" si="343"/>
        <v>2013.04</v>
      </c>
      <c r="D9244" s="78">
        <f t="shared" si="344"/>
        <v>5.0935537190082645</v>
      </c>
      <c r="E9244" s="78"/>
      <c r="F9244" s="78"/>
      <c r="G9244" s="78"/>
      <c r="H9244" s="78"/>
      <c r="I9244" s="78"/>
    </row>
    <row r="9245" spans="1:9" x14ac:dyDescent="0.2">
      <c r="A9245" s="77">
        <v>41377</v>
      </c>
      <c r="B9245" s="61">
        <v>2464</v>
      </c>
      <c r="C9245" s="78">
        <f t="shared" si="343"/>
        <v>2013.04</v>
      </c>
      <c r="D9245" s="78">
        <f t="shared" si="344"/>
        <v>4.8872727272727268</v>
      </c>
      <c r="E9245" s="78"/>
      <c r="F9245" s="78"/>
      <c r="G9245" s="78"/>
      <c r="H9245" s="78"/>
      <c r="I9245" s="78"/>
    </row>
    <row r="9246" spans="1:9" x14ac:dyDescent="0.2">
      <c r="A9246" s="77">
        <v>41378</v>
      </c>
      <c r="B9246" s="61">
        <v>2257</v>
      </c>
      <c r="C9246" s="78">
        <f t="shared" si="343"/>
        <v>2013.04</v>
      </c>
      <c r="D9246" s="78">
        <f t="shared" si="344"/>
        <v>4.4766942148760327</v>
      </c>
      <c r="E9246" s="78"/>
      <c r="F9246" s="78"/>
      <c r="G9246" s="78"/>
      <c r="H9246" s="78"/>
      <c r="I9246" s="78"/>
    </row>
    <row r="9247" spans="1:9" x14ac:dyDescent="0.2">
      <c r="A9247" s="77">
        <v>41379</v>
      </c>
      <c r="B9247" s="61">
        <v>2023</v>
      </c>
      <c r="C9247" s="78">
        <f t="shared" si="343"/>
        <v>2013.04</v>
      </c>
      <c r="D9247" s="78">
        <f t="shared" si="344"/>
        <v>4.0125619834710742</v>
      </c>
      <c r="E9247" s="78"/>
      <c r="F9247" s="78"/>
      <c r="G9247" s="78"/>
      <c r="H9247" s="78"/>
      <c r="I9247" s="78"/>
    </row>
    <row r="9248" spans="1:9" x14ac:dyDescent="0.2">
      <c r="A9248" s="77">
        <v>41380</v>
      </c>
      <c r="B9248" s="61">
        <v>1805</v>
      </c>
      <c r="C9248" s="78">
        <f t="shared" si="343"/>
        <v>2013.04</v>
      </c>
      <c r="D9248" s="78">
        <f t="shared" si="344"/>
        <v>3.5801652892561981</v>
      </c>
      <c r="E9248" s="78"/>
      <c r="F9248" s="78"/>
      <c r="G9248" s="78"/>
      <c r="H9248" s="78"/>
      <c r="I9248" s="78"/>
    </row>
    <row r="9249" spans="1:9" x14ac:dyDescent="0.2">
      <c r="A9249" s="77">
        <v>41381</v>
      </c>
      <c r="B9249" s="61">
        <v>1722</v>
      </c>
      <c r="C9249" s="78">
        <f t="shared" si="343"/>
        <v>2013.04</v>
      </c>
      <c r="D9249" s="78">
        <f t="shared" si="344"/>
        <v>3.4155371900826443</v>
      </c>
      <c r="E9249" s="78"/>
      <c r="F9249" s="78"/>
      <c r="G9249" s="78"/>
      <c r="H9249" s="78"/>
      <c r="I9249" s="78"/>
    </row>
    <row r="9250" spans="1:9" x14ac:dyDescent="0.2">
      <c r="A9250" s="77">
        <v>41382</v>
      </c>
      <c r="B9250" s="61">
        <v>1646</v>
      </c>
      <c r="C9250" s="78">
        <f t="shared" si="343"/>
        <v>2013.04</v>
      </c>
      <c r="D9250" s="78">
        <f t="shared" si="344"/>
        <v>3.2647933884297524</v>
      </c>
      <c r="E9250" s="78"/>
      <c r="F9250" s="78"/>
      <c r="G9250" s="78"/>
      <c r="H9250" s="78"/>
      <c r="I9250" s="78"/>
    </row>
    <row r="9251" spans="1:9" x14ac:dyDescent="0.2">
      <c r="A9251" s="77">
        <v>41383</v>
      </c>
      <c r="B9251" s="61">
        <v>1713</v>
      </c>
      <c r="C9251" s="78">
        <f t="shared" si="343"/>
        <v>2013.04</v>
      </c>
      <c r="D9251" s="78">
        <f t="shared" si="344"/>
        <v>3.3976859504132229</v>
      </c>
      <c r="E9251" s="78"/>
      <c r="F9251" s="78"/>
      <c r="G9251" s="78"/>
      <c r="H9251" s="78"/>
      <c r="I9251" s="78"/>
    </row>
    <row r="9252" spans="1:9" x14ac:dyDescent="0.2">
      <c r="A9252" s="77">
        <v>41384</v>
      </c>
      <c r="B9252" s="61">
        <v>1887</v>
      </c>
      <c r="C9252" s="78">
        <f t="shared" si="343"/>
        <v>2013.04</v>
      </c>
      <c r="D9252" s="78">
        <f t="shared" si="344"/>
        <v>3.7428099173553719</v>
      </c>
      <c r="E9252" s="78"/>
      <c r="F9252" s="78"/>
      <c r="G9252" s="78"/>
      <c r="H9252" s="78"/>
      <c r="I9252" s="78"/>
    </row>
    <row r="9253" spans="1:9" x14ac:dyDescent="0.2">
      <c r="A9253" s="77">
        <v>41385</v>
      </c>
      <c r="B9253" s="61">
        <v>2086</v>
      </c>
      <c r="C9253" s="78">
        <f t="shared" si="343"/>
        <v>2013.04</v>
      </c>
      <c r="D9253" s="78">
        <f t="shared" si="344"/>
        <v>4.1375206611570245</v>
      </c>
      <c r="E9253" s="78"/>
      <c r="F9253" s="78"/>
      <c r="G9253" s="78"/>
      <c r="H9253" s="78"/>
      <c r="I9253" s="78"/>
    </row>
    <row r="9254" spans="1:9" x14ac:dyDescent="0.2">
      <c r="A9254" s="77">
        <v>41386</v>
      </c>
      <c r="B9254" s="61">
        <v>1935</v>
      </c>
      <c r="C9254" s="78">
        <f t="shared" si="343"/>
        <v>2013.04</v>
      </c>
      <c r="D9254" s="78">
        <f t="shared" si="344"/>
        <v>3.8380165289256198</v>
      </c>
      <c r="E9254" s="78"/>
      <c r="F9254" s="78"/>
      <c r="G9254" s="78"/>
      <c r="H9254" s="78"/>
      <c r="I9254" s="78"/>
    </row>
    <row r="9255" spans="1:9" x14ac:dyDescent="0.2">
      <c r="A9255" s="77">
        <v>41387</v>
      </c>
      <c r="B9255" s="61">
        <v>1999</v>
      </c>
      <c r="C9255" s="78">
        <f t="shared" si="343"/>
        <v>2013.04</v>
      </c>
      <c r="D9255" s="78">
        <f t="shared" si="344"/>
        <v>3.9649586776859507</v>
      </c>
      <c r="E9255" s="78"/>
      <c r="F9255" s="78"/>
      <c r="G9255" s="78"/>
      <c r="H9255" s="78"/>
      <c r="I9255" s="78"/>
    </row>
    <row r="9256" spans="1:9" x14ac:dyDescent="0.2">
      <c r="A9256" s="77">
        <v>41388</v>
      </c>
      <c r="B9256" s="61">
        <v>1877</v>
      </c>
      <c r="C9256" s="78">
        <f t="shared" si="343"/>
        <v>2013.04</v>
      </c>
      <c r="D9256" s="78">
        <f t="shared" si="344"/>
        <v>3.7229752066115704</v>
      </c>
      <c r="E9256" s="78"/>
      <c r="F9256" s="78"/>
      <c r="G9256" s="78"/>
      <c r="H9256" s="78"/>
      <c r="I9256" s="78"/>
    </row>
    <row r="9257" spans="1:9" x14ac:dyDescent="0.2">
      <c r="A9257" s="77">
        <v>41389</v>
      </c>
      <c r="B9257" s="61">
        <v>1865</v>
      </c>
      <c r="C9257" s="78">
        <f t="shared" si="343"/>
        <v>2013.04</v>
      </c>
      <c r="D9257" s="78">
        <f t="shared" si="344"/>
        <v>3.6991735537190085</v>
      </c>
      <c r="E9257" s="78"/>
      <c r="F9257" s="78"/>
      <c r="G9257" s="78"/>
      <c r="H9257" s="78"/>
      <c r="I9257" s="78"/>
    </row>
    <row r="9258" spans="1:9" x14ac:dyDescent="0.2">
      <c r="A9258" s="77">
        <v>41390</v>
      </c>
      <c r="B9258" s="61">
        <v>2173</v>
      </c>
      <c r="C9258" s="78">
        <f t="shared" si="343"/>
        <v>2013.04</v>
      </c>
      <c r="D9258" s="78">
        <f t="shared" si="344"/>
        <v>4.3100826446280989</v>
      </c>
      <c r="E9258" s="78"/>
      <c r="F9258" s="78"/>
      <c r="G9258" s="78"/>
      <c r="H9258" s="78"/>
      <c r="I9258" s="78"/>
    </row>
    <row r="9259" spans="1:9" x14ac:dyDescent="0.2">
      <c r="A9259" s="77">
        <v>41391</v>
      </c>
      <c r="B9259" s="61">
        <v>2246</v>
      </c>
      <c r="C9259" s="78">
        <f t="shared" si="343"/>
        <v>2013.04</v>
      </c>
      <c r="D9259" s="78">
        <f t="shared" si="344"/>
        <v>4.4548760330578512</v>
      </c>
      <c r="E9259" s="78"/>
      <c r="F9259" s="78"/>
      <c r="G9259" s="78"/>
      <c r="H9259" s="78"/>
      <c r="I9259" s="78"/>
    </row>
    <row r="9260" spans="1:9" x14ac:dyDescent="0.2">
      <c r="A9260" s="77">
        <v>41392</v>
      </c>
      <c r="B9260" s="61">
        <v>2474</v>
      </c>
      <c r="C9260" s="78">
        <f t="shared" si="343"/>
        <v>2013.04</v>
      </c>
      <c r="D9260" s="78">
        <f t="shared" si="344"/>
        <v>4.9071074380165296</v>
      </c>
      <c r="E9260" s="78"/>
      <c r="F9260" s="78"/>
      <c r="G9260" s="78"/>
      <c r="H9260" s="78"/>
      <c r="I9260" s="78"/>
    </row>
    <row r="9261" spans="1:9" x14ac:dyDescent="0.2">
      <c r="A9261" s="77">
        <v>41393</v>
      </c>
      <c r="B9261" s="61">
        <v>2252</v>
      </c>
      <c r="C9261" s="78">
        <f t="shared" si="343"/>
        <v>2013.04</v>
      </c>
      <c r="D9261" s="78">
        <f t="shared" si="344"/>
        <v>4.4667768595041322</v>
      </c>
      <c r="E9261" s="78"/>
      <c r="F9261" s="78"/>
      <c r="G9261" s="78"/>
      <c r="H9261" s="78"/>
      <c r="I9261" s="78"/>
    </row>
    <row r="9262" spans="1:9" x14ac:dyDescent="0.2">
      <c r="A9262" s="77">
        <v>41394</v>
      </c>
      <c r="B9262" s="61">
        <v>1942</v>
      </c>
      <c r="C9262" s="78">
        <f t="shared" si="343"/>
        <v>2013.04</v>
      </c>
      <c r="D9262" s="78">
        <f t="shared" si="344"/>
        <v>3.8519008264462808</v>
      </c>
      <c r="E9262" s="78"/>
      <c r="F9262" s="78"/>
      <c r="G9262" s="78"/>
      <c r="H9262" s="78"/>
      <c r="I9262" s="78"/>
    </row>
    <row r="9263" spans="1:9" x14ac:dyDescent="0.2">
      <c r="A9263" s="77">
        <v>41395</v>
      </c>
      <c r="B9263" s="61">
        <v>1772</v>
      </c>
      <c r="C9263" s="78">
        <f t="shared" si="343"/>
        <v>2013.05</v>
      </c>
      <c r="D9263" s="78">
        <f t="shared" si="344"/>
        <v>3.5147107438016527</v>
      </c>
      <c r="E9263" s="78"/>
      <c r="F9263" s="78"/>
      <c r="G9263" s="78"/>
      <c r="H9263" s="78"/>
      <c r="I9263" s="78"/>
    </row>
    <row r="9264" spans="1:9" x14ac:dyDescent="0.2">
      <c r="A9264" s="77">
        <v>41396</v>
      </c>
      <c r="B9264" s="61">
        <v>1831</v>
      </c>
      <c r="C9264" s="78">
        <f t="shared" si="343"/>
        <v>2013.05</v>
      </c>
      <c r="D9264" s="78">
        <f t="shared" si="344"/>
        <v>3.6317355371900826</v>
      </c>
      <c r="E9264" s="78"/>
      <c r="F9264" s="78"/>
      <c r="G9264" s="78"/>
      <c r="H9264" s="78"/>
      <c r="I9264" s="78"/>
    </row>
    <row r="9265" spans="1:9" x14ac:dyDescent="0.2">
      <c r="A9265" s="77">
        <v>41397</v>
      </c>
      <c r="B9265" s="61">
        <v>1817</v>
      </c>
      <c r="C9265" s="78">
        <f t="shared" si="343"/>
        <v>2013.05</v>
      </c>
      <c r="D9265" s="78">
        <f t="shared" si="344"/>
        <v>3.6039669421487601</v>
      </c>
      <c r="E9265" s="78"/>
      <c r="F9265" s="78"/>
      <c r="G9265" s="78"/>
      <c r="H9265" s="78"/>
      <c r="I9265" s="78"/>
    </row>
    <row r="9266" spans="1:9" x14ac:dyDescent="0.2">
      <c r="A9266" s="77">
        <v>41398</v>
      </c>
      <c r="B9266" s="61">
        <v>1841</v>
      </c>
      <c r="C9266" s="78">
        <f t="shared" si="343"/>
        <v>2013.05</v>
      </c>
      <c r="D9266" s="78">
        <f t="shared" si="344"/>
        <v>3.6515702479338841</v>
      </c>
      <c r="E9266" s="78"/>
      <c r="F9266" s="78"/>
      <c r="G9266" s="78"/>
      <c r="H9266" s="78"/>
      <c r="I9266" s="78"/>
    </row>
    <row r="9267" spans="1:9" x14ac:dyDescent="0.2">
      <c r="A9267" s="77">
        <v>41399</v>
      </c>
      <c r="B9267" s="61">
        <v>1543</v>
      </c>
      <c r="C9267" s="78">
        <f t="shared" si="343"/>
        <v>2013.05</v>
      </c>
      <c r="D9267" s="78">
        <f t="shared" si="344"/>
        <v>3.0604958677685952</v>
      </c>
      <c r="E9267" s="78"/>
      <c r="F9267" s="78"/>
      <c r="G9267" s="78"/>
      <c r="H9267" s="78"/>
      <c r="I9267" s="78"/>
    </row>
    <row r="9268" spans="1:9" x14ac:dyDescent="0.2">
      <c r="A9268" s="77">
        <v>41400</v>
      </c>
      <c r="B9268" s="61">
        <v>1549</v>
      </c>
      <c r="C9268" s="78">
        <f t="shared" si="343"/>
        <v>2013.05</v>
      </c>
      <c r="D9268" s="78">
        <f t="shared" si="344"/>
        <v>3.0723966942148757</v>
      </c>
      <c r="E9268" s="78"/>
      <c r="F9268" s="78"/>
      <c r="G9268" s="78"/>
      <c r="H9268" s="78"/>
      <c r="I9268" s="78"/>
    </row>
    <row r="9269" spans="1:9" x14ac:dyDescent="0.2">
      <c r="A9269" s="77">
        <v>41401</v>
      </c>
      <c r="B9269" s="61">
        <v>2033</v>
      </c>
      <c r="C9269" s="78">
        <f t="shared" si="343"/>
        <v>2013.05</v>
      </c>
      <c r="D9269" s="78">
        <f t="shared" si="344"/>
        <v>4.0323966942148761</v>
      </c>
      <c r="E9269" s="78"/>
      <c r="F9269" s="78"/>
      <c r="G9269" s="78"/>
      <c r="H9269" s="78"/>
      <c r="I9269" s="78"/>
    </row>
    <row r="9270" spans="1:9" x14ac:dyDescent="0.2">
      <c r="A9270" s="77">
        <v>41402</v>
      </c>
      <c r="B9270" s="61">
        <v>2326</v>
      </c>
      <c r="C9270" s="78">
        <f t="shared" si="343"/>
        <v>2013.05</v>
      </c>
      <c r="D9270" s="78">
        <f t="shared" si="344"/>
        <v>4.6135537190082641</v>
      </c>
      <c r="E9270" s="78"/>
      <c r="F9270" s="78"/>
      <c r="G9270" s="78"/>
      <c r="H9270" s="78"/>
      <c r="I9270" s="78"/>
    </row>
    <row r="9271" spans="1:9" x14ac:dyDescent="0.2">
      <c r="A9271" s="77">
        <v>41403</v>
      </c>
      <c r="B9271" s="61">
        <v>2536</v>
      </c>
      <c r="C9271" s="78">
        <f t="shared" si="343"/>
        <v>2013.05</v>
      </c>
      <c r="D9271" s="78">
        <f t="shared" si="344"/>
        <v>5.0300826446280986</v>
      </c>
      <c r="E9271" s="78"/>
      <c r="F9271" s="78"/>
      <c r="G9271" s="78"/>
      <c r="H9271" s="78"/>
      <c r="I9271" s="78"/>
    </row>
    <row r="9272" spans="1:9" x14ac:dyDescent="0.2">
      <c r="A9272" s="77">
        <v>41404</v>
      </c>
      <c r="B9272" s="61">
        <v>2535</v>
      </c>
      <c r="C9272" s="78">
        <f t="shared" si="343"/>
        <v>2013.05</v>
      </c>
      <c r="D9272" s="78">
        <f t="shared" si="344"/>
        <v>5.028099173553719</v>
      </c>
      <c r="E9272" s="78"/>
      <c r="F9272" s="78"/>
      <c r="G9272" s="78"/>
      <c r="H9272" s="78"/>
      <c r="I9272" s="78"/>
    </row>
    <row r="9273" spans="1:9" x14ac:dyDescent="0.2">
      <c r="A9273" s="77">
        <v>41405</v>
      </c>
      <c r="B9273" s="61">
        <v>2477</v>
      </c>
      <c r="C9273" s="78">
        <f t="shared" si="343"/>
        <v>2013.05</v>
      </c>
      <c r="D9273" s="78">
        <f t="shared" si="344"/>
        <v>4.9130578512396692</v>
      </c>
      <c r="E9273" s="78"/>
      <c r="F9273" s="78"/>
      <c r="G9273" s="78"/>
      <c r="H9273" s="78"/>
      <c r="I9273" s="78"/>
    </row>
    <row r="9274" spans="1:9" x14ac:dyDescent="0.2">
      <c r="A9274" s="77">
        <v>41406</v>
      </c>
      <c r="B9274" s="61">
        <v>2092</v>
      </c>
      <c r="C9274" s="78">
        <f t="shared" si="343"/>
        <v>2013.05</v>
      </c>
      <c r="D9274" s="78">
        <f t="shared" si="344"/>
        <v>4.1494214876033055</v>
      </c>
      <c r="E9274" s="78"/>
      <c r="F9274" s="78"/>
      <c r="G9274" s="78"/>
      <c r="H9274" s="78"/>
      <c r="I9274" s="78"/>
    </row>
    <row r="9275" spans="1:9" x14ac:dyDescent="0.2">
      <c r="A9275" s="77">
        <v>41407</v>
      </c>
      <c r="B9275" s="61">
        <v>1808</v>
      </c>
      <c r="C9275" s="78">
        <f t="shared" si="343"/>
        <v>2013.05</v>
      </c>
      <c r="D9275" s="78">
        <f t="shared" si="344"/>
        <v>3.5861157024793386</v>
      </c>
      <c r="E9275" s="78"/>
      <c r="F9275" s="78"/>
      <c r="G9275" s="78"/>
      <c r="H9275" s="78"/>
      <c r="I9275" s="78"/>
    </row>
    <row r="9276" spans="1:9" x14ac:dyDescent="0.2">
      <c r="A9276" s="77">
        <v>41408</v>
      </c>
      <c r="B9276" s="61">
        <v>1495</v>
      </c>
      <c r="C9276" s="78">
        <f t="shared" si="343"/>
        <v>2013.05</v>
      </c>
      <c r="D9276" s="78">
        <f t="shared" si="344"/>
        <v>2.9652892561983473</v>
      </c>
      <c r="E9276" s="78"/>
      <c r="F9276" s="78"/>
      <c r="G9276" s="78"/>
      <c r="H9276" s="78"/>
      <c r="I9276" s="78"/>
    </row>
    <row r="9277" spans="1:9" x14ac:dyDescent="0.2">
      <c r="A9277" s="77">
        <v>41409</v>
      </c>
      <c r="B9277" s="61">
        <v>1284</v>
      </c>
      <c r="C9277" s="78">
        <f t="shared" si="343"/>
        <v>2013.05</v>
      </c>
      <c r="D9277" s="78">
        <f t="shared" si="344"/>
        <v>2.5467768595041322</v>
      </c>
      <c r="E9277" s="78"/>
      <c r="F9277" s="78"/>
      <c r="G9277" s="78"/>
      <c r="H9277" s="78"/>
      <c r="I9277" s="78"/>
    </row>
    <row r="9278" spans="1:9" x14ac:dyDescent="0.2">
      <c r="A9278" s="77">
        <v>41410</v>
      </c>
      <c r="B9278" s="61">
        <v>1061</v>
      </c>
      <c r="C9278" s="78">
        <f t="shared" si="343"/>
        <v>2013.05</v>
      </c>
      <c r="D9278" s="78">
        <f t="shared" si="344"/>
        <v>2.1044628099173557</v>
      </c>
      <c r="E9278" s="78"/>
      <c r="F9278" s="78"/>
      <c r="G9278" s="78"/>
      <c r="H9278" s="78"/>
      <c r="I9278" s="78"/>
    </row>
    <row r="9279" spans="1:9" x14ac:dyDescent="0.2">
      <c r="A9279" s="77">
        <v>41411</v>
      </c>
      <c r="B9279" s="61">
        <v>1194</v>
      </c>
      <c r="C9279" s="78">
        <f t="shared" si="343"/>
        <v>2013.05</v>
      </c>
      <c r="D9279" s="78">
        <f t="shared" si="344"/>
        <v>2.3682644628099174</v>
      </c>
      <c r="E9279" s="78"/>
      <c r="F9279" s="78"/>
      <c r="G9279" s="78"/>
      <c r="H9279" s="78"/>
      <c r="I9279" s="78"/>
    </row>
    <row r="9280" spans="1:9" x14ac:dyDescent="0.2">
      <c r="A9280" s="77">
        <v>41412</v>
      </c>
      <c r="B9280" s="61">
        <v>1019</v>
      </c>
      <c r="C9280" s="78">
        <f t="shared" si="343"/>
        <v>2013.05</v>
      </c>
      <c r="D9280" s="78">
        <f t="shared" si="344"/>
        <v>2.0211570247933883</v>
      </c>
      <c r="E9280" s="78"/>
      <c r="F9280" s="78"/>
      <c r="G9280" s="78"/>
      <c r="H9280" s="78"/>
      <c r="I9280" s="78"/>
    </row>
    <row r="9281" spans="1:9" x14ac:dyDescent="0.2">
      <c r="A9281" s="77">
        <v>41413</v>
      </c>
      <c r="B9281" s="61">
        <v>809</v>
      </c>
      <c r="C9281" s="78">
        <f t="shared" si="343"/>
        <v>2013.05</v>
      </c>
      <c r="D9281" s="78">
        <f t="shared" si="344"/>
        <v>1.6046280991735538</v>
      </c>
      <c r="E9281" s="78"/>
      <c r="F9281" s="78"/>
      <c r="G9281" s="78"/>
      <c r="H9281" s="78"/>
      <c r="I9281" s="78"/>
    </row>
    <row r="9282" spans="1:9" x14ac:dyDescent="0.2">
      <c r="A9282" s="77">
        <v>41414</v>
      </c>
      <c r="B9282" s="61">
        <v>875</v>
      </c>
      <c r="C9282" s="78">
        <f t="shared" si="343"/>
        <v>2013.05</v>
      </c>
      <c r="D9282" s="78">
        <f t="shared" si="344"/>
        <v>1.7355371900826446</v>
      </c>
      <c r="E9282" s="78"/>
      <c r="F9282" s="78"/>
      <c r="G9282" s="78"/>
      <c r="H9282" s="78"/>
      <c r="I9282" s="78"/>
    </row>
    <row r="9283" spans="1:9" x14ac:dyDescent="0.2">
      <c r="A9283" s="77">
        <v>41415</v>
      </c>
      <c r="B9283" s="61">
        <v>808</v>
      </c>
      <c r="C9283" s="78">
        <f t="shared" si="343"/>
        <v>2013.05</v>
      </c>
      <c r="D9283" s="78">
        <f t="shared" si="344"/>
        <v>1.6026446280991735</v>
      </c>
      <c r="E9283" s="78"/>
      <c r="F9283" s="78"/>
      <c r="G9283" s="78"/>
      <c r="H9283" s="78"/>
      <c r="I9283" s="78"/>
    </row>
    <row r="9284" spans="1:9" x14ac:dyDescent="0.2">
      <c r="A9284" s="77">
        <v>41416</v>
      </c>
      <c r="B9284" s="61">
        <v>568</v>
      </c>
      <c r="C9284" s="78">
        <f t="shared" si="343"/>
        <v>2013.05</v>
      </c>
      <c r="D9284" s="78">
        <f t="shared" si="344"/>
        <v>1.126611570247934</v>
      </c>
      <c r="E9284" s="78"/>
      <c r="F9284" s="78"/>
      <c r="G9284" s="78"/>
      <c r="H9284" s="78"/>
      <c r="I9284" s="78"/>
    </row>
    <row r="9285" spans="1:9" x14ac:dyDescent="0.2">
      <c r="A9285" s="77">
        <v>41417</v>
      </c>
      <c r="B9285" s="61">
        <v>568</v>
      </c>
      <c r="C9285" s="78">
        <f t="shared" si="343"/>
        <v>2013.05</v>
      </c>
      <c r="D9285" s="78">
        <f t="shared" si="344"/>
        <v>1.126611570247934</v>
      </c>
      <c r="E9285" s="78"/>
      <c r="F9285" s="78"/>
      <c r="G9285" s="78"/>
      <c r="H9285" s="78"/>
      <c r="I9285" s="78"/>
    </row>
    <row r="9286" spans="1:9" x14ac:dyDescent="0.2">
      <c r="A9286" s="77">
        <v>41418</v>
      </c>
      <c r="B9286" s="61">
        <v>770</v>
      </c>
      <c r="C9286" s="78">
        <f t="shared" si="343"/>
        <v>2013.05</v>
      </c>
      <c r="D9286" s="78">
        <f t="shared" si="344"/>
        <v>1.5272727272727273</v>
      </c>
      <c r="E9286" s="78"/>
      <c r="F9286" s="78"/>
      <c r="G9286" s="78"/>
      <c r="H9286" s="78"/>
      <c r="I9286" s="78"/>
    </row>
    <row r="9287" spans="1:9" x14ac:dyDescent="0.2">
      <c r="A9287" s="77">
        <v>41419</v>
      </c>
      <c r="B9287" s="61">
        <v>680</v>
      </c>
      <c r="C9287" s="78">
        <f t="shared" si="343"/>
        <v>2013.05</v>
      </c>
      <c r="D9287" s="78">
        <f t="shared" si="344"/>
        <v>1.3487603305785123</v>
      </c>
      <c r="E9287" s="78"/>
      <c r="F9287" s="78"/>
      <c r="G9287" s="78"/>
      <c r="H9287" s="78"/>
      <c r="I9287" s="78"/>
    </row>
    <row r="9288" spans="1:9" x14ac:dyDescent="0.2">
      <c r="A9288" s="77">
        <v>41420</v>
      </c>
      <c r="B9288" s="61">
        <v>751</v>
      </c>
      <c r="C9288" s="78">
        <f t="shared" si="343"/>
        <v>2013.05</v>
      </c>
      <c r="D9288" s="78">
        <f t="shared" si="344"/>
        <v>1.4895867768595041</v>
      </c>
      <c r="E9288" s="78"/>
      <c r="F9288" s="78"/>
      <c r="G9288" s="78"/>
      <c r="H9288" s="78"/>
      <c r="I9288" s="78"/>
    </row>
    <row r="9289" spans="1:9" x14ac:dyDescent="0.2">
      <c r="A9289" s="77">
        <v>41421</v>
      </c>
      <c r="B9289" s="61">
        <v>1044</v>
      </c>
      <c r="C9289" s="78">
        <f t="shared" si="343"/>
        <v>2013.05</v>
      </c>
      <c r="D9289" s="78">
        <f t="shared" si="344"/>
        <v>2.0707438016528927</v>
      </c>
      <c r="E9289" s="78"/>
      <c r="F9289" s="78"/>
      <c r="G9289" s="78"/>
      <c r="H9289" s="78"/>
      <c r="I9289" s="78"/>
    </row>
    <row r="9290" spans="1:9" x14ac:dyDescent="0.2">
      <c r="A9290" s="77">
        <v>41422</v>
      </c>
      <c r="B9290" s="61">
        <v>1153</v>
      </c>
      <c r="C9290" s="78">
        <f t="shared" si="343"/>
        <v>2013.05</v>
      </c>
      <c r="D9290" s="78">
        <f t="shared" si="344"/>
        <v>2.2869421487603305</v>
      </c>
      <c r="E9290" s="78"/>
      <c r="F9290" s="78"/>
      <c r="G9290" s="78"/>
      <c r="H9290" s="78"/>
      <c r="I9290" s="78"/>
    </row>
    <row r="9291" spans="1:9" x14ac:dyDescent="0.2">
      <c r="A9291" s="77">
        <v>41423</v>
      </c>
      <c r="B9291" s="61">
        <v>772</v>
      </c>
      <c r="C9291" s="78">
        <f t="shared" si="343"/>
        <v>2013.05</v>
      </c>
      <c r="D9291" s="78">
        <f t="shared" si="344"/>
        <v>1.5312396694214876</v>
      </c>
      <c r="E9291" s="78"/>
      <c r="F9291" s="78"/>
      <c r="G9291" s="78"/>
      <c r="H9291" s="78"/>
      <c r="I9291" s="78"/>
    </row>
    <row r="9292" spans="1:9" x14ac:dyDescent="0.2">
      <c r="A9292" s="77">
        <v>41424</v>
      </c>
      <c r="B9292" s="61">
        <v>711</v>
      </c>
      <c r="C9292" s="78">
        <f t="shared" si="343"/>
        <v>2013.05</v>
      </c>
      <c r="D9292" s="78">
        <f>B9292 * 60 * 60 * 24 / 43560 / 1000</f>
        <v>1.4102479338842975</v>
      </c>
      <c r="E9292" s="78"/>
      <c r="F9292" s="78"/>
      <c r="G9292" s="78"/>
      <c r="H9292" s="78"/>
      <c r="I9292" s="78"/>
    </row>
    <row r="9293" spans="1:9" x14ac:dyDescent="0.2">
      <c r="A9293" s="77">
        <v>41425</v>
      </c>
      <c r="B9293" s="61">
        <v>975</v>
      </c>
      <c r="C9293" s="78">
        <f t="shared" si="343"/>
        <v>2013.05</v>
      </c>
      <c r="D9293" s="78">
        <f>B9293 * 60 * 60 * 24 / 43560 / 1000</f>
        <v>1.9338842975206612</v>
      </c>
      <c r="E9293" s="78"/>
      <c r="F9293" s="78"/>
      <c r="G9293" s="78"/>
      <c r="H9293" s="78"/>
      <c r="I9293" s="78"/>
    </row>
    <row r="9294" spans="1:9" x14ac:dyDescent="0.2">
      <c r="C9294" s="51"/>
      <c r="D9294" s="51"/>
      <c r="E9294" s="51"/>
      <c r="F9294" s="51"/>
      <c r="G9294" s="51"/>
      <c r="H9294" s="51"/>
      <c r="I9294" s="51"/>
    </row>
    <row r="9295" spans="1:9" x14ac:dyDescent="0.2">
      <c r="C9295" s="51"/>
      <c r="D9295" s="51"/>
      <c r="E9295" s="51"/>
      <c r="F9295" s="51"/>
      <c r="G9295" s="51"/>
      <c r="H9295" s="51"/>
      <c r="I9295" s="51"/>
    </row>
    <row r="9296" spans="1:9" x14ac:dyDescent="0.2">
      <c r="C9296" s="51"/>
      <c r="D9296" s="51"/>
      <c r="E9296" s="51"/>
      <c r="F9296" s="51"/>
      <c r="G9296" s="51"/>
      <c r="H9296" s="51"/>
      <c r="I9296" s="51"/>
    </row>
    <row r="9297" spans="3:9" x14ac:dyDescent="0.2">
      <c r="C9297" s="51"/>
      <c r="D9297" s="51"/>
      <c r="E9297" s="51"/>
      <c r="F9297" s="51"/>
      <c r="G9297" s="51"/>
      <c r="H9297" s="51"/>
      <c r="I9297" s="51"/>
    </row>
    <row r="9298" spans="3:9" x14ac:dyDescent="0.2">
      <c r="C9298" s="51"/>
      <c r="D9298" s="51"/>
      <c r="E9298" s="51"/>
      <c r="F9298" s="51"/>
      <c r="G9298" s="51"/>
      <c r="H9298" s="51"/>
      <c r="I9298" s="51"/>
    </row>
    <row r="9299" spans="3:9" x14ac:dyDescent="0.2">
      <c r="C9299" s="51"/>
      <c r="D9299" s="51"/>
      <c r="E9299" s="51"/>
      <c r="F9299" s="51"/>
      <c r="G9299" s="51"/>
      <c r="H9299" s="51"/>
      <c r="I9299" s="51"/>
    </row>
    <row r="9300" spans="3:9" x14ac:dyDescent="0.2">
      <c r="C9300" s="51"/>
      <c r="D9300" s="51"/>
      <c r="E9300" s="51"/>
      <c r="F9300" s="51"/>
      <c r="G9300" s="51"/>
      <c r="H9300" s="51"/>
      <c r="I9300" s="51"/>
    </row>
    <row r="9301" spans="3:9" x14ac:dyDescent="0.2">
      <c r="C9301" s="51"/>
      <c r="D9301" s="51"/>
      <c r="E9301" s="51"/>
      <c r="F9301" s="51"/>
      <c r="G9301" s="51"/>
      <c r="H9301" s="51"/>
      <c r="I9301" s="51"/>
    </row>
    <row r="9302" spans="3:9" x14ac:dyDescent="0.2">
      <c r="C9302" s="51"/>
      <c r="D9302" s="51"/>
      <c r="E9302" s="51"/>
      <c r="F9302" s="51"/>
      <c r="G9302" s="51"/>
      <c r="H9302" s="51"/>
      <c r="I9302" s="51"/>
    </row>
    <row r="9303" spans="3:9" x14ac:dyDescent="0.2">
      <c r="C9303" s="51"/>
      <c r="D9303" s="51"/>
      <c r="E9303" s="51"/>
      <c r="F9303" s="51"/>
      <c r="G9303" s="51"/>
      <c r="H9303" s="51"/>
      <c r="I9303" s="51"/>
    </row>
    <row r="9304" spans="3:9" x14ac:dyDescent="0.2">
      <c r="C9304" s="51"/>
      <c r="D9304" s="51"/>
      <c r="E9304" s="51"/>
      <c r="F9304" s="51"/>
      <c r="G9304" s="51"/>
      <c r="H9304" s="51"/>
      <c r="I9304" s="51"/>
    </row>
    <row r="9305" spans="3:9" x14ac:dyDescent="0.2">
      <c r="C9305" s="51"/>
      <c r="D9305" s="51"/>
      <c r="E9305" s="51"/>
      <c r="F9305" s="51"/>
      <c r="G9305" s="51"/>
      <c r="H9305" s="51"/>
      <c r="I9305" s="51"/>
    </row>
    <row r="9306" spans="3:9" x14ac:dyDescent="0.2">
      <c r="C9306" s="51"/>
      <c r="D9306" s="51"/>
      <c r="E9306" s="51"/>
      <c r="F9306" s="51"/>
      <c r="G9306" s="51"/>
      <c r="H9306" s="51"/>
      <c r="I9306" s="51"/>
    </row>
    <row r="9307" spans="3:9" x14ac:dyDescent="0.2">
      <c r="C9307" s="51"/>
      <c r="D9307" s="51"/>
      <c r="E9307" s="51"/>
      <c r="F9307" s="51"/>
      <c r="G9307" s="51"/>
      <c r="H9307" s="51"/>
      <c r="I9307" s="51"/>
    </row>
    <row r="9308" spans="3:9" x14ac:dyDescent="0.2">
      <c r="C9308" s="51"/>
      <c r="D9308" s="51"/>
      <c r="E9308" s="51"/>
      <c r="F9308" s="51"/>
      <c r="G9308" s="51"/>
      <c r="H9308" s="51"/>
      <c r="I9308" s="51"/>
    </row>
    <row r="9309" spans="3:9" x14ac:dyDescent="0.2">
      <c r="C9309" s="51"/>
      <c r="D9309" s="51"/>
      <c r="E9309" s="51"/>
      <c r="F9309" s="51"/>
      <c r="G9309" s="51"/>
      <c r="H9309" s="51"/>
      <c r="I9309" s="51"/>
    </row>
    <row r="9310" spans="3:9" x14ac:dyDescent="0.2">
      <c r="C9310" s="51"/>
      <c r="D9310" s="51"/>
      <c r="E9310" s="51"/>
      <c r="F9310" s="51"/>
      <c r="G9310" s="51"/>
      <c r="H9310" s="51"/>
      <c r="I9310" s="51"/>
    </row>
    <row r="9311" spans="3:9" x14ac:dyDescent="0.2">
      <c r="C9311" s="51"/>
      <c r="D9311" s="51"/>
      <c r="E9311" s="51"/>
      <c r="F9311" s="51"/>
      <c r="G9311" s="51"/>
      <c r="H9311" s="51"/>
      <c r="I9311" s="51"/>
    </row>
    <row r="9312" spans="3:9" x14ac:dyDescent="0.2">
      <c r="C9312" s="51"/>
      <c r="D9312" s="51"/>
      <c r="E9312" s="51"/>
      <c r="F9312" s="51"/>
      <c r="G9312" s="51"/>
      <c r="H9312" s="51"/>
      <c r="I9312" s="51"/>
    </row>
    <row r="9313" spans="3:9" x14ac:dyDescent="0.2">
      <c r="C9313" s="51"/>
      <c r="D9313" s="51"/>
      <c r="E9313" s="51"/>
      <c r="F9313" s="51"/>
      <c r="G9313" s="51"/>
      <c r="H9313" s="51"/>
      <c r="I9313" s="51"/>
    </row>
    <row r="9314" spans="3:9" x14ac:dyDescent="0.2">
      <c r="C9314" s="51"/>
      <c r="D9314" s="51"/>
      <c r="E9314" s="51"/>
      <c r="F9314" s="51"/>
      <c r="G9314" s="51"/>
      <c r="H9314" s="51"/>
      <c r="I9314" s="51"/>
    </row>
    <row r="9315" spans="3:9" x14ac:dyDescent="0.2">
      <c r="C9315" s="51"/>
      <c r="D9315" s="51"/>
      <c r="E9315" s="51"/>
      <c r="F9315" s="51"/>
      <c r="G9315" s="51"/>
      <c r="H9315" s="51"/>
      <c r="I9315" s="51"/>
    </row>
    <row r="9316" spans="3:9" x14ac:dyDescent="0.2">
      <c r="C9316" s="51"/>
      <c r="D9316" s="51"/>
      <c r="E9316" s="51"/>
      <c r="F9316" s="51"/>
      <c r="G9316" s="51"/>
      <c r="H9316" s="51"/>
      <c r="I9316" s="51"/>
    </row>
    <row r="9317" spans="3:9" x14ac:dyDescent="0.2">
      <c r="C9317" s="51"/>
      <c r="D9317" s="51"/>
      <c r="E9317" s="51"/>
      <c r="F9317" s="51"/>
      <c r="G9317" s="51"/>
      <c r="H9317" s="51"/>
      <c r="I9317" s="51"/>
    </row>
    <row r="9318" spans="3:9" x14ac:dyDescent="0.2">
      <c r="C9318" s="51"/>
      <c r="D9318" s="51"/>
      <c r="E9318" s="51"/>
      <c r="F9318" s="51"/>
      <c r="G9318" s="51"/>
      <c r="H9318" s="51"/>
      <c r="I9318" s="51"/>
    </row>
    <row r="9319" spans="3:9" x14ac:dyDescent="0.2">
      <c r="C9319" s="51"/>
      <c r="D9319" s="51"/>
      <c r="E9319" s="51"/>
      <c r="F9319" s="51"/>
      <c r="G9319" s="51"/>
      <c r="H9319" s="51"/>
      <c r="I9319" s="51"/>
    </row>
    <row r="9320" spans="3:9" x14ac:dyDescent="0.2">
      <c r="C9320" s="51"/>
      <c r="D9320" s="51"/>
      <c r="E9320" s="51"/>
      <c r="F9320" s="51"/>
      <c r="G9320" s="51"/>
      <c r="H9320" s="51"/>
      <c r="I9320" s="51"/>
    </row>
    <row r="9321" spans="3:9" x14ac:dyDescent="0.2">
      <c r="C9321" s="51"/>
      <c r="D9321" s="51"/>
      <c r="E9321" s="51"/>
      <c r="F9321" s="51"/>
      <c r="G9321" s="51"/>
      <c r="H9321" s="51"/>
      <c r="I9321" s="51"/>
    </row>
    <row r="9322" spans="3:9" x14ac:dyDescent="0.2">
      <c r="C9322" s="51"/>
      <c r="D9322" s="51"/>
      <c r="E9322" s="51"/>
      <c r="F9322" s="51"/>
      <c r="G9322" s="51"/>
      <c r="H9322" s="51"/>
      <c r="I9322" s="51"/>
    </row>
    <row r="9323" spans="3:9" x14ac:dyDescent="0.2">
      <c r="C9323" s="51"/>
      <c r="D9323" s="51"/>
      <c r="E9323" s="51"/>
      <c r="F9323" s="51"/>
      <c r="G9323" s="51"/>
      <c r="H9323" s="51"/>
      <c r="I9323" s="51"/>
    </row>
    <row r="9324" spans="3:9" x14ac:dyDescent="0.2">
      <c r="C9324" s="51"/>
      <c r="D9324" s="51"/>
      <c r="E9324" s="51"/>
      <c r="F9324" s="51"/>
      <c r="G9324" s="51"/>
      <c r="H9324" s="51"/>
      <c r="I9324" s="51"/>
    </row>
    <row r="9325" spans="3:9" x14ac:dyDescent="0.2">
      <c r="C9325" s="51"/>
      <c r="D9325" s="51"/>
      <c r="E9325" s="51"/>
      <c r="F9325" s="51"/>
      <c r="G9325" s="51"/>
      <c r="H9325" s="51"/>
      <c r="I9325" s="51"/>
    </row>
    <row r="9326" spans="3:9" x14ac:dyDescent="0.2">
      <c r="C9326" s="51"/>
      <c r="D9326" s="51"/>
      <c r="E9326" s="51"/>
      <c r="F9326" s="51"/>
      <c r="G9326" s="51"/>
      <c r="H9326" s="51"/>
      <c r="I9326" s="51"/>
    </row>
    <row r="9327" spans="3:9" x14ac:dyDescent="0.2">
      <c r="C9327" s="51"/>
      <c r="D9327" s="51"/>
      <c r="E9327" s="51"/>
      <c r="F9327" s="51"/>
      <c r="G9327" s="51"/>
      <c r="H9327" s="51"/>
      <c r="I9327" s="51"/>
    </row>
    <row r="9328" spans="3:9" x14ac:dyDescent="0.2">
      <c r="C9328" s="51"/>
      <c r="D9328" s="51"/>
      <c r="E9328" s="51"/>
      <c r="F9328" s="51"/>
      <c r="G9328" s="51"/>
      <c r="H9328" s="51"/>
      <c r="I9328" s="51"/>
    </row>
    <row r="9329" spans="3:9" x14ac:dyDescent="0.2">
      <c r="C9329" s="51"/>
      <c r="D9329" s="51"/>
      <c r="E9329" s="51"/>
      <c r="F9329" s="51"/>
      <c r="G9329" s="51"/>
      <c r="H9329" s="51"/>
      <c r="I9329" s="51"/>
    </row>
    <row r="9330" spans="3:9" x14ac:dyDescent="0.2">
      <c r="C9330" s="51"/>
      <c r="D9330" s="51"/>
      <c r="E9330" s="51"/>
      <c r="F9330" s="51"/>
      <c r="G9330" s="51"/>
      <c r="H9330" s="51"/>
      <c r="I9330" s="51"/>
    </row>
    <row r="9331" spans="3:9" x14ac:dyDescent="0.2">
      <c r="C9331" s="51"/>
      <c r="D9331" s="51"/>
      <c r="E9331" s="51"/>
      <c r="F9331" s="51"/>
      <c r="G9331" s="51"/>
      <c r="H9331" s="51"/>
      <c r="I9331" s="51"/>
    </row>
    <row r="9332" spans="3:9" x14ac:dyDescent="0.2">
      <c r="C9332" s="51"/>
      <c r="D9332" s="51"/>
      <c r="E9332" s="51"/>
      <c r="F9332" s="51"/>
      <c r="G9332" s="51"/>
      <c r="H9332" s="51"/>
      <c r="I9332" s="51"/>
    </row>
    <row r="9333" spans="3:9" x14ac:dyDescent="0.2">
      <c r="C9333" s="51"/>
      <c r="D9333" s="51"/>
      <c r="E9333" s="51"/>
      <c r="F9333" s="51"/>
      <c r="G9333" s="51"/>
      <c r="H9333" s="51"/>
      <c r="I9333" s="51"/>
    </row>
    <row r="9334" spans="3:9" x14ac:dyDescent="0.2">
      <c r="C9334" s="51"/>
      <c r="D9334" s="51"/>
      <c r="E9334" s="51"/>
      <c r="F9334" s="51"/>
      <c r="G9334" s="51"/>
      <c r="H9334" s="51"/>
      <c r="I9334" s="51"/>
    </row>
    <row r="9335" spans="3:9" x14ac:dyDescent="0.2">
      <c r="C9335" s="51"/>
      <c r="D9335" s="51"/>
      <c r="E9335" s="51"/>
      <c r="F9335" s="51"/>
      <c r="G9335" s="51"/>
      <c r="H9335" s="51"/>
      <c r="I9335" s="51"/>
    </row>
    <row r="9336" spans="3:9" x14ac:dyDescent="0.2">
      <c r="C9336" s="51"/>
      <c r="D9336" s="51"/>
      <c r="E9336" s="51"/>
      <c r="F9336" s="51"/>
      <c r="G9336" s="51"/>
      <c r="H9336" s="51"/>
      <c r="I9336" s="51"/>
    </row>
    <row r="9337" spans="3:9" x14ac:dyDescent="0.2">
      <c r="C9337" s="51"/>
      <c r="D9337" s="51"/>
      <c r="E9337" s="51"/>
      <c r="F9337" s="51"/>
      <c r="G9337" s="51"/>
      <c r="H9337" s="51"/>
      <c r="I9337" s="51"/>
    </row>
    <row r="9338" spans="3:9" x14ac:dyDescent="0.2">
      <c r="C9338" s="51"/>
      <c r="D9338" s="51"/>
      <c r="E9338" s="51"/>
      <c r="F9338" s="51"/>
      <c r="G9338" s="51"/>
      <c r="H9338" s="51"/>
      <c r="I9338" s="51"/>
    </row>
    <row r="9339" spans="3:9" x14ac:dyDescent="0.2">
      <c r="C9339" s="51"/>
      <c r="D9339" s="51"/>
      <c r="E9339" s="51"/>
      <c r="F9339" s="51"/>
      <c r="G9339" s="51"/>
      <c r="H9339" s="51"/>
      <c r="I9339" s="51"/>
    </row>
    <row r="9340" spans="3:9" x14ac:dyDescent="0.2">
      <c r="C9340" s="51"/>
      <c r="D9340" s="51"/>
      <c r="E9340" s="51"/>
      <c r="F9340" s="51"/>
      <c r="G9340" s="51"/>
      <c r="H9340" s="51"/>
      <c r="I9340" s="51"/>
    </row>
    <row r="9341" spans="3:9" x14ac:dyDescent="0.2">
      <c r="C9341" s="51"/>
      <c r="D9341" s="51"/>
      <c r="E9341" s="51"/>
      <c r="F9341" s="51"/>
      <c r="G9341" s="51"/>
      <c r="H9341" s="51"/>
      <c r="I9341" s="51"/>
    </row>
    <row r="9342" spans="3:9" x14ac:dyDescent="0.2">
      <c r="C9342" s="51"/>
      <c r="D9342" s="51"/>
      <c r="E9342" s="51"/>
      <c r="F9342" s="51"/>
      <c r="G9342" s="51"/>
      <c r="H9342" s="51"/>
      <c r="I9342" s="51"/>
    </row>
    <row r="9343" spans="3:9" x14ac:dyDescent="0.2">
      <c r="C9343" s="51"/>
      <c r="D9343" s="51"/>
      <c r="E9343" s="51"/>
      <c r="F9343" s="51"/>
      <c r="G9343" s="51"/>
      <c r="H9343" s="51"/>
      <c r="I9343" s="51"/>
    </row>
    <row r="9344" spans="3:9" x14ac:dyDescent="0.2">
      <c r="C9344" s="51"/>
      <c r="D9344" s="51"/>
      <c r="E9344" s="51"/>
      <c r="F9344" s="51"/>
      <c r="G9344" s="51"/>
      <c r="H9344" s="51"/>
      <c r="I9344" s="51"/>
    </row>
    <row r="9345" spans="3:9" x14ac:dyDescent="0.2">
      <c r="C9345" s="51"/>
      <c r="D9345" s="51"/>
      <c r="E9345" s="51"/>
      <c r="F9345" s="51"/>
      <c r="G9345" s="51"/>
      <c r="H9345" s="51"/>
      <c r="I9345" s="51"/>
    </row>
    <row r="9346" spans="3:9" x14ac:dyDescent="0.2">
      <c r="C9346" s="51"/>
      <c r="D9346" s="51"/>
      <c r="E9346" s="51"/>
      <c r="F9346" s="51"/>
      <c r="G9346" s="51"/>
      <c r="H9346" s="51"/>
      <c r="I9346" s="51"/>
    </row>
    <row r="9347" spans="3:9" x14ac:dyDescent="0.2">
      <c r="C9347" s="51"/>
      <c r="D9347" s="51"/>
      <c r="E9347" s="51"/>
      <c r="F9347" s="51"/>
      <c r="G9347" s="51"/>
      <c r="H9347" s="51"/>
      <c r="I9347" s="51"/>
    </row>
    <row r="9348" spans="3:9" x14ac:dyDescent="0.2">
      <c r="C9348" s="51"/>
      <c r="D9348" s="51"/>
      <c r="E9348" s="51"/>
      <c r="F9348" s="51"/>
      <c r="G9348" s="51"/>
      <c r="H9348" s="51"/>
      <c r="I9348" s="51"/>
    </row>
    <row r="9349" spans="3:9" x14ac:dyDescent="0.2">
      <c r="C9349" s="51"/>
      <c r="D9349" s="51"/>
      <c r="E9349" s="51"/>
      <c r="F9349" s="51"/>
      <c r="G9349" s="51"/>
      <c r="H9349" s="51"/>
      <c r="I9349" s="51"/>
    </row>
    <row r="9350" spans="3:9" x14ac:dyDescent="0.2">
      <c r="C9350" s="51"/>
      <c r="D9350" s="51"/>
      <c r="E9350" s="51"/>
      <c r="F9350" s="51"/>
      <c r="G9350" s="51"/>
      <c r="H9350" s="51"/>
      <c r="I9350" s="51"/>
    </row>
    <row r="9351" spans="3:9" x14ac:dyDescent="0.2">
      <c r="C9351" s="51"/>
      <c r="D9351" s="51"/>
      <c r="E9351" s="51"/>
      <c r="F9351" s="51"/>
      <c r="G9351" s="51"/>
      <c r="H9351" s="51"/>
      <c r="I9351" s="51"/>
    </row>
    <row r="9352" spans="3:9" x14ac:dyDescent="0.2">
      <c r="C9352" s="51"/>
      <c r="D9352" s="51"/>
      <c r="E9352" s="51"/>
      <c r="F9352" s="51"/>
      <c r="G9352" s="51"/>
      <c r="H9352" s="51"/>
      <c r="I9352" s="51"/>
    </row>
    <row r="9353" spans="3:9" x14ac:dyDescent="0.2">
      <c r="C9353" s="51"/>
      <c r="D9353" s="51"/>
      <c r="E9353" s="51"/>
      <c r="F9353" s="51"/>
      <c r="G9353" s="51"/>
      <c r="H9353" s="51"/>
      <c r="I9353" s="51"/>
    </row>
    <row r="9354" spans="3:9" x14ac:dyDescent="0.2">
      <c r="C9354" s="51"/>
      <c r="D9354" s="51"/>
      <c r="E9354" s="51"/>
      <c r="F9354" s="51"/>
      <c r="G9354" s="51"/>
      <c r="H9354" s="51"/>
      <c r="I9354" s="51"/>
    </row>
    <row r="9355" spans="3:9" x14ac:dyDescent="0.2">
      <c r="C9355" s="51"/>
      <c r="D9355" s="51"/>
      <c r="E9355" s="51"/>
      <c r="F9355" s="51"/>
      <c r="G9355" s="51"/>
      <c r="H9355" s="51"/>
      <c r="I9355" s="51"/>
    </row>
    <row r="9356" spans="3:9" x14ac:dyDescent="0.2">
      <c r="C9356" s="51"/>
      <c r="D9356" s="51"/>
      <c r="E9356" s="51"/>
      <c r="F9356" s="51"/>
      <c r="G9356" s="51"/>
      <c r="H9356" s="51"/>
      <c r="I9356" s="51"/>
    </row>
    <row r="9357" spans="3:9" x14ac:dyDescent="0.2">
      <c r="C9357" s="51"/>
      <c r="D9357" s="51"/>
      <c r="E9357" s="51"/>
      <c r="F9357" s="51"/>
      <c r="G9357" s="51"/>
      <c r="H9357" s="51"/>
      <c r="I9357" s="51"/>
    </row>
    <row r="9358" spans="3:9" x14ac:dyDescent="0.2">
      <c r="C9358" s="51"/>
      <c r="D9358" s="51"/>
      <c r="E9358" s="51"/>
      <c r="F9358" s="51"/>
      <c r="G9358" s="51"/>
      <c r="H9358" s="51"/>
      <c r="I9358" s="51"/>
    </row>
    <row r="9359" spans="3:9" x14ac:dyDescent="0.2">
      <c r="C9359" s="51"/>
      <c r="D9359" s="51"/>
      <c r="E9359" s="51"/>
      <c r="F9359" s="51"/>
      <c r="G9359" s="51"/>
      <c r="H9359" s="51"/>
      <c r="I9359" s="51"/>
    </row>
    <row r="9360" spans="3:9" x14ac:dyDescent="0.2">
      <c r="C9360" s="51"/>
      <c r="D9360" s="51"/>
      <c r="E9360" s="51"/>
      <c r="F9360" s="51"/>
      <c r="G9360" s="51"/>
      <c r="H9360" s="51"/>
      <c r="I9360" s="51"/>
    </row>
    <row r="9361" spans="3:9" x14ac:dyDescent="0.2">
      <c r="C9361" s="51"/>
      <c r="D9361" s="51"/>
      <c r="E9361" s="51"/>
      <c r="F9361" s="51"/>
      <c r="G9361" s="51"/>
      <c r="H9361" s="51"/>
      <c r="I9361" s="51"/>
    </row>
    <row r="9362" spans="3:9" x14ac:dyDescent="0.2">
      <c r="C9362" s="51"/>
      <c r="D9362" s="51"/>
      <c r="E9362" s="51"/>
      <c r="F9362" s="51"/>
      <c r="G9362" s="51"/>
      <c r="H9362" s="51"/>
      <c r="I9362" s="51"/>
    </row>
    <row r="9363" spans="3:9" x14ac:dyDescent="0.2">
      <c r="C9363" s="51"/>
      <c r="D9363" s="51"/>
      <c r="E9363" s="51"/>
      <c r="F9363" s="51"/>
      <c r="G9363" s="51"/>
      <c r="H9363" s="51"/>
      <c r="I9363" s="51"/>
    </row>
    <row r="9364" spans="3:9" x14ac:dyDescent="0.2">
      <c r="C9364" s="51"/>
      <c r="D9364" s="51"/>
      <c r="E9364" s="51"/>
      <c r="F9364" s="51"/>
      <c r="G9364" s="51"/>
      <c r="H9364" s="51"/>
      <c r="I9364" s="51"/>
    </row>
    <row r="9365" spans="3:9" x14ac:dyDescent="0.2">
      <c r="C9365" s="51"/>
      <c r="D9365" s="51"/>
      <c r="E9365" s="51"/>
      <c r="F9365" s="51"/>
      <c r="G9365" s="51"/>
      <c r="H9365" s="51"/>
      <c r="I9365" s="51"/>
    </row>
    <row r="9366" spans="3:9" x14ac:dyDescent="0.2">
      <c r="C9366" s="51"/>
      <c r="D9366" s="51"/>
      <c r="E9366" s="51"/>
      <c r="F9366" s="51"/>
      <c r="G9366" s="51"/>
      <c r="H9366" s="51"/>
      <c r="I9366" s="51"/>
    </row>
    <row r="9367" spans="3:9" x14ac:dyDescent="0.2">
      <c r="C9367" s="51"/>
      <c r="D9367" s="51"/>
      <c r="E9367" s="51"/>
      <c r="F9367" s="51"/>
      <c r="G9367" s="51"/>
      <c r="H9367" s="51"/>
      <c r="I9367" s="51"/>
    </row>
    <row r="9368" spans="3:9" x14ac:dyDescent="0.2">
      <c r="C9368" s="51"/>
      <c r="D9368" s="51"/>
      <c r="E9368" s="51"/>
      <c r="F9368" s="51"/>
      <c r="G9368" s="51"/>
      <c r="H9368" s="51"/>
      <c r="I9368" s="51"/>
    </row>
    <row r="9369" spans="3:9" x14ac:dyDescent="0.2">
      <c r="C9369" s="51"/>
      <c r="D9369" s="51"/>
      <c r="E9369" s="51"/>
      <c r="F9369" s="51"/>
      <c r="G9369" s="51"/>
      <c r="H9369" s="51"/>
      <c r="I9369" s="51"/>
    </row>
    <row r="9370" spans="3:9" x14ac:dyDescent="0.2">
      <c r="C9370" s="51"/>
      <c r="D9370" s="51"/>
      <c r="E9370" s="51"/>
      <c r="F9370" s="51"/>
      <c r="G9370" s="51"/>
      <c r="H9370" s="51"/>
      <c r="I9370" s="51"/>
    </row>
    <row r="9371" spans="3:9" x14ac:dyDescent="0.2">
      <c r="C9371" s="51"/>
      <c r="D9371" s="51"/>
      <c r="E9371" s="51"/>
      <c r="F9371" s="51"/>
      <c r="G9371" s="51"/>
      <c r="H9371" s="51"/>
      <c r="I9371" s="51"/>
    </row>
    <row r="9372" spans="3:9" x14ac:dyDescent="0.2">
      <c r="C9372" s="51"/>
      <c r="D9372" s="51"/>
      <c r="E9372" s="51"/>
      <c r="F9372" s="51"/>
      <c r="G9372" s="51"/>
      <c r="H9372" s="51"/>
      <c r="I9372" s="51"/>
    </row>
    <row r="9373" spans="3:9" x14ac:dyDescent="0.2">
      <c r="C9373" s="51"/>
      <c r="D9373" s="51"/>
      <c r="E9373" s="51"/>
      <c r="F9373" s="51"/>
      <c r="G9373" s="51"/>
      <c r="H9373" s="51"/>
      <c r="I9373" s="51"/>
    </row>
    <row r="9374" spans="3:9" x14ac:dyDescent="0.2">
      <c r="C9374" s="51"/>
      <c r="D9374" s="51"/>
      <c r="E9374" s="51"/>
      <c r="F9374" s="51"/>
      <c r="G9374" s="51"/>
      <c r="H9374" s="51"/>
      <c r="I9374" s="51"/>
    </row>
    <row r="9375" spans="3:9" x14ac:dyDescent="0.2">
      <c r="C9375" s="51"/>
      <c r="D9375" s="51"/>
      <c r="E9375" s="51"/>
      <c r="F9375" s="51"/>
      <c r="G9375" s="51"/>
      <c r="H9375" s="51"/>
      <c r="I9375" s="51"/>
    </row>
    <row r="9376" spans="3:9" x14ac:dyDescent="0.2">
      <c r="C9376" s="51"/>
      <c r="D9376" s="51"/>
      <c r="E9376" s="51"/>
      <c r="F9376" s="51"/>
      <c r="G9376" s="51"/>
      <c r="H9376" s="51"/>
      <c r="I9376" s="51"/>
    </row>
    <row r="9377" spans="3:9" x14ac:dyDescent="0.2">
      <c r="C9377" s="51"/>
      <c r="D9377" s="51"/>
      <c r="E9377" s="51"/>
      <c r="F9377" s="51"/>
      <c r="G9377" s="51"/>
      <c r="H9377" s="51"/>
      <c r="I9377" s="51"/>
    </row>
    <row r="9378" spans="3:9" x14ac:dyDescent="0.2">
      <c r="C9378" s="51"/>
      <c r="D9378" s="51"/>
      <c r="E9378" s="51"/>
      <c r="F9378" s="51"/>
      <c r="G9378" s="51"/>
      <c r="H9378" s="51"/>
      <c r="I9378" s="51"/>
    </row>
    <row r="9379" spans="3:9" x14ac:dyDescent="0.2">
      <c r="C9379" s="51"/>
      <c r="D9379" s="51"/>
      <c r="E9379" s="51"/>
      <c r="F9379" s="51"/>
      <c r="G9379" s="51"/>
      <c r="H9379" s="51"/>
      <c r="I9379" s="51"/>
    </row>
    <row r="9380" spans="3:9" x14ac:dyDescent="0.2">
      <c r="C9380" s="51"/>
      <c r="D9380" s="51"/>
      <c r="E9380" s="51"/>
      <c r="F9380" s="51"/>
      <c r="G9380" s="51"/>
      <c r="H9380" s="51"/>
      <c r="I9380" s="51"/>
    </row>
    <row r="9381" spans="3:9" x14ac:dyDescent="0.2">
      <c r="C9381" s="51"/>
      <c r="D9381" s="51"/>
      <c r="E9381" s="51"/>
      <c r="F9381" s="51"/>
      <c r="G9381" s="51"/>
      <c r="H9381" s="51"/>
      <c r="I9381" s="51"/>
    </row>
    <row r="9382" spans="3:9" x14ac:dyDescent="0.2">
      <c r="C9382" s="51"/>
      <c r="D9382" s="51"/>
      <c r="E9382" s="51"/>
      <c r="F9382" s="51"/>
      <c r="G9382" s="51"/>
      <c r="H9382" s="51"/>
      <c r="I9382" s="51"/>
    </row>
    <row r="9383" spans="3:9" x14ac:dyDescent="0.2">
      <c r="C9383" s="51"/>
      <c r="D9383" s="51"/>
      <c r="E9383" s="51"/>
      <c r="F9383" s="51"/>
      <c r="G9383" s="51"/>
      <c r="H9383" s="51"/>
      <c r="I9383" s="51"/>
    </row>
    <row r="9384" spans="3:9" x14ac:dyDescent="0.2">
      <c r="C9384" s="51"/>
      <c r="D9384" s="51"/>
      <c r="E9384" s="51"/>
      <c r="F9384" s="51"/>
      <c r="G9384" s="51"/>
      <c r="H9384" s="51"/>
      <c r="I9384" s="51"/>
    </row>
    <row r="9385" spans="3:9" x14ac:dyDescent="0.2">
      <c r="C9385" s="51"/>
      <c r="D9385" s="51"/>
      <c r="E9385" s="51"/>
      <c r="F9385" s="51"/>
      <c r="G9385" s="51"/>
      <c r="H9385" s="51"/>
      <c r="I9385" s="51"/>
    </row>
    <row r="9386" spans="3:9" x14ac:dyDescent="0.2">
      <c r="C9386" s="51"/>
      <c r="D9386" s="51"/>
      <c r="E9386" s="51"/>
      <c r="F9386" s="51"/>
      <c r="G9386" s="51"/>
      <c r="H9386" s="51"/>
      <c r="I9386" s="51"/>
    </row>
    <row r="9387" spans="3:9" x14ac:dyDescent="0.2">
      <c r="C9387" s="51"/>
      <c r="D9387" s="51"/>
      <c r="E9387" s="51"/>
      <c r="F9387" s="51"/>
      <c r="G9387" s="51"/>
      <c r="H9387" s="51"/>
      <c r="I9387" s="51"/>
    </row>
    <row r="9388" spans="3:9" x14ac:dyDescent="0.2">
      <c r="C9388" s="51"/>
      <c r="D9388" s="51"/>
      <c r="E9388" s="51"/>
      <c r="F9388" s="51"/>
      <c r="G9388" s="51"/>
      <c r="H9388" s="51"/>
      <c r="I9388" s="51"/>
    </row>
    <row r="9389" spans="3:9" x14ac:dyDescent="0.2">
      <c r="C9389" s="51"/>
      <c r="D9389" s="51"/>
      <c r="E9389" s="51"/>
      <c r="F9389" s="51"/>
      <c r="G9389" s="51"/>
      <c r="H9389" s="51"/>
      <c r="I9389" s="51"/>
    </row>
    <row r="9390" spans="3:9" x14ac:dyDescent="0.2">
      <c r="C9390" s="51"/>
      <c r="D9390" s="51"/>
      <c r="E9390" s="51"/>
      <c r="F9390" s="51"/>
      <c r="G9390" s="51"/>
      <c r="H9390" s="51"/>
      <c r="I9390" s="51"/>
    </row>
    <row r="9391" spans="3:9" x14ac:dyDescent="0.2">
      <c r="C9391" s="51"/>
      <c r="D9391" s="51"/>
      <c r="E9391" s="51"/>
      <c r="F9391" s="51"/>
      <c r="G9391" s="51"/>
      <c r="H9391" s="51"/>
      <c r="I9391" s="51"/>
    </row>
    <row r="9392" spans="3:9" x14ac:dyDescent="0.2">
      <c r="C9392" s="51"/>
      <c r="D9392" s="51"/>
      <c r="E9392" s="51"/>
      <c r="F9392" s="51"/>
      <c r="G9392" s="51"/>
      <c r="H9392" s="51"/>
      <c r="I9392" s="51"/>
    </row>
    <row r="9393" spans="3:9" x14ac:dyDescent="0.2">
      <c r="C9393" s="51"/>
      <c r="D9393" s="51"/>
      <c r="E9393" s="51"/>
      <c r="F9393" s="51"/>
      <c r="G9393" s="51"/>
      <c r="H9393" s="51"/>
      <c r="I9393" s="51"/>
    </row>
    <row r="9394" spans="3:9" x14ac:dyDescent="0.2">
      <c r="C9394" s="51"/>
      <c r="D9394" s="51"/>
      <c r="E9394" s="51"/>
      <c r="F9394" s="51"/>
      <c r="G9394" s="51"/>
      <c r="H9394" s="51"/>
      <c r="I9394" s="51"/>
    </row>
    <row r="9395" spans="3:9" x14ac:dyDescent="0.2">
      <c r="C9395" s="51"/>
      <c r="D9395" s="51"/>
      <c r="E9395" s="51"/>
      <c r="F9395" s="51"/>
      <c r="G9395" s="51"/>
      <c r="H9395" s="51"/>
      <c r="I9395" s="51"/>
    </row>
    <row r="9396" spans="3:9" x14ac:dyDescent="0.2">
      <c r="C9396" s="51"/>
      <c r="D9396" s="51"/>
      <c r="E9396" s="51"/>
      <c r="F9396" s="51"/>
      <c r="G9396" s="51"/>
      <c r="H9396" s="51"/>
      <c r="I9396" s="51"/>
    </row>
    <row r="9397" spans="3:9" x14ac:dyDescent="0.2">
      <c r="C9397" s="51"/>
      <c r="D9397" s="51"/>
      <c r="E9397" s="51"/>
      <c r="F9397" s="51"/>
      <c r="G9397" s="51"/>
      <c r="H9397" s="51"/>
      <c r="I9397" s="51"/>
    </row>
    <row r="9398" spans="3:9" x14ac:dyDescent="0.2">
      <c r="C9398" s="51"/>
      <c r="D9398" s="51"/>
      <c r="E9398" s="51"/>
      <c r="F9398" s="51"/>
      <c r="G9398" s="51"/>
      <c r="H9398" s="51"/>
      <c r="I9398" s="51"/>
    </row>
    <row r="9399" spans="3:9" x14ac:dyDescent="0.2">
      <c r="C9399" s="51"/>
      <c r="D9399" s="51"/>
      <c r="E9399" s="51"/>
      <c r="F9399" s="51"/>
      <c r="G9399" s="51"/>
      <c r="H9399" s="51"/>
      <c r="I9399" s="51"/>
    </row>
    <row r="9400" spans="3:9" x14ac:dyDescent="0.2">
      <c r="C9400" s="51"/>
      <c r="D9400" s="51"/>
      <c r="E9400" s="51"/>
      <c r="F9400" s="51"/>
      <c r="G9400" s="51"/>
      <c r="H9400" s="51"/>
      <c r="I9400" s="51"/>
    </row>
    <row r="9401" spans="3:9" x14ac:dyDescent="0.2">
      <c r="C9401" s="51"/>
      <c r="D9401" s="51"/>
      <c r="E9401" s="51"/>
      <c r="F9401" s="51"/>
      <c r="G9401" s="51"/>
      <c r="H9401" s="51"/>
      <c r="I9401" s="51"/>
    </row>
    <row r="9402" spans="3:9" x14ac:dyDescent="0.2">
      <c r="C9402" s="51"/>
      <c r="D9402" s="51"/>
      <c r="E9402" s="51"/>
      <c r="F9402" s="51"/>
      <c r="G9402" s="51"/>
      <c r="H9402" s="51"/>
      <c r="I9402" s="51"/>
    </row>
    <row r="9403" spans="3:9" x14ac:dyDescent="0.2">
      <c r="C9403" s="51"/>
      <c r="D9403" s="51"/>
      <c r="E9403" s="51"/>
      <c r="F9403" s="51"/>
      <c r="G9403" s="51"/>
      <c r="H9403" s="51"/>
      <c r="I9403" s="51"/>
    </row>
    <row r="9404" spans="3:9" x14ac:dyDescent="0.2">
      <c r="C9404" s="51"/>
      <c r="D9404" s="51"/>
      <c r="E9404" s="51"/>
      <c r="F9404" s="51"/>
      <c r="G9404" s="51"/>
      <c r="H9404" s="51"/>
      <c r="I9404" s="51"/>
    </row>
    <row r="9405" spans="3:9" x14ac:dyDescent="0.2">
      <c r="C9405" s="51"/>
      <c r="D9405" s="51"/>
      <c r="E9405" s="51"/>
      <c r="F9405" s="51"/>
      <c r="G9405" s="51"/>
      <c r="H9405" s="51"/>
      <c r="I9405" s="51"/>
    </row>
    <row r="9406" spans="3:9" x14ac:dyDescent="0.2">
      <c r="C9406" s="51"/>
      <c r="D9406" s="51"/>
      <c r="E9406" s="51"/>
      <c r="F9406" s="51"/>
      <c r="G9406" s="51"/>
      <c r="H9406" s="51"/>
      <c r="I9406" s="51"/>
    </row>
    <row r="9407" spans="3:9" x14ac:dyDescent="0.2">
      <c r="C9407" s="51"/>
      <c r="D9407" s="51"/>
      <c r="E9407" s="51"/>
      <c r="F9407" s="51"/>
      <c r="G9407" s="51"/>
      <c r="H9407" s="51"/>
      <c r="I9407" s="51"/>
    </row>
    <row r="9408" spans="3:9" x14ac:dyDescent="0.2">
      <c r="C9408" s="51"/>
      <c r="D9408" s="51"/>
      <c r="E9408" s="51"/>
      <c r="F9408" s="51"/>
      <c r="G9408" s="51"/>
      <c r="H9408" s="51"/>
      <c r="I9408" s="51"/>
    </row>
    <row r="9409" spans="3:9" x14ac:dyDescent="0.2">
      <c r="C9409" s="51"/>
      <c r="D9409" s="51"/>
      <c r="E9409" s="51"/>
      <c r="F9409" s="51"/>
      <c r="G9409" s="51"/>
      <c r="H9409" s="51"/>
      <c r="I9409" s="51"/>
    </row>
    <row r="9410" spans="3:9" x14ac:dyDescent="0.2">
      <c r="C9410" s="51"/>
      <c r="D9410" s="51"/>
      <c r="E9410" s="51"/>
      <c r="F9410" s="51"/>
      <c r="G9410" s="51"/>
      <c r="H9410" s="51"/>
      <c r="I9410" s="51"/>
    </row>
    <row r="9411" spans="3:9" x14ac:dyDescent="0.2">
      <c r="C9411" s="51"/>
      <c r="D9411" s="51"/>
      <c r="E9411" s="51"/>
      <c r="F9411" s="51"/>
      <c r="G9411" s="51"/>
      <c r="H9411" s="51"/>
      <c r="I9411" s="51"/>
    </row>
    <row r="9412" spans="3:9" x14ac:dyDescent="0.2">
      <c r="C9412" s="51"/>
      <c r="D9412" s="51"/>
      <c r="E9412" s="51"/>
      <c r="F9412" s="51"/>
      <c r="G9412" s="51"/>
      <c r="H9412" s="51"/>
      <c r="I9412" s="51"/>
    </row>
    <row r="9413" spans="3:9" x14ac:dyDescent="0.2">
      <c r="C9413" s="51"/>
      <c r="D9413" s="51"/>
      <c r="E9413" s="51"/>
      <c r="F9413" s="51"/>
      <c r="G9413" s="51"/>
      <c r="H9413" s="51"/>
      <c r="I9413" s="51"/>
    </row>
    <row r="9414" spans="3:9" x14ac:dyDescent="0.2">
      <c r="C9414" s="51"/>
      <c r="D9414" s="51"/>
      <c r="E9414" s="51"/>
      <c r="F9414" s="51"/>
      <c r="G9414" s="51"/>
      <c r="H9414" s="51"/>
      <c r="I9414" s="51"/>
    </row>
    <row r="9415" spans="3:9" x14ac:dyDescent="0.2">
      <c r="C9415" s="51"/>
      <c r="D9415" s="51"/>
      <c r="E9415" s="51"/>
      <c r="F9415" s="51"/>
      <c r="G9415" s="51"/>
      <c r="H9415" s="51"/>
      <c r="I9415" s="51"/>
    </row>
    <row r="9416" spans="3:9" x14ac:dyDescent="0.2">
      <c r="C9416" s="51"/>
      <c r="D9416" s="51"/>
      <c r="E9416" s="51"/>
      <c r="F9416" s="51"/>
      <c r="G9416" s="51"/>
      <c r="H9416" s="51"/>
      <c r="I9416" s="51"/>
    </row>
    <row r="9417" spans="3:9" x14ac:dyDescent="0.2">
      <c r="C9417" s="51"/>
      <c r="D9417" s="51"/>
      <c r="E9417" s="51"/>
      <c r="F9417" s="51"/>
      <c r="G9417" s="51"/>
      <c r="H9417" s="51"/>
      <c r="I9417" s="51"/>
    </row>
    <row r="9418" spans="3:9" x14ac:dyDescent="0.2">
      <c r="C9418" s="51"/>
      <c r="D9418" s="51"/>
      <c r="E9418" s="51"/>
      <c r="F9418" s="51"/>
      <c r="G9418" s="51"/>
      <c r="H9418" s="51"/>
      <c r="I9418" s="51"/>
    </row>
    <row r="9419" spans="3:9" x14ac:dyDescent="0.2">
      <c r="C9419" s="51"/>
      <c r="D9419" s="51"/>
      <c r="E9419" s="51"/>
      <c r="F9419" s="51"/>
      <c r="G9419" s="51"/>
      <c r="H9419" s="51"/>
      <c r="I9419" s="51"/>
    </row>
    <row r="9420" spans="3:9" x14ac:dyDescent="0.2">
      <c r="C9420" s="51"/>
      <c r="D9420" s="51"/>
      <c r="E9420" s="51"/>
      <c r="F9420" s="51"/>
      <c r="G9420" s="51"/>
      <c r="H9420" s="51"/>
      <c r="I9420" s="51"/>
    </row>
    <row r="9421" spans="3:9" x14ac:dyDescent="0.2">
      <c r="C9421" s="51"/>
      <c r="D9421" s="51"/>
      <c r="E9421" s="51"/>
      <c r="F9421" s="51"/>
      <c r="G9421" s="51"/>
      <c r="H9421" s="51"/>
      <c r="I9421" s="51"/>
    </row>
    <row r="9422" spans="3:9" x14ac:dyDescent="0.2">
      <c r="C9422" s="51"/>
      <c r="D9422" s="51"/>
      <c r="E9422" s="51"/>
      <c r="F9422" s="51"/>
      <c r="G9422" s="51"/>
      <c r="H9422" s="51"/>
      <c r="I9422" s="51"/>
    </row>
    <row r="9423" spans="3:9" x14ac:dyDescent="0.2">
      <c r="C9423" s="51"/>
      <c r="D9423" s="51"/>
      <c r="E9423" s="51"/>
      <c r="F9423" s="51"/>
      <c r="G9423" s="51"/>
      <c r="H9423" s="51"/>
      <c r="I9423" s="51"/>
    </row>
    <row r="9424" spans="3:9" x14ac:dyDescent="0.2">
      <c r="C9424" s="51"/>
      <c r="D9424" s="51"/>
      <c r="E9424" s="51"/>
      <c r="F9424" s="51"/>
      <c r="G9424" s="51"/>
      <c r="H9424" s="51"/>
      <c r="I9424" s="51"/>
    </row>
    <row r="9425" spans="3:9" x14ac:dyDescent="0.2">
      <c r="C9425" s="51"/>
      <c r="D9425" s="51"/>
      <c r="E9425" s="51"/>
      <c r="F9425" s="51"/>
      <c r="G9425" s="51"/>
      <c r="H9425" s="51"/>
      <c r="I9425" s="51"/>
    </row>
    <row r="9426" spans="3:9" x14ac:dyDescent="0.2">
      <c r="C9426" s="51"/>
      <c r="D9426" s="51"/>
      <c r="E9426" s="51"/>
      <c r="F9426" s="51"/>
      <c r="G9426" s="51"/>
      <c r="H9426" s="51"/>
      <c r="I9426" s="51"/>
    </row>
    <row r="9427" spans="3:9" x14ac:dyDescent="0.2">
      <c r="C9427" s="51"/>
      <c r="D9427" s="51"/>
      <c r="E9427" s="51"/>
      <c r="F9427" s="51"/>
      <c r="G9427" s="51"/>
      <c r="H9427" s="51"/>
      <c r="I9427" s="51"/>
    </row>
    <row r="9428" spans="3:9" x14ac:dyDescent="0.2">
      <c r="C9428" s="51"/>
      <c r="D9428" s="51"/>
      <c r="E9428" s="51"/>
      <c r="F9428" s="51"/>
      <c r="G9428" s="51"/>
      <c r="H9428" s="51"/>
      <c r="I9428" s="51"/>
    </row>
    <row r="9429" spans="3:9" x14ac:dyDescent="0.2">
      <c r="C9429" s="51"/>
      <c r="D9429" s="51"/>
      <c r="E9429" s="51"/>
      <c r="F9429" s="51"/>
      <c r="G9429" s="51"/>
      <c r="H9429" s="51"/>
      <c r="I9429" s="51"/>
    </row>
    <row r="9430" spans="3:9" x14ac:dyDescent="0.2">
      <c r="C9430" s="51"/>
      <c r="D9430" s="51"/>
      <c r="E9430" s="51"/>
      <c r="F9430" s="51"/>
      <c r="G9430" s="51"/>
      <c r="H9430" s="51"/>
      <c r="I9430" s="51"/>
    </row>
    <row r="9431" spans="3:9" x14ac:dyDescent="0.2">
      <c r="C9431" s="51"/>
      <c r="D9431" s="51"/>
      <c r="E9431" s="51"/>
      <c r="F9431" s="51"/>
      <c r="G9431" s="51"/>
      <c r="H9431" s="51"/>
      <c r="I9431" s="51"/>
    </row>
    <row r="9432" spans="3:9" x14ac:dyDescent="0.2">
      <c r="C9432" s="51"/>
      <c r="D9432" s="51"/>
      <c r="E9432" s="51"/>
      <c r="F9432" s="51"/>
      <c r="G9432" s="51"/>
      <c r="H9432" s="51"/>
      <c r="I9432" s="51"/>
    </row>
    <row r="9433" spans="3:9" x14ac:dyDescent="0.2">
      <c r="C9433" s="51"/>
      <c r="D9433" s="51"/>
      <c r="E9433" s="51"/>
      <c r="F9433" s="51"/>
      <c r="G9433" s="51"/>
      <c r="H9433" s="51"/>
      <c r="I9433" s="51"/>
    </row>
    <row r="9434" spans="3:9" x14ac:dyDescent="0.2">
      <c r="C9434" s="51"/>
      <c r="D9434" s="51"/>
      <c r="E9434" s="51"/>
      <c r="F9434" s="51"/>
      <c r="G9434" s="51"/>
      <c r="H9434" s="51"/>
      <c r="I9434" s="51"/>
    </row>
    <row r="9435" spans="3:9" x14ac:dyDescent="0.2">
      <c r="C9435" s="51"/>
      <c r="D9435" s="51"/>
      <c r="E9435" s="51"/>
      <c r="F9435" s="51"/>
      <c r="G9435" s="51"/>
      <c r="H9435" s="51"/>
      <c r="I9435" s="51"/>
    </row>
    <row r="9436" spans="3:9" x14ac:dyDescent="0.2">
      <c r="C9436" s="51"/>
      <c r="D9436" s="51"/>
      <c r="E9436" s="51"/>
      <c r="F9436" s="51"/>
      <c r="G9436" s="51"/>
      <c r="H9436" s="51"/>
      <c r="I9436" s="51"/>
    </row>
    <row r="9437" spans="3:9" x14ac:dyDescent="0.2">
      <c r="C9437" s="51"/>
      <c r="D9437" s="51"/>
      <c r="E9437" s="51"/>
      <c r="F9437" s="51"/>
      <c r="G9437" s="51"/>
      <c r="H9437" s="51"/>
      <c r="I9437" s="51"/>
    </row>
    <row r="9438" spans="3:9" x14ac:dyDescent="0.2">
      <c r="C9438" s="51"/>
      <c r="D9438" s="51"/>
      <c r="E9438" s="51"/>
      <c r="F9438" s="51"/>
      <c r="G9438" s="51"/>
      <c r="H9438" s="51"/>
      <c r="I9438" s="51"/>
    </row>
    <row r="9439" spans="3:9" x14ac:dyDescent="0.2">
      <c r="C9439" s="51"/>
      <c r="D9439" s="51"/>
      <c r="E9439" s="51"/>
      <c r="F9439" s="51"/>
      <c r="G9439" s="51"/>
      <c r="H9439" s="51"/>
      <c r="I9439" s="51"/>
    </row>
    <row r="9440" spans="3:9" x14ac:dyDescent="0.2">
      <c r="C9440" s="51"/>
      <c r="D9440" s="51"/>
      <c r="E9440" s="51"/>
      <c r="F9440" s="51"/>
      <c r="G9440" s="51"/>
      <c r="H9440" s="51"/>
      <c r="I9440" s="51"/>
    </row>
    <row r="9441" spans="3:9" x14ac:dyDescent="0.2">
      <c r="C9441" s="51"/>
      <c r="D9441" s="51"/>
      <c r="E9441" s="51"/>
      <c r="F9441" s="51"/>
      <c r="G9441" s="51"/>
      <c r="H9441" s="51"/>
      <c r="I9441" s="51"/>
    </row>
    <row r="9442" spans="3:9" x14ac:dyDescent="0.2">
      <c r="C9442" s="51"/>
      <c r="D9442" s="51"/>
      <c r="E9442" s="51"/>
      <c r="F9442" s="51"/>
      <c r="G9442" s="51"/>
      <c r="H9442" s="51"/>
      <c r="I9442" s="51"/>
    </row>
    <row r="9443" spans="3:9" x14ac:dyDescent="0.2">
      <c r="C9443" s="51"/>
      <c r="D9443" s="51"/>
      <c r="E9443" s="51"/>
      <c r="F9443" s="51"/>
      <c r="G9443" s="51"/>
      <c r="H9443" s="51"/>
      <c r="I9443" s="51"/>
    </row>
    <row r="9444" spans="3:9" x14ac:dyDescent="0.2">
      <c r="C9444" s="51"/>
      <c r="D9444" s="51"/>
      <c r="E9444" s="51"/>
      <c r="F9444" s="51"/>
      <c r="G9444" s="51"/>
      <c r="H9444" s="51"/>
      <c r="I9444" s="51"/>
    </row>
    <row r="9445" spans="3:9" x14ac:dyDescent="0.2">
      <c r="C9445" s="51"/>
      <c r="D9445" s="51"/>
      <c r="E9445" s="51"/>
      <c r="F9445" s="51"/>
      <c r="G9445" s="51"/>
      <c r="H9445" s="51"/>
      <c r="I9445" s="51"/>
    </row>
    <row r="9446" spans="3:9" x14ac:dyDescent="0.2">
      <c r="C9446" s="51"/>
      <c r="D9446" s="51"/>
      <c r="E9446" s="51"/>
      <c r="F9446" s="51"/>
      <c r="G9446" s="51"/>
      <c r="H9446" s="51"/>
      <c r="I9446" s="51"/>
    </row>
    <row r="9447" spans="3:9" x14ac:dyDescent="0.2">
      <c r="C9447" s="51"/>
      <c r="D9447" s="51"/>
      <c r="E9447" s="51"/>
      <c r="F9447" s="51"/>
      <c r="G9447" s="51"/>
      <c r="H9447" s="51"/>
      <c r="I9447" s="51"/>
    </row>
    <row r="9448" spans="3:9" x14ac:dyDescent="0.2">
      <c r="C9448" s="51"/>
      <c r="D9448" s="51"/>
      <c r="E9448" s="51"/>
      <c r="F9448" s="51"/>
      <c r="G9448" s="51"/>
      <c r="H9448" s="51"/>
      <c r="I9448" s="51"/>
    </row>
    <row r="9449" spans="3:9" x14ac:dyDescent="0.2">
      <c r="C9449" s="51"/>
      <c r="D9449" s="51"/>
      <c r="E9449" s="51"/>
      <c r="F9449" s="51"/>
      <c r="G9449" s="51"/>
      <c r="H9449" s="51"/>
      <c r="I9449" s="51"/>
    </row>
    <row r="9450" spans="3:9" x14ac:dyDescent="0.2">
      <c r="C9450" s="51"/>
      <c r="D9450" s="51"/>
      <c r="E9450" s="51"/>
      <c r="F9450" s="51"/>
      <c r="G9450" s="51"/>
      <c r="H9450" s="51"/>
      <c r="I9450" s="51"/>
    </row>
    <row r="9451" spans="3:9" x14ac:dyDescent="0.2">
      <c r="C9451" s="51"/>
      <c r="D9451" s="51"/>
      <c r="E9451" s="51"/>
      <c r="F9451" s="51"/>
      <c r="G9451" s="51"/>
      <c r="H9451" s="51"/>
      <c r="I9451" s="51"/>
    </row>
    <row r="9452" spans="3:9" x14ac:dyDescent="0.2">
      <c r="C9452" s="51"/>
      <c r="D9452" s="51"/>
      <c r="E9452" s="51"/>
      <c r="F9452" s="51"/>
      <c r="G9452" s="51"/>
      <c r="H9452" s="51"/>
      <c r="I9452" s="51"/>
    </row>
    <row r="9453" spans="3:9" x14ac:dyDescent="0.2">
      <c r="C9453" s="51"/>
      <c r="D9453" s="51"/>
      <c r="E9453" s="51"/>
      <c r="F9453" s="51"/>
      <c r="G9453" s="51"/>
      <c r="H9453" s="51"/>
      <c r="I9453" s="51"/>
    </row>
    <row r="9454" spans="3:9" x14ac:dyDescent="0.2">
      <c r="C9454" s="51"/>
      <c r="D9454" s="51"/>
      <c r="E9454" s="51"/>
      <c r="F9454" s="51"/>
      <c r="G9454" s="51"/>
      <c r="H9454" s="51"/>
      <c r="I9454" s="51"/>
    </row>
    <row r="9455" spans="3:9" x14ac:dyDescent="0.2">
      <c r="C9455" s="51"/>
      <c r="D9455" s="51"/>
      <c r="E9455" s="51"/>
      <c r="F9455" s="51"/>
      <c r="G9455" s="51"/>
      <c r="H9455" s="51"/>
      <c r="I9455" s="51"/>
    </row>
    <row r="9456" spans="3:9" x14ac:dyDescent="0.2">
      <c r="C9456" s="51"/>
      <c r="D9456" s="51"/>
      <c r="E9456" s="51"/>
      <c r="F9456" s="51"/>
      <c r="G9456" s="51"/>
      <c r="H9456" s="51"/>
      <c r="I9456" s="51"/>
    </row>
    <row r="9457" spans="3:9" x14ac:dyDescent="0.2">
      <c r="C9457" s="51"/>
      <c r="D9457" s="51"/>
      <c r="E9457" s="51"/>
      <c r="F9457" s="51"/>
      <c r="G9457" s="51"/>
      <c r="H9457" s="51"/>
      <c r="I9457" s="51"/>
    </row>
    <row r="9458" spans="3:9" x14ac:dyDescent="0.2">
      <c r="C9458" s="51"/>
      <c r="D9458" s="51"/>
      <c r="E9458" s="51"/>
      <c r="F9458" s="51"/>
      <c r="G9458" s="51"/>
      <c r="H9458" s="51"/>
      <c r="I9458" s="51"/>
    </row>
    <row r="9459" spans="3:9" x14ac:dyDescent="0.2">
      <c r="C9459" s="51"/>
      <c r="D9459" s="51"/>
      <c r="E9459" s="51"/>
      <c r="F9459" s="51"/>
      <c r="G9459" s="51"/>
      <c r="H9459" s="51"/>
      <c r="I9459" s="51"/>
    </row>
    <row r="9460" spans="3:9" x14ac:dyDescent="0.2">
      <c r="C9460" s="51"/>
      <c r="D9460" s="51"/>
      <c r="E9460" s="51"/>
      <c r="F9460" s="51"/>
      <c r="G9460" s="51"/>
      <c r="H9460" s="51"/>
      <c r="I9460" s="51"/>
    </row>
    <row r="9461" spans="3:9" x14ac:dyDescent="0.2">
      <c r="C9461" s="51"/>
      <c r="D9461" s="51"/>
      <c r="E9461" s="51"/>
      <c r="F9461" s="51"/>
      <c r="G9461" s="51"/>
      <c r="H9461" s="51"/>
      <c r="I9461" s="51"/>
    </row>
    <row r="9462" spans="3:9" x14ac:dyDescent="0.2">
      <c r="C9462" s="51"/>
      <c r="D9462" s="51"/>
      <c r="E9462" s="51"/>
      <c r="F9462" s="51"/>
      <c r="G9462" s="51"/>
      <c r="H9462" s="51"/>
      <c r="I9462" s="51"/>
    </row>
    <row r="9463" spans="3:9" x14ac:dyDescent="0.2">
      <c r="C9463" s="51"/>
      <c r="D9463" s="51"/>
      <c r="E9463" s="51"/>
      <c r="F9463" s="51"/>
      <c r="G9463" s="51"/>
      <c r="H9463" s="51"/>
      <c r="I9463" s="51"/>
    </row>
    <row r="9464" spans="3:9" x14ac:dyDescent="0.2">
      <c r="C9464" s="51"/>
      <c r="D9464" s="51"/>
      <c r="E9464" s="51"/>
      <c r="F9464" s="51"/>
      <c r="G9464" s="51"/>
      <c r="H9464" s="51"/>
      <c r="I9464" s="51"/>
    </row>
    <row r="9465" spans="3:9" x14ac:dyDescent="0.2">
      <c r="C9465" s="51"/>
      <c r="D9465" s="51"/>
      <c r="E9465" s="51"/>
      <c r="F9465" s="51"/>
      <c r="G9465" s="51"/>
      <c r="H9465" s="51"/>
      <c r="I9465" s="51"/>
    </row>
    <row r="9466" spans="3:9" x14ac:dyDescent="0.2">
      <c r="C9466" s="51"/>
      <c r="D9466" s="51"/>
      <c r="E9466" s="51"/>
      <c r="F9466" s="51"/>
      <c r="G9466" s="51"/>
      <c r="H9466" s="51"/>
      <c r="I9466" s="51"/>
    </row>
    <row r="9467" spans="3:9" x14ac:dyDescent="0.2">
      <c r="C9467" s="51"/>
      <c r="D9467" s="51"/>
      <c r="E9467" s="51"/>
      <c r="F9467" s="51"/>
      <c r="G9467" s="51"/>
      <c r="H9467" s="51"/>
      <c r="I9467" s="51"/>
    </row>
    <row r="9468" spans="3:9" x14ac:dyDescent="0.2">
      <c r="C9468" s="51"/>
      <c r="D9468" s="51"/>
      <c r="E9468" s="51"/>
      <c r="F9468" s="51"/>
      <c r="G9468" s="51"/>
      <c r="H9468" s="51"/>
      <c r="I9468" s="51"/>
    </row>
    <row r="9469" spans="3:9" x14ac:dyDescent="0.2">
      <c r="C9469" s="51"/>
      <c r="D9469" s="51"/>
      <c r="E9469" s="51"/>
      <c r="F9469" s="51"/>
      <c r="G9469" s="51"/>
      <c r="H9469" s="51"/>
      <c r="I9469" s="51"/>
    </row>
    <row r="9470" spans="3:9" x14ac:dyDescent="0.2">
      <c r="C9470" s="51"/>
      <c r="D9470" s="51"/>
      <c r="E9470" s="51"/>
      <c r="F9470" s="51"/>
      <c r="G9470" s="51"/>
      <c r="H9470" s="51"/>
      <c r="I9470" s="51"/>
    </row>
    <row r="9471" spans="3:9" x14ac:dyDescent="0.2">
      <c r="C9471" s="51"/>
      <c r="D9471" s="51"/>
      <c r="E9471" s="51"/>
      <c r="F9471" s="51"/>
      <c r="G9471" s="51"/>
      <c r="H9471" s="51"/>
      <c r="I9471" s="51"/>
    </row>
    <row r="9472" spans="3:9" x14ac:dyDescent="0.2">
      <c r="C9472" s="51"/>
      <c r="D9472" s="51"/>
      <c r="E9472" s="51"/>
      <c r="F9472" s="51"/>
      <c r="G9472" s="51"/>
      <c r="H9472" s="51"/>
      <c r="I9472" s="51"/>
    </row>
    <row r="9473" spans="3:9" x14ac:dyDescent="0.2">
      <c r="C9473" s="51"/>
      <c r="D9473" s="51"/>
      <c r="E9473" s="51"/>
      <c r="F9473" s="51"/>
      <c r="G9473" s="51"/>
      <c r="H9473" s="51"/>
      <c r="I9473" s="51"/>
    </row>
    <row r="9474" spans="3:9" x14ac:dyDescent="0.2">
      <c r="C9474" s="51"/>
      <c r="D9474" s="51"/>
      <c r="E9474" s="51"/>
      <c r="F9474" s="51"/>
      <c r="G9474" s="51"/>
      <c r="H9474" s="51"/>
      <c r="I9474" s="51"/>
    </row>
    <row r="9475" spans="3:9" x14ac:dyDescent="0.2">
      <c r="C9475" s="51"/>
      <c r="D9475" s="51"/>
      <c r="E9475" s="51"/>
      <c r="F9475" s="51"/>
      <c r="G9475" s="51"/>
      <c r="H9475" s="51"/>
      <c r="I9475" s="51"/>
    </row>
    <row r="9476" spans="3:9" x14ac:dyDescent="0.2">
      <c r="C9476" s="51"/>
      <c r="D9476" s="51"/>
      <c r="E9476" s="51"/>
      <c r="F9476" s="51"/>
      <c r="G9476" s="51"/>
      <c r="H9476" s="51"/>
      <c r="I9476" s="51"/>
    </row>
    <row r="9477" spans="3:9" x14ac:dyDescent="0.2">
      <c r="C9477" s="51"/>
      <c r="D9477" s="51"/>
      <c r="E9477" s="51"/>
      <c r="F9477" s="51"/>
      <c r="G9477" s="51"/>
      <c r="H9477" s="51"/>
      <c r="I9477" s="51"/>
    </row>
    <row r="9478" spans="3:9" x14ac:dyDescent="0.2">
      <c r="C9478" s="51"/>
      <c r="D9478" s="51"/>
      <c r="E9478" s="51"/>
      <c r="F9478" s="51"/>
      <c r="G9478" s="51"/>
      <c r="H9478" s="51"/>
      <c r="I9478" s="51"/>
    </row>
    <row r="9479" spans="3:9" x14ac:dyDescent="0.2">
      <c r="C9479" s="51"/>
      <c r="D9479" s="51"/>
      <c r="E9479" s="51"/>
      <c r="F9479" s="51"/>
      <c r="G9479" s="51"/>
      <c r="H9479" s="51"/>
      <c r="I9479" s="51"/>
    </row>
    <row r="9480" spans="3:9" x14ac:dyDescent="0.2">
      <c r="C9480" s="51"/>
      <c r="D9480" s="51"/>
      <c r="E9480" s="51"/>
      <c r="F9480" s="51"/>
      <c r="G9480" s="51"/>
      <c r="H9480" s="51"/>
      <c r="I9480" s="51"/>
    </row>
    <row r="9481" spans="3:9" x14ac:dyDescent="0.2">
      <c r="C9481" s="51"/>
      <c r="D9481" s="51"/>
      <c r="E9481" s="51"/>
      <c r="F9481" s="51"/>
      <c r="G9481" s="51"/>
      <c r="H9481" s="51"/>
      <c r="I9481" s="51"/>
    </row>
    <row r="9482" spans="3:9" x14ac:dyDescent="0.2">
      <c r="C9482" s="51"/>
      <c r="D9482" s="51"/>
      <c r="E9482" s="51"/>
      <c r="F9482" s="51"/>
      <c r="G9482" s="51"/>
      <c r="H9482" s="51"/>
      <c r="I9482" s="51"/>
    </row>
    <row r="9483" spans="3:9" x14ac:dyDescent="0.2">
      <c r="C9483" s="51"/>
      <c r="D9483" s="51"/>
      <c r="E9483" s="51"/>
      <c r="F9483" s="51"/>
      <c r="G9483" s="51"/>
      <c r="H9483" s="51"/>
      <c r="I9483" s="51"/>
    </row>
    <row r="9484" spans="3:9" x14ac:dyDescent="0.2">
      <c r="C9484" s="51"/>
      <c r="D9484" s="51"/>
      <c r="E9484" s="51"/>
      <c r="F9484" s="51"/>
      <c r="G9484" s="51"/>
      <c r="H9484" s="51"/>
      <c r="I9484" s="51"/>
    </row>
    <row r="9485" spans="3:9" x14ac:dyDescent="0.2">
      <c r="C9485" s="51"/>
      <c r="D9485" s="51"/>
      <c r="E9485" s="51"/>
      <c r="F9485" s="51"/>
      <c r="G9485" s="51"/>
      <c r="H9485" s="51"/>
      <c r="I9485" s="51"/>
    </row>
    <row r="9486" spans="3:9" x14ac:dyDescent="0.2">
      <c r="C9486" s="51"/>
      <c r="D9486" s="51"/>
      <c r="E9486" s="51"/>
      <c r="F9486" s="51"/>
      <c r="G9486" s="51"/>
      <c r="H9486" s="51"/>
      <c r="I9486" s="51"/>
    </row>
    <row r="9487" spans="3:9" x14ac:dyDescent="0.2">
      <c r="C9487" s="51"/>
      <c r="D9487" s="51"/>
      <c r="E9487" s="51"/>
      <c r="F9487" s="51"/>
      <c r="G9487" s="51"/>
      <c r="H9487" s="51"/>
      <c r="I9487" s="51"/>
    </row>
    <row r="9488" spans="3:9" x14ac:dyDescent="0.2">
      <c r="C9488" s="51"/>
      <c r="D9488" s="51"/>
      <c r="E9488" s="51"/>
      <c r="F9488" s="51"/>
      <c r="G9488" s="51"/>
      <c r="H9488" s="51"/>
      <c r="I9488" s="51"/>
    </row>
    <row r="9489" spans="3:9" x14ac:dyDescent="0.2">
      <c r="C9489" s="51"/>
      <c r="D9489" s="51"/>
      <c r="E9489" s="51"/>
      <c r="F9489" s="51"/>
      <c r="G9489" s="51"/>
      <c r="H9489" s="51"/>
      <c r="I9489" s="51"/>
    </row>
    <row r="9490" spans="3:9" x14ac:dyDescent="0.2">
      <c r="C9490" s="51"/>
      <c r="D9490" s="51"/>
      <c r="E9490" s="51"/>
      <c r="F9490" s="51"/>
      <c r="G9490" s="51"/>
      <c r="H9490" s="51"/>
      <c r="I9490" s="51"/>
    </row>
    <row r="9491" spans="3:9" x14ac:dyDescent="0.2">
      <c r="C9491" s="51"/>
      <c r="D9491" s="51"/>
      <c r="E9491" s="51"/>
      <c r="F9491" s="51"/>
      <c r="G9491" s="51"/>
      <c r="H9491" s="51"/>
      <c r="I9491" s="51"/>
    </row>
    <row r="9492" spans="3:9" x14ac:dyDescent="0.2">
      <c r="C9492" s="51"/>
      <c r="D9492" s="51"/>
      <c r="E9492" s="51"/>
      <c r="F9492" s="51"/>
      <c r="G9492" s="51"/>
      <c r="H9492" s="51"/>
      <c r="I9492" s="51"/>
    </row>
    <row r="9493" spans="3:9" x14ac:dyDescent="0.2">
      <c r="C9493" s="51"/>
      <c r="D9493" s="51"/>
      <c r="E9493" s="51"/>
      <c r="F9493" s="51"/>
      <c r="G9493" s="51"/>
      <c r="H9493" s="51"/>
      <c r="I9493" s="51"/>
    </row>
    <row r="9494" spans="3:9" x14ac:dyDescent="0.2">
      <c r="C9494" s="51"/>
      <c r="D9494" s="51"/>
      <c r="E9494" s="51"/>
      <c r="F9494" s="51"/>
      <c r="G9494" s="51"/>
      <c r="H9494" s="51"/>
      <c r="I9494" s="51"/>
    </row>
    <row r="9495" spans="3:9" x14ac:dyDescent="0.2">
      <c r="C9495" s="51"/>
      <c r="D9495" s="51"/>
      <c r="E9495" s="51"/>
      <c r="F9495" s="51"/>
      <c r="G9495" s="51"/>
      <c r="H9495" s="51"/>
      <c r="I9495" s="51"/>
    </row>
    <row r="9496" spans="3:9" x14ac:dyDescent="0.2">
      <c r="C9496" s="51"/>
      <c r="D9496" s="51"/>
      <c r="E9496" s="51"/>
      <c r="F9496" s="51"/>
      <c r="G9496" s="51"/>
      <c r="H9496" s="51"/>
      <c r="I9496" s="51"/>
    </row>
    <row r="9497" spans="3:9" x14ac:dyDescent="0.2">
      <c r="C9497" s="51"/>
      <c r="D9497" s="51"/>
      <c r="E9497" s="51"/>
      <c r="F9497" s="51"/>
      <c r="G9497" s="51"/>
      <c r="H9497" s="51"/>
      <c r="I9497" s="51"/>
    </row>
    <row r="9498" spans="3:9" x14ac:dyDescent="0.2">
      <c r="C9498" s="51"/>
      <c r="D9498" s="51"/>
      <c r="E9498" s="51"/>
      <c r="F9498" s="51"/>
      <c r="G9498" s="51"/>
      <c r="H9498" s="51"/>
      <c r="I9498" s="51"/>
    </row>
    <row r="9499" spans="3:9" x14ac:dyDescent="0.2">
      <c r="C9499" s="51"/>
      <c r="D9499" s="51"/>
      <c r="E9499" s="51"/>
      <c r="F9499" s="51"/>
      <c r="G9499" s="51"/>
      <c r="H9499" s="51"/>
      <c r="I9499" s="51"/>
    </row>
    <row r="9500" spans="3:9" x14ac:dyDescent="0.2">
      <c r="C9500" s="51"/>
      <c r="D9500" s="51"/>
      <c r="E9500" s="51"/>
      <c r="F9500" s="51"/>
      <c r="G9500" s="51"/>
      <c r="H9500" s="51"/>
      <c r="I9500" s="51"/>
    </row>
    <row r="9501" spans="3:9" x14ac:dyDescent="0.2">
      <c r="C9501" s="51"/>
      <c r="D9501" s="51"/>
      <c r="E9501" s="51"/>
      <c r="F9501" s="51"/>
      <c r="G9501" s="51"/>
      <c r="H9501" s="51"/>
      <c r="I9501" s="51"/>
    </row>
    <row r="9502" spans="3:9" x14ac:dyDescent="0.2">
      <c r="C9502" s="51"/>
      <c r="D9502" s="51"/>
      <c r="E9502" s="51"/>
      <c r="F9502" s="51"/>
      <c r="G9502" s="51"/>
      <c r="H9502" s="51"/>
      <c r="I9502" s="51"/>
    </row>
    <row r="9503" spans="3:9" x14ac:dyDescent="0.2">
      <c r="C9503" s="51"/>
      <c r="D9503" s="51"/>
      <c r="E9503" s="51"/>
      <c r="F9503" s="51"/>
      <c r="G9503" s="51"/>
      <c r="H9503" s="51"/>
      <c r="I9503" s="51"/>
    </row>
    <row r="9504" spans="3:9" x14ac:dyDescent="0.2">
      <c r="C9504" s="51"/>
      <c r="D9504" s="51"/>
      <c r="E9504" s="51"/>
      <c r="F9504" s="51"/>
      <c r="G9504" s="51"/>
      <c r="H9504" s="51"/>
      <c r="I9504" s="51"/>
    </row>
    <row r="9505" spans="3:9" x14ac:dyDescent="0.2">
      <c r="C9505" s="51"/>
      <c r="D9505" s="51"/>
      <c r="E9505" s="51"/>
      <c r="F9505" s="51"/>
      <c r="G9505" s="51"/>
      <c r="H9505" s="51"/>
      <c r="I9505" s="51"/>
    </row>
    <row r="9506" spans="3:9" x14ac:dyDescent="0.2">
      <c r="C9506" s="51"/>
      <c r="D9506" s="51"/>
      <c r="E9506" s="51"/>
      <c r="F9506" s="51"/>
      <c r="G9506" s="51"/>
      <c r="H9506" s="51"/>
      <c r="I9506" s="51"/>
    </row>
    <row r="9507" spans="3:9" x14ac:dyDescent="0.2">
      <c r="C9507" s="51"/>
      <c r="D9507" s="51"/>
      <c r="E9507" s="51"/>
      <c r="F9507" s="51"/>
      <c r="G9507" s="51"/>
      <c r="H9507" s="51"/>
      <c r="I9507" s="51"/>
    </row>
    <row r="9508" spans="3:9" x14ac:dyDescent="0.2">
      <c r="C9508" s="51"/>
      <c r="D9508" s="51"/>
      <c r="E9508" s="51"/>
      <c r="F9508" s="51"/>
      <c r="G9508" s="51"/>
      <c r="H9508" s="51"/>
      <c r="I9508" s="51"/>
    </row>
    <row r="9509" spans="3:9" x14ac:dyDescent="0.2">
      <c r="C9509" s="51"/>
      <c r="D9509" s="51"/>
      <c r="E9509" s="51"/>
      <c r="F9509" s="51"/>
      <c r="G9509" s="51"/>
      <c r="H9509" s="51"/>
      <c r="I9509" s="51"/>
    </row>
    <row r="9510" spans="3:9" x14ac:dyDescent="0.2">
      <c r="C9510" s="51"/>
      <c r="D9510" s="51"/>
      <c r="E9510" s="51"/>
      <c r="F9510" s="51"/>
      <c r="G9510" s="51"/>
      <c r="H9510" s="51"/>
      <c r="I9510" s="51"/>
    </row>
    <row r="9511" spans="3:9" x14ac:dyDescent="0.2">
      <c r="C9511" s="51"/>
      <c r="D9511" s="51"/>
      <c r="E9511" s="51"/>
      <c r="F9511" s="51"/>
      <c r="G9511" s="51"/>
      <c r="H9511" s="51"/>
      <c r="I9511" s="51"/>
    </row>
    <row r="9512" spans="3:9" x14ac:dyDescent="0.2">
      <c r="C9512" s="51"/>
      <c r="D9512" s="51"/>
      <c r="E9512" s="51"/>
      <c r="F9512" s="51"/>
      <c r="G9512" s="51"/>
      <c r="H9512" s="51"/>
      <c r="I9512" s="51"/>
    </row>
    <row r="9513" spans="3:9" x14ac:dyDescent="0.2">
      <c r="C9513" s="51"/>
      <c r="D9513" s="51"/>
      <c r="E9513" s="51"/>
      <c r="F9513" s="51"/>
      <c r="G9513" s="51"/>
      <c r="H9513" s="51"/>
      <c r="I9513" s="51"/>
    </row>
    <row r="9514" spans="3:9" x14ac:dyDescent="0.2">
      <c r="C9514" s="51"/>
      <c r="D9514" s="51"/>
      <c r="E9514" s="51"/>
      <c r="F9514" s="51"/>
      <c r="G9514" s="51"/>
      <c r="H9514" s="51"/>
      <c r="I9514" s="51"/>
    </row>
    <row r="9515" spans="3:9" x14ac:dyDescent="0.2">
      <c r="C9515" s="51"/>
      <c r="D9515" s="51"/>
      <c r="E9515" s="51"/>
      <c r="F9515" s="51"/>
      <c r="G9515" s="51"/>
      <c r="H9515" s="51"/>
      <c r="I9515" s="51"/>
    </row>
    <row r="9516" spans="3:9" x14ac:dyDescent="0.2">
      <c r="C9516" s="51"/>
      <c r="D9516" s="51"/>
      <c r="E9516" s="51"/>
      <c r="F9516" s="51"/>
      <c r="G9516" s="51"/>
      <c r="H9516" s="51"/>
      <c r="I9516" s="51"/>
    </row>
    <row r="9517" spans="3:9" x14ac:dyDescent="0.2">
      <c r="C9517" s="51"/>
      <c r="D9517" s="51"/>
      <c r="E9517" s="51"/>
      <c r="F9517" s="51"/>
      <c r="G9517" s="51"/>
      <c r="H9517" s="51"/>
      <c r="I9517" s="51"/>
    </row>
    <row r="9518" spans="3:9" x14ac:dyDescent="0.2">
      <c r="C9518" s="51"/>
      <c r="D9518" s="51"/>
      <c r="E9518" s="51"/>
      <c r="F9518" s="51"/>
      <c r="G9518" s="51"/>
      <c r="H9518" s="51"/>
      <c r="I9518" s="51"/>
    </row>
    <row r="9519" spans="3:9" x14ac:dyDescent="0.2">
      <c r="C9519" s="51"/>
      <c r="D9519" s="51"/>
      <c r="E9519" s="51"/>
      <c r="F9519" s="51"/>
      <c r="G9519" s="51"/>
      <c r="H9519" s="51"/>
      <c r="I9519" s="51"/>
    </row>
    <row r="9520" spans="3:9" x14ac:dyDescent="0.2">
      <c r="C9520" s="51"/>
      <c r="D9520" s="51"/>
      <c r="E9520" s="51"/>
      <c r="F9520" s="51"/>
      <c r="G9520" s="51"/>
      <c r="H9520" s="51"/>
      <c r="I9520" s="51"/>
    </row>
    <row r="9521" spans="3:9" x14ac:dyDescent="0.2">
      <c r="C9521" s="51"/>
      <c r="D9521" s="51"/>
      <c r="E9521" s="51"/>
      <c r="F9521" s="51"/>
      <c r="G9521" s="51"/>
      <c r="H9521" s="51"/>
      <c r="I9521" s="51"/>
    </row>
    <row r="9522" spans="3:9" x14ac:dyDescent="0.2">
      <c r="C9522" s="51"/>
      <c r="D9522" s="51"/>
      <c r="E9522" s="51"/>
      <c r="F9522" s="51"/>
      <c r="G9522" s="51"/>
      <c r="H9522" s="51"/>
      <c r="I9522" s="51"/>
    </row>
    <row r="9523" spans="3:9" x14ac:dyDescent="0.2">
      <c r="C9523" s="51"/>
      <c r="D9523" s="51"/>
      <c r="E9523" s="51"/>
      <c r="F9523" s="51"/>
      <c r="G9523" s="51"/>
      <c r="H9523" s="51"/>
      <c r="I9523" s="51"/>
    </row>
    <row r="9524" spans="3:9" x14ac:dyDescent="0.2">
      <c r="C9524" s="51"/>
      <c r="D9524" s="51"/>
      <c r="E9524" s="51"/>
      <c r="F9524" s="51"/>
      <c r="G9524" s="51"/>
      <c r="H9524" s="51"/>
      <c r="I9524" s="51"/>
    </row>
    <row r="9525" spans="3:9" x14ac:dyDescent="0.2">
      <c r="C9525" s="51"/>
      <c r="D9525" s="51"/>
      <c r="E9525" s="51"/>
      <c r="F9525" s="51"/>
      <c r="G9525" s="51"/>
      <c r="H9525" s="51"/>
      <c r="I9525" s="51"/>
    </row>
    <row r="9526" spans="3:9" x14ac:dyDescent="0.2">
      <c r="C9526" s="51"/>
      <c r="D9526" s="51"/>
      <c r="E9526" s="51"/>
      <c r="F9526" s="51"/>
      <c r="G9526" s="51"/>
      <c r="H9526" s="51"/>
      <c r="I9526" s="51"/>
    </row>
    <row r="9527" spans="3:9" x14ac:dyDescent="0.2">
      <c r="C9527" s="51"/>
      <c r="D9527" s="51"/>
      <c r="E9527" s="51"/>
      <c r="F9527" s="51"/>
      <c r="G9527" s="51"/>
      <c r="H9527" s="51"/>
      <c r="I9527" s="51"/>
    </row>
    <row r="9528" spans="3:9" x14ac:dyDescent="0.2">
      <c r="C9528" s="51"/>
      <c r="D9528" s="51"/>
      <c r="E9528" s="51"/>
      <c r="F9528" s="51"/>
      <c r="G9528" s="51"/>
      <c r="H9528" s="51"/>
      <c r="I9528" s="51"/>
    </row>
    <row r="9529" spans="3:9" x14ac:dyDescent="0.2">
      <c r="C9529" s="51"/>
      <c r="D9529" s="51"/>
      <c r="E9529" s="51"/>
      <c r="F9529" s="51"/>
      <c r="G9529" s="51"/>
      <c r="H9529" s="51"/>
      <c r="I9529" s="51"/>
    </row>
    <row r="9530" spans="3:9" x14ac:dyDescent="0.2">
      <c r="C9530" s="51"/>
      <c r="D9530" s="51"/>
      <c r="E9530" s="51"/>
      <c r="F9530" s="51"/>
      <c r="G9530" s="51"/>
      <c r="H9530" s="51"/>
      <c r="I9530" s="51"/>
    </row>
    <row r="9531" spans="3:9" x14ac:dyDescent="0.2">
      <c r="C9531" s="51"/>
      <c r="D9531" s="51"/>
      <c r="E9531" s="51"/>
      <c r="F9531" s="51"/>
      <c r="G9531" s="51"/>
      <c r="H9531" s="51"/>
      <c r="I9531" s="51"/>
    </row>
    <row r="9532" spans="3:9" x14ac:dyDescent="0.2">
      <c r="C9532" s="51"/>
      <c r="D9532" s="51"/>
      <c r="E9532" s="51"/>
      <c r="F9532" s="51"/>
      <c r="G9532" s="51"/>
      <c r="H9532" s="51"/>
      <c r="I9532" s="51"/>
    </row>
    <row r="9533" spans="3:9" x14ac:dyDescent="0.2">
      <c r="C9533" s="51"/>
      <c r="D9533" s="51"/>
      <c r="E9533" s="51"/>
      <c r="F9533" s="51"/>
      <c r="G9533" s="51"/>
      <c r="H9533" s="51"/>
      <c r="I9533" s="51"/>
    </row>
    <row r="9534" spans="3:9" x14ac:dyDescent="0.2">
      <c r="C9534" s="51"/>
      <c r="D9534" s="51"/>
      <c r="E9534" s="51"/>
      <c r="F9534" s="51"/>
      <c r="G9534" s="51"/>
      <c r="H9534" s="51"/>
      <c r="I9534" s="51"/>
    </row>
    <row r="9535" spans="3:9" x14ac:dyDescent="0.2">
      <c r="C9535" s="51"/>
      <c r="D9535" s="51"/>
      <c r="E9535" s="51"/>
      <c r="F9535" s="51"/>
      <c r="G9535" s="51"/>
      <c r="H9535" s="51"/>
      <c r="I9535" s="51"/>
    </row>
    <row r="9536" spans="3:9" x14ac:dyDescent="0.2">
      <c r="C9536" s="51"/>
      <c r="D9536" s="51"/>
      <c r="E9536" s="51"/>
      <c r="F9536" s="51"/>
      <c r="G9536" s="51"/>
      <c r="H9536" s="51"/>
      <c r="I9536" s="51"/>
    </row>
    <row r="9537" spans="3:9" x14ac:dyDescent="0.2">
      <c r="C9537" s="51"/>
      <c r="D9537" s="51"/>
      <c r="E9537" s="51"/>
      <c r="F9537" s="51"/>
      <c r="G9537" s="51"/>
      <c r="H9537" s="51"/>
      <c r="I9537" s="51"/>
    </row>
    <row r="9538" spans="3:9" x14ac:dyDescent="0.2">
      <c r="C9538" s="51"/>
      <c r="D9538" s="51"/>
      <c r="E9538" s="51"/>
      <c r="F9538" s="51"/>
      <c r="G9538" s="51"/>
      <c r="H9538" s="51"/>
      <c r="I9538" s="51"/>
    </row>
    <row r="9539" spans="3:9" x14ac:dyDescent="0.2">
      <c r="C9539" s="51"/>
      <c r="D9539" s="51"/>
      <c r="E9539" s="51"/>
      <c r="F9539" s="51"/>
      <c r="G9539" s="51"/>
      <c r="H9539" s="51"/>
      <c r="I9539" s="51"/>
    </row>
    <row r="9540" spans="3:9" x14ac:dyDescent="0.2">
      <c r="C9540" s="51"/>
      <c r="D9540" s="51"/>
      <c r="E9540" s="51"/>
      <c r="F9540" s="51"/>
      <c r="G9540" s="51"/>
      <c r="H9540" s="51"/>
      <c r="I9540" s="51"/>
    </row>
    <row r="9541" spans="3:9" x14ac:dyDescent="0.2">
      <c r="C9541" s="51"/>
      <c r="D9541" s="51"/>
      <c r="E9541" s="51"/>
      <c r="F9541" s="51"/>
      <c r="G9541" s="51"/>
      <c r="H9541" s="51"/>
      <c r="I9541" s="51"/>
    </row>
    <row r="9542" spans="3:9" x14ac:dyDescent="0.2">
      <c r="C9542" s="51"/>
      <c r="D9542" s="51"/>
      <c r="E9542" s="51"/>
      <c r="F9542" s="51"/>
      <c r="G9542" s="51"/>
      <c r="H9542" s="51"/>
      <c r="I9542" s="51"/>
    </row>
    <row r="9543" spans="3:9" x14ac:dyDescent="0.2">
      <c r="C9543" s="51"/>
      <c r="D9543" s="51"/>
      <c r="E9543" s="51"/>
      <c r="F9543" s="51"/>
      <c r="G9543" s="51"/>
      <c r="H9543" s="51"/>
      <c r="I9543" s="51"/>
    </row>
    <row r="9544" spans="3:9" x14ac:dyDescent="0.2">
      <c r="C9544" s="51"/>
      <c r="D9544" s="51"/>
      <c r="E9544" s="51"/>
      <c r="F9544" s="51"/>
      <c r="G9544" s="51"/>
      <c r="H9544" s="51"/>
      <c r="I9544" s="51"/>
    </row>
    <row r="9545" spans="3:9" x14ac:dyDescent="0.2">
      <c r="C9545" s="51"/>
      <c r="D9545" s="51"/>
      <c r="E9545" s="51"/>
      <c r="F9545" s="51"/>
      <c r="G9545" s="51"/>
      <c r="H9545" s="51"/>
      <c r="I9545" s="51"/>
    </row>
    <row r="9546" spans="3:9" x14ac:dyDescent="0.2">
      <c r="C9546" s="51"/>
      <c r="D9546" s="51"/>
      <c r="E9546" s="51"/>
      <c r="F9546" s="51"/>
      <c r="G9546" s="51"/>
      <c r="H9546" s="51"/>
      <c r="I9546" s="51"/>
    </row>
    <row r="9547" spans="3:9" x14ac:dyDescent="0.2">
      <c r="C9547" s="51"/>
      <c r="D9547" s="51"/>
      <c r="E9547" s="51"/>
      <c r="F9547" s="51"/>
      <c r="G9547" s="51"/>
      <c r="H9547" s="51"/>
      <c r="I9547" s="51"/>
    </row>
    <row r="9548" spans="3:9" x14ac:dyDescent="0.2">
      <c r="C9548" s="51"/>
      <c r="D9548" s="51"/>
      <c r="E9548" s="51"/>
      <c r="F9548" s="51"/>
      <c r="G9548" s="51"/>
      <c r="H9548" s="51"/>
      <c r="I9548" s="51"/>
    </row>
    <row r="9549" spans="3:9" x14ac:dyDescent="0.2">
      <c r="C9549" s="51"/>
      <c r="D9549" s="51"/>
      <c r="E9549" s="51"/>
      <c r="F9549" s="51"/>
      <c r="G9549" s="51"/>
      <c r="H9549" s="51"/>
      <c r="I9549" s="51"/>
    </row>
    <row r="9550" spans="3:9" x14ac:dyDescent="0.2">
      <c r="C9550" s="51"/>
      <c r="D9550" s="51"/>
      <c r="E9550" s="51"/>
      <c r="F9550" s="51"/>
      <c r="G9550" s="51"/>
      <c r="H9550" s="51"/>
      <c r="I9550" s="51"/>
    </row>
    <row r="9551" spans="3:9" x14ac:dyDescent="0.2">
      <c r="C9551" s="51"/>
      <c r="D9551" s="51"/>
      <c r="E9551" s="51"/>
      <c r="F9551" s="51"/>
      <c r="G9551" s="51"/>
      <c r="H9551" s="51"/>
      <c r="I9551" s="51"/>
    </row>
    <row r="9552" spans="3:9" x14ac:dyDescent="0.2">
      <c r="C9552" s="51"/>
      <c r="D9552" s="51"/>
      <c r="E9552" s="51"/>
      <c r="F9552" s="51"/>
      <c r="G9552" s="51"/>
      <c r="H9552" s="51"/>
      <c r="I9552" s="51"/>
    </row>
    <row r="9553" spans="3:9" x14ac:dyDescent="0.2">
      <c r="C9553" s="51"/>
      <c r="D9553" s="51"/>
      <c r="E9553" s="51"/>
      <c r="F9553" s="51"/>
      <c r="G9553" s="51"/>
      <c r="H9553" s="51"/>
      <c r="I9553" s="51"/>
    </row>
    <row r="9554" spans="3:9" x14ac:dyDescent="0.2">
      <c r="C9554" s="51"/>
      <c r="D9554" s="51"/>
      <c r="E9554" s="51"/>
      <c r="F9554" s="51"/>
      <c r="G9554" s="51"/>
      <c r="H9554" s="51"/>
      <c r="I9554" s="51"/>
    </row>
    <row r="9555" spans="3:9" x14ac:dyDescent="0.2">
      <c r="C9555" s="51"/>
      <c r="D9555" s="51"/>
      <c r="E9555" s="51"/>
      <c r="F9555" s="51"/>
      <c r="G9555" s="51"/>
      <c r="H9555" s="51"/>
      <c r="I9555" s="51"/>
    </row>
    <row r="9556" spans="3:9" x14ac:dyDescent="0.2">
      <c r="C9556" s="51"/>
      <c r="D9556" s="51"/>
      <c r="E9556" s="51"/>
      <c r="F9556" s="51"/>
      <c r="G9556" s="51"/>
      <c r="H9556" s="51"/>
      <c r="I9556" s="51"/>
    </row>
    <row r="9557" spans="3:9" x14ac:dyDescent="0.2">
      <c r="C9557" s="51"/>
      <c r="D9557" s="51"/>
      <c r="E9557" s="51"/>
      <c r="F9557" s="51"/>
      <c r="G9557" s="51"/>
      <c r="H9557" s="51"/>
      <c r="I9557" s="51"/>
    </row>
    <row r="9558" spans="3:9" x14ac:dyDescent="0.2">
      <c r="C9558" s="51"/>
      <c r="D9558" s="51"/>
      <c r="E9558" s="51"/>
      <c r="F9558" s="51"/>
      <c r="G9558" s="51"/>
      <c r="H9558" s="51"/>
      <c r="I9558" s="51"/>
    </row>
    <row r="9559" spans="3:9" x14ac:dyDescent="0.2">
      <c r="C9559" s="51"/>
      <c r="D9559" s="51"/>
      <c r="E9559" s="51"/>
      <c r="F9559" s="51"/>
      <c r="G9559" s="51"/>
      <c r="H9559" s="51"/>
      <c r="I9559" s="51"/>
    </row>
    <row r="9560" spans="3:9" x14ac:dyDescent="0.2">
      <c r="C9560" s="51"/>
      <c r="D9560" s="51"/>
      <c r="E9560" s="51"/>
      <c r="F9560" s="51"/>
      <c r="G9560" s="51"/>
      <c r="H9560" s="51"/>
      <c r="I9560" s="51"/>
    </row>
    <row r="9561" spans="3:9" x14ac:dyDescent="0.2">
      <c r="C9561" s="51"/>
      <c r="D9561" s="51"/>
      <c r="E9561" s="51"/>
      <c r="F9561" s="51"/>
      <c r="G9561" s="51"/>
      <c r="H9561" s="51"/>
      <c r="I9561" s="51"/>
    </row>
    <row r="9562" spans="3:9" x14ac:dyDescent="0.2">
      <c r="C9562" s="51"/>
      <c r="D9562" s="51"/>
      <c r="E9562" s="51"/>
      <c r="F9562" s="51"/>
      <c r="G9562" s="51"/>
      <c r="H9562" s="51"/>
      <c r="I9562" s="51"/>
    </row>
    <row r="9563" spans="3:9" x14ac:dyDescent="0.2">
      <c r="C9563" s="51"/>
      <c r="D9563" s="51"/>
      <c r="E9563" s="51"/>
      <c r="F9563" s="51"/>
      <c r="G9563" s="51"/>
      <c r="H9563" s="51"/>
      <c r="I9563" s="51"/>
    </row>
    <row r="9564" spans="3:9" x14ac:dyDescent="0.2">
      <c r="C9564" s="51"/>
      <c r="D9564" s="51"/>
      <c r="E9564" s="51"/>
      <c r="F9564" s="51"/>
      <c r="G9564" s="51"/>
      <c r="H9564" s="51"/>
      <c r="I9564" s="51"/>
    </row>
    <row r="9565" spans="3:9" x14ac:dyDescent="0.2">
      <c r="C9565" s="51"/>
      <c r="D9565" s="51"/>
      <c r="E9565" s="51"/>
      <c r="F9565" s="51"/>
      <c r="G9565" s="51"/>
      <c r="H9565" s="51"/>
      <c r="I9565" s="51"/>
    </row>
    <row r="9566" spans="3:9" x14ac:dyDescent="0.2">
      <c r="C9566" s="51"/>
      <c r="D9566" s="51"/>
      <c r="E9566" s="51"/>
      <c r="F9566" s="51"/>
      <c r="G9566" s="51"/>
      <c r="H9566" s="51"/>
      <c r="I9566" s="51"/>
    </row>
    <row r="9567" spans="3:9" x14ac:dyDescent="0.2">
      <c r="C9567" s="51"/>
      <c r="D9567" s="51"/>
      <c r="E9567" s="51"/>
      <c r="F9567" s="51"/>
      <c r="G9567" s="51"/>
      <c r="H9567" s="51"/>
      <c r="I9567" s="51"/>
    </row>
    <row r="9568" spans="3:9" x14ac:dyDescent="0.2">
      <c r="C9568" s="51"/>
      <c r="D9568" s="51"/>
      <c r="E9568" s="51"/>
      <c r="F9568" s="51"/>
      <c r="G9568" s="51"/>
      <c r="H9568" s="51"/>
      <c r="I9568" s="51"/>
    </row>
    <row r="9569" spans="3:9" x14ac:dyDescent="0.2">
      <c r="C9569" s="51"/>
      <c r="D9569" s="51"/>
      <c r="E9569" s="51"/>
      <c r="F9569" s="51"/>
      <c r="G9569" s="51"/>
      <c r="H9569" s="51"/>
      <c r="I9569" s="51"/>
    </row>
    <row r="9570" spans="3:9" x14ac:dyDescent="0.2">
      <c r="C9570" s="51"/>
      <c r="D9570" s="51"/>
      <c r="E9570" s="51"/>
      <c r="F9570" s="51"/>
      <c r="G9570" s="51"/>
      <c r="H9570" s="51"/>
      <c r="I9570" s="51"/>
    </row>
    <row r="9571" spans="3:9" x14ac:dyDescent="0.2">
      <c r="C9571" s="51"/>
      <c r="D9571" s="51"/>
      <c r="E9571" s="51"/>
      <c r="F9571" s="51"/>
      <c r="G9571" s="51"/>
      <c r="H9571" s="51"/>
      <c r="I9571" s="51"/>
    </row>
    <row r="9572" spans="3:9" x14ac:dyDescent="0.2">
      <c r="C9572" s="51"/>
      <c r="D9572" s="51"/>
      <c r="E9572" s="51"/>
      <c r="F9572" s="51"/>
      <c r="G9572" s="51"/>
      <c r="H9572" s="51"/>
      <c r="I9572" s="51"/>
    </row>
    <row r="9573" spans="3:9" x14ac:dyDescent="0.2">
      <c r="C9573" s="51"/>
      <c r="D9573" s="51"/>
      <c r="E9573" s="51"/>
      <c r="F9573" s="51"/>
      <c r="G9573" s="51"/>
      <c r="H9573" s="51"/>
      <c r="I9573" s="51"/>
    </row>
    <row r="9574" spans="3:9" x14ac:dyDescent="0.2">
      <c r="C9574" s="51"/>
      <c r="D9574" s="51"/>
      <c r="E9574" s="51"/>
      <c r="F9574" s="51"/>
      <c r="G9574" s="51"/>
      <c r="H9574" s="51"/>
      <c r="I9574" s="51"/>
    </row>
    <row r="9575" spans="3:9" x14ac:dyDescent="0.2">
      <c r="C9575" s="51"/>
      <c r="D9575" s="51"/>
      <c r="E9575" s="51"/>
      <c r="F9575" s="51"/>
      <c r="G9575" s="51"/>
      <c r="H9575" s="51"/>
      <c r="I9575" s="51"/>
    </row>
    <row r="9576" spans="3:9" x14ac:dyDescent="0.2">
      <c r="C9576" s="51"/>
      <c r="D9576" s="51"/>
      <c r="E9576" s="51"/>
      <c r="F9576" s="51"/>
      <c r="G9576" s="51"/>
      <c r="H9576" s="51"/>
      <c r="I9576" s="51"/>
    </row>
    <row r="9577" spans="3:9" x14ac:dyDescent="0.2">
      <c r="C9577" s="51"/>
      <c r="D9577" s="51"/>
      <c r="E9577" s="51"/>
      <c r="F9577" s="51"/>
      <c r="G9577" s="51"/>
      <c r="H9577" s="51"/>
      <c r="I9577" s="51"/>
    </row>
    <row r="9578" spans="3:9" x14ac:dyDescent="0.2">
      <c r="C9578" s="51"/>
      <c r="D9578" s="51"/>
      <c r="E9578" s="51"/>
      <c r="F9578" s="51"/>
      <c r="G9578" s="51"/>
      <c r="H9578" s="51"/>
      <c r="I9578" s="51"/>
    </row>
    <row r="9579" spans="3:9" x14ac:dyDescent="0.2">
      <c r="C9579" s="51"/>
      <c r="D9579" s="51"/>
      <c r="E9579" s="51"/>
      <c r="F9579" s="51"/>
      <c r="G9579" s="51"/>
      <c r="H9579" s="51"/>
      <c r="I9579" s="51"/>
    </row>
    <row r="9580" spans="3:9" x14ac:dyDescent="0.2">
      <c r="C9580" s="51"/>
      <c r="D9580" s="51"/>
      <c r="E9580" s="51"/>
      <c r="F9580" s="51"/>
      <c r="G9580" s="51"/>
      <c r="H9580" s="51"/>
      <c r="I9580" s="51"/>
    </row>
    <row r="9581" spans="3:9" x14ac:dyDescent="0.2">
      <c r="C9581" s="51"/>
      <c r="D9581" s="51"/>
      <c r="E9581" s="51"/>
      <c r="F9581" s="51"/>
      <c r="G9581" s="51"/>
      <c r="H9581" s="51"/>
      <c r="I9581" s="51"/>
    </row>
    <row r="9582" spans="3:9" x14ac:dyDescent="0.2">
      <c r="C9582" s="51"/>
      <c r="D9582" s="51"/>
      <c r="E9582" s="51"/>
      <c r="F9582" s="51"/>
      <c r="G9582" s="51"/>
      <c r="H9582" s="51"/>
      <c r="I9582" s="51"/>
    </row>
    <row r="9583" spans="3:9" x14ac:dyDescent="0.2">
      <c r="C9583" s="51"/>
      <c r="D9583" s="51"/>
      <c r="E9583" s="51"/>
      <c r="F9583" s="51"/>
      <c r="G9583" s="51"/>
      <c r="H9583" s="51"/>
      <c r="I9583" s="51"/>
    </row>
    <row r="9584" spans="3:9" x14ac:dyDescent="0.2">
      <c r="C9584" s="51"/>
      <c r="D9584" s="51"/>
      <c r="E9584" s="51"/>
      <c r="F9584" s="51"/>
      <c r="G9584" s="51"/>
      <c r="H9584" s="51"/>
      <c r="I9584" s="51"/>
    </row>
    <row r="9585" spans="3:9" x14ac:dyDescent="0.2">
      <c r="C9585" s="51"/>
      <c r="D9585" s="51"/>
      <c r="E9585" s="51"/>
      <c r="F9585" s="51"/>
      <c r="G9585" s="51"/>
      <c r="H9585" s="51"/>
      <c r="I9585" s="51"/>
    </row>
    <row r="9586" spans="3:9" x14ac:dyDescent="0.2">
      <c r="C9586" s="51"/>
      <c r="D9586" s="51"/>
      <c r="E9586" s="51"/>
      <c r="F9586" s="51"/>
      <c r="G9586" s="51"/>
      <c r="H9586" s="51"/>
      <c r="I9586" s="51"/>
    </row>
    <row r="9587" spans="3:9" x14ac:dyDescent="0.2">
      <c r="C9587" s="51"/>
      <c r="D9587" s="51"/>
      <c r="E9587" s="51"/>
      <c r="F9587" s="51"/>
      <c r="G9587" s="51"/>
      <c r="H9587" s="51"/>
      <c r="I9587" s="51"/>
    </row>
    <row r="9588" spans="3:9" x14ac:dyDescent="0.2">
      <c r="C9588" s="51"/>
      <c r="D9588" s="51"/>
      <c r="E9588" s="51"/>
      <c r="F9588" s="51"/>
      <c r="G9588" s="51"/>
      <c r="H9588" s="51"/>
      <c r="I9588" s="51"/>
    </row>
    <row r="9589" spans="3:9" x14ac:dyDescent="0.2">
      <c r="C9589" s="51"/>
      <c r="D9589" s="51"/>
      <c r="E9589" s="51"/>
      <c r="F9589" s="51"/>
      <c r="G9589" s="51"/>
      <c r="H9589" s="51"/>
      <c r="I9589" s="51"/>
    </row>
    <row r="9590" spans="3:9" x14ac:dyDescent="0.2">
      <c r="C9590" s="51"/>
      <c r="D9590" s="51"/>
      <c r="E9590" s="51"/>
      <c r="F9590" s="51"/>
      <c r="G9590" s="51"/>
      <c r="H9590" s="51"/>
      <c r="I9590" s="51"/>
    </row>
    <row r="9591" spans="3:9" x14ac:dyDescent="0.2">
      <c r="C9591" s="51"/>
      <c r="D9591" s="51"/>
      <c r="E9591" s="51"/>
      <c r="F9591" s="51"/>
      <c r="G9591" s="51"/>
      <c r="H9591" s="51"/>
      <c r="I9591" s="51"/>
    </row>
    <row r="9592" spans="3:9" x14ac:dyDescent="0.2">
      <c r="C9592" s="51"/>
      <c r="D9592" s="51"/>
      <c r="E9592" s="51"/>
      <c r="F9592" s="51"/>
      <c r="G9592" s="51"/>
      <c r="H9592" s="51"/>
      <c r="I9592" s="51"/>
    </row>
    <row r="9593" spans="3:9" x14ac:dyDescent="0.2">
      <c r="C9593" s="51"/>
      <c r="D9593" s="51"/>
      <c r="E9593" s="51"/>
      <c r="F9593" s="51"/>
      <c r="G9593" s="51"/>
      <c r="H9593" s="51"/>
      <c r="I9593" s="51"/>
    </row>
    <row r="9594" spans="3:9" x14ac:dyDescent="0.2">
      <c r="C9594" s="51"/>
      <c r="D9594" s="51"/>
      <c r="E9594" s="51"/>
      <c r="F9594" s="51"/>
      <c r="G9594" s="51"/>
      <c r="H9594" s="51"/>
      <c r="I9594" s="51"/>
    </row>
    <row r="9595" spans="3:9" x14ac:dyDescent="0.2">
      <c r="C9595" s="51"/>
      <c r="D9595" s="51"/>
      <c r="E9595" s="51"/>
      <c r="F9595" s="51"/>
      <c r="G9595" s="51"/>
      <c r="H9595" s="51"/>
      <c r="I9595" s="51"/>
    </row>
    <row r="9596" spans="3:9" x14ac:dyDescent="0.2">
      <c r="C9596" s="51"/>
      <c r="D9596" s="51"/>
      <c r="E9596" s="51"/>
      <c r="F9596" s="51"/>
      <c r="G9596" s="51"/>
      <c r="H9596" s="51"/>
      <c r="I9596" s="51"/>
    </row>
    <row r="9597" spans="3:9" x14ac:dyDescent="0.2">
      <c r="C9597" s="51"/>
      <c r="D9597" s="51"/>
      <c r="E9597" s="51"/>
      <c r="F9597" s="51"/>
      <c r="G9597" s="51"/>
      <c r="H9597" s="51"/>
      <c r="I9597" s="51"/>
    </row>
    <row r="9598" spans="3:9" x14ac:dyDescent="0.2">
      <c r="C9598" s="51"/>
      <c r="D9598" s="51"/>
      <c r="E9598" s="51"/>
      <c r="F9598" s="51"/>
      <c r="G9598" s="51"/>
      <c r="H9598" s="51"/>
      <c r="I9598" s="51"/>
    </row>
    <row r="9599" spans="3:9" x14ac:dyDescent="0.2">
      <c r="C9599" s="51"/>
      <c r="D9599" s="51"/>
      <c r="E9599" s="51"/>
      <c r="F9599" s="51"/>
      <c r="G9599" s="51"/>
      <c r="H9599" s="51"/>
      <c r="I9599" s="51"/>
    </row>
    <row r="9600" spans="3:9" x14ac:dyDescent="0.2">
      <c r="C9600" s="51"/>
      <c r="D9600" s="51"/>
      <c r="E9600" s="51"/>
      <c r="F9600" s="51"/>
      <c r="G9600" s="51"/>
      <c r="H9600" s="51"/>
      <c r="I9600" s="51"/>
    </row>
    <row r="9601" spans="3:9" x14ac:dyDescent="0.2">
      <c r="C9601" s="51"/>
      <c r="D9601" s="51"/>
      <c r="E9601" s="51"/>
      <c r="F9601" s="51"/>
      <c r="G9601" s="51"/>
      <c r="H9601" s="51"/>
      <c r="I9601" s="51"/>
    </row>
    <row r="9602" spans="3:9" x14ac:dyDescent="0.2">
      <c r="C9602" s="51"/>
      <c r="D9602" s="51"/>
      <c r="E9602" s="51"/>
      <c r="F9602" s="51"/>
      <c r="G9602" s="51"/>
      <c r="H9602" s="51"/>
      <c r="I9602" s="51"/>
    </row>
    <row r="9603" spans="3:9" x14ac:dyDescent="0.2">
      <c r="C9603" s="51"/>
      <c r="D9603" s="51"/>
      <c r="E9603" s="51"/>
      <c r="F9603" s="51"/>
      <c r="G9603" s="51"/>
      <c r="H9603" s="51"/>
      <c r="I9603" s="51"/>
    </row>
    <row r="9604" spans="3:9" x14ac:dyDescent="0.2">
      <c r="C9604" s="51"/>
      <c r="D9604" s="51"/>
      <c r="E9604" s="51"/>
      <c r="F9604" s="51"/>
      <c r="G9604" s="51"/>
      <c r="H9604" s="51"/>
      <c r="I9604" s="51"/>
    </row>
    <row r="9605" spans="3:9" x14ac:dyDescent="0.2">
      <c r="C9605" s="51"/>
      <c r="D9605" s="51"/>
      <c r="E9605" s="51"/>
      <c r="F9605" s="51"/>
      <c r="G9605" s="51"/>
      <c r="H9605" s="51"/>
      <c r="I9605" s="51"/>
    </row>
    <row r="9606" spans="3:9" x14ac:dyDescent="0.2">
      <c r="C9606" s="51"/>
      <c r="D9606" s="51"/>
      <c r="E9606" s="51"/>
      <c r="F9606" s="51"/>
      <c r="G9606" s="51"/>
      <c r="H9606" s="51"/>
      <c r="I9606" s="51"/>
    </row>
    <row r="9607" spans="3:9" x14ac:dyDescent="0.2">
      <c r="C9607" s="51"/>
      <c r="D9607" s="51"/>
      <c r="E9607" s="51"/>
      <c r="F9607" s="51"/>
      <c r="G9607" s="51"/>
      <c r="H9607" s="51"/>
      <c r="I9607" s="51"/>
    </row>
    <row r="9608" spans="3:9" x14ac:dyDescent="0.2">
      <c r="C9608" s="51"/>
      <c r="D9608" s="51"/>
      <c r="E9608" s="51"/>
      <c r="F9608" s="51"/>
      <c r="G9608" s="51"/>
      <c r="H9608" s="51"/>
      <c r="I9608" s="51"/>
    </row>
    <row r="9609" spans="3:9" x14ac:dyDescent="0.2">
      <c r="C9609" s="51"/>
      <c r="D9609" s="51"/>
      <c r="E9609" s="51"/>
      <c r="F9609" s="51"/>
      <c r="G9609" s="51"/>
      <c r="H9609" s="51"/>
      <c r="I9609" s="51"/>
    </row>
    <row r="9610" spans="3:9" x14ac:dyDescent="0.2">
      <c r="C9610" s="51"/>
      <c r="D9610" s="51"/>
      <c r="E9610" s="51"/>
      <c r="F9610" s="51"/>
      <c r="G9610" s="51"/>
      <c r="H9610" s="51"/>
      <c r="I9610" s="51"/>
    </row>
    <row r="9611" spans="3:9" x14ac:dyDescent="0.2">
      <c r="C9611" s="51"/>
      <c r="D9611" s="51"/>
      <c r="E9611" s="51"/>
      <c r="F9611" s="51"/>
      <c r="G9611" s="51"/>
      <c r="H9611" s="51"/>
      <c r="I9611" s="51"/>
    </row>
    <row r="9612" spans="3:9" x14ac:dyDescent="0.2">
      <c r="C9612" s="51"/>
      <c r="D9612" s="51"/>
      <c r="E9612" s="51"/>
      <c r="F9612" s="51"/>
      <c r="G9612" s="51"/>
      <c r="H9612" s="51"/>
      <c r="I9612" s="51"/>
    </row>
    <row r="9613" spans="3:9" x14ac:dyDescent="0.2">
      <c r="C9613" s="51"/>
      <c r="D9613" s="51"/>
      <c r="E9613" s="51"/>
      <c r="F9613" s="51"/>
      <c r="G9613" s="51"/>
      <c r="H9613" s="51"/>
      <c r="I9613" s="51"/>
    </row>
    <row r="9614" spans="3:9" x14ac:dyDescent="0.2">
      <c r="C9614" s="51"/>
      <c r="D9614" s="51"/>
      <c r="E9614" s="51"/>
      <c r="F9614" s="51"/>
      <c r="G9614" s="51"/>
      <c r="H9614" s="51"/>
      <c r="I9614" s="51"/>
    </row>
    <row r="9615" spans="3:9" x14ac:dyDescent="0.2">
      <c r="C9615" s="51"/>
      <c r="D9615" s="51"/>
      <c r="E9615" s="51"/>
      <c r="F9615" s="51"/>
      <c r="G9615" s="51"/>
      <c r="H9615" s="51"/>
      <c r="I9615" s="51"/>
    </row>
    <row r="9616" spans="3:9" x14ac:dyDescent="0.2">
      <c r="C9616" s="51"/>
      <c r="D9616" s="51"/>
      <c r="E9616" s="51"/>
      <c r="F9616" s="51"/>
      <c r="G9616" s="51"/>
      <c r="H9616" s="51"/>
      <c r="I9616" s="51"/>
    </row>
    <row r="9617" spans="3:9" x14ac:dyDescent="0.2">
      <c r="C9617" s="51"/>
      <c r="D9617" s="51"/>
      <c r="E9617" s="51"/>
      <c r="F9617" s="51"/>
      <c r="G9617" s="51"/>
      <c r="H9617" s="51"/>
      <c r="I9617" s="51"/>
    </row>
    <row r="9618" spans="3:9" x14ac:dyDescent="0.2">
      <c r="C9618" s="51"/>
      <c r="D9618" s="51"/>
      <c r="E9618" s="51"/>
      <c r="F9618" s="51"/>
      <c r="G9618" s="51"/>
      <c r="H9618" s="51"/>
      <c r="I9618" s="51"/>
    </row>
    <row r="9619" spans="3:9" x14ac:dyDescent="0.2">
      <c r="C9619" s="51"/>
      <c r="D9619" s="51"/>
      <c r="E9619" s="51"/>
      <c r="F9619" s="51"/>
      <c r="G9619" s="51"/>
      <c r="H9619" s="51"/>
      <c r="I9619" s="51"/>
    </row>
    <row r="9620" spans="3:9" x14ac:dyDescent="0.2">
      <c r="C9620" s="51"/>
      <c r="D9620" s="51"/>
      <c r="E9620" s="51"/>
      <c r="F9620" s="51"/>
      <c r="G9620" s="51"/>
      <c r="H9620" s="51"/>
      <c r="I9620" s="51"/>
    </row>
    <row r="9621" spans="3:9" x14ac:dyDescent="0.2">
      <c r="C9621" s="51"/>
      <c r="D9621" s="51"/>
      <c r="E9621" s="51"/>
      <c r="F9621" s="51"/>
      <c r="G9621" s="51"/>
      <c r="H9621" s="51"/>
      <c r="I9621" s="51"/>
    </row>
    <row r="9622" spans="3:9" x14ac:dyDescent="0.2">
      <c r="C9622" s="51"/>
      <c r="D9622" s="51"/>
      <c r="E9622" s="51"/>
      <c r="F9622" s="51"/>
      <c r="G9622" s="51"/>
      <c r="H9622" s="51"/>
      <c r="I9622" s="51"/>
    </row>
    <row r="9623" spans="3:9" x14ac:dyDescent="0.2">
      <c r="C9623" s="51"/>
      <c r="D9623" s="51"/>
      <c r="E9623" s="51"/>
      <c r="F9623" s="51"/>
      <c r="G9623" s="51"/>
      <c r="H9623" s="51"/>
      <c r="I9623" s="51"/>
    </row>
    <row r="9624" spans="3:9" x14ac:dyDescent="0.2">
      <c r="C9624" s="51"/>
      <c r="D9624" s="51"/>
      <c r="E9624" s="51"/>
      <c r="F9624" s="51"/>
      <c r="G9624" s="51"/>
      <c r="H9624" s="51"/>
      <c r="I9624" s="51"/>
    </row>
    <row r="9625" spans="3:9" x14ac:dyDescent="0.2">
      <c r="C9625" s="51"/>
      <c r="D9625" s="51"/>
      <c r="E9625" s="51"/>
      <c r="F9625" s="51"/>
      <c r="G9625" s="51"/>
      <c r="H9625" s="51"/>
      <c r="I9625" s="51"/>
    </row>
    <row r="9626" spans="3:9" x14ac:dyDescent="0.2">
      <c r="C9626" s="51"/>
      <c r="D9626" s="51"/>
      <c r="E9626" s="51"/>
      <c r="F9626" s="51"/>
      <c r="G9626" s="51"/>
      <c r="H9626" s="51"/>
      <c r="I9626" s="51"/>
    </row>
    <row r="9627" spans="3:9" x14ac:dyDescent="0.2">
      <c r="C9627" s="51"/>
      <c r="D9627" s="51"/>
      <c r="E9627" s="51"/>
      <c r="F9627" s="51"/>
      <c r="G9627" s="51"/>
      <c r="H9627" s="51"/>
      <c r="I9627" s="51"/>
    </row>
    <row r="9628" spans="3:9" x14ac:dyDescent="0.2">
      <c r="C9628" s="51"/>
      <c r="D9628" s="51"/>
      <c r="E9628" s="51"/>
      <c r="F9628" s="51"/>
      <c r="G9628" s="51"/>
      <c r="H9628" s="51"/>
      <c r="I9628" s="51"/>
    </row>
    <row r="9629" spans="3:9" x14ac:dyDescent="0.2">
      <c r="C9629" s="51"/>
      <c r="D9629" s="51"/>
      <c r="E9629" s="51"/>
      <c r="F9629" s="51"/>
      <c r="G9629" s="51"/>
      <c r="H9629" s="51"/>
      <c r="I9629" s="51"/>
    </row>
    <row r="9630" spans="3:9" x14ac:dyDescent="0.2">
      <c r="C9630" s="51"/>
      <c r="D9630" s="51"/>
      <c r="E9630" s="51"/>
      <c r="F9630" s="51"/>
      <c r="G9630" s="51"/>
      <c r="H9630" s="51"/>
      <c r="I9630" s="51"/>
    </row>
    <row r="9631" spans="3:9" x14ac:dyDescent="0.2">
      <c r="C9631" s="51"/>
      <c r="D9631" s="51"/>
      <c r="E9631" s="51"/>
      <c r="F9631" s="51"/>
      <c r="G9631" s="51"/>
      <c r="H9631" s="51"/>
      <c r="I9631" s="51"/>
    </row>
    <row r="9632" spans="3:9" x14ac:dyDescent="0.2">
      <c r="C9632" s="51"/>
      <c r="D9632" s="51"/>
      <c r="E9632" s="51"/>
      <c r="F9632" s="51"/>
      <c r="G9632" s="51"/>
      <c r="H9632" s="51"/>
      <c r="I9632" s="51"/>
    </row>
    <row r="9633" spans="3:9" x14ac:dyDescent="0.2">
      <c r="C9633" s="51"/>
      <c r="D9633" s="51"/>
      <c r="E9633" s="51"/>
      <c r="F9633" s="51"/>
      <c r="G9633" s="51"/>
      <c r="H9633" s="51"/>
      <c r="I9633" s="51"/>
    </row>
    <row r="9634" spans="3:9" x14ac:dyDescent="0.2">
      <c r="C9634" s="51"/>
      <c r="D9634" s="51"/>
      <c r="E9634" s="51"/>
      <c r="F9634" s="51"/>
      <c r="G9634" s="51"/>
      <c r="H9634" s="51"/>
      <c r="I9634" s="51"/>
    </row>
    <row r="9635" spans="3:9" x14ac:dyDescent="0.2">
      <c r="C9635" s="51"/>
      <c r="D9635" s="51"/>
      <c r="E9635" s="51"/>
      <c r="F9635" s="51"/>
      <c r="G9635" s="51"/>
      <c r="H9635" s="51"/>
      <c r="I9635" s="51"/>
    </row>
    <row r="9636" spans="3:9" x14ac:dyDescent="0.2">
      <c r="C9636" s="51"/>
      <c r="D9636" s="51"/>
      <c r="E9636" s="51"/>
      <c r="F9636" s="51"/>
      <c r="G9636" s="51"/>
      <c r="H9636" s="51"/>
      <c r="I9636" s="51"/>
    </row>
    <row r="9637" spans="3:9" x14ac:dyDescent="0.2">
      <c r="C9637" s="51"/>
      <c r="D9637" s="51"/>
      <c r="E9637" s="51"/>
      <c r="F9637" s="51"/>
      <c r="G9637" s="51"/>
      <c r="H9637" s="51"/>
      <c r="I9637" s="51"/>
    </row>
    <row r="9638" spans="3:9" x14ac:dyDescent="0.2">
      <c r="C9638" s="51"/>
      <c r="D9638" s="51"/>
      <c r="E9638" s="51"/>
      <c r="F9638" s="51"/>
      <c r="G9638" s="51"/>
      <c r="H9638" s="51"/>
      <c r="I9638" s="51"/>
    </row>
    <row r="9639" spans="3:9" x14ac:dyDescent="0.2">
      <c r="C9639" s="51"/>
      <c r="D9639" s="51"/>
      <c r="E9639" s="51"/>
      <c r="F9639" s="51"/>
      <c r="G9639" s="51"/>
      <c r="H9639" s="51"/>
      <c r="I9639" s="51"/>
    </row>
    <row r="9640" spans="3:9" x14ac:dyDescent="0.2">
      <c r="C9640" s="51"/>
      <c r="D9640" s="51"/>
      <c r="E9640" s="51"/>
      <c r="F9640" s="51"/>
      <c r="G9640" s="51"/>
      <c r="H9640" s="51"/>
      <c r="I9640" s="51"/>
    </row>
    <row r="9641" spans="3:9" x14ac:dyDescent="0.2">
      <c r="C9641" s="51"/>
      <c r="D9641" s="51"/>
      <c r="E9641" s="51"/>
      <c r="F9641" s="51"/>
      <c r="G9641" s="51"/>
      <c r="H9641" s="51"/>
      <c r="I9641" s="51"/>
    </row>
    <row r="9642" spans="3:9" x14ac:dyDescent="0.2">
      <c r="C9642" s="51"/>
      <c r="D9642" s="51"/>
      <c r="E9642" s="51"/>
      <c r="F9642" s="51"/>
      <c r="G9642" s="51"/>
      <c r="H9642" s="51"/>
      <c r="I9642" s="51"/>
    </row>
    <row r="9643" spans="3:9" x14ac:dyDescent="0.2">
      <c r="C9643" s="51"/>
      <c r="D9643" s="51"/>
      <c r="E9643" s="51"/>
      <c r="F9643" s="51"/>
      <c r="G9643" s="51"/>
      <c r="H9643" s="51"/>
      <c r="I9643" s="51"/>
    </row>
    <row r="9644" spans="3:9" x14ac:dyDescent="0.2">
      <c r="C9644" s="51"/>
      <c r="D9644" s="51"/>
      <c r="E9644" s="51"/>
      <c r="F9644" s="51"/>
      <c r="G9644" s="51"/>
      <c r="H9644" s="51"/>
      <c r="I9644" s="51"/>
    </row>
    <row r="9645" spans="3:9" x14ac:dyDescent="0.2">
      <c r="C9645" s="51"/>
      <c r="D9645" s="51"/>
      <c r="E9645" s="51"/>
      <c r="F9645" s="51"/>
      <c r="G9645" s="51"/>
      <c r="H9645" s="51"/>
      <c r="I9645" s="51"/>
    </row>
    <row r="9646" spans="3:9" x14ac:dyDescent="0.2">
      <c r="C9646" s="51"/>
      <c r="D9646" s="51"/>
      <c r="E9646" s="51"/>
      <c r="F9646" s="51"/>
      <c r="G9646" s="51"/>
      <c r="H9646" s="51"/>
      <c r="I9646" s="51"/>
    </row>
    <row r="9647" spans="3:9" x14ac:dyDescent="0.2">
      <c r="C9647" s="51"/>
      <c r="D9647" s="51"/>
      <c r="E9647" s="51"/>
      <c r="F9647" s="51"/>
      <c r="G9647" s="51"/>
      <c r="H9647" s="51"/>
      <c r="I9647" s="51"/>
    </row>
    <row r="9648" spans="3:9" x14ac:dyDescent="0.2">
      <c r="C9648" s="51"/>
      <c r="D9648" s="51"/>
      <c r="E9648" s="51"/>
      <c r="F9648" s="51"/>
      <c r="G9648" s="51"/>
      <c r="H9648" s="51"/>
      <c r="I9648" s="51"/>
    </row>
    <row r="9649" spans="3:9" x14ac:dyDescent="0.2">
      <c r="C9649" s="51"/>
      <c r="D9649" s="51"/>
      <c r="E9649" s="51"/>
      <c r="F9649" s="51"/>
      <c r="G9649" s="51"/>
      <c r="H9649" s="51"/>
      <c r="I9649" s="51"/>
    </row>
    <row r="9650" spans="3:9" x14ac:dyDescent="0.2">
      <c r="C9650" s="51"/>
      <c r="D9650" s="51"/>
      <c r="E9650" s="51"/>
      <c r="F9650" s="51"/>
      <c r="G9650" s="51"/>
      <c r="H9650" s="51"/>
      <c r="I9650" s="51"/>
    </row>
    <row r="9651" spans="3:9" x14ac:dyDescent="0.2">
      <c r="C9651" s="51"/>
      <c r="D9651" s="51"/>
      <c r="E9651" s="51"/>
      <c r="F9651" s="51"/>
      <c r="G9651" s="51"/>
      <c r="H9651" s="51"/>
      <c r="I9651" s="51"/>
    </row>
    <row r="9652" spans="3:9" x14ac:dyDescent="0.2">
      <c r="C9652" s="51"/>
      <c r="D9652" s="51"/>
      <c r="E9652" s="51"/>
      <c r="F9652" s="51"/>
      <c r="G9652" s="51"/>
      <c r="H9652" s="51"/>
      <c r="I9652" s="51"/>
    </row>
    <row r="9653" spans="3:9" x14ac:dyDescent="0.2">
      <c r="C9653" s="51"/>
      <c r="D9653" s="51"/>
      <c r="E9653" s="51"/>
      <c r="F9653" s="51"/>
      <c r="G9653" s="51"/>
      <c r="H9653" s="51"/>
      <c r="I9653" s="51"/>
    </row>
    <row r="9654" spans="3:9" x14ac:dyDescent="0.2">
      <c r="C9654" s="51"/>
      <c r="D9654" s="51"/>
      <c r="E9654" s="51"/>
      <c r="F9654" s="51"/>
      <c r="G9654" s="51"/>
      <c r="H9654" s="51"/>
      <c r="I9654" s="51"/>
    </row>
    <row r="9655" spans="3:9" x14ac:dyDescent="0.2">
      <c r="C9655" s="51"/>
      <c r="D9655" s="51"/>
      <c r="E9655" s="51"/>
      <c r="F9655" s="51"/>
      <c r="G9655" s="51"/>
      <c r="H9655" s="51"/>
      <c r="I9655" s="51"/>
    </row>
    <row r="9656" spans="3:9" x14ac:dyDescent="0.2">
      <c r="C9656" s="51"/>
      <c r="D9656" s="51"/>
      <c r="E9656" s="51"/>
      <c r="F9656" s="51"/>
      <c r="G9656" s="51"/>
      <c r="H9656" s="51"/>
      <c r="I9656" s="51"/>
    </row>
    <row r="9657" spans="3:9" x14ac:dyDescent="0.2">
      <c r="C9657" s="51"/>
      <c r="D9657" s="51"/>
      <c r="E9657" s="51"/>
      <c r="F9657" s="51"/>
      <c r="G9657" s="51"/>
      <c r="H9657" s="51"/>
      <c r="I9657" s="51"/>
    </row>
    <row r="9658" spans="3:9" x14ac:dyDescent="0.2">
      <c r="C9658" s="51"/>
      <c r="D9658" s="51"/>
      <c r="E9658" s="51"/>
      <c r="F9658" s="51"/>
      <c r="G9658" s="51"/>
      <c r="H9658" s="51"/>
      <c r="I9658" s="51"/>
    </row>
    <row r="9659" spans="3:9" x14ac:dyDescent="0.2">
      <c r="C9659" s="51"/>
      <c r="D9659" s="51"/>
      <c r="E9659" s="51"/>
      <c r="F9659" s="51"/>
      <c r="G9659" s="51"/>
      <c r="H9659" s="51"/>
      <c r="I9659" s="51"/>
    </row>
    <row r="9660" spans="3:9" x14ac:dyDescent="0.2">
      <c r="C9660" s="51"/>
      <c r="D9660" s="51"/>
      <c r="E9660" s="51"/>
      <c r="F9660" s="51"/>
      <c r="G9660" s="51"/>
      <c r="H9660" s="51"/>
      <c r="I9660" s="51"/>
    </row>
    <row r="9661" spans="3:9" x14ac:dyDescent="0.2">
      <c r="C9661" s="51"/>
      <c r="D9661" s="51"/>
      <c r="E9661" s="51"/>
      <c r="F9661" s="51"/>
      <c r="G9661" s="51"/>
      <c r="H9661" s="51"/>
      <c r="I9661" s="51"/>
    </row>
    <row r="9662" spans="3:9" x14ac:dyDescent="0.2">
      <c r="C9662" s="51"/>
      <c r="D9662" s="51"/>
      <c r="E9662" s="51"/>
      <c r="F9662" s="51"/>
      <c r="G9662" s="51"/>
      <c r="H9662" s="51"/>
      <c r="I9662" s="51"/>
    </row>
    <row r="9663" spans="3:9" x14ac:dyDescent="0.2">
      <c r="C9663" s="51"/>
      <c r="D9663" s="51"/>
      <c r="E9663" s="51"/>
      <c r="F9663" s="51"/>
      <c r="G9663" s="51"/>
      <c r="H9663" s="51"/>
      <c r="I9663" s="51"/>
    </row>
    <row r="9664" spans="3:9" x14ac:dyDescent="0.2">
      <c r="C9664" s="51"/>
      <c r="D9664" s="51"/>
      <c r="E9664" s="51"/>
      <c r="F9664" s="51"/>
      <c r="G9664" s="51"/>
      <c r="H9664" s="51"/>
      <c r="I9664" s="51"/>
    </row>
    <row r="9665" spans="3:9" x14ac:dyDescent="0.2">
      <c r="C9665" s="51"/>
      <c r="D9665" s="51"/>
      <c r="E9665" s="51"/>
      <c r="F9665" s="51"/>
      <c r="G9665" s="51"/>
      <c r="H9665" s="51"/>
      <c r="I9665" s="51"/>
    </row>
    <row r="9666" spans="3:9" x14ac:dyDescent="0.2">
      <c r="C9666" s="51"/>
      <c r="D9666" s="51"/>
      <c r="E9666" s="51"/>
      <c r="F9666" s="51"/>
      <c r="G9666" s="51"/>
      <c r="H9666" s="51"/>
      <c r="I9666" s="51"/>
    </row>
    <row r="9667" spans="3:9" x14ac:dyDescent="0.2">
      <c r="C9667" s="51"/>
      <c r="D9667" s="51"/>
      <c r="E9667" s="51"/>
      <c r="F9667" s="51"/>
      <c r="G9667" s="51"/>
      <c r="H9667" s="51"/>
      <c r="I9667" s="51"/>
    </row>
    <row r="9668" spans="3:9" x14ac:dyDescent="0.2">
      <c r="C9668" s="51"/>
      <c r="D9668" s="51"/>
      <c r="E9668" s="51"/>
      <c r="F9668" s="51"/>
      <c r="G9668" s="51"/>
      <c r="H9668" s="51"/>
      <c r="I9668" s="51"/>
    </row>
    <row r="9669" spans="3:9" x14ac:dyDescent="0.2">
      <c r="C9669" s="51"/>
      <c r="D9669" s="51"/>
      <c r="E9669" s="51"/>
      <c r="F9669" s="51"/>
      <c r="G9669" s="51"/>
      <c r="H9669" s="51"/>
      <c r="I9669" s="51"/>
    </row>
    <row r="9670" spans="3:9" x14ac:dyDescent="0.2">
      <c r="C9670" s="51"/>
      <c r="D9670" s="51"/>
      <c r="E9670" s="51"/>
      <c r="F9670" s="51"/>
      <c r="G9670" s="51"/>
      <c r="H9670" s="51"/>
      <c r="I9670" s="51"/>
    </row>
    <row r="9671" spans="3:9" x14ac:dyDescent="0.2">
      <c r="C9671" s="51"/>
      <c r="D9671" s="51"/>
      <c r="E9671" s="51"/>
      <c r="F9671" s="51"/>
      <c r="G9671" s="51"/>
      <c r="H9671" s="51"/>
      <c r="I9671" s="51"/>
    </row>
    <row r="9672" spans="3:9" x14ac:dyDescent="0.2">
      <c r="C9672" s="51"/>
      <c r="D9672" s="51"/>
      <c r="E9672" s="51"/>
      <c r="F9672" s="51"/>
      <c r="G9672" s="51"/>
      <c r="H9672" s="51"/>
      <c r="I9672" s="51"/>
    </row>
    <row r="9673" spans="3:9" x14ac:dyDescent="0.2">
      <c r="C9673" s="51"/>
      <c r="D9673" s="51"/>
      <c r="E9673" s="51"/>
      <c r="F9673" s="51"/>
      <c r="G9673" s="51"/>
      <c r="H9673" s="51"/>
      <c r="I9673" s="51"/>
    </row>
    <row r="9674" spans="3:9" x14ac:dyDescent="0.2">
      <c r="C9674" s="51"/>
      <c r="D9674" s="51"/>
      <c r="E9674" s="51"/>
      <c r="F9674" s="51"/>
      <c r="G9674" s="51"/>
      <c r="H9674" s="51"/>
      <c r="I9674" s="51"/>
    </row>
    <row r="9675" spans="3:9" x14ac:dyDescent="0.2">
      <c r="C9675" s="51"/>
      <c r="D9675" s="51"/>
      <c r="E9675" s="51"/>
      <c r="F9675" s="51"/>
      <c r="G9675" s="51"/>
      <c r="H9675" s="51"/>
      <c r="I9675" s="51"/>
    </row>
    <row r="9676" spans="3:9" x14ac:dyDescent="0.2">
      <c r="C9676" s="51"/>
      <c r="D9676" s="51"/>
      <c r="E9676" s="51"/>
      <c r="F9676" s="51"/>
      <c r="G9676" s="51"/>
      <c r="H9676" s="51"/>
      <c r="I9676" s="51"/>
    </row>
    <row r="9677" spans="3:9" x14ac:dyDescent="0.2">
      <c r="C9677" s="51"/>
      <c r="D9677" s="51"/>
      <c r="E9677" s="51"/>
      <c r="F9677" s="51"/>
      <c r="G9677" s="51"/>
      <c r="H9677" s="51"/>
      <c r="I9677" s="51"/>
    </row>
    <row r="9678" spans="3:9" x14ac:dyDescent="0.2">
      <c r="C9678" s="51"/>
      <c r="D9678" s="51"/>
      <c r="E9678" s="51"/>
      <c r="F9678" s="51"/>
      <c r="G9678" s="51"/>
      <c r="H9678" s="51"/>
      <c r="I9678" s="51"/>
    </row>
    <row r="9679" spans="3:9" x14ac:dyDescent="0.2">
      <c r="C9679" s="51"/>
      <c r="D9679" s="51"/>
      <c r="E9679" s="51"/>
      <c r="F9679" s="51"/>
      <c r="G9679" s="51"/>
      <c r="H9679" s="51"/>
      <c r="I9679" s="51"/>
    </row>
    <row r="9680" spans="3:9" x14ac:dyDescent="0.2">
      <c r="C9680" s="51"/>
      <c r="D9680" s="51"/>
      <c r="E9680" s="51"/>
      <c r="F9680" s="51"/>
      <c r="G9680" s="51"/>
      <c r="H9680" s="51"/>
      <c r="I9680" s="51"/>
    </row>
    <row r="9681" spans="3:9" x14ac:dyDescent="0.2">
      <c r="C9681" s="51"/>
      <c r="D9681" s="51"/>
      <c r="E9681" s="51"/>
      <c r="F9681" s="51"/>
      <c r="G9681" s="51"/>
      <c r="H9681" s="51"/>
      <c r="I9681" s="51"/>
    </row>
    <row r="9682" spans="3:9" x14ac:dyDescent="0.2">
      <c r="C9682" s="51"/>
      <c r="D9682" s="51"/>
      <c r="E9682" s="51"/>
      <c r="F9682" s="51"/>
      <c r="G9682" s="51"/>
      <c r="H9682" s="51"/>
      <c r="I9682" s="51"/>
    </row>
    <row r="9683" spans="3:9" x14ac:dyDescent="0.2">
      <c r="C9683" s="51"/>
      <c r="D9683" s="51"/>
      <c r="E9683" s="51"/>
      <c r="F9683" s="51"/>
      <c r="G9683" s="51"/>
      <c r="H9683" s="51"/>
      <c r="I9683" s="51"/>
    </row>
    <row r="9684" spans="3:9" x14ac:dyDescent="0.2">
      <c r="C9684" s="51"/>
      <c r="D9684" s="51"/>
      <c r="E9684" s="51"/>
      <c r="F9684" s="51"/>
      <c r="G9684" s="51"/>
      <c r="H9684" s="51"/>
      <c r="I9684" s="51"/>
    </row>
    <row r="9685" spans="3:9" x14ac:dyDescent="0.2">
      <c r="C9685" s="51"/>
      <c r="D9685" s="51"/>
      <c r="E9685" s="51"/>
      <c r="F9685" s="51"/>
      <c r="G9685" s="51"/>
      <c r="H9685" s="51"/>
      <c r="I9685" s="51"/>
    </row>
    <row r="9686" spans="3:9" x14ac:dyDescent="0.2">
      <c r="C9686" s="51"/>
      <c r="D9686" s="51"/>
      <c r="E9686" s="51"/>
      <c r="F9686" s="51"/>
      <c r="G9686" s="51"/>
      <c r="H9686" s="51"/>
      <c r="I9686" s="51"/>
    </row>
    <row r="9687" spans="3:9" x14ac:dyDescent="0.2">
      <c r="C9687" s="51"/>
      <c r="D9687" s="51"/>
      <c r="E9687" s="51"/>
      <c r="F9687" s="51"/>
      <c r="G9687" s="51"/>
      <c r="H9687" s="51"/>
      <c r="I9687" s="51"/>
    </row>
    <row r="9688" spans="3:9" x14ac:dyDescent="0.2">
      <c r="C9688" s="51"/>
      <c r="D9688" s="51"/>
      <c r="E9688" s="51"/>
      <c r="F9688" s="51"/>
      <c r="G9688" s="51"/>
      <c r="H9688" s="51"/>
      <c r="I9688" s="51"/>
    </row>
    <row r="9689" spans="3:9" x14ac:dyDescent="0.2">
      <c r="C9689" s="51"/>
      <c r="D9689" s="51"/>
      <c r="E9689" s="51"/>
      <c r="F9689" s="51"/>
      <c r="G9689" s="51"/>
      <c r="H9689" s="51"/>
      <c r="I9689" s="51"/>
    </row>
    <row r="9690" spans="3:9" x14ac:dyDescent="0.2">
      <c r="C9690" s="51"/>
      <c r="D9690" s="51"/>
      <c r="E9690" s="51"/>
      <c r="F9690" s="51"/>
      <c r="G9690" s="51"/>
      <c r="H9690" s="51"/>
      <c r="I9690" s="51"/>
    </row>
    <row r="9691" spans="3:9" x14ac:dyDescent="0.2">
      <c r="C9691" s="51"/>
      <c r="D9691" s="51"/>
      <c r="E9691" s="51"/>
      <c r="F9691" s="51"/>
      <c r="G9691" s="51"/>
      <c r="H9691" s="51"/>
      <c r="I9691" s="51"/>
    </row>
    <row r="9692" spans="3:9" x14ac:dyDescent="0.2">
      <c r="C9692" s="51"/>
      <c r="D9692" s="51"/>
      <c r="E9692" s="51"/>
      <c r="F9692" s="51"/>
      <c r="G9692" s="51"/>
      <c r="H9692" s="51"/>
      <c r="I9692" s="51"/>
    </row>
    <row r="9693" spans="3:9" x14ac:dyDescent="0.2">
      <c r="C9693" s="51"/>
      <c r="D9693" s="51"/>
      <c r="E9693" s="51"/>
      <c r="F9693" s="51"/>
      <c r="G9693" s="51"/>
      <c r="H9693" s="51"/>
      <c r="I9693" s="51"/>
    </row>
    <row r="9694" spans="3:9" x14ac:dyDescent="0.2">
      <c r="C9694" s="51"/>
      <c r="D9694" s="51"/>
      <c r="E9694" s="51"/>
      <c r="F9694" s="51"/>
      <c r="G9694" s="51"/>
      <c r="H9694" s="51"/>
      <c r="I9694" s="51"/>
    </row>
    <row r="9695" spans="3:9" x14ac:dyDescent="0.2">
      <c r="C9695" s="51"/>
      <c r="D9695" s="51"/>
      <c r="E9695" s="51"/>
      <c r="F9695" s="51"/>
      <c r="G9695" s="51"/>
      <c r="H9695" s="51"/>
      <c r="I9695" s="51"/>
    </row>
    <row r="9696" spans="3:9" x14ac:dyDescent="0.2">
      <c r="C9696" s="51"/>
      <c r="D9696" s="51"/>
      <c r="E9696" s="51"/>
      <c r="F9696" s="51"/>
      <c r="G9696" s="51"/>
      <c r="H9696" s="51"/>
      <c r="I9696" s="51"/>
    </row>
    <row r="9697" spans="3:9" x14ac:dyDescent="0.2">
      <c r="C9697" s="51"/>
      <c r="D9697" s="51"/>
      <c r="E9697" s="51"/>
      <c r="F9697" s="51"/>
      <c r="G9697" s="51"/>
      <c r="H9697" s="51"/>
      <c r="I9697" s="51"/>
    </row>
    <row r="9698" spans="3:9" x14ac:dyDescent="0.2">
      <c r="C9698" s="51"/>
      <c r="D9698" s="51"/>
      <c r="E9698" s="51"/>
      <c r="F9698" s="51"/>
      <c r="G9698" s="51"/>
      <c r="H9698" s="51"/>
      <c r="I9698" s="51"/>
    </row>
    <row r="9699" spans="3:9" x14ac:dyDescent="0.2">
      <c r="C9699" s="51"/>
      <c r="D9699" s="51"/>
      <c r="E9699" s="51"/>
      <c r="F9699" s="51"/>
      <c r="G9699" s="51"/>
      <c r="H9699" s="51"/>
      <c r="I9699" s="51"/>
    </row>
    <row r="9700" spans="3:9" x14ac:dyDescent="0.2">
      <c r="C9700" s="51"/>
      <c r="D9700" s="51"/>
      <c r="E9700" s="51"/>
      <c r="F9700" s="51"/>
      <c r="G9700" s="51"/>
      <c r="H9700" s="51"/>
      <c r="I9700" s="51"/>
    </row>
    <row r="9701" spans="3:9" x14ac:dyDescent="0.2">
      <c r="C9701" s="51"/>
      <c r="D9701" s="51"/>
      <c r="E9701" s="51"/>
      <c r="F9701" s="51"/>
      <c r="G9701" s="51"/>
      <c r="H9701" s="51"/>
      <c r="I9701" s="51"/>
    </row>
    <row r="9702" spans="3:9" x14ac:dyDescent="0.2">
      <c r="C9702" s="51"/>
      <c r="D9702" s="51"/>
      <c r="E9702" s="51"/>
      <c r="F9702" s="51"/>
      <c r="G9702" s="51"/>
      <c r="H9702" s="51"/>
      <c r="I9702" s="51"/>
    </row>
    <row r="9703" spans="3:9" x14ac:dyDescent="0.2">
      <c r="C9703" s="51"/>
      <c r="D9703" s="51"/>
      <c r="E9703" s="51"/>
      <c r="F9703" s="51"/>
      <c r="G9703" s="51"/>
      <c r="H9703" s="51"/>
      <c r="I9703" s="51"/>
    </row>
    <row r="9704" spans="3:9" x14ac:dyDescent="0.2">
      <c r="C9704" s="51"/>
      <c r="D9704" s="51"/>
      <c r="E9704" s="51"/>
      <c r="F9704" s="51"/>
      <c r="G9704" s="51"/>
      <c r="H9704" s="51"/>
      <c r="I9704" s="51"/>
    </row>
    <row r="9705" spans="3:9" x14ac:dyDescent="0.2">
      <c r="C9705" s="51"/>
      <c r="D9705" s="51"/>
      <c r="E9705" s="51"/>
      <c r="F9705" s="51"/>
      <c r="G9705" s="51"/>
      <c r="H9705" s="51"/>
      <c r="I9705" s="51"/>
    </row>
    <row r="9706" spans="3:9" x14ac:dyDescent="0.2">
      <c r="C9706" s="51"/>
      <c r="D9706" s="51"/>
      <c r="E9706" s="51"/>
      <c r="F9706" s="51"/>
      <c r="G9706" s="51"/>
      <c r="H9706" s="51"/>
      <c r="I9706" s="51"/>
    </row>
    <row r="9707" spans="3:9" x14ac:dyDescent="0.2">
      <c r="C9707" s="51"/>
      <c r="D9707" s="51"/>
      <c r="E9707" s="51"/>
      <c r="F9707" s="51"/>
      <c r="G9707" s="51"/>
      <c r="H9707" s="51"/>
      <c r="I9707" s="51"/>
    </row>
    <row r="9708" spans="3:9" x14ac:dyDescent="0.2">
      <c r="C9708" s="51"/>
      <c r="D9708" s="51"/>
      <c r="E9708" s="51"/>
      <c r="F9708" s="51"/>
      <c r="G9708" s="51"/>
      <c r="H9708" s="51"/>
      <c r="I9708" s="51"/>
    </row>
    <row r="9709" spans="3:9" x14ac:dyDescent="0.2">
      <c r="C9709" s="51"/>
      <c r="D9709" s="51"/>
      <c r="E9709" s="51"/>
      <c r="F9709" s="51"/>
      <c r="G9709" s="51"/>
      <c r="H9709" s="51"/>
      <c r="I9709" s="51"/>
    </row>
    <row r="9710" spans="3:9" x14ac:dyDescent="0.2">
      <c r="C9710" s="51"/>
      <c r="D9710" s="51"/>
      <c r="E9710" s="51"/>
      <c r="F9710" s="51"/>
      <c r="G9710" s="51"/>
      <c r="H9710" s="51"/>
      <c r="I9710" s="51"/>
    </row>
    <row r="9711" spans="3:9" x14ac:dyDescent="0.2">
      <c r="C9711" s="51"/>
      <c r="D9711" s="51"/>
      <c r="E9711" s="51"/>
      <c r="F9711" s="51"/>
      <c r="G9711" s="51"/>
      <c r="H9711" s="51"/>
      <c r="I9711" s="51"/>
    </row>
    <row r="9712" spans="3:9" x14ac:dyDescent="0.2">
      <c r="C9712" s="51"/>
      <c r="D9712" s="51"/>
      <c r="E9712" s="51"/>
      <c r="F9712" s="51"/>
      <c r="G9712" s="51"/>
      <c r="H9712" s="51"/>
      <c r="I9712" s="51"/>
    </row>
    <row r="9713" spans="3:9" x14ac:dyDescent="0.2">
      <c r="C9713" s="51"/>
      <c r="D9713" s="51"/>
      <c r="E9713" s="51"/>
      <c r="F9713" s="51"/>
      <c r="G9713" s="51"/>
      <c r="H9713" s="51"/>
      <c r="I9713" s="51"/>
    </row>
    <row r="9714" spans="3:9" x14ac:dyDescent="0.2">
      <c r="C9714" s="51"/>
      <c r="D9714" s="51"/>
      <c r="E9714" s="51"/>
      <c r="F9714" s="51"/>
      <c r="G9714" s="51"/>
      <c r="H9714" s="51"/>
      <c r="I9714" s="51"/>
    </row>
    <row r="9715" spans="3:9" x14ac:dyDescent="0.2">
      <c r="C9715" s="51"/>
      <c r="D9715" s="51"/>
      <c r="E9715" s="51"/>
      <c r="F9715" s="51"/>
      <c r="G9715" s="51"/>
      <c r="H9715" s="51"/>
      <c r="I9715" s="51"/>
    </row>
    <row r="9716" spans="3:9" x14ac:dyDescent="0.2">
      <c r="C9716" s="51"/>
      <c r="D9716" s="51"/>
      <c r="E9716" s="51"/>
      <c r="F9716" s="51"/>
      <c r="G9716" s="51"/>
      <c r="H9716" s="51"/>
      <c r="I9716" s="51"/>
    </row>
    <row r="9717" spans="3:9" x14ac:dyDescent="0.2">
      <c r="C9717" s="51"/>
      <c r="D9717" s="51"/>
      <c r="E9717" s="51"/>
      <c r="F9717" s="51"/>
      <c r="G9717" s="51"/>
      <c r="H9717" s="51"/>
      <c r="I9717" s="51"/>
    </row>
    <row r="9718" spans="3:9" x14ac:dyDescent="0.2">
      <c r="C9718" s="51"/>
      <c r="D9718" s="51"/>
      <c r="E9718" s="51"/>
      <c r="F9718" s="51"/>
      <c r="G9718" s="51"/>
      <c r="H9718" s="51"/>
      <c r="I9718" s="51"/>
    </row>
    <row r="9719" spans="3:9" x14ac:dyDescent="0.2">
      <c r="C9719" s="51"/>
      <c r="D9719" s="51"/>
      <c r="E9719" s="51"/>
      <c r="F9719" s="51"/>
      <c r="G9719" s="51"/>
      <c r="H9719" s="51"/>
      <c r="I9719" s="51"/>
    </row>
    <row r="9720" spans="3:9" x14ac:dyDescent="0.2">
      <c r="C9720" s="51"/>
      <c r="D9720" s="51"/>
      <c r="E9720" s="51"/>
      <c r="F9720" s="51"/>
      <c r="G9720" s="51"/>
      <c r="H9720" s="51"/>
      <c r="I9720" s="51"/>
    </row>
    <row r="9721" spans="3:9" x14ac:dyDescent="0.2">
      <c r="C9721" s="51"/>
      <c r="D9721" s="51"/>
      <c r="E9721" s="51"/>
      <c r="F9721" s="51"/>
      <c r="G9721" s="51"/>
      <c r="H9721" s="51"/>
      <c r="I9721" s="51"/>
    </row>
    <row r="9722" spans="3:9" x14ac:dyDescent="0.2">
      <c r="C9722" s="51"/>
      <c r="D9722" s="51"/>
      <c r="E9722" s="51"/>
      <c r="F9722" s="51"/>
      <c r="G9722" s="51"/>
      <c r="H9722" s="51"/>
      <c r="I9722" s="51"/>
    </row>
    <row r="9723" spans="3:9" x14ac:dyDescent="0.2">
      <c r="C9723" s="51"/>
      <c r="D9723" s="51"/>
      <c r="E9723" s="51"/>
      <c r="F9723" s="51"/>
      <c r="G9723" s="51"/>
      <c r="H9723" s="51"/>
      <c r="I9723" s="51"/>
    </row>
    <row r="9724" spans="3:9" x14ac:dyDescent="0.2">
      <c r="C9724" s="51"/>
      <c r="D9724" s="51"/>
      <c r="E9724" s="51"/>
      <c r="F9724" s="51"/>
      <c r="G9724" s="51"/>
      <c r="H9724" s="51"/>
      <c r="I9724" s="51"/>
    </row>
    <row r="9725" spans="3:9" x14ac:dyDescent="0.2">
      <c r="C9725" s="51"/>
      <c r="D9725" s="51"/>
      <c r="E9725" s="51"/>
      <c r="F9725" s="51"/>
      <c r="G9725" s="51"/>
      <c r="H9725" s="51"/>
      <c r="I9725" s="51"/>
    </row>
    <row r="9726" spans="3:9" x14ac:dyDescent="0.2">
      <c r="C9726" s="51"/>
      <c r="D9726" s="51"/>
      <c r="E9726" s="51"/>
      <c r="F9726" s="51"/>
      <c r="G9726" s="51"/>
      <c r="H9726" s="51"/>
      <c r="I9726" s="51"/>
    </row>
    <row r="9727" spans="3:9" x14ac:dyDescent="0.2">
      <c r="C9727" s="51"/>
      <c r="D9727" s="51"/>
      <c r="E9727" s="51"/>
      <c r="F9727" s="51"/>
      <c r="G9727" s="51"/>
      <c r="H9727" s="51"/>
      <c r="I9727" s="51"/>
    </row>
    <row r="9728" spans="3:9" x14ac:dyDescent="0.2">
      <c r="C9728" s="51"/>
      <c r="D9728" s="51"/>
      <c r="E9728" s="51"/>
      <c r="F9728" s="51"/>
      <c r="G9728" s="51"/>
      <c r="H9728" s="51"/>
      <c r="I9728" s="51"/>
    </row>
    <row r="9729" spans="3:9" x14ac:dyDescent="0.2">
      <c r="C9729" s="51"/>
      <c r="D9729" s="51"/>
      <c r="E9729" s="51"/>
      <c r="F9729" s="51"/>
      <c r="G9729" s="51"/>
      <c r="H9729" s="51"/>
      <c r="I9729" s="51"/>
    </row>
    <row r="9730" spans="3:9" x14ac:dyDescent="0.2">
      <c r="C9730" s="51"/>
      <c r="D9730" s="51"/>
      <c r="E9730" s="51"/>
      <c r="F9730" s="51"/>
      <c r="G9730" s="51"/>
      <c r="H9730" s="51"/>
      <c r="I9730" s="51"/>
    </row>
    <row r="9731" spans="3:9" x14ac:dyDescent="0.2">
      <c r="C9731" s="51"/>
      <c r="D9731" s="51"/>
      <c r="E9731" s="51"/>
      <c r="F9731" s="51"/>
      <c r="G9731" s="51"/>
      <c r="H9731" s="51"/>
      <c r="I9731" s="51"/>
    </row>
    <row r="9732" spans="3:9" x14ac:dyDescent="0.2">
      <c r="C9732" s="51"/>
      <c r="D9732" s="51"/>
      <c r="E9732" s="51"/>
      <c r="F9732" s="51"/>
      <c r="G9732" s="51"/>
      <c r="H9732" s="51"/>
      <c r="I9732" s="51"/>
    </row>
    <row r="9733" spans="3:9" x14ac:dyDescent="0.2">
      <c r="C9733" s="51"/>
      <c r="D9733" s="51"/>
      <c r="E9733" s="51"/>
      <c r="F9733" s="51"/>
      <c r="G9733" s="51"/>
      <c r="H9733" s="51"/>
      <c r="I9733" s="51"/>
    </row>
    <row r="9734" spans="3:9" x14ac:dyDescent="0.2">
      <c r="C9734" s="51"/>
      <c r="D9734" s="51"/>
      <c r="E9734" s="51"/>
      <c r="F9734" s="51"/>
      <c r="G9734" s="51"/>
      <c r="H9734" s="51"/>
      <c r="I9734" s="51"/>
    </row>
    <row r="9735" spans="3:9" x14ac:dyDescent="0.2">
      <c r="C9735" s="51"/>
      <c r="D9735" s="51"/>
      <c r="E9735" s="51"/>
      <c r="F9735" s="51"/>
      <c r="G9735" s="51"/>
      <c r="H9735" s="51"/>
      <c r="I9735" s="51"/>
    </row>
    <row r="9736" spans="3:9" x14ac:dyDescent="0.2">
      <c r="C9736" s="51"/>
      <c r="D9736" s="51"/>
      <c r="E9736" s="51"/>
      <c r="F9736" s="51"/>
      <c r="G9736" s="51"/>
      <c r="H9736" s="51"/>
      <c r="I9736" s="51"/>
    </row>
    <row r="9737" spans="3:9" x14ac:dyDescent="0.2">
      <c r="C9737" s="51"/>
      <c r="D9737" s="51"/>
      <c r="E9737" s="51"/>
      <c r="F9737" s="51"/>
      <c r="G9737" s="51"/>
      <c r="H9737" s="51"/>
      <c r="I9737" s="51"/>
    </row>
    <row r="9738" spans="3:9" x14ac:dyDescent="0.2">
      <c r="C9738" s="51"/>
      <c r="D9738" s="51"/>
      <c r="E9738" s="51"/>
      <c r="F9738" s="51"/>
      <c r="G9738" s="51"/>
      <c r="H9738" s="51"/>
      <c r="I9738" s="51"/>
    </row>
    <row r="9739" spans="3:9" x14ac:dyDescent="0.2">
      <c r="C9739" s="51"/>
      <c r="D9739" s="51"/>
      <c r="E9739" s="51"/>
      <c r="F9739" s="51"/>
      <c r="G9739" s="51"/>
      <c r="H9739" s="51"/>
      <c r="I9739" s="51"/>
    </row>
    <row r="9740" spans="3:9" x14ac:dyDescent="0.2">
      <c r="C9740" s="51"/>
      <c r="D9740" s="51"/>
      <c r="E9740" s="51"/>
      <c r="F9740" s="51"/>
      <c r="G9740" s="51"/>
      <c r="H9740" s="51"/>
      <c r="I9740" s="51"/>
    </row>
    <row r="9741" spans="3:9" x14ac:dyDescent="0.2">
      <c r="C9741" s="51"/>
      <c r="D9741" s="51"/>
      <c r="E9741" s="51"/>
      <c r="F9741" s="51"/>
      <c r="G9741" s="51"/>
      <c r="H9741" s="51"/>
      <c r="I9741" s="51"/>
    </row>
    <row r="9742" spans="3:9" x14ac:dyDescent="0.2">
      <c r="C9742" s="51"/>
      <c r="D9742" s="51"/>
      <c r="E9742" s="51"/>
      <c r="F9742" s="51"/>
      <c r="G9742" s="51"/>
      <c r="H9742" s="51"/>
      <c r="I9742" s="51"/>
    </row>
    <row r="9743" spans="3:9" x14ac:dyDescent="0.2">
      <c r="C9743" s="51"/>
      <c r="D9743" s="51"/>
      <c r="E9743" s="51"/>
      <c r="F9743" s="51"/>
      <c r="G9743" s="51"/>
      <c r="H9743" s="51"/>
      <c r="I9743" s="51"/>
    </row>
    <row r="9744" spans="3:9" x14ac:dyDescent="0.2">
      <c r="C9744" s="51"/>
      <c r="D9744" s="51"/>
      <c r="E9744" s="51"/>
      <c r="F9744" s="51"/>
      <c r="G9744" s="51"/>
      <c r="H9744" s="51"/>
      <c r="I9744" s="51"/>
    </row>
    <row r="9745" spans="3:9" x14ac:dyDescent="0.2">
      <c r="C9745" s="51"/>
      <c r="D9745" s="51"/>
      <c r="E9745" s="51"/>
      <c r="F9745" s="51"/>
      <c r="G9745" s="51"/>
      <c r="H9745" s="51"/>
      <c r="I9745" s="51"/>
    </row>
    <row r="9746" spans="3:9" x14ac:dyDescent="0.2">
      <c r="C9746" s="51"/>
      <c r="D9746" s="51"/>
      <c r="E9746" s="51"/>
      <c r="F9746" s="51"/>
      <c r="G9746" s="51"/>
      <c r="H9746" s="51"/>
      <c r="I9746" s="51"/>
    </row>
    <row r="9747" spans="3:9" x14ac:dyDescent="0.2">
      <c r="C9747" s="51"/>
      <c r="D9747" s="51"/>
      <c r="E9747" s="51"/>
      <c r="F9747" s="51"/>
      <c r="G9747" s="51"/>
      <c r="H9747" s="51"/>
      <c r="I9747" s="51"/>
    </row>
    <row r="9748" spans="3:9" x14ac:dyDescent="0.2">
      <c r="C9748" s="51"/>
      <c r="D9748" s="51"/>
      <c r="E9748" s="51"/>
      <c r="F9748" s="51"/>
      <c r="G9748" s="51"/>
      <c r="H9748" s="51"/>
      <c r="I9748" s="51"/>
    </row>
    <row r="9749" spans="3:9" x14ac:dyDescent="0.2">
      <c r="C9749" s="51"/>
      <c r="D9749" s="51"/>
      <c r="E9749" s="51"/>
      <c r="F9749" s="51"/>
      <c r="G9749" s="51"/>
      <c r="H9749" s="51"/>
      <c r="I9749" s="51"/>
    </row>
    <row r="9750" spans="3:9" x14ac:dyDescent="0.2">
      <c r="C9750" s="51"/>
      <c r="D9750" s="51"/>
      <c r="E9750" s="51"/>
      <c r="F9750" s="51"/>
      <c r="G9750" s="51"/>
      <c r="H9750" s="51"/>
      <c r="I9750" s="51"/>
    </row>
    <row r="9751" spans="3:9" x14ac:dyDescent="0.2">
      <c r="C9751" s="51"/>
      <c r="D9751" s="51"/>
      <c r="E9751" s="51"/>
      <c r="F9751" s="51"/>
      <c r="G9751" s="51"/>
      <c r="H9751" s="51"/>
      <c r="I9751" s="51"/>
    </row>
    <row r="9752" spans="3:9" x14ac:dyDescent="0.2">
      <c r="C9752" s="51"/>
      <c r="D9752" s="51"/>
      <c r="E9752" s="51"/>
      <c r="F9752" s="51"/>
      <c r="G9752" s="51"/>
      <c r="H9752" s="51"/>
      <c r="I9752" s="51"/>
    </row>
    <row r="9753" spans="3:9" x14ac:dyDescent="0.2">
      <c r="C9753" s="51"/>
      <c r="D9753" s="51"/>
      <c r="E9753" s="51"/>
      <c r="F9753" s="51"/>
      <c r="G9753" s="51"/>
      <c r="H9753" s="51"/>
      <c r="I9753" s="51"/>
    </row>
    <row r="9754" spans="3:9" x14ac:dyDescent="0.2">
      <c r="C9754" s="51"/>
      <c r="D9754" s="51"/>
      <c r="E9754" s="51"/>
      <c r="F9754" s="51"/>
      <c r="G9754" s="51"/>
      <c r="H9754" s="51"/>
      <c r="I9754" s="51"/>
    </row>
    <row r="9755" spans="3:9" x14ac:dyDescent="0.2">
      <c r="C9755" s="51"/>
      <c r="D9755" s="51"/>
      <c r="E9755" s="51"/>
      <c r="F9755" s="51"/>
      <c r="G9755" s="51"/>
      <c r="H9755" s="51"/>
      <c r="I9755" s="51"/>
    </row>
    <row r="9756" spans="3:9" x14ac:dyDescent="0.2">
      <c r="C9756" s="51"/>
      <c r="D9756" s="51"/>
      <c r="E9756" s="51"/>
      <c r="F9756" s="51"/>
      <c r="G9756" s="51"/>
      <c r="H9756" s="51"/>
      <c r="I9756" s="51"/>
    </row>
    <row r="9757" spans="3:9" x14ac:dyDescent="0.2">
      <c r="C9757" s="51"/>
      <c r="D9757" s="51"/>
      <c r="E9757" s="51"/>
      <c r="F9757" s="51"/>
      <c r="G9757" s="51"/>
      <c r="H9757" s="51"/>
      <c r="I9757" s="51"/>
    </row>
    <row r="9758" spans="3:9" x14ac:dyDescent="0.2">
      <c r="C9758" s="51"/>
      <c r="D9758" s="51"/>
      <c r="E9758" s="51"/>
      <c r="F9758" s="51"/>
      <c r="G9758" s="51"/>
      <c r="H9758" s="51"/>
      <c r="I9758" s="51"/>
    </row>
    <row r="9759" spans="3:9" x14ac:dyDescent="0.2">
      <c r="C9759" s="51"/>
      <c r="D9759" s="51"/>
      <c r="E9759" s="51"/>
      <c r="F9759" s="51"/>
      <c r="G9759" s="51"/>
      <c r="H9759" s="51"/>
      <c r="I9759" s="51"/>
    </row>
    <row r="9760" spans="3:9" x14ac:dyDescent="0.2">
      <c r="C9760" s="51"/>
      <c r="D9760" s="51"/>
      <c r="E9760" s="51"/>
      <c r="F9760" s="51"/>
      <c r="G9760" s="51"/>
      <c r="H9760" s="51"/>
      <c r="I9760" s="51"/>
    </row>
    <row r="9761" spans="3:9" x14ac:dyDescent="0.2">
      <c r="C9761" s="51"/>
      <c r="D9761" s="51"/>
      <c r="E9761" s="51"/>
      <c r="F9761" s="51"/>
      <c r="G9761" s="51"/>
      <c r="H9761" s="51"/>
      <c r="I9761" s="51"/>
    </row>
    <row r="9762" spans="3:9" x14ac:dyDescent="0.2">
      <c r="C9762" s="51"/>
      <c r="D9762" s="51"/>
      <c r="E9762" s="51"/>
      <c r="F9762" s="51"/>
      <c r="G9762" s="51"/>
      <c r="H9762" s="51"/>
      <c r="I9762" s="51"/>
    </row>
    <row r="9763" spans="3:9" x14ac:dyDescent="0.2">
      <c r="C9763" s="51"/>
      <c r="D9763" s="51"/>
      <c r="E9763" s="51"/>
      <c r="F9763" s="51"/>
      <c r="G9763" s="51"/>
      <c r="H9763" s="51"/>
      <c r="I9763" s="51"/>
    </row>
    <row r="9764" spans="3:9" x14ac:dyDescent="0.2">
      <c r="C9764" s="51"/>
      <c r="D9764" s="51"/>
      <c r="E9764" s="51"/>
      <c r="F9764" s="51"/>
      <c r="G9764" s="51"/>
      <c r="H9764" s="51"/>
      <c r="I9764" s="51"/>
    </row>
    <row r="9765" spans="3:9" x14ac:dyDescent="0.2">
      <c r="C9765" s="51"/>
      <c r="D9765" s="51"/>
      <c r="E9765" s="51"/>
      <c r="F9765" s="51"/>
      <c r="G9765" s="51"/>
      <c r="H9765" s="51"/>
      <c r="I9765" s="51"/>
    </row>
    <row r="9766" spans="3:9" x14ac:dyDescent="0.2">
      <c r="C9766" s="51"/>
      <c r="D9766" s="51"/>
      <c r="E9766" s="51"/>
      <c r="F9766" s="51"/>
      <c r="G9766" s="51"/>
      <c r="H9766" s="51"/>
      <c r="I9766" s="51"/>
    </row>
    <row r="9767" spans="3:9" x14ac:dyDescent="0.2">
      <c r="C9767" s="51"/>
      <c r="D9767" s="51"/>
      <c r="E9767" s="51"/>
      <c r="F9767" s="51"/>
      <c r="G9767" s="51"/>
      <c r="H9767" s="51"/>
      <c r="I9767" s="51"/>
    </row>
    <row r="9768" spans="3:9" x14ac:dyDescent="0.2">
      <c r="C9768" s="51"/>
      <c r="D9768" s="51"/>
      <c r="E9768" s="51"/>
      <c r="F9768" s="51"/>
      <c r="G9768" s="51"/>
      <c r="H9768" s="51"/>
      <c r="I9768" s="51"/>
    </row>
    <row r="9769" spans="3:9" x14ac:dyDescent="0.2">
      <c r="C9769" s="51"/>
      <c r="D9769" s="51"/>
      <c r="E9769" s="51"/>
      <c r="F9769" s="51"/>
      <c r="G9769" s="51"/>
      <c r="H9769" s="51"/>
      <c r="I9769" s="51"/>
    </row>
    <row r="9770" spans="3:9" x14ac:dyDescent="0.2">
      <c r="C9770" s="51"/>
      <c r="D9770" s="51"/>
      <c r="E9770" s="51"/>
      <c r="F9770" s="51"/>
      <c r="G9770" s="51"/>
      <c r="H9770" s="51"/>
      <c r="I9770" s="51"/>
    </row>
    <row r="9771" spans="3:9" x14ac:dyDescent="0.2">
      <c r="C9771" s="51"/>
      <c r="D9771" s="51"/>
      <c r="E9771" s="51"/>
      <c r="F9771" s="51"/>
      <c r="G9771" s="51"/>
      <c r="H9771" s="51"/>
      <c r="I9771" s="51"/>
    </row>
    <row r="9772" spans="3:9" x14ac:dyDescent="0.2">
      <c r="C9772" s="51"/>
      <c r="D9772" s="51"/>
      <c r="E9772" s="51"/>
      <c r="F9772" s="51"/>
      <c r="G9772" s="51"/>
      <c r="H9772" s="51"/>
      <c r="I9772" s="51"/>
    </row>
    <row r="9773" spans="3:9" x14ac:dyDescent="0.2">
      <c r="C9773" s="51"/>
      <c r="D9773" s="51"/>
      <c r="E9773" s="51"/>
      <c r="F9773" s="51"/>
      <c r="G9773" s="51"/>
      <c r="H9773" s="51"/>
      <c r="I9773" s="51"/>
    </row>
    <row r="9774" spans="3:9" x14ac:dyDescent="0.2">
      <c r="C9774" s="51"/>
      <c r="D9774" s="51"/>
      <c r="E9774" s="51"/>
      <c r="F9774" s="51"/>
      <c r="G9774" s="51"/>
      <c r="H9774" s="51"/>
      <c r="I9774" s="51"/>
    </row>
    <row r="9775" spans="3:9" x14ac:dyDescent="0.2">
      <c r="C9775" s="51"/>
      <c r="D9775" s="51"/>
      <c r="E9775" s="51"/>
      <c r="F9775" s="51"/>
      <c r="G9775" s="51"/>
      <c r="H9775" s="51"/>
      <c r="I9775" s="51"/>
    </row>
    <row r="9776" spans="3:9" x14ac:dyDescent="0.2">
      <c r="C9776" s="51"/>
      <c r="D9776" s="51"/>
      <c r="E9776" s="51"/>
      <c r="F9776" s="51"/>
      <c r="G9776" s="51"/>
      <c r="H9776" s="51"/>
      <c r="I9776" s="51"/>
    </row>
    <row r="9777" spans="3:9" x14ac:dyDescent="0.2">
      <c r="C9777" s="51"/>
      <c r="D9777" s="51"/>
      <c r="E9777" s="51"/>
      <c r="F9777" s="51"/>
      <c r="G9777" s="51"/>
      <c r="H9777" s="51"/>
      <c r="I9777" s="51"/>
    </row>
    <row r="9778" spans="3:9" x14ac:dyDescent="0.2">
      <c r="C9778" s="51"/>
      <c r="D9778" s="51"/>
      <c r="E9778" s="51"/>
      <c r="F9778" s="51"/>
      <c r="G9778" s="51"/>
      <c r="H9778" s="51"/>
      <c r="I9778" s="51"/>
    </row>
    <row r="9779" spans="3:9" x14ac:dyDescent="0.2">
      <c r="C9779" s="51"/>
      <c r="D9779" s="51"/>
      <c r="E9779" s="51"/>
      <c r="F9779" s="51"/>
      <c r="G9779" s="51"/>
      <c r="H9779" s="51"/>
      <c r="I9779" s="51"/>
    </row>
    <row r="9780" spans="3:9" x14ac:dyDescent="0.2">
      <c r="C9780" s="51"/>
      <c r="D9780" s="51"/>
      <c r="E9780" s="51"/>
      <c r="F9780" s="51"/>
      <c r="G9780" s="51"/>
      <c r="H9780" s="51"/>
      <c r="I9780" s="51"/>
    </row>
    <row r="9781" spans="3:9" x14ac:dyDescent="0.2">
      <c r="C9781" s="51"/>
      <c r="D9781" s="51"/>
      <c r="E9781" s="51"/>
      <c r="F9781" s="51"/>
      <c r="G9781" s="51"/>
      <c r="H9781" s="51"/>
      <c r="I9781" s="51"/>
    </row>
    <row r="9782" spans="3:9" x14ac:dyDescent="0.2">
      <c r="C9782" s="51"/>
      <c r="D9782" s="51"/>
      <c r="E9782" s="51"/>
      <c r="F9782" s="51"/>
      <c r="G9782" s="51"/>
      <c r="H9782" s="51"/>
      <c r="I9782" s="51"/>
    </row>
    <row r="9783" spans="3:9" x14ac:dyDescent="0.2">
      <c r="C9783" s="51"/>
      <c r="D9783" s="51"/>
      <c r="E9783" s="51"/>
      <c r="F9783" s="51"/>
      <c r="G9783" s="51"/>
      <c r="H9783" s="51"/>
      <c r="I9783" s="51"/>
    </row>
    <row r="9784" spans="3:9" x14ac:dyDescent="0.2">
      <c r="C9784" s="51"/>
      <c r="D9784" s="51"/>
      <c r="E9784" s="51"/>
      <c r="F9784" s="51"/>
      <c r="G9784" s="51"/>
      <c r="H9784" s="51"/>
      <c r="I9784" s="51"/>
    </row>
    <row r="9785" spans="3:9" x14ac:dyDescent="0.2">
      <c r="C9785" s="51"/>
      <c r="D9785" s="51"/>
      <c r="E9785" s="51"/>
      <c r="F9785" s="51"/>
      <c r="G9785" s="51"/>
      <c r="H9785" s="51"/>
      <c r="I9785" s="51"/>
    </row>
    <row r="9786" spans="3:9" x14ac:dyDescent="0.2">
      <c r="C9786" s="51"/>
      <c r="D9786" s="51"/>
      <c r="E9786" s="51"/>
      <c r="F9786" s="51"/>
      <c r="G9786" s="51"/>
      <c r="H9786" s="51"/>
      <c r="I9786" s="51"/>
    </row>
    <row r="9787" spans="3:9" x14ac:dyDescent="0.2">
      <c r="C9787" s="51"/>
      <c r="D9787" s="51"/>
      <c r="E9787" s="51"/>
      <c r="F9787" s="51"/>
      <c r="G9787" s="51"/>
      <c r="H9787" s="51"/>
      <c r="I9787" s="51"/>
    </row>
    <row r="9788" spans="3:9" x14ac:dyDescent="0.2">
      <c r="C9788" s="51"/>
      <c r="D9788" s="51"/>
      <c r="E9788" s="51"/>
      <c r="F9788" s="51"/>
      <c r="G9788" s="51"/>
      <c r="H9788" s="51"/>
      <c r="I9788" s="51"/>
    </row>
    <row r="9789" spans="3:9" x14ac:dyDescent="0.2">
      <c r="C9789" s="51"/>
      <c r="D9789" s="51"/>
      <c r="E9789" s="51"/>
      <c r="F9789" s="51"/>
      <c r="G9789" s="51"/>
      <c r="H9789" s="51"/>
      <c r="I9789" s="51"/>
    </row>
    <row r="9790" spans="3:9" x14ac:dyDescent="0.2">
      <c r="C9790" s="51"/>
      <c r="D9790" s="51"/>
      <c r="E9790" s="51"/>
      <c r="F9790" s="51"/>
      <c r="G9790" s="51"/>
      <c r="H9790" s="51"/>
      <c r="I9790" s="51"/>
    </row>
    <row r="9791" spans="3:9" x14ac:dyDescent="0.2">
      <c r="C9791" s="51"/>
      <c r="D9791" s="51"/>
      <c r="E9791" s="51"/>
      <c r="F9791" s="51"/>
      <c r="G9791" s="51"/>
      <c r="H9791" s="51"/>
      <c r="I9791" s="51"/>
    </row>
    <row r="9792" spans="3:9" x14ac:dyDescent="0.2">
      <c r="C9792" s="51"/>
      <c r="D9792" s="51"/>
      <c r="E9792" s="51"/>
      <c r="F9792" s="51"/>
      <c r="G9792" s="51"/>
      <c r="H9792" s="51"/>
      <c r="I9792" s="51"/>
    </row>
    <row r="9793" spans="3:9" x14ac:dyDescent="0.2">
      <c r="C9793" s="51"/>
      <c r="D9793" s="51"/>
      <c r="E9793" s="51"/>
      <c r="F9793" s="51"/>
      <c r="G9793" s="51"/>
      <c r="H9793" s="51"/>
      <c r="I9793" s="51"/>
    </row>
    <row r="9794" spans="3:9" x14ac:dyDescent="0.2">
      <c r="C9794" s="51"/>
      <c r="D9794" s="51"/>
      <c r="E9794" s="51"/>
      <c r="F9794" s="51"/>
      <c r="G9794" s="51"/>
      <c r="H9794" s="51"/>
      <c r="I9794" s="51"/>
    </row>
    <row r="9795" spans="3:9" x14ac:dyDescent="0.2">
      <c r="C9795" s="51"/>
      <c r="D9795" s="51"/>
      <c r="E9795" s="51"/>
      <c r="F9795" s="51"/>
      <c r="G9795" s="51"/>
      <c r="H9795" s="51"/>
      <c r="I9795" s="51"/>
    </row>
    <row r="9796" spans="3:9" x14ac:dyDescent="0.2">
      <c r="C9796" s="51"/>
      <c r="D9796" s="51"/>
      <c r="E9796" s="51"/>
      <c r="F9796" s="51"/>
      <c r="G9796" s="51"/>
      <c r="H9796" s="51"/>
      <c r="I9796" s="51"/>
    </row>
    <row r="9797" spans="3:9" x14ac:dyDescent="0.2">
      <c r="C9797" s="51"/>
      <c r="D9797" s="51"/>
      <c r="E9797" s="51"/>
      <c r="F9797" s="51"/>
      <c r="G9797" s="51"/>
      <c r="H9797" s="51"/>
      <c r="I9797" s="51"/>
    </row>
    <row r="9798" spans="3:9" x14ac:dyDescent="0.2">
      <c r="C9798" s="51"/>
      <c r="D9798" s="51"/>
      <c r="E9798" s="51"/>
      <c r="F9798" s="51"/>
      <c r="G9798" s="51"/>
      <c r="H9798" s="51"/>
      <c r="I9798" s="51"/>
    </row>
    <row r="9799" spans="3:9" x14ac:dyDescent="0.2">
      <c r="C9799" s="51"/>
      <c r="D9799" s="51"/>
      <c r="E9799" s="51"/>
      <c r="F9799" s="51"/>
      <c r="G9799" s="51"/>
      <c r="H9799" s="51"/>
      <c r="I9799" s="51"/>
    </row>
    <row r="9800" spans="3:9" x14ac:dyDescent="0.2">
      <c r="C9800" s="51"/>
      <c r="D9800" s="51"/>
      <c r="E9800" s="51"/>
      <c r="F9800" s="51"/>
      <c r="G9800" s="51"/>
      <c r="H9800" s="51"/>
      <c r="I9800" s="51"/>
    </row>
    <row r="9801" spans="3:9" x14ac:dyDescent="0.2">
      <c r="C9801" s="51"/>
      <c r="D9801" s="51"/>
      <c r="E9801" s="51"/>
      <c r="F9801" s="51"/>
      <c r="G9801" s="51"/>
      <c r="H9801" s="51"/>
      <c r="I9801" s="51"/>
    </row>
    <row r="9802" spans="3:9" x14ac:dyDescent="0.2">
      <c r="C9802" s="51"/>
      <c r="D9802" s="51"/>
      <c r="E9802" s="51"/>
      <c r="F9802" s="51"/>
      <c r="G9802" s="51"/>
      <c r="H9802" s="51"/>
      <c r="I9802" s="51"/>
    </row>
    <row r="9803" spans="3:9" x14ac:dyDescent="0.2">
      <c r="C9803" s="51"/>
      <c r="D9803" s="51"/>
      <c r="E9803" s="51"/>
      <c r="F9803" s="51"/>
      <c r="G9803" s="51"/>
      <c r="H9803" s="51"/>
      <c r="I9803" s="51"/>
    </row>
    <row r="9804" spans="3:9" x14ac:dyDescent="0.2">
      <c r="C9804" s="51"/>
      <c r="D9804" s="51"/>
      <c r="E9804" s="51"/>
      <c r="F9804" s="51"/>
      <c r="G9804" s="51"/>
      <c r="H9804" s="51"/>
      <c r="I9804" s="51"/>
    </row>
    <row r="9805" spans="3:9" x14ac:dyDescent="0.2">
      <c r="C9805" s="51"/>
      <c r="D9805" s="51"/>
      <c r="E9805" s="51"/>
      <c r="F9805" s="51"/>
      <c r="G9805" s="51"/>
      <c r="H9805" s="51"/>
      <c r="I9805" s="51"/>
    </row>
    <row r="9806" spans="3:9" x14ac:dyDescent="0.2">
      <c r="C9806" s="51"/>
      <c r="D9806" s="51"/>
      <c r="E9806" s="51"/>
      <c r="F9806" s="51"/>
      <c r="G9806" s="51"/>
      <c r="H9806" s="51"/>
      <c r="I9806" s="51"/>
    </row>
    <row r="9807" spans="3:9" x14ac:dyDescent="0.2">
      <c r="C9807" s="51"/>
      <c r="D9807" s="51"/>
      <c r="E9807" s="51"/>
      <c r="F9807" s="51"/>
      <c r="G9807" s="51"/>
      <c r="H9807" s="51"/>
      <c r="I9807" s="51"/>
    </row>
    <row r="9808" spans="3:9" x14ac:dyDescent="0.2">
      <c r="C9808" s="51"/>
      <c r="D9808" s="51"/>
      <c r="E9808" s="51"/>
      <c r="F9808" s="51"/>
      <c r="G9808" s="51"/>
      <c r="H9808" s="51"/>
      <c r="I9808" s="51"/>
    </row>
    <row r="9809" spans="3:9" x14ac:dyDescent="0.2">
      <c r="C9809" s="51"/>
      <c r="D9809" s="51"/>
      <c r="E9809" s="51"/>
      <c r="F9809" s="51"/>
      <c r="G9809" s="51"/>
      <c r="H9809" s="51"/>
      <c r="I9809" s="51"/>
    </row>
    <row r="9810" spans="3:9" x14ac:dyDescent="0.2">
      <c r="C9810" s="51"/>
      <c r="D9810" s="51"/>
      <c r="E9810" s="51"/>
      <c r="F9810" s="51"/>
      <c r="G9810" s="51"/>
      <c r="H9810" s="51"/>
      <c r="I9810" s="51"/>
    </row>
    <row r="9811" spans="3:9" x14ac:dyDescent="0.2">
      <c r="C9811" s="51"/>
      <c r="D9811" s="51"/>
      <c r="E9811" s="51"/>
      <c r="F9811" s="51"/>
      <c r="G9811" s="51"/>
      <c r="H9811" s="51"/>
      <c r="I9811" s="51"/>
    </row>
    <row r="9812" spans="3:9" x14ac:dyDescent="0.2">
      <c r="C9812" s="51"/>
      <c r="D9812" s="51"/>
      <c r="E9812" s="51"/>
      <c r="F9812" s="51"/>
      <c r="G9812" s="51"/>
      <c r="H9812" s="51"/>
      <c r="I9812" s="51"/>
    </row>
    <row r="9813" spans="3:9" x14ac:dyDescent="0.2">
      <c r="C9813" s="51"/>
      <c r="D9813" s="51"/>
      <c r="E9813" s="51"/>
      <c r="F9813" s="51"/>
      <c r="G9813" s="51"/>
      <c r="H9813" s="51"/>
      <c r="I9813" s="51"/>
    </row>
    <row r="9814" spans="3:9" x14ac:dyDescent="0.2">
      <c r="C9814" s="51"/>
      <c r="D9814" s="51"/>
      <c r="E9814" s="51"/>
      <c r="F9814" s="51"/>
      <c r="G9814" s="51"/>
      <c r="H9814" s="51"/>
      <c r="I9814" s="51"/>
    </row>
    <row r="9815" spans="3:9" x14ac:dyDescent="0.2">
      <c r="C9815" s="51"/>
      <c r="D9815" s="51"/>
      <c r="E9815" s="51"/>
      <c r="F9815" s="51"/>
      <c r="G9815" s="51"/>
      <c r="H9815" s="51"/>
      <c r="I9815" s="51"/>
    </row>
    <row r="9816" spans="3:9" x14ac:dyDescent="0.2">
      <c r="C9816" s="51"/>
      <c r="D9816" s="51"/>
      <c r="E9816" s="51"/>
      <c r="F9816" s="51"/>
      <c r="G9816" s="51"/>
      <c r="H9816" s="51"/>
      <c r="I9816" s="51"/>
    </row>
    <row r="9817" spans="3:9" x14ac:dyDescent="0.2">
      <c r="C9817" s="51"/>
      <c r="D9817" s="51"/>
      <c r="E9817" s="51"/>
      <c r="F9817" s="51"/>
      <c r="G9817" s="51"/>
      <c r="H9817" s="51"/>
      <c r="I9817" s="51"/>
    </row>
    <row r="9818" spans="3:9" x14ac:dyDescent="0.2">
      <c r="C9818" s="51"/>
      <c r="D9818" s="51"/>
      <c r="E9818" s="51"/>
      <c r="F9818" s="51"/>
      <c r="G9818" s="51"/>
      <c r="H9818" s="51"/>
      <c r="I9818" s="51"/>
    </row>
    <row r="9819" spans="3:9" x14ac:dyDescent="0.2">
      <c r="C9819" s="51"/>
      <c r="D9819" s="51"/>
      <c r="E9819" s="51"/>
      <c r="F9819" s="51"/>
      <c r="G9819" s="51"/>
      <c r="H9819" s="51"/>
      <c r="I9819" s="51"/>
    </row>
    <row r="9820" spans="3:9" x14ac:dyDescent="0.2">
      <c r="C9820" s="51"/>
      <c r="D9820" s="51"/>
      <c r="E9820" s="51"/>
      <c r="F9820" s="51"/>
      <c r="G9820" s="51"/>
      <c r="H9820" s="51"/>
      <c r="I9820" s="51"/>
    </row>
    <row r="9821" spans="3:9" x14ac:dyDescent="0.2">
      <c r="C9821" s="51"/>
      <c r="D9821" s="51"/>
      <c r="E9821" s="51"/>
      <c r="F9821" s="51"/>
      <c r="G9821" s="51"/>
      <c r="H9821" s="51"/>
      <c r="I9821" s="51"/>
    </row>
    <row r="9822" spans="3:9" x14ac:dyDescent="0.2">
      <c r="C9822" s="51"/>
      <c r="D9822" s="51"/>
      <c r="E9822" s="51"/>
      <c r="F9822" s="51"/>
      <c r="G9822" s="51"/>
      <c r="H9822" s="51"/>
      <c r="I9822" s="51"/>
    </row>
    <row r="9823" spans="3:9" x14ac:dyDescent="0.2">
      <c r="C9823" s="51"/>
      <c r="D9823" s="51"/>
      <c r="E9823" s="51"/>
      <c r="F9823" s="51"/>
      <c r="G9823" s="51"/>
      <c r="H9823" s="51"/>
      <c r="I9823" s="51"/>
    </row>
    <row r="9824" spans="3:9" x14ac:dyDescent="0.2">
      <c r="C9824" s="51"/>
      <c r="D9824" s="51"/>
      <c r="E9824" s="51"/>
      <c r="F9824" s="51"/>
      <c r="G9824" s="51"/>
      <c r="H9824" s="51"/>
      <c r="I9824" s="51"/>
    </row>
    <row r="9825" spans="3:9" x14ac:dyDescent="0.2">
      <c r="C9825" s="51"/>
      <c r="D9825" s="51"/>
      <c r="E9825" s="51"/>
      <c r="F9825" s="51"/>
      <c r="G9825" s="51"/>
      <c r="H9825" s="51"/>
      <c r="I9825" s="51"/>
    </row>
    <row r="9826" spans="3:9" x14ac:dyDescent="0.2">
      <c r="C9826" s="51"/>
      <c r="D9826" s="51"/>
      <c r="E9826" s="51"/>
      <c r="F9826" s="51"/>
      <c r="G9826" s="51"/>
      <c r="H9826" s="51"/>
      <c r="I9826" s="51"/>
    </row>
    <row r="9827" spans="3:9" x14ac:dyDescent="0.2">
      <c r="C9827" s="51"/>
      <c r="D9827" s="51"/>
      <c r="E9827" s="51"/>
      <c r="F9827" s="51"/>
      <c r="G9827" s="51"/>
      <c r="H9827" s="51"/>
      <c r="I9827" s="51"/>
    </row>
    <row r="9828" spans="3:9" x14ac:dyDescent="0.2">
      <c r="C9828" s="51"/>
      <c r="D9828" s="51"/>
      <c r="E9828" s="51"/>
      <c r="F9828" s="51"/>
      <c r="G9828" s="51"/>
      <c r="H9828" s="51"/>
      <c r="I9828" s="51"/>
    </row>
    <row r="9829" spans="3:9" x14ac:dyDescent="0.2">
      <c r="C9829" s="51"/>
      <c r="D9829" s="51"/>
      <c r="E9829" s="51"/>
      <c r="F9829" s="51"/>
      <c r="G9829" s="51"/>
      <c r="H9829" s="51"/>
      <c r="I9829" s="51"/>
    </row>
    <row r="9830" spans="3:9" x14ac:dyDescent="0.2">
      <c r="C9830" s="51"/>
      <c r="D9830" s="51"/>
      <c r="E9830" s="51"/>
      <c r="F9830" s="51"/>
      <c r="G9830" s="51"/>
      <c r="H9830" s="51"/>
      <c r="I9830" s="51"/>
    </row>
    <row r="9831" spans="3:9" x14ac:dyDescent="0.2">
      <c r="C9831" s="51"/>
      <c r="D9831" s="51"/>
      <c r="E9831" s="51"/>
      <c r="F9831" s="51"/>
      <c r="G9831" s="51"/>
      <c r="H9831" s="51"/>
      <c r="I9831" s="51"/>
    </row>
    <row r="9832" spans="3:9" x14ac:dyDescent="0.2">
      <c r="C9832" s="51"/>
      <c r="D9832" s="51"/>
      <c r="E9832" s="51"/>
      <c r="F9832" s="51"/>
      <c r="G9832" s="51"/>
      <c r="H9832" s="51"/>
      <c r="I9832" s="51"/>
    </row>
    <row r="9833" spans="3:9" x14ac:dyDescent="0.2">
      <c r="C9833" s="51"/>
      <c r="D9833" s="51"/>
      <c r="E9833" s="51"/>
      <c r="F9833" s="51"/>
      <c r="G9833" s="51"/>
      <c r="H9833" s="51"/>
      <c r="I9833" s="51"/>
    </row>
    <row r="9834" spans="3:9" x14ac:dyDescent="0.2">
      <c r="C9834" s="51"/>
      <c r="D9834" s="51"/>
      <c r="E9834" s="51"/>
      <c r="F9834" s="51"/>
      <c r="G9834" s="51"/>
      <c r="H9834" s="51"/>
      <c r="I9834" s="51"/>
    </row>
    <row r="9835" spans="3:9" x14ac:dyDescent="0.2">
      <c r="C9835" s="51"/>
      <c r="D9835" s="51"/>
      <c r="E9835" s="51"/>
      <c r="F9835" s="51"/>
      <c r="G9835" s="51"/>
      <c r="H9835" s="51"/>
      <c r="I9835" s="51"/>
    </row>
    <row r="9836" spans="3:9" x14ac:dyDescent="0.2">
      <c r="C9836" s="51"/>
      <c r="D9836" s="51"/>
      <c r="E9836" s="51"/>
      <c r="F9836" s="51"/>
      <c r="G9836" s="51"/>
      <c r="H9836" s="51"/>
      <c r="I9836" s="51"/>
    </row>
    <row r="9837" spans="3:9" x14ac:dyDescent="0.2">
      <c r="C9837" s="51"/>
      <c r="D9837" s="51"/>
      <c r="E9837" s="51"/>
      <c r="F9837" s="51"/>
      <c r="G9837" s="51"/>
      <c r="H9837" s="51"/>
      <c r="I9837" s="51"/>
    </row>
    <row r="9838" spans="3:9" x14ac:dyDescent="0.2">
      <c r="C9838" s="51"/>
      <c r="D9838" s="51"/>
      <c r="E9838" s="51"/>
      <c r="F9838" s="51"/>
      <c r="G9838" s="51"/>
      <c r="H9838" s="51"/>
      <c r="I9838" s="51"/>
    </row>
    <row r="9839" spans="3:9" x14ac:dyDescent="0.2">
      <c r="C9839" s="51"/>
      <c r="D9839" s="51"/>
      <c r="E9839" s="51"/>
      <c r="F9839" s="51"/>
      <c r="G9839" s="51"/>
      <c r="H9839" s="51"/>
      <c r="I9839" s="51"/>
    </row>
    <row r="9840" spans="3:9" x14ac:dyDescent="0.2">
      <c r="C9840" s="51"/>
      <c r="D9840" s="51"/>
      <c r="E9840" s="51"/>
      <c r="F9840" s="51"/>
      <c r="G9840" s="51"/>
      <c r="H9840" s="51"/>
      <c r="I9840" s="51"/>
    </row>
    <row r="9841" spans="3:9" x14ac:dyDescent="0.2">
      <c r="C9841" s="51"/>
      <c r="D9841" s="51"/>
      <c r="E9841" s="51"/>
      <c r="F9841" s="51"/>
      <c r="G9841" s="51"/>
      <c r="H9841" s="51"/>
      <c r="I9841" s="51"/>
    </row>
    <row r="9842" spans="3:9" x14ac:dyDescent="0.2">
      <c r="C9842" s="51"/>
      <c r="D9842" s="51"/>
      <c r="E9842" s="51"/>
      <c r="F9842" s="51"/>
      <c r="G9842" s="51"/>
      <c r="H9842" s="51"/>
      <c r="I9842" s="51"/>
    </row>
    <row r="9843" spans="3:9" x14ac:dyDescent="0.2">
      <c r="C9843" s="51"/>
      <c r="D9843" s="51"/>
      <c r="E9843" s="51"/>
      <c r="F9843" s="51"/>
      <c r="G9843" s="51"/>
      <c r="H9843" s="51"/>
      <c r="I9843" s="51"/>
    </row>
    <row r="9844" spans="3:9" x14ac:dyDescent="0.2">
      <c r="C9844" s="51"/>
      <c r="D9844" s="51"/>
      <c r="E9844" s="51"/>
      <c r="F9844" s="51"/>
      <c r="G9844" s="51"/>
      <c r="H9844" s="51"/>
      <c r="I9844" s="51"/>
    </row>
    <row r="9845" spans="3:9" x14ac:dyDescent="0.2">
      <c r="C9845" s="51"/>
      <c r="D9845" s="51"/>
      <c r="E9845" s="51"/>
      <c r="F9845" s="51"/>
      <c r="G9845" s="51"/>
      <c r="H9845" s="51"/>
      <c r="I9845" s="51"/>
    </row>
    <row r="9846" spans="3:9" x14ac:dyDescent="0.2">
      <c r="C9846" s="51"/>
      <c r="D9846" s="51"/>
      <c r="E9846" s="51"/>
      <c r="F9846" s="51"/>
      <c r="G9846" s="51"/>
      <c r="H9846" s="51"/>
      <c r="I9846" s="51"/>
    </row>
    <row r="9847" spans="3:9" x14ac:dyDescent="0.2">
      <c r="C9847" s="51"/>
      <c r="D9847" s="51"/>
      <c r="E9847" s="51"/>
      <c r="F9847" s="51"/>
      <c r="G9847" s="51"/>
      <c r="H9847" s="51"/>
      <c r="I9847" s="51"/>
    </row>
    <row r="9848" spans="3:9" x14ac:dyDescent="0.2">
      <c r="C9848" s="51"/>
      <c r="D9848" s="51"/>
      <c r="E9848" s="51"/>
      <c r="F9848" s="51"/>
      <c r="G9848" s="51"/>
      <c r="H9848" s="51"/>
      <c r="I9848" s="51"/>
    </row>
    <row r="9849" spans="3:9" x14ac:dyDescent="0.2">
      <c r="C9849" s="51"/>
      <c r="D9849" s="51"/>
      <c r="E9849" s="51"/>
      <c r="F9849" s="51"/>
      <c r="G9849" s="51"/>
      <c r="H9849" s="51"/>
      <c r="I9849" s="51"/>
    </row>
    <row r="9850" spans="3:9" x14ac:dyDescent="0.2">
      <c r="C9850" s="51"/>
      <c r="D9850" s="51"/>
      <c r="E9850" s="51"/>
      <c r="F9850" s="51"/>
      <c r="G9850" s="51"/>
      <c r="H9850" s="51"/>
      <c r="I9850" s="51"/>
    </row>
    <row r="9851" spans="3:9" x14ac:dyDescent="0.2">
      <c r="C9851" s="51"/>
      <c r="D9851" s="51"/>
      <c r="E9851" s="51"/>
      <c r="F9851" s="51"/>
      <c r="G9851" s="51"/>
      <c r="H9851" s="51"/>
      <c r="I9851" s="51"/>
    </row>
    <row r="9852" spans="3:9" x14ac:dyDescent="0.2">
      <c r="C9852" s="51"/>
      <c r="D9852" s="51"/>
      <c r="E9852" s="51"/>
      <c r="F9852" s="51"/>
      <c r="G9852" s="51"/>
      <c r="H9852" s="51"/>
      <c r="I9852" s="51"/>
    </row>
    <row r="9853" spans="3:9" x14ac:dyDescent="0.2">
      <c r="C9853" s="51"/>
      <c r="D9853" s="51"/>
      <c r="E9853" s="51"/>
      <c r="F9853" s="51"/>
      <c r="G9853" s="51"/>
      <c r="H9853" s="51"/>
      <c r="I9853" s="51"/>
    </row>
    <row r="9854" spans="3:9" x14ac:dyDescent="0.2">
      <c r="C9854" s="51"/>
      <c r="D9854" s="51"/>
      <c r="E9854" s="51"/>
      <c r="F9854" s="51"/>
      <c r="G9854" s="51"/>
      <c r="H9854" s="51"/>
      <c r="I9854" s="51"/>
    </row>
    <row r="9855" spans="3:9" x14ac:dyDescent="0.2">
      <c r="C9855" s="51"/>
      <c r="D9855" s="51"/>
      <c r="E9855" s="51"/>
      <c r="F9855" s="51"/>
      <c r="G9855" s="51"/>
      <c r="H9855" s="51"/>
      <c r="I9855" s="51"/>
    </row>
    <row r="9856" spans="3:9" x14ac:dyDescent="0.2">
      <c r="C9856" s="51"/>
      <c r="D9856" s="51"/>
      <c r="E9856" s="51"/>
      <c r="F9856" s="51"/>
      <c r="G9856" s="51"/>
      <c r="H9856" s="51"/>
      <c r="I9856" s="51"/>
    </row>
    <row r="9857" spans="3:9" x14ac:dyDescent="0.2">
      <c r="C9857" s="51"/>
      <c r="D9857" s="51"/>
      <c r="E9857" s="51"/>
      <c r="F9857" s="51"/>
      <c r="G9857" s="51"/>
      <c r="H9857" s="51"/>
      <c r="I9857" s="51"/>
    </row>
    <row r="9858" spans="3:9" x14ac:dyDescent="0.2">
      <c r="C9858" s="51"/>
      <c r="D9858" s="51"/>
      <c r="E9858" s="51"/>
      <c r="F9858" s="51"/>
      <c r="G9858" s="51"/>
      <c r="H9858" s="51"/>
      <c r="I9858" s="51"/>
    </row>
    <row r="9859" spans="3:9" x14ac:dyDescent="0.2">
      <c r="C9859" s="51"/>
      <c r="D9859" s="51"/>
      <c r="E9859" s="51"/>
      <c r="F9859" s="51"/>
      <c r="G9859" s="51"/>
      <c r="H9859" s="51"/>
      <c r="I9859" s="51"/>
    </row>
    <row r="9860" spans="3:9" x14ac:dyDescent="0.2">
      <c r="C9860" s="51"/>
      <c r="D9860" s="51"/>
      <c r="E9860" s="51"/>
      <c r="F9860" s="51"/>
      <c r="G9860" s="51"/>
      <c r="H9860" s="51"/>
      <c r="I9860" s="51"/>
    </row>
    <row r="9861" spans="3:9" x14ac:dyDescent="0.2">
      <c r="C9861" s="51"/>
      <c r="D9861" s="51"/>
      <c r="E9861" s="51"/>
      <c r="F9861" s="51"/>
      <c r="G9861" s="51"/>
      <c r="H9861" s="51"/>
      <c r="I9861" s="51"/>
    </row>
    <row r="9862" spans="3:9" x14ac:dyDescent="0.2">
      <c r="C9862" s="51"/>
      <c r="D9862" s="51"/>
      <c r="E9862" s="51"/>
      <c r="F9862" s="51"/>
      <c r="G9862" s="51"/>
      <c r="H9862" s="51"/>
      <c r="I9862" s="51"/>
    </row>
    <row r="9863" spans="3:9" x14ac:dyDescent="0.2">
      <c r="C9863" s="51"/>
      <c r="D9863" s="51"/>
      <c r="E9863" s="51"/>
      <c r="F9863" s="51"/>
      <c r="G9863" s="51"/>
      <c r="H9863" s="51"/>
      <c r="I9863" s="51"/>
    </row>
    <row r="9864" spans="3:9" x14ac:dyDescent="0.2">
      <c r="C9864" s="51"/>
      <c r="D9864" s="51"/>
      <c r="E9864" s="51"/>
      <c r="F9864" s="51"/>
      <c r="G9864" s="51"/>
      <c r="H9864" s="51"/>
      <c r="I9864" s="51"/>
    </row>
    <row r="9865" spans="3:9" x14ac:dyDescent="0.2">
      <c r="C9865" s="51"/>
      <c r="D9865" s="51"/>
      <c r="E9865" s="51"/>
      <c r="F9865" s="51"/>
      <c r="G9865" s="51"/>
      <c r="H9865" s="51"/>
      <c r="I9865" s="51"/>
    </row>
    <row r="9866" spans="3:9" x14ac:dyDescent="0.2">
      <c r="C9866" s="51"/>
      <c r="D9866" s="51"/>
      <c r="E9866" s="51"/>
      <c r="F9866" s="51"/>
      <c r="G9866" s="51"/>
      <c r="H9866" s="51"/>
      <c r="I9866" s="51"/>
    </row>
    <row r="9867" spans="3:9" x14ac:dyDescent="0.2">
      <c r="C9867" s="51"/>
      <c r="D9867" s="51"/>
      <c r="E9867" s="51"/>
      <c r="F9867" s="51"/>
      <c r="G9867" s="51"/>
      <c r="H9867" s="51"/>
      <c r="I9867" s="51"/>
    </row>
    <row r="9868" spans="3:9" x14ac:dyDescent="0.2">
      <c r="C9868" s="51"/>
      <c r="D9868" s="51"/>
      <c r="E9868" s="51"/>
      <c r="F9868" s="51"/>
      <c r="G9868" s="51"/>
      <c r="H9868" s="51"/>
      <c r="I9868" s="51"/>
    </row>
    <row r="9869" spans="3:9" x14ac:dyDescent="0.2">
      <c r="C9869" s="51"/>
      <c r="D9869" s="51"/>
      <c r="E9869" s="51"/>
      <c r="F9869" s="51"/>
      <c r="G9869" s="51"/>
      <c r="H9869" s="51"/>
      <c r="I9869" s="51"/>
    </row>
    <row r="9870" spans="3:9" x14ac:dyDescent="0.2">
      <c r="C9870" s="51"/>
      <c r="D9870" s="51"/>
      <c r="E9870" s="51"/>
      <c r="F9870" s="51"/>
      <c r="G9870" s="51"/>
      <c r="H9870" s="51"/>
      <c r="I9870" s="51"/>
    </row>
    <row r="9871" spans="3:9" x14ac:dyDescent="0.2">
      <c r="C9871" s="51"/>
      <c r="D9871" s="51"/>
      <c r="E9871" s="51"/>
      <c r="F9871" s="51"/>
      <c r="G9871" s="51"/>
      <c r="H9871" s="51"/>
      <c r="I9871" s="51"/>
    </row>
    <row r="9872" spans="3:9" x14ac:dyDescent="0.2">
      <c r="C9872" s="51"/>
      <c r="D9872" s="51"/>
      <c r="E9872" s="51"/>
      <c r="F9872" s="51"/>
      <c r="G9872" s="51"/>
      <c r="H9872" s="51"/>
      <c r="I9872" s="51"/>
    </row>
    <row r="9873" spans="3:9" x14ac:dyDescent="0.2">
      <c r="C9873" s="51"/>
      <c r="D9873" s="51"/>
      <c r="E9873" s="51"/>
      <c r="F9873" s="51"/>
      <c r="G9873" s="51"/>
      <c r="H9873" s="51"/>
      <c r="I9873" s="51"/>
    </row>
    <row r="9874" spans="3:9" x14ac:dyDescent="0.2">
      <c r="C9874" s="51"/>
      <c r="D9874" s="51"/>
      <c r="E9874" s="51"/>
      <c r="F9874" s="51"/>
      <c r="G9874" s="51"/>
      <c r="H9874" s="51"/>
      <c r="I9874" s="51"/>
    </row>
    <row r="9875" spans="3:9" x14ac:dyDescent="0.2">
      <c r="C9875" s="51"/>
      <c r="D9875" s="51"/>
      <c r="E9875" s="51"/>
      <c r="F9875" s="51"/>
      <c r="G9875" s="51"/>
      <c r="H9875" s="51"/>
      <c r="I9875" s="51"/>
    </row>
    <row r="9876" spans="3:9" x14ac:dyDescent="0.2">
      <c r="C9876" s="51"/>
      <c r="D9876" s="51"/>
      <c r="E9876" s="51"/>
      <c r="F9876" s="51"/>
      <c r="G9876" s="51"/>
      <c r="H9876" s="51"/>
      <c r="I9876" s="51"/>
    </row>
    <row r="9877" spans="3:9" x14ac:dyDescent="0.2">
      <c r="C9877" s="51"/>
      <c r="D9877" s="51"/>
      <c r="E9877" s="51"/>
      <c r="F9877" s="51"/>
      <c r="G9877" s="51"/>
      <c r="H9877" s="51"/>
      <c r="I9877" s="51"/>
    </row>
    <row r="9878" spans="3:9" x14ac:dyDescent="0.2">
      <c r="C9878" s="51"/>
      <c r="D9878" s="51"/>
      <c r="E9878" s="51"/>
      <c r="F9878" s="51"/>
      <c r="G9878" s="51"/>
      <c r="H9878" s="51"/>
      <c r="I9878" s="51"/>
    </row>
    <row r="9879" spans="3:9" x14ac:dyDescent="0.2">
      <c r="C9879" s="51"/>
      <c r="D9879" s="51"/>
      <c r="E9879" s="51"/>
      <c r="F9879" s="51"/>
      <c r="G9879" s="51"/>
      <c r="H9879" s="51"/>
      <c r="I9879" s="51"/>
    </row>
    <row r="9880" spans="3:9" x14ac:dyDescent="0.2">
      <c r="C9880" s="51"/>
      <c r="D9880" s="51"/>
      <c r="E9880" s="51"/>
      <c r="F9880" s="51"/>
      <c r="G9880" s="51"/>
      <c r="H9880" s="51"/>
      <c r="I9880" s="51"/>
    </row>
    <row r="9881" spans="3:9" x14ac:dyDescent="0.2">
      <c r="C9881" s="51"/>
      <c r="D9881" s="51"/>
      <c r="E9881" s="51"/>
      <c r="F9881" s="51"/>
      <c r="G9881" s="51"/>
      <c r="H9881" s="51"/>
      <c r="I9881" s="51"/>
    </row>
    <row r="9882" spans="3:9" x14ac:dyDescent="0.2">
      <c r="C9882" s="51"/>
      <c r="D9882" s="51"/>
      <c r="E9882" s="51"/>
      <c r="F9882" s="51"/>
      <c r="G9882" s="51"/>
      <c r="H9882" s="51"/>
      <c r="I9882" s="51"/>
    </row>
    <row r="9883" spans="3:9" x14ac:dyDescent="0.2">
      <c r="C9883" s="51"/>
      <c r="D9883" s="51"/>
      <c r="E9883" s="51"/>
      <c r="F9883" s="51"/>
      <c r="G9883" s="51"/>
      <c r="H9883" s="51"/>
      <c r="I9883" s="51"/>
    </row>
    <row r="9884" spans="3:9" x14ac:dyDescent="0.2">
      <c r="C9884" s="51"/>
      <c r="D9884" s="51"/>
      <c r="E9884" s="51"/>
      <c r="F9884" s="51"/>
      <c r="G9884" s="51"/>
      <c r="H9884" s="51"/>
      <c r="I9884" s="51"/>
    </row>
    <row r="9885" spans="3:9" x14ac:dyDescent="0.2">
      <c r="C9885" s="51"/>
      <c r="D9885" s="51"/>
      <c r="E9885" s="51"/>
      <c r="F9885" s="51"/>
      <c r="G9885" s="51"/>
      <c r="H9885" s="51"/>
      <c r="I9885" s="51"/>
    </row>
    <row r="9886" spans="3:9" x14ac:dyDescent="0.2">
      <c r="C9886" s="51"/>
      <c r="D9886" s="51"/>
      <c r="E9886" s="51"/>
      <c r="F9886" s="51"/>
      <c r="G9886" s="51"/>
      <c r="H9886" s="51"/>
      <c r="I9886" s="51"/>
    </row>
    <row r="9887" spans="3:9" x14ac:dyDescent="0.2">
      <c r="C9887" s="51"/>
      <c r="D9887" s="51"/>
      <c r="E9887" s="51"/>
      <c r="F9887" s="51"/>
      <c r="G9887" s="51"/>
      <c r="H9887" s="51"/>
      <c r="I9887" s="51"/>
    </row>
    <row r="9888" spans="3:9" x14ac:dyDescent="0.2">
      <c r="C9888" s="51"/>
      <c r="D9888" s="51"/>
      <c r="E9888" s="51"/>
      <c r="F9888" s="51"/>
      <c r="G9888" s="51"/>
      <c r="H9888" s="51"/>
      <c r="I9888" s="51"/>
    </row>
    <row r="9889" spans="3:9" x14ac:dyDescent="0.2">
      <c r="C9889" s="51"/>
      <c r="D9889" s="51"/>
      <c r="E9889" s="51"/>
      <c r="F9889" s="51"/>
      <c r="G9889" s="51"/>
      <c r="H9889" s="51"/>
      <c r="I9889" s="51"/>
    </row>
    <row r="9890" spans="3:9" x14ac:dyDescent="0.2">
      <c r="C9890" s="51"/>
      <c r="D9890" s="51"/>
      <c r="E9890" s="51"/>
      <c r="F9890" s="51"/>
      <c r="G9890" s="51"/>
      <c r="H9890" s="51"/>
      <c r="I9890" s="51"/>
    </row>
    <row r="9891" spans="3:9" x14ac:dyDescent="0.2">
      <c r="C9891" s="51"/>
      <c r="D9891" s="51"/>
      <c r="E9891" s="51"/>
      <c r="F9891" s="51"/>
      <c r="G9891" s="51"/>
      <c r="H9891" s="51"/>
      <c r="I9891" s="51"/>
    </row>
    <row r="9892" spans="3:9" x14ac:dyDescent="0.2">
      <c r="C9892" s="51"/>
      <c r="D9892" s="51"/>
      <c r="E9892" s="51"/>
      <c r="F9892" s="51"/>
      <c r="G9892" s="51"/>
      <c r="H9892" s="51"/>
      <c r="I9892" s="51"/>
    </row>
    <row r="9893" spans="3:9" x14ac:dyDescent="0.2">
      <c r="C9893" s="51"/>
      <c r="D9893" s="51"/>
      <c r="E9893" s="51"/>
      <c r="F9893" s="51"/>
      <c r="G9893" s="51"/>
      <c r="H9893" s="51"/>
      <c r="I9893" s="51"/>
    </row>
    <row r="9894" spans="3:9" x14ac:dyDescent="0.2">
      <c r="C9894" s="51"/>
      <c r="D9894" s="51"/>
      <c r="E9894" s="51"/>
      <c r="F9894" s="51"/>
      <c r="G9894" s="51"/>
      <c r="H9894" s="51"/>
      <c r="I9894" s="51"/>
    </row>
    <row r="9895" spans="3:9" x14ac:dyDescent="0.2">
      <c r="C9895" s="51"/>
      <c r="D9895" s="51"/>
      <c r="E9895" s="51"/>
      <c r="F9895" s="51"/>
      <c r="G9895" s="51"/>
      <c r="H9895" s="51"/>
      <c r="I9895" s="51"/>
    </row>
    <row r="9896" spans="3:9" x14ac:dyDescent="0.2">
      <c r="C9896" s="51"/>
      <c r="D9896" s="51"/>
      <c r="E9896" s="51"/>
      <c r="F9896" s="51"/>
      <c r="G9896" s="51"/>
      <c r="H9896" s="51"/>
      <c r="I9896" s="51"/>
    </row>
    <row r="9897" spans="3:9" x14ac:dyDescent="0.2">
      <c r="C9897" s="51"/>
      <c r="D9897" s="51"/>
      <c r="E9897" s="51"/>
      <c r="F9897" s="51"/>
      <c r="G9897" s="51"/>
      <c r="H9897" s="51"/>
      <c r="I9897" s="51"/>
    </row>
    <row r="9898" spans="3:9" x14ac:dyDescent="0.2">
      <c r="C9898" s="51"/>
      <c r="D9898" s="51"/>
      <c r="E9898" s="51"/>
      <c r="F9898" s="51"/>
      <c r="G9898" s="51"/>
      <c r="H9898" s="51"/>
      <c r="I9898" s="51"/>
    </row>
    <row r="9899" spans="3:9" x14ac:dyDescent="0.2">
      <c r="C9899" s="51"/>
      <c r="D9899" s="51"/>
      <c r="E9899" s="51"/>
      <c r="F9899" s="51"/>
      <c r="G9899" s="51"/>
      <c r="H9899" s="51"/>
      <c r="I9899" s="51"/>
    </row>
    <row r="9900" spans="3:9" x14ac:dyDescent="0.2">
      <c r="C9900" s="51"/>
      <c r="D9900" s="51"/>
      <c r="E9900" s="51"/>
      <c r="F9900" s="51"/>
      <c r="G9900" s="51"/>
      <c r="H9900" s="51"/>
      <c r="I9900" s="51"/>
    </row>
    <row r="9901" spans="3:9" x14ac:dyDescent="0.2">
      <c r="C9901" s="51"/>
      <c r="D9901" s="51"/>
      <c r="E9901" s="51"/>
      <c r="F9901" s="51"/>
      <c r="G9901" s="51"/>
      <c r="H9901" s="51"/>
      <c r="I9901" s="51"/>
    </row>
    <row r="9902" spans="3:9" x14ac:dyDescent="0.2">
      <c r="C9902" s="51"/>
      <c r="D9902" s="51"/>
      <c r="E9902" s="51"/>
      <c r="F9902" s="51"/>
      <c r="G9902" s="51"/>
      <c r="H9902" s="51"/>
      <c r="I9902" s="51"/>
    </row>
    <row r="9903" spans="3:9" x14ac:dyDescent="0.2">
      <c r="C9903" s="51"/>
      <c r="D9903" s="51"/>
      <c r="E9903" s="51"/>
      <c r="F9903" s="51"/>
      <c r="G9903" s="51"/>
      <c r="H9903" s="51"/>
      <c r="I9903" s="51"/>
    </row>
    <row r="9904" spans="3:9" x14ac:dyDescent="0.2">
      <c r="C9904" s="51"/>
      <c r="D9904" s="51"/>
      <c r="E9904" s="51"/>
      <c r="F9904" s="51"/>
      <c r="G9904" s="51"/>
      <c r="H9904" s="51"/>
      <c r="I9904" s="51"/>
    </row>
    <row r="9905" spans="3:9" x14ac:dyDescent="0.2">
      <c r="C9905" s="51"/>
      <c r="D9905" s="51"/>
      <c r="E9905" s="51"/>
      <c r="F9905" s="51"/>
      <c r="G9905" s="51"/>
      <c r="H9905" s="51"/>
      <c r="I9905" s="51"/>
    </row>
    <row r="9906" spans="3:9" x14ac:dyDescent="0.2">
      <c r="C9906" s="51"/>
      <c r="D9906" s="51"/>
      <c r="E9906" s="51"/>
      <c r="F9906" s="51"/>
      <c r="G9906" s="51"/>
      <c r="H9906" s="51"/>
      <c r="I9906" s="51"/>
    </row>
    <row r="9907" spans="3:9" x14ac:dyDescent="0.2">
      <c r="C9907" s="51"/>
      <c r="D9907" s="51"/>
      <c r="E9907" s="51"/>
      <c r="F9907" s="51"/>
      <c r="G9907" s="51"/>
      <c r="H9907" s="51"/>
      <c r="I9907" s="51"/>
    </row>
    <row r="9908" spans="3:9" x14ac:dyDescent="0.2">
      <c r="C9908" s="51"/>
      <c r="D9908" s="51"/>
      <c r="E9908" s="51"/>
      <c r="F9908" s="51"/>
      <c r="G9908" s="51"/>
      <c r="H9908" s="51"/>
      <c r="I9908" s="51"/>
    </row>
    <row r="9909" spans="3:9" x14ac:dyDescent="0.2">
      <c r="C9909" s="51"/>
      <c r="D9909" s="51"/>
      <c r="E9909" s="51"/>
      <c r="F9909" s="51"/>
      <c r="G9909" s="51"/>
      <c r="H9909" s="51"/>
      <c r="I9909" s="51"/>
    </row>
    <row r="9910" spans="3:9" x14ac:dyDescent="0.2">
      <c r="C9910" s="51"/>
      <c r="D9910" s="51"/>
      <c r="E9910" s="51"/>
      <c r="F9910" s="51"/>
      <c r="G9910" s="51"/>
      <c r="H9910" s="51"/>
      <c r="I9910" s="51"/>
    </row>
    <row r="9911" spans="3:9" x14ac:dyDescent="0.2">
      <c r="C9911" s="51"/>
      <c r="D9911" s="51"/>
      <c r="E9911" s="51"/>
      <c r="F9911" s="51"/>
      <c r="G9911" s="51"/>
      <c r="H9911" s="51"/>
      <c r="I9911" s="51"/>
    </row>
    <row r="9912" spans="3:9" x14ac:dyDescent="0.2">
      <c r="C9912" s="51"/>
      <c r="D9912" s="51"/>
      <c r="E9912" s="51"/>
      <c r="F9912" s="51"/>
      <c r="G9912" s="51"/>
      <c r="H9912" s="51"/>
      <c r="I9912" s="51"/>
    </row>
    <row r="9913" spans="3:9" x14ac:dyDescent="0.2">
      <c r="C9913" s="51"/>
      <c r="D9913" s="51"/>
      <c r="E9913" s="51"/>
      <c r="F9913" s="51"/>
      <c r="G9913" s="51"/>
      <c r="H9913" s="51"/>
      <c r="I9913" s="51"/>
    </row>
    <row r="9914" spans="3:9" x14ac:dyDescent="0.2">
      <c r="C9914" s="51"/>
      <c r="D9914" s="51"/>
      <c r="E9914" s="51"/>
      <c r="F9914" s="51"/>
      <c r="G9914" s="51"/>
      <c r="H9914" s="51"/>
      <c r="I9914" s="51"/>
    </row>
    <row r="9915" spans="3:9" x14ac:dyDescent="0.2">
      <c r="C9915" s="51"/>
      <c r="D9915" s="51"/>
      <c r="E9915" s="51"/>
      <c r="F9915" s="51"/>
      <c r="G9915" s="51"/>
      <c r="H9915" s="51"/>
      <c r="I9915" s="51"/>
    </row>
    <row r="9916" spans="3:9" x14ac:dyDescent="0.2">
      <c r="C9916" s="51"/>
      <c r="D9916" s="51"/>
      <c r="E9916" s="51"/>
      <c r="F9916" s="51"/>
      <c r="G9916" s="51"/>
      <c r="H9916" s="51"/>
      <c r="I9916" s="51"/>
    </row>
    <row r="9917" spans="3:9" x14ac:dyDescent="0.2">
      <c r="C9917" s="51"/>
      <c r="D9917" s="51"/>
      <c r="E9917" s="51"/>
      <c r="F9917" s="51"/>
      <c r="G9917" s="51"/>
      <c r="H9917" s="51"/>
      <c r="I9917" s="51"/>
    </row>
    <row r="9918" spans="3:9" x14ac:dyDescent="0.2">
      <c r="C9918" s="51"/>
      <c r="D9918" s="51"/>
      <c r="E9918" s="51"/>
      <c r="F9918" s="51"/>
      <c r="G9918" s="51"/>
      <c r="H9918" s="51"/>
      <c r="I9918" s="51"/>
    </row>
    <row r="9919" spans="3:9" x14ac:dyDescent="0.2">
      <c r="C9919" s="51"/>
      <c r="D9919" s="51"/>
      <c r="E9919" s="51"/>
      <c r="F9919" s="51"/>
      <c r="G9919" s="51"/>
      <c r="H9919" s="51"/>
      <c r="I9919" s="51"/>
    </row>
    <row r="9920" spans="3:9" x14ac:dyDescent="0.2">
      <c r="C9920" s="51"/>
      <c r="D9920" s="51"/>
      <c r="E9920" s="51"/>
      <c r="F9920" s="51"/>
      <c r="G9920" s="51"/>
      <c r="H9920" s="51"/>
      <c r="I9920" s="51"/>
    </row>
    <row r="9921" spans="3:9" x14ac:dyDescent="0.2">
      <c r="C9921" s="51"/>
      <c r="D9921" s="51"/>
      <c r="E9921" s="51"/>
      <c r="F9921" s="51"/>
      <c r="G9921" s="51"/>
      <c r="H9921" s="51"/>
      <c r="I9921" s="51"/>
    </row>
    <row r="9922" spans="3:9" x14ac:dyDescent="0.2">
      <c r="C9922" s="51"/>
      <c r="D9922" s="51"/>
      <c r="E9922" s="51"/>
      <c r="F9922" s="51"/>
      <c r="G9922" s="51"/>
      <c r="H9922" s="51"/>
      <c r="I9922" s="51"/>
    </row>
    <row r="9923" spans="3:9" x14ac:dyDescent="0.2">
      <c r="C9923" s="51"/>
      <c r="D9923" s="51"/>
      <c r="E9923" s="51"/>
      <c r="F9923" s="51"/>
      <c r="G9923" s="51"/>
      <c r="H9923" s="51"/>
      <c r="I9923" s="51"/>
    </row>
    <row r="9924" spans="3:9" x14ac:dyDescent="0.2">
      <c r="C9924" s="51"/>
      <c r="D9924" s="51"/>
      <c r="E9924" s="51"/>
      <c r="F9924" s="51"/>
      <c r="G9924" s="51"/>
      <c r="H9924" s="51"/>
      <c r="I9924" s="51"/>
    </row>
    <row r="9925" spans="3:9" x14ac:dyDescent="0.2">
      <c r="C9925" s="51"/>
      <c r="D9925" s="51"/>
      <c r="E9925" s="51"/>
      <c r="F9925" s="51"/>
      <c r="G9925" s="51"/>
      <c r="H9925" s="51"/>
      <c r="I9925" s="51"/>
    </row>
    <row r="9926" spans="3:9" x14ac:dyDescent="0.2">
      <c r="C9926" s="51"/>
      <c r="D9926" s="51"/>
      <c r="E9926" s="51"/>
      <c r="F9926" s="51"/>
      <c r="G9926" s="51"/>
      <c r="H9926" s="51"/>
      <c r="I9926" s="51"/>
    </row>
    <row r="9927" spans="3:9" x14ac:dyDescent="0.2">
      <c r="C9927" s="51"/>
      <c r="D9927" s="51"/>
      <c r="E9927" s="51"/>
      <c r="F9927" s="51"/>
      <c r="G9927" s="51"/>
      <c r="H9927" s="51"/>
      <c r="I9927" s="51"/>
    </row>
    <row r="9928" spans="3:9" x14ac:dyDescent="0.2">
      <c r="C9928" s="51"/>
      <c r="D9928" s="51"/>
      <c r="E9928" s="51"/>
      <c r="F9928" s="51"/>
      <c r="G9928" s="51"/>
      <c r="H9928" s="51"/>
      <c r="I9928" s="51"/>
    </row>
    <row r="9929" spans="3:9" x14ac:dyDescent="0.2">
      <c r="C9929" s="51"/>
      <c r="D9929" s="51"/>
      <c r="E9929" s="51"/>
      <c r="F9929" s="51"/>
      <c r="G9929" s="51"/>
      <c r="H9929" s="51"/>
      <c r="I9929" s="51"/>
    </row>
    <row r="9930" spans="3:9" x14ac:dyDescent="0.2">
      <c r="C9930" s="51"/>
      <c r="D9930" s="51"/>
      <c r="E9930" s="51"/>
      <c r="F9930" s="51"/>
      <c r="G9930" s="51"/>
      <c r="H9930" s="51"/>
      <c r="I9930" s="51"/>
    </row>
    <row r="9931" spans="3:9" x14ac:dyDescent="0.2">
      <c r="C9931" s="51"/>
      <c r="D9931" s="51"/>
      <c r="E9931" s="51"/>
      <c r="F9931" s="51"/>
      <c r="G9931" s="51"/>
      <c r="H9931" s="51"/>
      <c r="I9931" s="51"/>
    </row>
    <row r="9932" spans="3:9" x14ac:dyDescent="0.2">
      <c r="C9932" s="51"/>
      <c r="D9932" s="51"/>
      <c r="E9932" s="51"/>
      <c r="F9932" s="51"/>
      <c r="G9932" s="51"/>
      <c r="H9932" s="51"/>
      <c r="I9932" s="51"/>
    </row>
    <row r="9933" spans="3:9" x14ac:dyDescent="0.2">
      <c r="C9933" s="51"/>
      <c r="D9933" s="51"/>
      <c r="E9933" s="51"/>
      <c r="F9933" s="51"/>
      <c r="G9933" s="51"/>
      <c r="H9933" s="51"/>
      <c r="I9933" s="51"/>
    </row>
    <row r="9934" spans="3:9" x14ac:dyDescent="0.2">
      <c r="C9934" s="51"/>
      <c r="D9934" s="51"/>
      <c r="E9934" s="51"/>
      <c r="F9934" s="51"/>
      <c r="G9934" s="51"/>
      <c r="H9934" s="51"/>
      <c r="I9934" s="51"/>
    </row>
    <row r="9935" spans="3:9" x14ac:dyDescent="0.2">
      <c r="C9935" s="51"/>
      <c r="D9935" s="51"/>
      <c r="E9935" s="51"/>
      <c r="F9935" s="51"/>
      <c r="G9935" s="51"/>
      <c r="H9935" s="51"/>
      <c r="I9935" s="51"/>
    </row>
    <row r="9936" spans="3:9" x14ac:dyDescent="0.2">
      <c r="C9936" s="51"/>
      <c r="D9936" s="51"/>
      <c r="E9936" s="51"/>
      <c r="F9936" s="51"/>
      <c r="G9936" s="51"/>
      <c r="H9936" s="51"/>
      <c r="I9936" s="51"/>
    </row>
    <row r="9937" spans="3:9" x14ac:dyDescent="0.2">
      <c r="C9937" s="51"/>
      <c r="D9937" s="51"/>
      <c r="E9937" s="51"/>
      <c r="F9937" s="51"/>
      <c r="G9937" s="51"/>
      <c r="H9937" s="51"/>
      <c r="I9937" s="51"/>
    </row>
    <row r="9938" spans="3:9" x14ac:dyDescent="0.2">
      <c r="C9938" s="51"/>
      <c r="D9938" s="51"/>
      <c r="E9938" s="51"/>
      <c r="F9938" s="51"/>
      <c r="G9938" s="51"/>
      <c r="H9938" s="51"/>
      <c r="I9938" s="51"/>
    </row>
    <row r="9939" spans="3:9" x14ac:dyDescent="0.2">
      <c r="C9939" s="51"/>
      <c r="D9939" s="51"/>
      <c r="E9939" s="51"/>
      <c r="F9939" s="51"/>
      <c r="G9939" s="51"/>
      <c r="H9939" s="51"/>
      <c r="I9939" s="51"/>
    </row>
    <row r="9940" spans="3:9" x14ac:dyDescent="0.2">
      <c r="C9940" s="51"/>
      <c r="D9940" s="51"/>
      <c r="E9940" s="51"/>
      <c r="F9940" s="51"/>
      <c r="G9940" s="51"/>
      <c r="H9940" s="51"/>
      <c r="I9940" s="51"/>
    </row>
    <row r="9941" spans="3:9" x14ac:dyDescent="0.2">
      <c r="C9941" s="51"/>
      <c r="D9941" s="51"/>
      <c r="E9941" s="51"/>
      <c r="F9941" s="51"/>
      <c r="G9941" s="51"/>
      <c r="H9941" s="51"/>
      <c r="I9941" s="51"/>
    </row>
    <row r="9942" spans="3:9" x14ac:dyDescent="0.2">
      <c r="C9942" s="51"/>
      <c r="D9942" s="51"/>
      <c r="E9942" s="51"/>
      <c r="F9942" s="51"/>
      <c r="G9942" s="51"/>
      <c r="H9942" s="51"/>
      <c r="I9942" s="51"/>
    </row>
    <row r="9943" spans="3:9" x14ac:dyDescent="0.2">
      <c r="C9943" s="51"/>
      <c r="D9943" s="51"/>
      <c r="E9943" s="51"/>
      <c r="F9943" s="51"/>
      <c r="G9943" s="51"/>
      <c r="H9943" s="51"/>
      <c r="I9943" s="51"/>
    </row>
    <row r="9944" spans="3:9" x14ac:dyDescent="0.2">
      <c r="C9944" s="51"/>
      <c r="D9944" s="51"/>
      <c r="E9944" s="51"/>
      <c r="F9944" s="51"/>
      <c r="G9944" s="51"/>
      <c r="H9944" s="51"/>
      <c r="I9944" s="51"/>
    </row>
    <row r="9945" spans="3:9" x14ac:dyDescent="0.2">
      <c r="C9945" s="51"/>
      <c r="D9945" s="51"/>
      <c r="E9945" s="51"/>
      <c r="F9945" s="51"/>
      <c r="G9945" s="51"/>
      <c r="H9945" s="51"/>
      <c r="I9945" s="51"/>
    </row>
    <row r="9946" spans="3:9" x14ac:dyDescent="0.2">
      <c r="C9946" s="51"/>
      <c r="D9946" s="51"/>
      <c r="E9946" s="51"/>
      <c r="F9946" s="51"/>
      <c r="G9946" s="51"/>
      <c r="H9946" s="51"/>
      <c r="I9946" s="51"/>
    </row>
    <row r="9947" spans="3:9" x14ac:dyDescent="0.2">
      <c r="C9947" s="51"/>
      <c r="D9947" s="51"/>
      <c r="E9947" s="51"/>
      <c r="F9947" s="51"/>
      <c r="G9947" s="51"/>
      <c r="H9947" s="51"/>
      <c r="I9947" s="51"/>
    </row>
    <row r="9948" spans="3:9" x14ac:dyDescent="0.2">
      <c r="C9948" s="51"/>
      <c r="D9948" s="51"/>
      <c r="E9948" s="51"/>
      <c r="F9948" s="51"/>
      <c r="G9948" s="51"/>
      <c r="H9948" s="51"/>
      <c r="I9948" s="51"/>
    </row>
    <row r="9949" spans="3:9" x14ac:dyDescent="0.2">
      <c r="C9949" s="51"/>
      <c r="D9949" s="51"/>
      <c r="E9949" s="51"/>
      <c r="F9949" s="51"/>
      <c r="G9949" s="51"/>
      <c r="H9949" s="51"/>
      <c r="I9949" s="51"/>
    </row>
    <row r="9950" spans="3:9" x14ac:dyDescent="0.2">
      <c r="C9950" s="51"/>
      <c r="D9950" s="51"/>
      <c r="E9950" s="51"/>
      <c r="F9950" s="51"/>
      <c r="G9950" s="51"/>
      <c r="H9950" s="51"/>
      <c r="I9950" s="51"/>
    </row>
    <row r="9951" spans="3:9" x14ac:dyDescent="0.2">
      <c r="C9951" s="51"/>
      <c r="D9951" s="51"/>
      <c r="E9951" s="51"/>
      <c r="F9951" s="51"/>
      <c r="G9951" s="51"/>
      <c r="H9951" s="51"/>
      <c r="I9951" s="51"/>
    </row>
    <row r="9952" spans="3:9" x14ac:dyDescent="0.2">
      <c r="C9952" s="51"/>
      <c r="D9952" s="51"/>
      <c r="E9952" s="51"/>
      <c r="F9952" s="51"/>
      <c r="G9952" s="51"/>
      <c r="H9952" s="51"/>
      <c r="I9952" s="51"/>
    </row>
    <row r="9953" spans="3:9" x14ac:dyDescent="0.2">
      <c r="C9953" s="51"/>
      <c r="D9953" s="51"/>
      <c r="E9953" s="51"/>
      <c r="F9953" s="51"/>
      <c r="G9953" s="51"/>
      <c r="H9953" s="51"/>
      <c r="I9953" s="51"/>
    </row>
    <row r="9954" spans="3:9" x14ac:dyDescent="0.2">
      <c r="C9954" s="51"/>
      <c r="D9954" s="51"/>
      <c r="E9954" s="51"/>
      <c r="F9954" s="51"/>
      <c r="G9954" s="51"/>
      <c r="H9954" s="51"/>
      <c r="I9954" s="51"/>
    </row>
    <row r="9955" spans="3:9" x14ac:dyDescent="0.2">
      <c r="C9955" s="51"/>
      <c r="D9955" s="51"/>
      <c r="E9955" s="51"/>
      <c r="F9955" s="51"/>
      <c r="G9955" s="51"/>
      <c r="H9955" s="51"/>
      <c r="I9955" s="51"/>
    </row>
    <row r="9956" spans="3:9" x14ac:dyDescent="0.2">
      <c r="C9956" s="51"/>
      <c r="D9956" s="51"/>
      <c r="E9956" s="51"/>
      <c r="F9956" s="51"/>
      <c r="G9956" s="51"/>
      <c r="H9956" s="51"/>
      <c r="I9956" s="51"/>
    </row>
    <row r="9957" spans="3:9" x14ac:dyDescent="0.2">
      <c r="C9957" s="51"/>
      <c r="D9957" s="51"/>
      <c r="E9957" s="51"/>
      <c r="F9957" s="51"/>
      <c r="G9957" s="51"/>
      <c r="H9957" s="51"/>
      <c r="I9957" s="51"/>
    </row>
    <row r="9958" spans="3:9" x14ac:dyDescent="0.2">
      <c r="C9958" s="51"/>
      <c r="D9958" s="51"/>
      <c r="E9958" s="51"/>
      <c r="F9958" s="51"/>
      <c r="G9958" s="51"/>
      <c r="H9958" s="51"/>
      <c r="I9958" s="51"/>
    </row>
    <row r="9959" spans="3:9" x14ac:dyDescent="0.2">
      <c r="C9959" s="51"/>
      <c r="D9959" s="51"/>
      <c r="E9959" s="51"/>
      <c r="F9959" s="51"/>
      <c r="G9959" s="51"/>
      <c r="H9959" s="51"/>
      <c r="I9959" s="51"/>
    </row>
    <row r="9960" spans="3:9" x14ac:dyDescent="0.2">
      <c r="C9960" s="51"/>
      <c r="D9960" s="51"/>
      <c r="E9960" s="51"/>
      <c r="F9960" s="51"/>
      <c r="G9960" s="51"/>
      <c r="H9960" s="51"/>
      <c r="I9960" s="51"/>
    </row>
    <row r="9961" spans="3:9" x14ac:dyDescent="0.2">
      <c r="C9961" s="51"/>
      <c r="D9961" s="51"/>
      <c r="E9961" s="51"/>
      <c r="F9961" s="51"/>
      <c r="G9961" s="51"/>
      <c r="H9961" s="51"/>
      <c r="I9961" s="51"/>
    </row>
  </sheetData>
  <mergeCells count="5">
    <mergeCell ref="J9:J10"/>
    <mergeCell ref="L9:L10"/>
    <mergeCell ref="A9:A10"/>
    <mergeCell ref="AC9:AC10"/>
    <mergeCell ref="AE9:AE10"/>
  </mergeCells>
  <hyperlinks>
    <hyperlink ref="A8" r:id="rId1" display="http://cdec/histPlot/DataPlotter.jsp?staid=CLE&amp;sensor_no=8&amp;duration=D&amp;start=01/01/1900+00:00&amp;end=06/28/2013+10:49&amp;geom=small"/>
    <hyperlink ref="AC8" r:id="rId2" display="http://cdec/histPlot/DataPlotter.jsp?staid=TNL&amp;sensor_no=65&amp;duration=M&amp;start=10/01/1911+00:00&amp;end=06/28/2013+11:20&amp;geom=small"/>
  </hyperlinks>
  <pageMargins left="0.75" right="0.75" top="1" bottom="1" header="0.5" footer="0.5"/>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2:X1046"/>
  <sheetViews>
    <sheetView workbookViewId="0">
      <selection activeCell="V92" sqref="V92"/>
    </sheetView>
  </sheetViews>
  <sheetFormatPr defaultRowHeight="12.75" x14ac:dyDescent="0.2"/>
  <cols>
    <col min="3" max="3" width="2.85546875" customWidth="1"/>
    <col min="17" max="17" width="10.140625" bestFit="1" customWidth="1"/>
    <col min="18" max="18" width="3.28515625" customWidth="1"/>
    <col min="19" max="19" width="10.28515625" bestFit="1" customWidth="1"/>
    <col min="20" max="20" width="10.28515625" hidden="1" customWidth="1"/>
    <col min="21" max="21" width="15.42578125" bestFit="1" customWidth="1"/>
    <col min="22" max="22" width="13.5703125" customWidth="1"/>
    <col min="23" max="23" width="21.42578125" bestFit="1" customWidth="1"/>
    <col min="24" max="24" width="14.42578125" bestFit="1" customWidth="1"/>
  </cols>
  <sheetData>
    <row r="2" spans="1:24" ht="18.75" x14ac:dyDescent="0.3">
      <c r="A2" s="71" t="s">
        <v>100</v>
      </c>
    </row>
    <row r="4" spans="1:24" x14ac:dyDescent="0.2">
      <c r="A4" t="s">
        <v>70</v>
      </c>
    </row>
    <row r="6" spans="1:24" x14ac:dyDescent="0.2">
      <c r="A6" t="s">
        <v>2</v>
      </c>
    </row>
    <row r="7" spans="1:24" x14ac:dyDescent="0.2">
      <c r="A7" s="2" t="s">
        <v>71</v>
      </c>
    </row>
    <row r="8" spans="1:24" x14ac:dyDescent="0.2">
      <c r="A8" s="2"/>
    </row>
    <row r="10" spans="1:24" x14ac:dyDescent="0.2">
      <c r="A10" s="3" t="s">
        <v>72</v>
      </c>
    </row>
    <row r="11" spans="1:24" x14ac:dyDescent="0.2">
      <c r="A11" s="6"/>
      <c r="B11" s="6"/>
      <c r="C11" s="6"/>
    </row>
    <row r="12" spans="1:24" ht="25.5" x14ac:dyDescent="0.2">
      <c r="A12" s="131" t="s">
        <v>5</v>
      </c>
      <c r="B12" s="7" t="s">
        <v>6</v>
      </c>
      <c r="C12" s="132"/>
      <c r="D12" t="s">
        <v>8</v>
      </c>
    </row>
    <row r="13" spans="1:24" x14ac:dyDescent="0.2">
      <c r="A13" s="131"/>
      <c r="B13" s="8" t="s">
        <v>7</v>
      </c>
      <c r="C13" s="132"/>
      <c r="D13" t="s">
        <v>9</v>
      </c>
      <c r="E13" t="s">
        <v>10</v>
      </c>
      <c r="F13" t="s">
        <v>11</v>
      </c>
      <c r="G13" t="s">
        <v>12</v>
      </c>
      <c r="H13" t="s">
        <v>13</v>
      </c>
      <c r="I13" t="s">
        <v>14</v>
      </c>
      <c r="J13" t="s">
        <v>15</v>
      </c>
      <c r="K13" t="s">
        <v>16</v>
      </c>
      <c r="L13" t="s">
        <v>17</v>
      </c>
      <c r="M13" t="s">
        <v>18</v>
      </c>
      <c r="N13" t="s">
        <v>19</v>
      </c>
      <c r="O13" t="s">
        <v>20</v>
      </c>
      <c r="P13" t="s">
        <v>21</v>
      </c>
      <c r="Q13" t="s">
        <v>28</v>
      </c>
      <c r="S13" t="s">
        <v>22</v>
      </c>
      <c r="T13" t="s">
        <v>24</v>
      </c>
      <c r="U13" t="s">
        <v>29</v>
      </c>
      <c r="V13" t="s">
        <v>33</v>
      </c>
      <c r="W13" t="s">
        <v>73</v>
      </c>
      <c r="X13" s="10" t="s">
        <v>27</v>
      </c>
    </row>
    <row r="14" spans="1:24" x14ac:dyDescent="0.2">
      <c r="A14" s="48">
        <v>7945</v>
      </c>
      <c r="B14" s="49">
        <v>230000</v>
      </c>
      <c r="C14" s="50"/>
      <c r="D14">
        <v>1922</v>
      </c>
      <c r="E14">
        <f ca="1">INDIRECT(CONCATENATE("b",(ROW()-14)*12+COLUMN()+9))</f>
        <v>230000</v>
      </c>
      <c r="F14">
        <f ca="1">INDIRECT(CONCATENATE("b",(ROW()-14)*12+COLUMN()+9))</f>
        <v>235000</v>
      </c>
      <c r="G14">
        <f ca="1">INDIRECT(CONCATENATE("b",(ROW()-14)*12+COLUMN()+9))</f>
        <v>332000</v>
      </c>
      <c r="H14">
        <f t="shared" ref="H14:P29" ca="1" si="0">INDIRECT(CONCATENATE("b",(ROW()-14)*12+COLUMN()+9))</f>
        <v>299000</v>
      </c>
      <c r="I14">
        <f t="shared" ca="1" si="0"/>
        <v>542000</v>
      </c>
      <c r="J14">
        <f t="shared" ca="1" si="0"/>
        <v>604000</v>
      </c>
      <c r="K14">
        <f t="shared" ca="1" si="0"/>
        <v>772000</v>
      </c>
      <c r="L14">
        <f t="shared" ca="1" si="0"/>
        <v>623000</v>
      </c>
      <c r="M14">
        <f t="shared" ca="1" si="0"/>
        <v>335000</v>
      </c>
      <c r="N14">
        <f t="shared" ca="1" si="0"/>
        <v>238000</v>
      </c>
      <c r="O14">
        <f t="shared" ca="1" si="0"/>
        <v>212000</v>
      </c>
      <c r="P14">
        <f t="shared" ca="1" si="0"/>
        <v>200000</v>
      </c>
      <c r="Q14" s="9">
        <f ca="1">SUM(E14:P14)/1000</f>
        <v>4622</v>
      </c>
      <c r="R14" s="9"/>
      <c r="S14">
        <f ca="1">IF(Q14 / 1000 &lt; 3.2, 1, 2)</f>
        <v>2</v>
      </c>
      <c r="T14">
        <v>0</v>
      </c>
      <c r="U14">
        <f>IF(T14&gt;800,1,2)</f>
        <v>2</v>
      </c>
      <c r="V14">
        <f ca="1">IF(SUM(S14+U14)&lt;4,1,2)</f>
        <v>2</v>
      </c>
      <c r="W14">
        <v>1</v>
      </c>
      <c r="X14" s="10" t="str">
        <f ca="1">IF(AND(V14=1,W14=4),"CRITICAL","NON-CRITICAL")</f>
        <v>NON-CRITICAL</v>
      </c>
    </row>
    <row r="15" spans="1:24" x14ac:dyDescent="0.2">
      <c r="A15" s="4">
        <v>7976</v>
      </c>
      <c r="B15" s="5">
        <v>235000</v>
      </c>
      <c r="C15" s="51"/>
      <c r="D15">
        <v>1923</v>
      </c>
      <c r="E15">
        <f t="shared" ref="E15:P46" ca="1" si="1">INDIRECT(CONCATENATE("b",(ROW()-14)*12+COLUMN()+9))</f>
        <v>230000</v>
      </c>
      <c r="F15">
        <f t="shared" ca="1" si="1"/>
        <v>252000</v>
      </c>
      <c r="G15">
        <f t="shared" ca="1" si="1"/>
        <v>333000</v>
      </c>
      <c r="H15">
        <f t="shared" ca="1" si="0"/>
        <v>395000</v>
      </c>
      <c r="I15">
        <f t="shared" ca="1" si="0"/>
        <v>309000</v>
      </c>
      <c r="J15">
        <f t="shared" ca="1" si="0"/>
        <v>330000</v>
      </c>
      <c r="K15">
        <f t="shared" ca="1" si="0"/>
        <v>584000</v>
      </c>
      <c r="L15">
        <f t="shared" ca="1" si="0"/>
        <v>353000</v>
      </c>
      <c r="M15">
        <f t="shared" ca="1" si="0"/>
        <v>264000</v>
      </c>
      <c r="N15">
        <f t="shared" ca="1" si="0"/>
        <v>212000</v>
      </c>
      <c r="O15">
        <f t="shared" ca="1" si="0"/>
        <v>192000</v>
      </c>
      <c r="P15">
        <f t="shared" ca="1" si="0"/>
        <v>194000</v>
      </c>
      <c r="Q15" s="9">
        <f t="shared" ref="Q15:Q78" ca="1" si="2">SUM(E15:P15)/1000</f>
        <v>3648</v>
      </c>
      <c r="R15" s="9"/>
      <c r="S15">
        <f t="shared" ref="S15:S78" ca="1" si="3">IF(Q15 / 1000 &lt; 3.2, 1, 2)</f>
        <v>2</v>
      </c>
      <c r="T15" s="9">
        <f ca="1">IF(AND(Q14&lt;4000,Q15&lt;4000),8000-Q14-Q15,0)</f>
        <v>0</v>
      </c>
      <c r="U15">
        <f t="shared" ref="U15:U78" ca="1" si="4">IF(T15&gt;800,1,2)</f>
        <v>2</v>
      </c>
      <c r="V15">
        <f t="shared" ref="V15:V78" ca="1" si="5">IF(SUM(S15+U15)&lt;4,1,2)</f>
        <v>2</v>
      </c>
      <c r="W15">
        <v>3</v>
      </c>
      <c r="X15" s="10" t="str">
        <f t="shared" ref="X15:X78" ca="1" si="6">IF(AND(V15=1,W15=4),"CRITICAL","NON-CRITICAL")</f>
        <v>NON-CRITICAL</v>
      </c>
    </row>
    <row r="16" spans="1:24" x14ac:dyDescent="0.2">
      <c r="A16" s="4">
        <v>8006</v>
      </c>
      <c r="B16" s="5">
        <v>332000</v>
      </c>
      <c r="C16" s="51"/>
      <c r="D16">
        <v>1924</v>
      </c>
      <c r="E16">
        <f t="shared" ca="1" si="1"/>
        <v>220000</v>
      </c>
      <c r="F16">
        <f t="shared" ca="1" si="1"/>
        <v>204000</v>
      </c>
      <c r="G16">
        <f t="shared" ca="1" si="1"/>
        <v>216000</v>
      </c>
      <c r="H16">
        <f t="shared" ca="1" si="0"/>
        <v>224000</v>
      </c>
      <c r="I16">
        <f t="shared" ca="1" si="0"/>
        <v>331000</v>
      </c>
      <c r="J16">
        <f t="shared" ca="1" si="0"/>
        <v>228000</v>
      </c>
      <c r="K16">
        <f t="shared" ca="1" si="0"/>
        <v>208000</v>
      </c>
      <c r="L16">
        <f t="shared" ca="1" si="0"/>
        <v>182000</v>
      </c>
      <c r="M16">
        <f t="shared" ca="1" si="0"/>
        <v>167000</v>
      </c>
      <c r="N16">
        <f t="shared" ca="1" si="0"/>
        <v>169000</v>
      </c>
      <c r="O16">
        <f t="shared" ca="1" si="0"/>
        <v>167000</v>
      </c>
      <c r="P16">
        <f t="shared" ca="1" si="0"/>
        <v>163000</v>
      </c>
      <c r="Q16" s="9">
        <f t="shared" ca="1" si="2"/>
        <v>2479</v>
      </c>
      <c r="R16" s="9"/>
      <c r="S16">
        <f t="shared" ca="1" si="3"/>
        <v>1</v>
      </c>
      <c r="T16" s="9">
        <f t="shared" ref="T16:T79" ca="1" si="7">IF(AND(Q15&lt;4000,Q16&lt;4000),8000-Q15-Q16,0)</f>
        <v>1873</v>
      </c>
      <c r="U16">
        <f t="shared" ca="1" si="4"/>
        <v>1</v>
      </c>
      <c r="V16">
        <f t="shared" ca="1" si="5"/>
        <v>1</v>
      </c>
      <c r="W16">
        <v>4</v>
      </c>
      <c r="X16" s="10" t="str">
        <f t="shared" ca="1" si="6"/>
        <v>CRITICAL</v>
      </c>
    </row>
    <row r="17" spans="1:24" x14ac:dyDescent="0.2">
      <c r="A17" s="4">
        <v>8037</v>
      </c>
      <c r="B17" s="5">
        <v>299000</v>
      </c>
      <c r="C17" s="51"/>
      <c r="D17">
        <v>1925</v>
      </c>
      <c r="E17">
        <f t="shared" ca="1" si="1"/>
        <v>202000</v>
      </c>
      <c r="F17">
        <f t="shared" ca="1" si="1"/>
        <v>321000</v>
      </c>
      <c r="G17">
        <f t="shared" ca="1" si="1"/>
        <v>292000</v>
      </c>
      <c r="H17">
        <f t="shared" ca="1" si="0"/>
        <v>310000</v>
      </c>
      <c r="I17">
        <f t="shared" ca="1" si="0"/>
        <v>1308000</v>
      </c>
      <c r="J17">
        <f t="shared" ca="1" si="0"/>
        <v>525000</v>
      </c>
      <c r="K17">
        <f t="shared" ca="1" si="0"/>
        <v>811000</v>
      </c>
      <c r="L17">
        <f t="shared" ca="1" si="0"/>
        <v>448000</v>
      </c>
      <c r="M17">
        <f t="shared" ca="1" si="0"/>
        <v>287000</v>
      </c>
      <c r="N17">
        <f t="shared" ca="1" si="0"/>
        <v>197000</v>
      </c>
      <c r="O17">
        <f t="shared" ca="1" si="0"/>
        <v>178000</v>
      </c>
      <c r="P17">
        <f t="shared" ca="1" si="0"/>
        <v>186000</v>
      </c>
      <c r="Q17" s="9">
        <f t="shared" ca="1" si="2"/>
        <v>5065</v>
      </c>
      <c r="R17" s="9"/>
      <c r="S17">
        <f t="shared" ca="1" si="3"/>
        <v>2</v>
      </c>
      <c r="T17" s="9">
        <f t="shared" ca="1" si="7"/>
        <v>0</v>
      </c>
      <c r="U17">
        <f t="shared" ca="1" si="4"/>
        <v>2</v>
      </c>
      <c r="V17">
        <f t="shared" ca="1" si="5"/>
        <v>2</v>
      </c>
      <c r="W17">
        <v>1</v>
      </c>
      <c r="X17" s="10" t="str">
        <f t="shared" ca="1" si="6"/>
        <v>NON-CRITICAL</v>
      </c>
    </row>
    <row r="18" spans="1:24" x14ac:dyDescent="0.2">
      <c r="A18" s="4">
        <v>8068</v>
      </c>
      <c r="B18" s="5">
        <v>542000</v>
      </c>
      <c r="C18" s="51"/>
      <c r="D18">
        <v>1926</v>
      </c>
      <c r="E18">
        <f t="shared" ca="1" si="1"/>
        <v>227000</v>
      </c>
      <c r="F18">
        <f t="shared" ca="1" si="1"/>
        <v>246000</v>
      </c>
      <c r="G18">
        <f t="shared" ca="1" si="1"/>
        <v>251000</v>
      </c>
      <c r="H18">
        <f t="shared" ca="1" si="0"/>
        <v>242000</v>
      </c>
      <c r="I18">
        <f t="shared" ca="1" si="0"/>
        <v>868000</v>
      </c>
      <c r="J18">
        <f t="shared" ca="1" si="0"/>
        <v>401000</v>
      </c>
      <c r="K18">
        <f t="shared" ca="1" si="0"/>
        <v>522000</v>
      </c>
      <c r="L18">
        <f t="shared" ca="1" si="0"/>
        <v>270000</v>
      </c>
      <c r="M18">
        <f t="shared" ca="1" si="0"/>
        <v>192000</v>
      </c>
      <c r="N18">
        <f t="shared" ca="1" si="0"/>
        <v>177000</v>
      </c>
      <c r="O18">
        <f t="shared" ca="1" si="0"/>
        <v>168000</v>
      </c>
      <c r="P18">
        <f t="shared" ca="1" si="0"/>
        <v>164000</v>
      </c>
      <c r="Q18" s="9">
        <f t="shared" ca="1" si="2"/>
        <v>3728</v>
      </c>
      <c r="R18" s="9"/>
      <c r="S18">
        <f t="shared" ca="1" si="3"/>
        <v>2</v>
      </c>
      <c r="T18" s="9">
        <f t="shared" ca="1" si="7"/>
        <v>0</v>
      </c>
      <c r="U18">
        <f t="shared" ca="1" si="4"/>
        <v>2</v>
      </c>
      <c r="V18">
        <f t="shared" ca="1" si="5"/>
        <v>2</v>
      </c>
      <c r="W18">
        <v>3</v>
      </c>
      <c r="X18" s="10" t="str">
        <f t="shared" ca="1" si="6"/>
        <v>NON-CRITICAL</v>
      </c>
    </row>
    <row r="19" spans="1:24" x14ac:dyDescent="0.2">
      <c r="A19" s="4">
        <v>8096</v>
      </c>
      <c r="B19" s="5">
        <v>604000</v>
      </c>
      <c r="C19" s="51"/>
      <c r="D19">
        <v>1927</v>
      </c>
      <c r="E19">
        <f t="shared" ca="1" si="1"/>
        <v>196000</v>
      </c>
      <c r="F19">
        <f t="shared" ca="1" si="1"/>
        <v>631000</v>
      </c>
      <c r="G19">
        <f t="shared" ca="1" si="1"/>
        <v>671000</v>
      </c>
      <c r="H19">
        <f t="shared" ca="1" si="0"/>
        <v>695000</v>
      </c>
      <c r="I19">
        <f t="shared" ca="1" si="0"/>
        <v>1360000</v>
      </c>
      <c r="J19">
        <f t="shared" ca="1" si="0"/>
        <v>854000</v>
      </c>
      <c r="K19">
        <f t="shared" ca="1" si="0"/>
        <v>1031000</v>
      </c>
      <c r="L19">
        <f t="shared" ca="1" si="0"/>
        <v>551000</v>
      </c>
      <c r="M19">
        <f t="shared" ca="1" si="0"/>
        <v>347000</v>
      </c>
      <c r="N19">
        <f t="shared" ca="1" si="0"/>
        <v>244000</v>
      </c>
      <c r="O19">
        <f t="shared" ca="1" si="0"/>
        <v>207000</v>
      </c>
      <c r="P19">
        <f t="shared" ca="1" si="0"/>
        <v>200000</v>
      </c>
      <c r="Q19" s="9">
        <f t="shared" ca="1" si="2"/>
        <v>6987</v>
      </c>
      <c r="R19" s="9"/>
      <c r="S19">
        <f t="shared" ca="1" si="3"/>
        <v>2</v>
      </c>
      <c r="T19" s="9">
        <f t="shared" ca="1" si="7"/>
        <v>0</v>
      </c>
      <c r="U19">
        <f t="shared" ca="1" si="4"/>
        <v>2</v>
      </c>
      <c r="V19">
        <f t="shared" ca="1" si="5"/>
        <v>2</v>
      </c>
      <c r="W19">
        <v>1</v>
      </c>
      <c r="X19" s="10" t="str">
        <f t="shared" ca="1" si="6"/>
        <v>NON-CRITICAL</v>
      </c>
    </row>
    <row r="20" spans="1:24" x14ac:dyDescent="0.2">
      <c r="A20" s="4">
        <v>8127</v>
      </c>
      <c r="B20" s="5">
        <v>772000</v>
      </c>
      <c r="C20" s="51"/>
      <c r="D20">
        <v>1928</v>
      </c>
      <c r="E20">
        <f t="shared" ca="1" si="1"/>
        <v>208000</v>
      </c>
      <c r="F20">
        <f t="shared" ca="1" si="1"/>
        <v>450000</v>
      </c>
      <c r="G20">
        <f t="shared" ca="1" si="1"/>
        <v>342000</v>
      </c>
      <c r="H20">
        <f t="shared" ca="1" si="0"/>
        <v>466000</v>
      </c>
      <c r="I20">
        <f t="shared" ca="1" si="0"/>
        <v>637000</v>
      </c>
      <c r="J20">
        <f t="shared" ca="1" si="0"/>
        <v>980000</v>
      </c>
      <c r="K20">
        <f t="shared" ca="1" si="0"/>
        <v>790000</v>
      </c>
      <c r="L20">
        <f t="shared" ca="1" si="0"/>
        <v>395000</v>
      </c>
      <c r="M20">
        <f t="shared" ca="1" si="0"/>
        <v>248000</v>
      </c>
      <c r="N20">
        <f t="shared" ca="1" si="0"/>
        <v>220000</v>
      </c>
      <c r="O20">
        <f t="shared" ca="1" si="0"/>
        <v>196000</v>
      </c>
      <c r="P20">
        <f t="shared" ca="1" si="0"/>
        <v>188000</v>
      </c>
      <c r="Q20" s="9">
        <f t="shared" ca="1" si="2"/>
        <v>5120</v>
      </c>
      <c r="R20" s="9"/>
      <c r="S20">
        <f t="shared" ca="1" si="3"/>
        <v>2</v>
      </c>
      <c r="T20" s="9">
        <f t="shared" ca="1" si="7"/>
        <v>0</v>
      </c>
      <c r="U20">
        <f t="shared" ca="1" si="4"/>
        <v>2</v>
      </c>
      <c r="V20">
        <f t="shared" ca="1" si="5"/>
        <v>2</v>
      </c>
      <c r="W20">
        <v>1</v>
      </c>
      <c r="X20" s="10" t="str">
        <f t="shared" ca="1" si="6"/>
        <v>NON-CRITICAL</v>
      </c>
    </row>
    <row r="21" spans="1:24" x14ac:dyDescent="0.2">
      <c r="A21" s="4">
        <v>8157</v>
      </c>
      <c r="B21" s="5">
        <v>623000</v>
      </c>
      <c r="C21" s="51"/>
      <c r="D21">
        <v>1929</v>
      </c>
      <c r="E21">
        <f t="shared" ca="1" si="1"/>
        <v>198000</v>
      </c>
      <c r="F21">
        <f t="shared" ca="1" si="1"/>
        <v>238000</v>
      </c>
      <c r="G21">
        <f t="shared" ca="1" si="1"/>
        <v>258000</v>
      </c>
      <c r="H21">
        <f t="shared" ca="1" si="0"/>
        <v>270000</v>
      </c>
      <c r="I21">
        <f t="shared" ca="1" si="0"/>
        <v>371000</v>
      </c>
      <c r="J21">
        <f t="shared" ca="1" si="0"/>
        <v>379000</v>
      </c>
      <c r="K21">
        <f t="shared" ca="1" si="0"/>
        <v>407000</v>
      </c>
      <c r="L21">
        <f t="shared" ca="1" si="0"/>
        <v>321000</v>
      </c>
      <c r="M21">
        <f t="shared" ca="1" si="0"/>
        <v>232000</v>
      </c>
      <c r="N21">
        <f t="shared" ca="1" si="0"/>
        <v>188000</v>
      </c>
      <c r="O21">
        <f t="shared" ca="1" si="0"/>
        <v>177000</v>
      </c>
      <c r="P21">
        <f t="shared" ca="1" si="0"/>
        <v>169000</v>
      </c>
      <c r="Q21" s="9">
        <f t="shared" ca="1" si="2"/>
        <v>3208</v>
      </c>
      <c r="R21" s="9"/>
      <c r="S21">
        <f t="shared" ca="1" si="3"/>
        <v>2</v>
      </c>
      <c r="T21" s="9">
        <f t="shared" ca="1" si="7"/>
        <v>0</v>
      </c>
      <c r="U21">
        <f t="shared" ca="1" si="4"/>
        <v>2</v>
      </c>
      <c r="V21">
        <f t="shared" ca="1" si="5"/>
        <v>2</v>
      </c>
      <c r="W21">
        <v>3</v>
      </c>
      <c r="X21" s="10" t="str">
        <f t="shared" ca="1" si="6"/>
        <v>NON-CRITICAL</v>
      </c>
    </row>
    <row r="22" spans="1:24" x14ac:dyDescent="0.2">
      <c r="A22" s="4">
        <v>8188</v>
      </c>
      <c r="B22" s="5">
        <v>335000</v>
      </c>
      <c r="C22" s="51"/>
      <c r="D22">
        <v>1930</v>
      </c>
      <c r="E22">
        <f t="shared" ca="1" si="1"/>
        <v>180000</v>
      </c>
      <c r="F22">
        <f t="shared" ca="1" si="1"/>
        <v>177000</v>
      </c>
      <c r="G22">
        <f t="shared" ca="1" si="1"/>
        <v>700000</v>
      </c>
      <c r="H22">
        <f t="shared" ca="1" si="0"/>
        <v>393000</v>
      </c>
      <c r="I22">
        <f t="shared" ca="1" si="0"/>
        <v>557000</v>
      </c>
      <c r="J22">
        <f t="shared" ca="1" si="0"/>
        <v>686000</v>
      </c>
      <c r="K22">
        <f t="shared" ca="1" si="0"/>
        <v>422000</v>
      </c>
      <c r="L22">
        <f t="shared" ca="1" si="0"/>
        <v>319000</v>
      </c>
      <c r="M22">
        <f t="shared" ca="1" si="0"/>
        <v>214000</v>
      </c>
      <c r="N22">
        <f t="shared" ca="1" si="0"/>
        <v>188000</v>
      </c>
      <c r="O22">
        <f t="shared" ca="1" si="0"/>
        <v>177000</v>
      </c>
      <c r="P22">
        <f t="shared" ca="1" si="0"/>
        <v>177000</v>
      </c>
      <c r="Q22" s="9">
        <f t="shared" ca="1" si="2"/>
        <v>4190</v>
      </c>
      <c r="R22" s="9"/>
      <c r="S22">
        <f t="shared" ca="1" si="3"/>
        <v>2</v>
      </c>
      <c r="T22" s="9">
        <f t="shared" ca="1" si="7"/>
        <v>0</v>
      </c>
      <c r="U22">
        <f t="shared" ca="1" si="4"/>
        <v>2</v>
      </c>
      <c r="V22">
        <f t="shared" ca="1" si="5"/>
        <v>2</v>
      </c>
      <c r="W22">
        <v>2</v>
      </c>
      <c r="X22" s="10" t="str">
        <f t="shared" ca="1" si="6"/>
        <v>NON-CRITICAL</v>
      </c>
    </row>
    <row r="23" spans="1:24" x14ac:dyDescent="0.2">
      <c r="A23" s="4">
        <v>8218</v>
      </c>
      <c r="B23" s="5">
        <v>238000</v>
      </c>
      <c r="C23" s="51"/>
      <c r="D23">
        <v>1931</v>
      </c>
      <c r="E23">
        <f t="shared" ca="1" si="1"/>
        <v>184000</v>
      </c>
      <c r="F23">
        <f t="shared" ca="1" si="1"/>
        <v>188000</v>
      </c>
      <c r="G23">
        <f t="shared" ca="1" si="1"/>
        <v>190000</v>
      </c>
      <c r="H23">
        <f t="shared" ca="1" si="0"/>
        <v>272000</v>
      </c>
      <c r="I23">
        <f t="shared" ca="1" si="0"/>
        <v>266000</v>
      </c>
      <c r="J23">
        <f t="shared" ca="1" si="0"/>
        <v>365000</v>
      </c>
      <c r="K23">
        <f t="shared" ca="1" si="0"/>
        <v>236000</v>
      </c>
      <c r="L23">
        <f t="shared" ca="1" si="0"/>
        <v>194000</v>
      </c>
      <c r="M23">
        <f t="shared" ca="1" si="0"/>
        <v>173000</v>
      </c>
      <c r="N23">
        <f t="shared" ca="1" si="0"/>
        <v>161000</v>
      </c>
      <c r="O23">
        <f t="shared" ca="1" si="0"/>
        <v>157000</v>
      </c>
      <c r="P23">
        <f t="shared" ca="1" si="0"/>
        <v>153000</v>
      </c>
      <c r="Q23" s="9">
        <f t="shared" ca="1" si="2"/>
        <v>2539</v>
      </c>
      <c r="R23" s="9"/>
      <c r="S23">
        <f t="shared" ca="1" si="3"/>
        <v>1</v>
      </c>
      <c r="T23" s="9">
        <f t="shared" ca="1" si="7"/>
        <v>0</v>
      </c>
      <c r="U23">
        <f t="shared" ca="1" si="4"/>
        <v>2</v>
      </c>
      <c r="V23">
        <f t="shared" ca="1" si="5"/>
        <v>1</v>
      </c>
      <c r="W23">
        <v>4</v>
      </c>
      <c r="X23" s="10" t="str">
        <f t="shared" ca="1" si="6"/>
        <v>CRITICAL</v>
      </c>
    </row>
    <row r="24" spans="1:24" x14ac:dyDescent="0.2">
      <c r="A24" s="4">
        <v>8249</v>
      </c>
      <c r="B24" s="5">
        <v>212000</v>
      </c>
      <c r="C24" s="51"/>
      <c r="D24">
        <v>1932</v>
      </c>
      <c r="E24">
        <f t="shared" ca="1" si="1"/>
        <v>173000</v>
      </c>
      <c r="F24">
        <f t="shared" ca="1" si="1"/>
        <v>175000</v>
      </c>
      <c r="G24">
        <f t="shared" ca="1" si="1"/>
        <v>397000</v>
      </c>
      <c r="H24">
        <f t="shared" ca="1" si="0"/>
        <v>347000</v>
      </c>
      <c r="I24">
        <f t="shared" ca="1" si="0"/>
        <v>315000</v>
      </c>
      <c r="J24">
        <f t="shared" ca="1" si="0"/>
        <v>657000</v>
      </c>
      <c r="K24">
        <f t="shared" ca="1" si="0"/>
        <v>432000</v>
      </c>
      <c r="L24">
        <f t="shared" ca="1" si="0"/>
        <v>462000</v>
      </c>
      <c r="M24">
        <f t="shared" ca="1" si="0"/>
        <v>238000</v>
      </c>
      <c r="N24">
        <f t="shared" ca="1" si="0"/>
        <v>180000</v>
      </c>
      <c r="O24">
        <f t="shared" ca="1" si="0"/>
        <v>163000</v>
      </c>
      <c r="P24">
        <f t="shared" ca="1" si="0"/>
        <v>155000</v>
      </c>
      <c r="Q24" s="9">
        <f t="shared" ca="1" si="2"/>
        <v>3694</v>
      </c>
      <c r="R24" s="9"/>
      <c r="S24">
        <f t="shared" ca="1" si="3"/>
        <v>2</v>
      </c>
      <c r="T24" s="9">
        <f t="shared" ca="1" si="7"/>
        <v>1767</v>
      </c>
      <c r="U24">
        <f t="shared" ca="1" si="4"/>
        <v>1</v>
      </c>
      <c r="V24">
        <f t="shared" ca="1" si="5"/>
        <v>1</v>
      </c>
      <c r="W24">
        <v>4</v>
      </c>
      <c r="X24" s="10" t="str">
        <f t="shared" ca="1" si="6"/>
        <v>CRITICAL</v>
      </c>
    </row>
    <row r="25" spans="1:24" x14ac:dyDescent="0.2">
      <c r="A25" s="4">
        <v>8280</v>
      </c>
      <c r="B25" s="5">
        <v>200000</v>
      </c>
      <c r="C25" s="51"/>
      <c r="D25">
        <v>1933</v>
      </c>
      <c r="E25">
        <f t="shared" ca="1" si="1"/>
        <v>161000</v>
      </c>
      <c r="F25">
        <f t="shared" ca="1" si="1"/>
        <v>179000</v>
      </c>
      <c r="G25">
        <f t="shared" ca="1" si="1"/>
        <v>190000</v>
      </c>
      <c r="H25">
        <f t="shared" ca="1" si="0"/>
        <v>222000</v>
      </c>
      <c r="I25">
        <f t="shared" ca="1" si="0"/>
        <v>220000</v>
      </c>
      <c r="J25">
        <f t="shared" ca="1" si="0"/>
        <v>803000</v>
      </c>
      <c r="K25">
        <f t="shared" ca="1" si="0"/>
        <v>488000</v>
      </c>
      <c r="L25">
        <f t="shared" ca="1" si="0"/>
        <v>424000</v>
      </c>
      <c r="M25">
        <f t="shared" ca="1" si="0"/>
        <v>278000</v>
      </c>
      <c r="N25">
        <f t="shared" ca="1" si="0"/>
        <v>184000</v>
      </c>
      <c r="O25">
        <f t="shared" ca="1" si="0"/>
        <v>165000</v>
      </c>
      <c r="P25">
        <f t="shared" ca="1" si="0"/>
        <v>157000</v>
      </c>
      <c r="Q25" s="9">
        <f t="shared" ca="1" si="2"/>
        <v>3471</v>
      </c>
      <c r="R25" s="9"/>
      <c r="S25">
        <f t="shared" ca="1" si="3"/>
        <v>2</v>
      </c>
      <c r="T25" s="9">
        <f t="shared" ca="1" si="7"/>
        <v>835</v>
      </c>
      <c r="U25">
        <f t="shared" ca="1" si="4"/>
        <v>1</v>
      </c>
      <c r="V25">
        <f t="shared" ca="1" si="5"/>
        <v>1</v>
      </c>
      <c r="W25">
        <v>4</v>
      </c>
      <c r="X25" s="10" t="str">
        <f t="shared" ca="1" si="6"/>
        <v>CRITICAL</v>
      </c>
    </row>
    <row r="26" spans="1:24" x14ac:dyDescent="0.2">
      <c r="A26" s="4">
        <v>8310</v>
      </c>
      <c r="B26" s="5">
        <v>230000</v>
      </c>
      <c r="C26" s="51"/>
      <c r="D26">
        <v>1934</v>
      </c>
      <c r="E26">
        <f t="shared" ca="1" si="1"/>
        <v>171000</v>
      </c>
      <c r="F26">
        <f t="shared" ca="1" si="1"/>
        <v>171000</v>
      </c>
      <c r="G26">
        <f t="shared" ca="1" si="1"/>
        <v>325000</v>
      </c>
      <c r="H26">
        <f t="shared" ca="1" si="0"/>
        <v>480000</v>
      </c>
      <c r="I26">
        <f t="shared" ca="1" si="0"/>
        <v>490000</v>
      </c>
      <c r="J26">
        <f t="shared" ca="1" si="0"/>
        <v>456000</v>
      </c>
      <c r="K26">
        <f t="shared" ca="1" si="0"/>
        <v>325000</v>
      </c>
      <c r="L26">
        <f t="shared" ca="1" si="0"/>
        <v>252000</v>
      </c>
      <c r="M26">
        <f t="shared" ca="1" si="0"/>
        <v>186000</v>
      </c>
      <c r="N26">
        <f t="shared" ca="1" si="0"/>
        <v>163000</v>
      </c>
      <c r="O26">
        <f t="shared" ca="1" si="0"/>
        <v>153000</v>
      </c>
      <c r="P26">
        <f t="shared" ca="1" si="0"/>
        <v>149000</v>
      </c>
      <c r="Q26" s="9">
        <f t="shared" ca="1" si="2"/>
        <v>3321</v>
      </c>
      <c r="R26" s="9"/>
      <c r="S26">
        <f t="shared" ca="1" si="3"/>
        <v>2</v>
      </c>
      <c r="T26" s="9">
        <f t="shared" ca="1" si="7"/>
        <v>1208</v>
      </c>
      <c r="U26">
        <f t="shared" ca="1" si="4"/>
        <v>1</v>
      </c>
      <c r="V26">
        <f t="shared" ca="1" si="5"/>
        <v>1</v>
      </c>
      <c r="W26">
        <v>4</v>
      </c>
      <c r="X26" s="10" t="str">
        <f t="shared" ca="1" si="6"/>
        <v>CRITICAL</v>
      </c>
    </row>
    <row r="27" spans="1:24" x14ac:dyDescent="0.2">
      <c r="A27" s="4">
        <v>8341</v>
      </c>
      <c r="B27" s="5">
        <v>252000</v>
      </c>
      <c r="C27" s="51"/>
      <c r="D27">
        <v>1935</v>
      </c>
      <c r="E27">
        <f t="shared" ca="1" si="1"/>
        <v>163000</v>
      </c>
      <c r="F27">
        <f t="shared" ca="1" si="1"/>
        <v>303000</v>
      </c>
      <c r="G27">
        <f t="shared" ca="1" si="1"/>
        <v>238000</v>
      </c>
      <c r="H27">
        <f t="shared" ca="1" si="0"/>
        <v>486000</v>
      </c>
      <c r="I27">
        <f t="shared" ca="1" si="0"/>
        <v>507000</v>
      </c>
      <c r="J27">
        <f t="shared" ca="1" si="0"/>
        <v>600000</v>
      </c>
      <c r="K27">
        <f t="shared" ca="1" si="0"/>
        <v>1211000</v>
      </c>
      <c r="L27">
        <f t="shared" ca="1" si="0"/>
        <v>582000</v>
      </c>
      <c r="M27">
        <f t="shared" ca="1" si="0"/>
        <v>277000</v>
      </c>
      <c r="N27">
        <f t="shared" ca="1" si="0"/>
        <v>205000</v>
      </c>
      <c r="O27">
        <f t="shared" ca="1" si="0"/>
        <v>178000</v>
      </c>
      <c r="P27">
        <f t="shared" ca="1" si="0"/>
        <v>167000</v>
      </c>
      <c r="Q27" s="9">
        <f t="shared" ca="1" si="2"/>
        <v>4917</v>
      </c>
      <c r="R27" s="9"/>
      <c r="S27">
        <f t="shared" ca="1" si="3"/>
        <v>2</v>
      </c>
      <c r="T27" s="9">
        <f t="shared" ca="1" si="7"/>
        <v>0</v>
      </c>
      <c r="U27">
        <f t="shared" ca="1" si="4"/>
        <v>2</v>
      </c>
      <c r="V27">
        <f t="shared" ca="1" si="5"/>
        <v>2</v>
      </c>
      <c r="W27">
        <v>1</v>
      </c>
      <c r="X27" s="10" t="str">
        <f t="shared" ca="1" si="6"/>
        <v>NON-CRITICAL</v>
      </c>
    </row>
    <row r="28" spans="1:24" x14ac:dyDescent="0.2">
      <c r="A28" s="4">
        <v>8371</v>
      </c>
      <c r="B28" s="5">
        <v>333000</v>
      </c>
      <c r="C28" s="51"/>
      <c r="D28">
        <v>1936</v>
      </c>
      <c r="E28">
        <f t="shared" ca="1" si="1"/>
        <v>181000</v>
      </c>
      <c r="F28">
        <f t="shared" ca="1" si="1"/>
        <v>178000</v>
      </c>
      <c r="G28">
        <f t="shared" ca="1" si="1"/>
        <v>212000</v>
      </c>
      <c r="H28">
        <f t="shared" ca="1" si="0"/>
        <v>805000</v>
      </c>
      <c r="I28">
        <f t="shared" ca="1" si="0"/>
        <v>1062000</v>
      </c>
      <c r="J28">
        <f t="shared" ca="1" si="0"/>
        <v>562000</v>
      </c>
      <c r="K28">
        <f t="shared" ca="1" si="0"/>
        <v>503000</v>
      </c>
      <c r="L28">
        <f t="shared" ca="1" si="0"/>
        <v>343000</v>
      </c>
      <c r="M28">
        <f t="shared" ca="1" si="0"/>
        <v>295000</v>
      </c>
      <c r="N28">
        <f t="shared" ca="1" si="0"/>
        <v>202000</v>
      </c>
      <c r="O28">
        <f t="shared" ca="1" si="0"/>
        <v>170000</v>
      </c>
      <c r="P28">
        <f t="shared" ca="1" si="0"/>
        <v>160000</v>
      </c>
      <c r="Q28" s="9">
        <f t="shared" ca="1" si="2"/>
        <v>4673</v>
      </c>
      <c r="R28" s="9"/>
      <c r="S28">
        <f t="shared" ca="1" si="3"/>
        <v>2</v>
      </c>
      <c r="T28" s="9">
        <f t="shared" ca="1" si="7"/>
        <v>0</v>
      </c>
      <c r="U28">
        <f t="shared" ca="1" si="4"/>
        <v>2</v>
      </c>
      <c r="V28">
        <f t="shared" ca="1" si="5"/>
        <v>2</v>
      </c>
      <c r="W28">
        <v>1</v>
      </c>
      <c r="X28" s="10" t="str">
        <f t="shared" ca="1" si="6"/>
        <v>NON-CRITICAL</v>
      </c>
    </row>
    <row r="29" spans="1:24" x14ac:dyDescent="0.2">
      <c r="A29" s="4">
        <v>8402</v>
      </c>
      <c r="B29" s="5">
        <v>395000</v>
      </c>
      <c r="C29" s="51"/>
      <c r="D29">
        <v>1937</v>
      </c>
      <c r="E29">
        <f t="shared" ca="1" si="1"/>
        <v>165000</v>
      </c>
      <c r="F29">
        <f t="shared" ca="1" si="1"/>
        <v>165000</v>
      </c>
      <c r="G29">
        <f t="shared" ca="1" si="1"/>
        <v>177000</v>
      </c>
      <c r="H29">
        <f t="shared" ca="1" si="0"/>
        <v>179000</v>
      </c>
      <c r="I29">
        <f t="shared" ca="1" si="0"/>
        <v>272000</v>
      </c>
      <c r="J29">
        <f t="shared" ca="1" si="0"/>
        <v>866000</v>
      </c>
      <c r="K29">
        <f t="shared" ca="1" si="0"/>
        <v>882000</v>
      </c>
      <c r="L29">
        <f t="shared" ca="1" si="0"/>
        <v>554000</v>
      </c>
      <c r="M29">
        <f t="shared" ca="1" si="0"/>
        <v>324000</v>
      </c>
      <c r="N29">
        <f t="shared" ca="1" si="0"/>
        <v>209000</v>
      </c>
      <c r="O29">
        <f t="shared" ca="1" si="0"/>
        <v>173000</v>
      </c>
      <c r="P29">
        <f t="shared" ca="1" si="0"/>
        <v>159000</v>
      </c>
      <c r="Q29" s="9">
        <f t="shared" ca="1" si="2"/>
        <v>4125</v>
      </c>
      <c r="R29" s="9"/>
      <c r="S29">
        <f t="shared" ca="1" si="3"/>
        <v>2</v>
      </c>
      <c r="T29" s="9">
        <f t="shared" ca="1" si="7"/>
        <v>0</v>
      </c>
      <c r="U29">
        <f t="shared" ca="1" si="4"/>
        <v>2</v>
      </c>
      <c r="V29">
        <f t="shared" ca="1" si="5"/>
        <v>2</v>
      </c>
      <c r="W29">
        <v>2</v>
      </c>
      <c r="X29" s="10" t="str">
        <f t="shared" ca="1" si="6"/>
        <v>NON-CRITICAL</v>
      </c>
    </row>
    <row r="30" spans="1:24" x14ac:dyDescent="0.2">
      <c r="A30" s="4">
        <v>8433</v>
      </c>
      <c r="B30" s="5">
        <v>309000</v>
      </c>
      <c r="C30" s="51"/>
      <c r="D30">
        <v>1938</v>
      </c>
      <c r="E30">
        <f t="shared" ca="1" si="1"/>
        <v>185000</v>
      </c>
      <c r="F30">
        <f t="shared" ca="1" si="1"/>
        <v>720000</v>
      </c>
      <c r="G30">
        <f t="shared" ca="1" si="1"/>
        <v>1109000</v>
      </c>
      <c r="H30">
        <f t="shared" ca="1" si="1"/>
        <v>587000</v>
      </c>
      <c r="I30">
        <f t="shared" ca="1" si="1"/>
        <v>1531000</v>
      </c>
      <c r="J30">
        <f t="shared" ca="1" si="1"/>
        <v>1886000</v>
      </c>
      <c r="K30">
        <f t="shared" ca="1" si="1"/>
        <v>1299000</v>
      </c>
      <c r="L30">
        <f t="shared" ca="1" si="1"/>
        <v>984000</v>
      </c>
      <c r="M30">
        <f t="shared" ca="1" si="1"/>
        <v>476000</v>
      </c>
      <c r="N30">
        <f t="shared" ca="1" si="1"/>
        <v>301000</v>
      </c>
      <c r="O30">
        <f t="shared" ca="1" si="1"/>
        <v>247000</v>
      </c>
      <c r="P30">
        <f t="shared" ca="1" si="1"/>
        <v>223000</v>
      </c>
      <c r="Q30" s="9">
        <f t="shared" ca="1" si="2"/>
        <v>9548</v>
      </c>
      <c r="R30" s="9"/>
      <c r="S30">
        <f t="shared" ca="1" si="3"/>
        <v>2</v>
      </c>
      <c r="T30" s="9">
        <f t="shared" ca="1" si="7"/>
        <v>0</v>
      </c>
      <c r="U30">
        <f t="shared" ca="1" si="4"/>
        <v>2</v>
      </c>
      <c r="V30">
        <f t="shared" ca="1" si="5"/>
        <v>2</v>
      </c>
      <c r="W30">
        <v>1</v>
      </c>
      <c r="X30" s="10" t="str">
        <f t="shared" ca="1" si="6"/>
        <v>NON-CRITICAL</v>
      </c>
    </row>
    <row r="31" spans="1:24" x14ac:dyDescent="0.2">
      <c r="A31" s="4">
        <v>8461</v>
      </c>
      <c r="B31" s="5">
        <v>330000</v>
      </c>
      <c r="C31" s="51"/>
      <c r="D31">
        <v>1939</v>
      </c>
      <c r="E31">
        <f t="shared" ca="1" si="1"/>
        <v>264000</v>
      </c>
      <c r="F31">
        <f t="shared" ca="1" si="1"/>
        <v>270000</v>
      </c>
      <c r="G31">
        <f t="shared" ca="1" si="1"/>
        <v>349000</v>
      </c>
      <c r="H31">
        <f t="shared" ca="1" si="1"/>
        <v>327000</v>
      </c>
      <c r="I31">
        <f t="shared" ca="1" si="1"/>
        <v>298000</v>
      </c>
      <c r="J31">
        <f t="shared" ca="1" si="1"/>
        <v>604000</v>
      </c>
      <c r="K31">
        <f t="shared" ca="1" si="1"/>
        <v>342000</v>
      </c>
      <c r="L31">
        <f t="shared" ca="1" si="1"/>
        <v>260000</v>
      </c>
      <c r="M31">
        <f t="shared" ca="1" si="1"/>
        <v>204000</v>
      </c>
      <c r="N31">
        <f t="shared" ca="1" si="1"/>
        <v>190000</v>
      </c>
      <c r="O31">
        <f t="shared" ca="1" si="1"/>
        <v>179000</v>
      </c>
      <c r="P31">
        <f t="shared" ca="1" si="1"/>
        <v>178000</v>
      </c>
      <c r="Q31" s="9">
        <f t="shared" ca="1" si="2"/>
        <v>3465</v>
      </c>
      <c r="R31" s="9"/>
      <c r="S31">
        <f t="shared" ca="1" si="3"/>
        <v>2</v>
      </c>
      <c r="T31" s="9">
        <f t="shared" ca="1" si="7"/>
        <v>0</v>
      </c>
      <c r="U31">
        <f t="shared" ca="1" si="4"/>
        <v>2</v>
      </c>
      <c r="V31">
        <f t="shared" ca="1" si="5"/>
        <v>2</v>
      </c>
      <c r="W31">
        <v>3</v>
      </c>
      <c r="X31" s="10" t="str">
        <f t="shared" ca="1" si="6"/>
        <v>NON-CRITICAL</v>
      </c>
    </row>
    <row r="32" spans="1:24" x14ac:dyDescent="0.2">
      <c r="A32" s="4">
        <v>8492</v>
      </c>
      <c r="B32" s="5">
        <v>584000</v>
      </c>
      <c r="C32" s="51"/>
      <c r="D32">
        <v>1940</v>
      </c>
      <c r="E32">
        <f t="shared" ca="1" si="1"/>
        <v>191000</v>
      </c>
      <c r="F32">
        <f t="shared" ca="1" si="1"/>
        <v>189000</v>
      </c>
      <c r="G32">
        <f t="shared" ca="1" si="1"/>
        <v>342000</v>
      </c>
      <c r="H32">
        <f t="shared" ca="1" si="1"/>
        <v>1004000</v>
      </c>
      <c r="I32">
        <f t="shared" ca="1" si="1"/>
        <v>1675000</v>
      </c>
      <c r="J32">
        <f t="shared" ca="1" si="1"/>
        <v>1377000</v>
      </c>
      <c r="K32">
        <f t="shared" ca="1" si="1"/>
        <v>938000</v>
      </c>
      <c r="L32">
        <f t="shared" ca="1" si="1"/>
        <v>417000</v>
      </c>
      <c r="M32">
        <f t="shared" ca="1" si="1"/>
        <v>271000</v>
      </c>
      <c r="N32">
        <f t="shared" ca="1" si="1"/>
        <v>223000</v>
      </c>
      <c r="O32">
        <f t="shared" ca="1" si="1"/>
        <v>204000</v>
      </c>
      <c r="P32">
        <f t="shared" ca="1" si="1"/>
        <v>199000</v>
      </c>
      <c r="Q32" s="9">
        <f t="shared" ca="1" si="2"/>
        <v>7030</v>
      </c>
      <c r="R32" s="9"/>
      <c r="S32">
        <f t="shared" ca="1" si="3"/>
        <v>2</v>
      </c>
      <c r="T32" s="9">
        <f t="shared" ca="1" si="7"/>
        <v>0</v>
      </c>
      <c r="U32">
        <f t="shared" ca="1" si="4"/>
        <v>2</v>
      </c>
      <c r="V32">
        <f t="shared" ca="1" si="5"/>
        <v>2</v>
      </c>
      <c r="W32">
        <v>1</v>
      </c>
      <c r="X32" s="10" t="str">
        <f t="shared" ca="1" si="6"/>
        <v>NON-CRITICAL</v>
      </c>
    </row>
    <row r="33" spans="1:24" x14ac:dyDescent="0.2">
      <c r="A33" s="4">
        <v>8522</v>
      </c>
      <c r="B33" s="5">
        <v>353000</v>
      </c>
      <c r="C33" s="51"/>
      <c r="D33">
        <v>1941</v>
      </c>
      <c r="E33">
        <f t="shared" ca="1" si="1"/>
        <v>221000</v>
      </c>
      <c r="F33">
        <f t="shared" ca="1" si="1"/>
        <v>250000</v>
      </c>
      <c r="G33">
        <f t="shared" ca="1" si="1"/>
        <v>1069000</v>
      </c>
      <c r="H33">
        <f t="shared" ca="1" si="1"/>
        <v>1411000</v>
      </c>
      <c r="I33">
        <f t="shared" ca="1" si="1"/>
        <v>1263000</v>
      </c>
      <c r="J33">
        <f t="shared" ca="1" si="1"/>
        <v>1206000</v>
      </c>
      <c r="K33">
        <f t="shared" ca="1" si="1"/>
        <v>1225000</v>
      </c>
      <c r="L33">
        <f t="shared" ca="1" si="1"/>
        <v>781000</v>
      </c>
      <c r="M33">
        <f t="shared" ca="1" si="1"/>
        <v>466000</v>
      </c>
      <c r="N33">
        <f t="shared" ca="1" si="1"/>
        <v>319000</v>
      </c>
      <c r="O33">
        <f t="shared" ca="1" si="1"/>
        <v>264000</v>
      </c>
      <c r="P33">
        <f t="shared" ca="1" si="1"/>
        <v>241000</v>
      </c>
      <c r="Q33" s="9">
        <f t="shared" ca="1" si="2"/>
        <v>8716</v>
      </c>
      <c r="R33" s="9"/>
      <c r="S33">
        <f t="shared" ca="1" si="3"/>
        <v>2</v>
      </c>
      <c r="T33" s="9">
        <f t="shared" ca="1" si="7"/>
        <v>0</v>
      </c>
      <c r="U33">
        <f t="shared" ca="1" si="4"/>
        <v>2</v>
      </c>
      <c r="V33">
        <f t="shared" ca="1" si="5"/>
        <v>2</v>
      </c>
      <c r="W33">
        <v>1</v>
      </c>
      <c r="X33" s="10" t="str">
        <f t="shared" ca="1" si="6"/>
        <v>NON-CRITICAL</v>
      </c>
    </row>
    <row r="34" spans="1:24" x14ac:dyDescent="0.2">
      <c r="A34" s="4">
        <v>8553</v>
      </c>
      <c r="B34" s="5">
        <v>264000</v>
      </c>
      <c r="C34" s="51"/>
      <c r="D34">
        <v>1942</v>
      </c>
      <c r="E34">
        <f t="shared" ca="1" si="1"/>
        <v>249000</v>
      </c>
      <c r="F34">
        <f t="shared" ca="1" si="1"/>
        <v>262000</v>
      </c>
      <c r="G34">
        <f t="shared" ca="1" si="1"/>
        <v>1053000</v>
      </c>
      <c r="H34">
        <f t="shared" ca="1" si="1"/>
        <v>1112000</v>
      </c>
      <c r="I34">
        <f t="shared" ca="1" si="1"/>
        <v>1535000</v>
      </c>
      <c r="J34">
        <f t="shared" ca="1" si="1"/>
        <v>556000</v>
      </c>
      <c r="K34">
        <f t="shared" ca="1" si="1"/>
        <v>893000</v>
      </c>
      <c r="L34">
        <f t="shared" ca="1" si="1"/>
        <v>697000</v>
      </c>
      <c r="M34">
        <f t="shared" ca="1" si="1"/>
        <v>468000</v>
      </c>
      <c r="N34">
        <f t="shared" ca="1" si="1"/>
        <v>303000</v>
      </c>
      <c r="O34">
        <f t="shared" ca="1" si="1"/>
        <v>254000</v>
      </c>
      <c r="P34">
        <f t="shared" ca="1" si="1"/>
        <v>237000</v>
      </c>
      <c r="Q34" s="9">
        <f t="shared" ca="1" si="2"/>
        <v>7619</v>
      </c>
      <c r="R34" s="9"/>
      <c r="S34">
        <f t="shared" ca="1" si="3"/>
        <v>2</v>
      </c>
      <c r="T34" s="9">
        <f t="shared" ca="1" si="7"/>
        <v>0</v>
      </c>
      <c r="U34">
        <f t="shared" ca="1" si="4"/>
        <v>2</v>
      </c>
      <c r="V34">
        <f t="shared" ca="1" si="5"/>
        <v>2</v>
      </c>
      <c r="W34">
        <v>1</v>
      </c>
      <c r="X34" s="10" t="str">
        <f t="shared" ca="1" si="6"/>
        <v>NON-CRITICAL</v>
      </c>
    </row>
    <row r="35" spans="1:24" x14ac:dyDescent="0.2">
      <c r="A35" s="4">
        <v>8583</v>
      </c>
      <c r="B35" s="5">
        <v>212000</v>
      </c>
      <c r="C35" s="51"/>
      <c r="D35">
        <v>1943</v>
      </c>
      <c r="E35">
        <f t="shared" ca="1" si="1"/>
        <v>247000</v>
      </c>
      <c r="F35">
        <f t="shared" ca="1" si="1"/>
        <v>304000</v>
      </c>
      <c r="G35">
        <f t="shared" ca="1" si="1"/>
        <v>439000</v>
      </c>
      <c r="H35">
        <f t="shared" ca="1" si="1"/>
        <v>901000</v>
      </c>
      <c r="I35">
        <f t="shared" ca="1" si="1"/>
        <v>721000</v>
      </c>
      <c r="J35">
        <f t="shared" ca="1" si="1"/>
        <v>963000</v>
      </c>
      <c r="K35">
        <f t="shared" ca="1" si="1"/>
        <v>741000</v>
      </c>
      <c r="L35">
        <f t="shared" ca="1" si="1"/>
        <v>489000</v>
      </c>
      <c r="M35">
        <f t="shared" ca="1" si="1"/>
        <v>354000</v>
      </c>
      <c r="N35">
        <f t="shared" ca="1" si="1"/>
        <v>263000</v>
      </c>
      <c r="O35">
        <f t="shared" ca="1" si="1"/>
        <v>232000</v>
      </c>
      <c r="P35">
        <f t="shared" ca="1" si="1"/>
        <v>220000</v>
      </c>
      <c r="Q35" s="9">
        <f t="shared" ca="1" si="2"/>
        <v>5874</v>
      </c>
      <c r="R35" s="9"/>
      <c r="S35">
        <f t="shared" ca="1" si="3"/>
        <v>2</v>
      </c>
      <c r="T35" s="9">
        <f t="shared" ca="1" si="7"/>
        <v>0</v>
      </c>
      <c r="U35">
        <f t="shared" ca="1" si="4"/>
        <v>2</v>
      </c>
      <c r="V35">
        <f t="shared" ca="1" si="5"/>
        <v>2</v>
      </c>
      <c r="W35">
        <v>1</v>
      </c>
      <c r="X35" s="10" t="str">
        <f t="shared" ca="1" si="6"/>
        <v>NON-CRITICAL</v>
      </c>
    </row>
    <row r="36" spans="1:24" x14ac:dyDescent="0.2">
      <c r="A36" s="4">
        <v>8614</v>
      </c>
      <c r="B36" s="5">
        <v>192000</v>
      </c>
      <c r="C36" s="51"/>
      <c r="D36">
        <v>1944</v>
      </c>
      <c r="E36">
        <f t="shared" ca="1" si="1"/>
        <v>229000</v>
      </c>
      <c r="F36">
        <f t="shared" ca="1" si="1"/>
        <v>251000</v>
      </c>
      <c r="G36">
        <f t="shared" ca="1" si="1"/>
        <v>246000</v>
      </c>
      <c r="H36">
        <f t="shared" ca="1" si="1"/>
        <v>284000</v>
      </c>
      <c r="I36">
        <f t="shared" ca="1" si="1"/>
        <v>478000</v>
      </c>
      <c r="J36">
        <f t="shared" ca="1" si="1"/>
        <v>516000</v>
      </c>
      <c r="K36">
        <f t="shared" ca="1" si="1"/>
        <v>404000</v>
      </c>
      <c r="L36">
        <f t="shared" ca="1" si="1"/>
        <v>355000</v>
      </c>
      <c r="M36">
        <f t="shared" ca="1" si="1"/>
        <v>292000</v>
      </c>
      <c r="N36">
        <f t="shared" ca="1" si="1"/>
        <v>233000</v>
      </c>
      <c r="O36">
        <f t="shared" ca="1" si="1"/>
        <v>208000</v>
      </c>
      <c r="P36">
        <f t="shared" ca="1" si="1"/>
        <v>189000</v>
      </c>
      <c r="Q36" s="9">
        <f t="shared" ca="1" si="2"/>
        <v>3685</v>
      </c>
      <c r="R36" s="9"/>
      <c r="S36">
        <f t="shared" ca="1" si="3"/>
        <v>2</v>
      </c>
      <c r="T36" s="9">
        <f t="shared" ca="1" si="7"/>
        <v>0</v>
      </c>
      <c r="U36">
        <f t="shared" ca="1" si="4"/>
        <v>2</v>
      </c>
      <c r="V36">
        <f t="shared" ca="1" si="5"/>
        <v>2</v>
      </c>
      <c r="W36">
        <v>3</v>
      </c>
      <c r="X36" s="10" t="str">
        <f t="shared" ca="1" si="6"/>
        <v>NON-CRITICAL</v>
      </c>
    </row>
    <row r="37" spans="1:24" x14ac:dyDescent="0.2">
      <c r="A37" s="4">
        <v>8645</v>
      </c>
      <c r="B37" s="5">
        <v>194000</v>
      </c>
      <c r="C37" s="51"/>
      <c r="D37">
        <v>1945</v>
      </c>
      <c r="E37">
        <f t="shared" ca="1" si="1"/>
        <v>223000</v>
      </c>
      <c r="F37">
        <f t="shared" ca="1" si="1"/>
        <v>378000</v>
      </c>
      <c r="G37">
        <f t="shared" ca="1" si="1"/>
        <v>497000</v>
      </c>
      <c r="H37">
        <f t="shared" ca="1" si="1"/>
        <v>390000</v>
      </c>
      <c r="I37">
        <f t="shared" ca="1" si="1"/>
        <v>914000</v>
      </c>
      <c r="J37">
        <f t="shared" ca="1" si="1"/>
        <v>511000</v>
      </c>
      <c r="K37">
        <f t="shared" ca="1" si="1"/>
        <v>471000</v>
      </c>
      <c r="L37">
        <f t="shared" ca="1" si="1"/>
        <v>499000</v>
      </c>
      <c r="M37">
        <f t="shared" ca="1" si="1"/>
        <v>344000</v>
      </c>
      <c r="N37">
        <f t="shared" ca="1" si="1"/>
        <v>229000</v>
      </c>
      <c r="O37">
        <f t="shared" ca="1" si="1"/>
        <v>206000</v>
      </c>
      <c r="P37">
        <f t="shared" ca="1" si="1"/>
        <v>196000</v>
      </c>
      <c r="Q37" s="9">
        <f t="shared" ca="1" si="2"/>
        <v>4858</v>
      </c>
      <c r="R37" s="9"/>
      <c r="S37">
        <f t="shared" ca="1" si="3"/>
        <v>2</v>
      </c>
      <c r="T37" s="9">
        <f t="shared" ca="1" si="7"/>
        <v>0</v>
      </c>
      <c r="U37">
        <f t="shared" ca="1" si="4"/>
        <v>2</v>
      </c>
      <c r="V37">
        <f t="shared" ca="1" si="5"/>
        <v>2</v>
      </c>
      <c r="W37">
        <v>1</v>
      </c>
      <c r="X37" s="10" t="str">
        <f t="shared" ca="1" si="6"/>
        <v>NON-CRITICAL</v>
      </c>
    </row>
    <row r="38" spans="1:24" x14ac:dyDescent="0.2">
      <c r="A38" s="4">
        <v>8675</v>
      </c>
      <c r="B38" s="5">
        <v>220000</v>
      </c>
      <c r="C38" s="51"/>
      <c r="D38">
        <v>1946</v>
      </c>
      <c r="E38">
        <f t="shared" ca="1" si="1"/>
        <v>282000</v>
      </c>
      <c r="F38">
        <f t="shared" ca="1" si="1"/>
        <v>474000</v>
      </c>
      <c r="G38">
        <f t="shared" ca="1" si="1"/>
        <v>1324000</v>
      </c>
      <c r="H38">
        <f t="shared" ca="1" si="1"/>
        <v>777000</v>
      </c>
      <c r="I38">
        <f t="shared" ca="1" si="1"/>
        <v>423000</v>
      </c>
      <c r="J38">
        <f t="shared" ca="1" si="1"/>
        <v>597000</v>
      </c>
      <c r="K38">
        <f t="shared" ca="1" si="1"/>
        <v>594000</v>
      </c>
      <c r="L38">
        <f t="shared" ca="1" si="1"/>
        <v>465000</v>
      </c>
      <c r="M38">
        <f t="shared" ca="1" si="1"/>
        <v>287000</v>
      </c>
      <c r="N38">
        <f t="shared" ca="1" si="1"/>
        <v>251000</v>
      </c>
      <c r="O38">
        <f t="shared" ca="1" si="1"/>
        <v>229000</v>
      </c>
      <c r="P38">
        <f t="shared" ca="1" si="1"/>
        <v>203000</v>
      </c>
      <c r="Q38" s="9">
        <f t="shared" ca="1" si="2"/>
        <v>5906</v>
      </c>
      <c r="R38" s="9"/>
      <c r="S38">
        <f t="shared" ca="1" si="3"/>
        <v>2</v>
      </c>
      <c r="T38" s="9">
        <f t="shared" ca="1" si="7"/>
        <v>0</v>
      </c>
      <c r="U38">
        <f t="shared" ca="1" si="4"/>
        <v>2</v>
      </c>
      <c r="V38">
        <f t="shared" ca="1" si="5"/>
        <v>2</v>
      </c>
      <c r="W38">
        <v>1</v>
      </c>
      <c r="X38" s="10" t="str">
        <f t="shared" ca="1" si="6"/>
        <v>NON-CRITICAL</v>
      </c>
    </row>
    <row r="39" spans="1:24" x14ac:dyDescent="0.2">
      <c r="A39" s="4">
        <v>8706</v>
      </c>
      <c r="B39" s="5">
        <v>204000</v>
      </c>
      <c r="C39" s="51"/>
      <c r="D39">
        <v>1947</v>
      </c>
      <c r="E39">
        <f t="shared" ca="1" si="1"/>
        <v>214000</v>
      </c>
      <c r="F39">
        <f t="shared" ca="1" si="1"/>
        <v>295000</v>
      </c>
      <c r="G39">
        <f t="shared" ca="1" si="1"/>
        <v>306000</v>
      </c>
      <c r="H39">
        <f t="shared" ca="1" si="1"/>
        <v>233000</v>
      </c>
      <c r="I39">
        <f t="shared" ca="1" si="1"/>
        <v>437000</v>
      </c>
      <c r="J39">
        <f t="shared" ca="1" si="1"/>
        <v>716000</v>
      </c>
      <c r="K39">
        <f t="shared" ca="1" si="1"/>
        <v>449000</v>
      </c>
      <c r="L39">
        <f t="shared" ca="1" si="1"/>
        <v>272000</v>
      </c>
      <c r="M39">
        <f t="shared" ca="1" si="1"/>
        <v>375000</v>
      </c>
      <c r="N39">
        <f t="shared" ca="1" si="1"/>
        <v>223000</v>
      </c>
      <c r="O39">
        <f t="shared" ca="1" si="1"/>
        <v>200000</v>
      </c>
      <c r="P39">
        <f t="shared" ca="1" si="1"/>
        <v>188000</v>
      </c>
      <c r="Q39" s="9">
        <f t="shared" ca="1" si="2"/>
        <v>3908</v>
      </c>
      <c r="R39" s="9"/>
      <c r="S39">
        <f t="shared" ca="1" si="3"/>
        <v>2</v>
      </c>
      <c r="T39" s="9">
        <f t="shared" ca="1" si="7"/>
        <v>0</v>
      </c>
      <c r="U39">
        <f t="shared" ca="1" si="4"/>
        <v>2</v>
      </c>
      <c r="V39">
        <f t="shared" ca="1" si="5"/>
        <v>2</v>
      </c>
      <c r="W39">
        <v>3</v>
      </c>
      <c r="X39" s="10" t="str">
        <f t="shared" ca="1" si="6"/>
        <v>NON-CRITICAL</v>
      </c>
    </row>
    <row r="40" spans="1:24" x14ac:dyDescent="0.2">
      <c r="A40" s="4">
        <v>8736</v>
      </c>
      <c r="B40" s="5">
        <v>216000</v>
      </c>
      <c r="C40" s="51"/>
      <c r="D40">
        <v>1948</v>
      </c>
      <c r="E40">
        <f t="shared" ca="1" si="1"/>
        <v>290000</v>
      </c>
      <c r="F40">
        <f t="shared" ca="1" si="1"/>
        <v>238000</v>
      </c>
      <c r="G40">
        <f t="shared" ca="1" si="1"/>
        <v>237000</v>
      </c>
      <c r="H40">
        <f t="shared" ca="1" si="1"/>
        <v>742000</v>
      </c>
      <c r="I40">
        <f t="shared" ca="1" si="1"/>
        <v>271000</v>
      </c>
      <c r="J40">
        <f t="shared" ca="1" si="1"/>
        <v>531000</v>
      </c>
      <c r="K40">
        <f t="shared" ca="1" si="1"/>
        <v>1132000</v>
      </c>
      <c r="L40">
        <f t="shared" ca="1" si="1"/>
        <v>800000</v>
      </c>
      <c r="M40">
        <f t="shared" ca="1" si="1"/>
        <v>511000</v>
      </c>
      <c r="N40">
        <f t="shared" ca="1" si="1"/>
        <v>253000</v>
      </c>
      <c r="O40">
        <f t="shared" ca="1" si="1"/>
        <v>205000</v>
      </c>
      <c r="P40">
        <f t="shared" ca="1" si="1"/>
        <v>206000</v>
      </c>
      <c r="Q40" s="9">
        <f t="shared" ca="1" si="2"/>
        <v>5416</v>
      </c>
      <c r="R40" s="9"/>
      <c r="S40">
        <f t="shared" ca="1" si="3"/>
        <v>2</v>
      </c>
      <c r="T40" s="9">
        <f t="shared" ca="1" si="7"/>
        <v>0</v>
      </c>
      <c r="U40">
        <f t="shared" ca="1" si="4"/>
        <v>2</v>
      </c>
      <c r="V40">
        <f t="shared" ca="1" si="5"/>
        <v>2</v>
      </c>
      <c r="W40">
        <v>1</v>
      </c>
      <c r="X40" s="10" t="str">
        <f t="shared" ca="1" si="6"/>
        <v>NON-CRITICAL</v>
      </c>
    </row>
    <row r="41" spans="1:24" x14ac:dyDescent="0.2">
      <c r="A41" s="4">
        <v>8767</v>
      </c>
      <c r="B41" s="5">
        <v>224000</v>
      </c>
      <c r="C41" s="51"/>
      <c r="D41">
        <v>1949</v>
      </c>
      <c r="E41">
        <f t="shared" ca="1" si="1"/>
        <v>215000</v>
      </c>
      <c r="F41">
        <f t="shared" ca="1" si="1"/>
        <v>240000</v>
      </c>
      <c r="G41">
        <f t="shared" ca="1" si="1"/>
        <v>267000</v>
      </c>
      <c r="H41">
        <f t="shared" ca="1" si="1"/>
        <v>218000</v>
      </c>
      <c r="I41">
        <f t="shared" ca="1" si="1"/>
        <v>371000</v>
      </c>
      <c r="J41">
        <f t="shared" ca="1" si="1"/>
        <v>1141000</v>
      </c>
      <c r="K41">
        <f t="shared" ca="1" si="1"/>
        <v>612000</v>
      </c>
      <c r="L41">
        <f t="shared" ca="1" si="1"/>
        <v>450000</v>
      </c>
      <c r="M41">
        <f t="shared" ca="1" si="1"/>
        <v>248000</v>
      </c>
      <c r="N41">
        <f t="shared" ca="1" si="1"/>
        <v>196000</v>
      </c>
      <c r="O41">
        <f t="shared" ca="1" si="1"/>
        <v>187000</v>
      </c>
      <c r="P41">
        <f t="shared" ca="1" si="1"/>
        <v>173000</v>
      </c>
      <c r="Q41" s="9">
        <f t="shared" ca="1" si="2"/>
        <v>4318</v>
      </c>
      <c r="R41" s="9"/>
      <c r="S41">
        <f t="shared" ca="1" si="3"/>
        <v>2</v>
      </c>
      <c r="T41" s="9">
        <f t="shared" ca="1" si="7"/>
        <v>0</v>
      </c>
      <c r="U41">
        <f t="shared" ca="1" si="4"/>
        <v>2</v>
      </c>
      <c r="V41">
        <f t="shared" ca="1" si="5"/>
        <v>2</v>
      </c>
      <c r="W41">
        <v>2</v>
      </c>
      <c r="X41" s="10" t="str">
        <f t="shared" ca="1" si="6"/>
        <v>NON-CRITICAL</v>
      </c>
    </row>
    <row r="42" spans="1:24" x14ac:dyDescent="0.2">
      <c r="A42" s="4">
        <v>8798</v>
      </c>
      <c r="B42" s="5">
        <v>331000</v>
      </c>
      <c r="C42" s="51"/>
      <c r="D42">
        <v>1950</v>
      </c>
      <c r="E42">
        <f t="shared" ca="1" si="1"/>
        <v>191000</v>
      </c>
      <c r="F42">
        <f t="shared" ca="1" si="1"/>
        <v>206000</v>
      </c>
      <c r="G42">
        <f t="shared" ca="1" si="1"/>
        <v>206000</v>
      </c>
      <c r="H42">
        <f t="shared" ca="1" si="1"/>
        <v>477000</v>
      </c>
      <c r="I42">
        <f t="shared" ca="1" si="1"/>
        <v>577000</v>
      </c>
      <c r="J42">
        <f t="shared" ca="1" si="1"/>
        <v>652000</v>
      </c>
      <c r="K42">
        <f t="shared" ca="1" si="1"/>
        <v>616000</v>
      </c>
      <c r="L42">
        <f t="shared" ca="1" si="1"/>
        <v>408000</v>
      </c>
      <c r="M42">
        <f t="shared" ca="1" si="1"/>
        <v>240000</v>
      </c>
      <c r="N42">
        <f t="shared" ca="1" si="1"/>
        <v>195000</v>
      </c>
      <c r="O42">
        <f t="shared" ca="1" si="1"/>
        <v>186000</v>
      </c>
      <c r="P42">
        <f t="shared" ca="1" si="1"/>
        <v>179000</v>
      </c>
      <c r="Q42" s="9">
        <f t="shared" ca="1" si="2"/>
        <v>4133</v>
      </c>
      <c r="R42" s="9"/>
      <c r="S42">
        <f t="shared" ca="1" si="3"/>
        <v>2</v>
      </c>
      <c r="T42" s="9">
        <f t="shared" ca="1" si="7"/>
        <v>0</v>
      </c>
      <c r="U42">
        <f t="shared" ca="1" si="4"/>
        <v>2</v>
      </c>
      <c r="V42">
        <f t="shared" ca="1" si="5"/>
        <v>2</v>
      </c>
      <c r="W42">
        <v>2</v>
      </c>
      <c r="X42" s="10" t="str">
        <f t="shared" ca="1" si="6"/>
        <v>NON-CRITICAL</v>
      </c>
    </row>
    <row r="43" spans="1:24" x14ac:dyDescent="0.2">
      <c r="A43" s="4">
        <v>8827</v>
      </c>
      <c r="B43" s="5">
        <v>228000</v>
      </c>
      <c r="C43" s="51"/>
      <c r="D43">
        <v>1951</v>
      </c>
      <c r="E43">
        <f t="shared" ca="1" si="1"/>
        <v>529000</v>
      </c>
      <c r="F43">
        <f t="shared" ca="1" si="1"/>
        <v>594000</v>
      </c>
      <c r="G43">
        <f t="shared" ca="1" si="1"/>
        <v>954000</v>
      </c>
      <c r="H43">
        <f t="shared" ca="1" si="1"/>
        <v>731000</v>
      </c>
      <c r="I43">
        <f t="shared" ca="1" si="1"/>
        <v>983000</v>
      </c>
      <c r="J43">
        <f t="shared" ca="1" si="1"/>
        <v>663000</v>
      </c>
      <c r="K43">
        <f t="shared" ca="1" si="1"/>
        <v>503000</v>
      </c>
      <c r="L43">
        <f t="shared" ca="1" si="1"/>
        <v>502000</v>
      </c>
      <c r="M43">
        <f t="shared" ca="1" si="1"/>
        <v>264000</v>
      </c>
      <c r="N43">
        <f t="shared" ca="1" si="1"/>
        <v>207000</v>
      </c>
      <c r="O43">
        <f t="shared" ca="1" si="1"/>
        <v>199000</v>
      </c>
      <c r="P43">
        <f t="shared" ca="1" si="1"/>
        <v>187000</v>
      </c>
      <c r="Q43" s="9">
        <f t="shared" ca="1" si="2"/>
        <v>6316</v>
      </c>
      <c r="R43" s="9"/>
      <c r="S43">
        <f t="shared" ca="1" si="3"/>
        <v>2</v>
      </c>
      <c r="T43" s="9">
        <f t="shared" ca="1" si="7"/>
        <v>0</v>
      </c>
      <c r="U43">
        <f t="shared" ca="1" si="4"/>
        <v>2</v>
      </c>
      <c r="V43">
        <f t="shared" ca="1" si="5"/>
        <v>2</v>
      </c>
      <c r="W43">
        <v>1</v>
      </c>
      <c r="X43" s="10" t="str">
        <f t="shared" ca="1" si="6"/>
        <v>NON-CRITICAL</v>
      </c>
    </row>
    <row r="44" spans="1:24" x14ac:dyDescent="0.2">
      <c r="A44" s="4">
        <v>8858</v>
      </c>
      <c r="B44" s="5">
        <v>208000</v>
      </c>
      <c r="C44" s="51"/>
      <c r="D44">
        <v>1952</v>
      </c>
      <c r="E44">
        <f t="shared" ca="1" si="1"/>
        <v>237000</v>
      </c>
      <c r="F44">
        <f t="shared" ca="1" si="1"/>
        <v>388000</v>
      </c>
      <c r="G44">
        <f t="shared" ca="1" si="1"/>
        <v>1061000</v>
      </c>
      <c r="H44">
        <f t="shared" ca="1" si="1"/>
        <v>748000</v>
      </c>
      <c r="I44">
        <f t="shared" ca="1" si="1"/>
        <v>1140000</v>
      </c>
      <c r="J44">
        <f t="shared" ca="1" si="1"/>
        <v>923000</v>
      </c>
      <c r="K44">
        <f t="shared" ca="1" si="1"/>
        <v>1301000</v>
      </c>
      <c r="L44">
        <f t="shared" ca="1" si="1"/>
        <v>827000</v>
      </c>
      <c r="M44">
        <f t="shared" ca="1" si="1"/>
        <v>399000</v>
      </c>
      <c r="N44">
        <f t="shared" ca="1" si="1"/>
        <v>301000</v>
      </c>
      <c r="O44">
        <f t="shared" ca="1" si="1"/>
        <v>232000</v>
      </c>
      <c r="P44">
        <f t="shared" ca="1" si="1"/>
        <v>228000</v>
      </c>
      <c r="Q44" s="9">
        <f t="shared" ca="1" si="2"/>
        <v>7785</v>
      </c>
      <c r="R44" s="9"/>
      <c r="S44">
        <f t="shared" ca="1" si="3"/>
        <v>2</v>
      </c>
      <c r="T44" s="9">
        <f t="shared" ca="1" si="7"/>
        <v>0</v>
      </c>
      <c r="U44">
        <f t="shared" ca="1" si="4"/>
        <v>2</v>
      </c>
      <c r="V44">
        <f t="shared" ca="1" si="5"/>
        <v>2</v>
      </c>
      <c r="W44">
        <v>1</v>
      </c>
      <c r="X44" s="10" t="str">
        <f t="shared" ca="1" si="6"/>
        <v>NON-CRITICAL</v>
      </c>
    </row>
    <row r="45" spans="1:24" x14ac:dyDescent="0.2">
      <c r="A45" s="4">
        <v>8888</v>
      </c>
      <c r="B45" s="5">
        <v>182000</v>
      </c>
      <c r="C45" s="51"/>
      <c r="D45">
        <v>1953</v>
      </c>
      <c r="E45">
        <f t="shared" ca="1" si="1"/>
        <v>238000</v>
      </c>
      <c r="F45">
        <f t="shared" ca="1" si="1"/>
        <v>236000</v>
      </c>
      <c r="G45">
        <f t="shared" ca="1" si="1"/>
        <v>639000</v>
      </c>
      <c r="H45">
        <f t="shared" ca="1" si="1"/>
        <v>1677000</v>
      </c>
      <c r="I45">
        <f t="shared" ca="1" si="1"/>
        <v>497000</v>
      </c>
      <c r="J45">
        <f t="shared" ca="1" si="1"/>
        <v>663000</v>
      </c>
      <c r="K45">
        <f t="shared" ca="1" si="1"/>
        <v>629000</v>
      </c>
      <c r="L45">
        <f t="shared" ca="1" si="1"/>
        <v>665000</v>
      </c>
      <c r="M45">
        <f t="shared" ca="1" si="1"/>
        <v>538000</v>
      </c>
      <c r="N45">
        <f t="shared" ca="1" si="1"/>
        <v>296000</v>
      </c>
      <c r="O45">
        <f t="shared" ca="1" si="1"/>
        <v>233000</v>
      </c>
      <c r="P45">
        <f t="shared" ca="1" si="1"/>
        <v>229000</v>
      </c>
      <c r="Q45" s="9">
        <f t="shared" ca="1" si="2"/>
        <v>6540</v>
      </c>
      <c r="R45" s="9"/>
      <c r="S45">
        <f t="shared" ca="1" si="3"/>
        <v>2</v>
      </c>
      <c r="T45" s="9">
        <f t="shared" ca="1" si="7"/>
        <v>0</v>
      </c>
      <c r="U45">
        <f t="shared" ca="1" si="4"/>
        <v>2</v>
      </c>
      <c r="V45">
        <f t="shared" ca="1" si="5"/>
        <v>2</v>
      </c>
      <c r="W45">
        <v>1</v>
      </c>
      <c r="X45" s="10" t="str">
        <f t="shared" ca="1" si="6"/>
        <v>NON-CRITICAL</v>
      </c>
    </row>
    <row r="46" spans="1:24" x14ac:dyDescent="0.2">
      <c r="A46" s="4">
        <v>8919</v>
      </c>
      <c r="B46" s="5">
        <v>167000</v>
      </c>
      <c r="C46" s="51"/>
      <c r="D46">
        <v>1954</v>
      </c>
      <c r="E46">
        <f t="shared" ca="1" si="1"/>
        <v>247000</v>
      </c>
      <c r="F46">
        <f t="shared" ca="1" si="1"/>
        <v>393000</v>
      </c>
      <c r="G46">
        <f t="shared" ca="1" si="1"/>
        <v>350000</v>
      </c>
      <c r="H46">
        <f t="shared" ca="1" si="1"/>
        <v>952000</v>
      </c>
      <c r="I46">
        <f t="shared" ca="1" si="1"/>
        <v>1055000</v>
      </c>
      <c r="J46">
        <f t="shared" ca="1" si="1"/>
        <v>959000</v>
      </c>
      <c r="K46">
        <f t="shared" ca="1" si="1"/>
        <v>1036000</v>
      </c>
      <c r="L46">
        <f t="shared" ca="1" si="1"/>
        <v>480000</v>
      </c>
      <c r="M46">
        <f t="shared" ca="1" si="1"/>
        <v>325000</v>
      </c>
      <c r="N46">
        <f t="shared" ca="1" si="1"/>
        <v>257000</v>
      </c>
      <c r="O46">
        <f t="shared" ca="1" si="1"/>
        <v>252000</v>
      </c>
      <c r="P46">
        <f t="shared" ca="1" si="1"/>
        <v>235000</v>
      </c>
      <c r="Q46" s="9">
        <f t="shared" ca="1" si="2"/>
        <v>6541</v>
      </c>
      <c r="R46" s="9"/>
      <c r="S46">
        <f t="shared" ca="1" si="3"/>
        <v>2</v>
      </c>
      <c r="T46" s="9">
        <f t="shared" ca="1" si="7"/>
        <v>0</v>
      </c>
      <c r="U46">
        <f t="shared" ca="1" si="4"/>
        <v>2</v>
      </c>
      <c r="V46">
        <f t="shared" ca="1" si="5"/>
        <v>2</v>
      </c>
      <c r="W46">
        <v>1</v>
      </c>
      <c r="X46" s="10" t="str">
        <f t="shared" ca="1" si="6"/>
        <v>NON-CRITICAL</v>
      </c>
    </row>
    <row r="47" spans="1:24" x14ac:dyDescent="0.2">
      <c r="A47" s="4">
        <v>8949</v>
      </c>
      <c r="B47" s="5">
        <v>169000</v>
      </c>
      <c r="C47" s="51"/>
      <c r="D47">
        <v>1955</v>
      </c>
      <c r="E47">
        <f t="shared" ref="E47:P68" ca="1" si="8">INDIRECT(CONCATENATE("b",(ROW()-14)*12+COLUMN()+9))</f>
        <v>241000</v>
      </c>
      <c r="F47">
        <f t="shared" ca="1" si="8"/>
        <v>350000</v>
      </c>
      <c r="G47">
        <f t="shared" ca="1" si="8"/>
        <v>502000</v>
      </c>
      <c r="H47">
        <f t="shared" ca="1" si="8"/>
        <v>340000</v>
      </c>
      <c r="I47">
        <f t="shared" ca="1" si="8"/>
        <v>329000</v>
      </c>
      <c r="J47">
        <f t="shared" ca="1" si="8"/>
        <v>376000</v>
      </c>
      <c r="K47">
        <f t="shared" ca="1" si="8"/>
        <v>574000</v>
      </c>
      <c r="L47">
        <f t="shared" ca="1" si="8"/>
        <v>507000</v>
      </c>
      <c r="M47">
        <f t="shared" ca="1" si="8"/>
        <v>270000</v>
      </c>
      <c r="N47">
        <f t="shared" ca="1" si="8"/>
        <v>219000</v>
      </c>
      <c r="O47">
        <f t="shared" ca="1" si="8"/>
        <v>198000</v>
      </c>
      <c r="P47">
        <f t="shared" ca="1" si="8"/>
        <v>207000</v>
      </c>
      <c r="Q47" s="9">
        <f t="shared" ca="1" si="2"/>
        <v>4113</v>
      </c>
      <c r="R47" s="9"/>
      <c r="S47">
        <f t="shared" ca="1" si="3"/>
        <v>2</v>
      </c>
      <c r="T47" s="9">
        <f t="shared" ca="1" si="7"/>
        <v>0</v>
      </c>
      <c r="U47">
        <f t="shared" ca="1" si="4"/>
        <v>2</v>
      </c>
      <c r="V47">
        <f t="shared" ca="1" si="5"/>
        <v>2</v>
      </c>
      <c r="W47">
        <v>2</v>
      </c>
      <c r="X47" s="10" t="str">
        <f t="shared" ca="1" si="6"/>
        <v>NON-CRITICAL</v>
      </c>
    </row>
    <row r="48" spans="1:24" x14ac:dyDescent="0.2">
      <c r="A48" s="4">
        <v>8980</v>
      </c>
      <c r="B48" s="5">
        <v>167000</v>
      </c>
      <c r="C48" s="51"/>
      <c r="D48">
        <v>1956</v>
      </c>
      <c r="E48">
        <f t="shared" ca="1" si="8"/>
        <v>206000</v>
      </c>
      <c r="F48">
        <f t="shared" ca="1" si="8"/>
        <v>294000</v>
      </c>
      <c r="G48">
        <f t="shared" ca="1" si="8"/>
        <v>1870000</v>
      </c>
      <c r="H48">
        <f t="shared" ca="1" si="8"/>
        <v>1758000</v>
      </c>
      <c r="I48">
        <f t="shared" ca="1" si="8"/>
        <v>1209000</v>
      </c>
      <c r="J48">
        <f t="shared" ca="1" si="8"/>
        <v>888000</v>
      </c>
      <c r="K48">
        <f t="shared" ca="1" si="8"/>
        <v>735000</v>
      </c>
      <c r="L48">
        <f t="shared" ca="1" si="8"/>
        <v>730000</v>
      </c>
      <c r="M48">
        <f t="shared" ca="1" si="8"/>
        <v>384000</v>
      </c>
      <c r="N48">
        <f t="shared" ca="1" si="8"/>
        <v>279000</v>
      </c>
      <c r="O48">
        <f t="shared" ca="1" si="8"/>
        <v>248000</v>
      </c>
      <c r="P48">
        <f t="shared" ca="1" si="8"/>
        <v>233000</v>
      </c>
      <c r="Q48" s="9">
        <f t="shared" ca="1" si="2"/>
        <v>8834</v>
      </c>
      <c r="R48" s="9"/>
      <c r="S48">
        <f t="shared" ca="1" si="3"/>
        <v>2</v>
      </c>
      <c r="T48" s="9">
        <f t="shared" ca="1" si="7"/>
        <v>0</v>
      </c>
      <c r="U48">
        <f t="shared" ca="1" si="4"/>
        <v>2</v>
      </c>
      <c r="V48">
        <f t="shared" ca="1" si="5"/>
        <v>2</v>
      </c>
      <c r="W48">
        <v>1</v>
      </c>
      <c r="X48" s="10" t="str">
        <f t="shared" ca="1" si="6"/>
        <v>NON-CRITICAL</v>
      </c>
    </row>
    <row r="49" spans="1:24" x14ac:dyDescent="0.2">
      <c r="A49" s="4">
        <v>9011</v>
      </c>
      <c r="B49" s="5">
        <v>163000</v>
      </c>
      <c r="C49" s="51"/>
      <c r="D49">
        <v>1957</v>
      </c>
      <c r="E49">
        <f t="shared" ca="1" si="8"/>
        <v>288500</v>
      </c>
      <c r="F49">
        <f t="shared" ca="1" si="8"/>
        <v>259700</v>
      </c>
      <c r="G49">
        <f t="shared" ca="1" si="8"/>
        <v>262400</v>
      </c>
      <c r="H49">
        <f t="shared" ca="1" si="8"/>
        <v>312200</v>
      </c>
      <c r="I49">
        <f t="shared" ca="1" si="8"/>
        <v>854600</v>
      </c>
      <c r="J49">
        <f t="shared" ca="1" si="8"/>
        <v>1001900</v>
      </c>
      <c r="K49">
        <f t="shared" ca="1" si="8"/>
        <v>615400</v>
      </c>
      <c r="L49">
        <f t="shared" ca="1" si="8"/>
        <v>705300</v>
      </c>
      <c r="M49">
        <f t="shared" ca="1" si="8"/>
        <v>333200</v>
      </c>
      <c r="N49">
        <f t="shared" ca="1" si="8"/>
        <v>256000</v>
      </c>
      <c r="O49">
        <f t="shared" ca="1" si="8"/>
        <v>223100</v>
      </c>
      <c r="P49">
        <f t="shared" ca="1" si="8"/>
        <v>256600</v>
      </c>
      <c r="Q49" s="9">
        <f t="shared" ca="1" si="2"/>
        <v>5368.9</v>
      </c>
      <c r="R49" s="9"/>
      <c r="S49">
        <f t="shared" ca="1" si="3"/>
        <v>2</v>
      </c>
      <c r="T49" s="9">
        <f t="shared" ca="1" si="7"/>
        <v>0</v>
      </c>
      <c r="U49">
        <f t="shared" ca="1" si="4"/>
        <v>2</v>
      </c>
      <c r="V49">
        <f t="shared" ca="1" si="5"/>
        <v>2</v>
      </c>
      <c r="W49">
        <v>1</v>
      </c>
      <c r="X49" s="10" t="str">
        <f t="shared" ca="1" si="6"/>
        <v>NON-CRITICAL</v>
      </c>
    </row>
    <row r="50" spans="1:24" x14ac:dyDescent="0.2">
      <c r="A50" s="4">
        <v>9041</v>
      </c>
      <c r="B50" s="5">
        <v>202000</v>
      </c>
      <c r="C50" s="51"/>
      <c r="D50">
        <v>1958</v>
      </c>
      <c r="E50">
        <f t="shared" ca="1" si="8"/>
        <v>394300</v>
      </c>
      <c r="F50">
        <f t="shared" ca="1" si="8"/>
        <v>377100</v>
      </c>
      <c r="G50">
        <f t="shared" ca="1" si="8"/>
        <v>634400</v>
      </c>
      <c r="H50">
        <f t="shared" ca="1" si="8"/>
        <v>888400</v>
      </c>
      <c r="I50">
        <f t="shared" ca="1" si="8"/>
        <v>2480500</v>
      </c>
      <c r="J50">
        <f t="shared" ca="1" si="8"/>
        <v>1319300</v>
      </c>
      <c r="K50">
        <f t="shared" ca="1" si="8"/>
        <v>1394900</v>
      </c>
      <c r="L50">
        <f t="shared" ca="1" si="8"/>
        <v>800900</v>
      </c>
      <c r="M50">
        <f t="shared" ca="1" si="8"/>
        <v>523200</v>
      </c>
      <c r="N50">
        <f t="shared" ca="1" si="8"/>
        <v>344600</v>
      </c>
      <c r="O50">
        <f t="shared" ca="1" si="8"/>
        <v>281200</v>
      </c>
      <c r="P50">
        <f t="shared" ca="1" si="8"/>
        <v>260900</v>
      </c>
      <c r="Q50" s="9">
        <f t="shared" ca="1" si="2"/>
        <v>9699.7000000000007</v>
      </c>
      <c r="R50" s="9"/>
      <c r="S50">
        <f t="shared" ca="1" si="3"/>
        <v>2</v>
      </c>
      <c r="T50" s="9">
        <f t="shared" ca="1" si="7"/>
        <v>0</v>
      </c>
      <c r="U50">
        <f t="shared" ca="1" si="4"/>
        <v>2</v>
      </c>
      <c r="V50">
        <f t="shared" ca="1" si="5"/>
        <v>2</v>
      </c>
      <c r="W50">
        <v>1</v>
      </c>
      <c r="X50" s="10" t="str">
        <f t="shared" ca="1" si="6"/>
        <v>NON-CRITICAL</v>
      </c>
    </row>
    <row r="51" spans="1:24" x14ac:dyDescent="0.2">
      <c r="A51" s="4">
        <v>9072</v>
      </c>
      <c r="B51" s="5">
        <v>321000</v>
      </c>
      <c r="C51" s="51"/>
      <c r="D51">
        <v>1959</v>
      </c>
      <c r="E51">
        <f t="shared" ca="1" si="8"/>
        <v>279100</v>
      </c>
      <c r="F51">
        <f t="shared" ca="1" si="8"/>
        <v>259600</v>
      </c>
      <c r="G51">
        <f t="shared" ca="1" si="8"/>
        <v>289400</v>
      </c>
      <c r="H51">
        <f t="shared" ca="1" si="8"/>
        <v>951800</v>
      </c>
      <c r="I51">
        <f t="shared" ca="1" si="8"/>
        <v>839800</v>
      </c>
      <c r="J51">
        <f t="shared" ca="1" si="8"/>
        <v>609500</v>
      </c>
      <c r="K51">
        <f t="shared" ca="1" si="8"/>
        <v>510900</v>
      </c>
      <c r="L51">
        <f t="shared" ca="1" si="8"/>
        <v>369000</v>
      </c>
      <c r="M51">
        <f t="shared" ca="1" si="8"/>
        <v>269200</v>
      </c>
      <c r="N51">
        <f t="shared" ca="1" si="8"/>
        <v>234300</v>
      </c>
      <c r="O51">
        <f t="shared" ca="1" si="8"/>
        <v>211600</v>
      </c>
      <c r="P51">
        <f t="shared" ca="1" si="8"/>
        <v>262000</v>
      </c>
      <c r="Q51" s="9">
        <f t="shared" ca="1" si="2"/>
        <v>5086.2</v>
      </c>
      <c r="R51" s="9"/>
      <c r="S51">
        <f t="shared" ca="1" si="3"/>
        <v>2</v>
      </c>
      <c r="T51" s="9">
        <f t="shared" ca="1" si="7"/>
        <v>0</v>
      </c>
      <c r="U51">
        <f t="shared" ca="1" si="4"/>
        <v>2</v>
      </c>
      <c r="V51">
        <f t="shared" ca="1" si="5"/>
        <v>2</v>
      </c>
      <c r="W51">
        <v>1</v>
      </c>
      <c r="X51" s="10" t="str">
        <f t="shared" ca="1" si="6"/>
        <v>NON-CRITICAL</v>
      </c>
    </row>
    <row r="52" spans="1:24" x14ac:dyDescent="0.2">
      <c r="A52" s="4">
        <v>9102</v>
      </c>
      <c r="B52" s="5">
        <v>292000</v>
      </c>
      <c r="C52" s="51"/>
      <c r="D52">
        <v>1960</v>
      </c>
      <c r="E52">
        <f t="shared" ca="1" si="8"/>
        <v>232600</v>
      </c>
      <c r="F52">
        <f t="shared" ca="1" si="8"/>
        <v>224100</v>
      </c>
      <c r="G52">
        <f t="shared" ca="1" si="8"/>
        <v>246200</v>
      </c>
      <c r="H52">
        <f t="shared" ca="1" si="8"/>
        <v>401900</v>
      </c>
      <c r="I52">
        <f t="shared" ca="1" si="8"/>
        <v>874100</v>
      </c>
      <c r="J52">
        <f t="shared" ca="1" si="8"/>
        <v>873500</v>
      </c>
      <c r="K52">
        <f t="shared" ca="1" si="8"/>
        <v>474000</v>
      </c>
      <c r="L52">
        <f t="shared" ca="1" si="8"/>
        <v>453100</v>
      </c>
      <c r="M52">
        <f t="shared" ca="1" si="8"/>
        <v>319600</v>
      </c>
      <c r="N52">
        <f t="shared" ca="1" si="8"/>
        <v>223500</v>
      </c>
      <c r="O52">
        <f t="shared" ca="1" si="8"/>
        <v>208200</v>
      </c>
      <c r="P52">
        <f t="shared" ca="1" si="8"/>
        <v>202500</v>
      </c>
      <c r="Q52" s="9">
        <f t="shared" ca="1" si="2"/>
        <v>4733.3</v>
      </c>
      <c r="R52" s="9"/>
      <c r="S52">
        <f t="shared" ca="1" si="3"/>
        <v>2</v>
      </c>
      <c r="T52" s="9">
        <f t="shared" ca="1" si="7"/>
        <v>0</v>
      </c>
      <c r="U52">
        <f t="shared" ca="1" si="4"/>
        <v>2</v>
      </c>
      <c r="V52">
        <f t="shared" ca="1" si="5"/>
        <v>2</v>
      </c>
      <c r="W52">
        <v>1</v>
      </c>
      <c r="X52" s="10" t="str">
        <f t="shared" ca="1" si="6"/>
        <v>NON-CRITICAL</v>
      </c>
    </row>
    <row r="53" spans="1:24" x14ac:dyDescent="0.2">
      <c r="A53" s="4">
        <v>9133</v>
      </c>
      <c r="B53" s="5">
        <v>310000</v>
      </c>
      <c r="C53" s="51"/>
      <c r="D53">
        <v>1961</v>
      </c>
      <c r="E53">
        <f t="shared" ca="1" si="8"/>
        <v>227000</v>
      </c>
      <c r="F53">
        <f t="shared" ca="1" si="8"/>
        <v>318600</v>
      </c>
      <c r="G53">
        <f t="shared" ca="1" si="8"/>
        <v>640300</v>
      </c>
      <c r="H53">
        <f t="shared" ca="1" si="8"/>
        <v>404400</v>
      </c>
      <c r="I53">
        <f t="shared" ca="1" si="8"/>
        <v>861900</v>
      </c>
      <c r="J53">
        <f t="shared" ca="1" si="8"/>
        <v>718300</v>
      </c>
      <c r="K53">
        <f t="shared" ca="1" si="8"/>
        <v>501400</v>
      </c>
      <c r="L53">
        <f t="shared" ca="1" si="8"/>
        <v>472200</v>
      </c>
      <c r="M53">
        <f t="shared" ca="1" si="8"/>
        <v>305400</v>
      </c>
      <c r="N53">
        <f t="shared" ca="1" si="8"/>
        <v>220200</v>
      </c>
      <c r="O53">
        <f t="shared" ca="1" si="8"/>
        <v>206500</v>
      </c>
      <c r="P53">
        <f t="shared" ca="1" si="8"/>
        <v>196700</v>
      </c>
      <c r="Q53" s="9">
        <f t="shared" ca="1" si="2"/>
        <v>5072.8999999999996</v>
      </c>
      <c r="R53" s="9"/>
      <c r="S53">
        <f t="shared" ca="1" si="3"/>
        <v>2</v>
      </c>
      <c r="T53" s="9">
        <f t="shared" ca="1" si="7"/>
        <v>0</v>
      </c>
      <c r="U53">
        <f t="shared" ca="1" si="4"/>
        <v>2</v>
      </c>
      <c r="V53">
        <f t="shared" ca="1" si="5"/>
        <v>2</v>
      </c>
      <c r="W53">
        <v>1</v>
      </c>
      <c r="X53" s="10" t="str">
        <f t="shared" ca="1" si="6"/>
        <v>NON-CRITICAL</v>
      </c>
    </row>
    <row r="54" spans="1:24" x14ac:dyDescent="0.2">
      <c r="A54" s="4">
        <v>9164</v>
      </c>
      <c r="B54" s="5">
        <v>1308000</v>
      </c>
      <c r="C54" s="51"/>
      <c r="D54">
        <v>1962</v>
      </c>
      <c r="E54">
        <f t="shared" ca="1" si="8"/>
        <v>221600</v>
      </c>
      <c r="F54">
        <f t="shared" ca="1" si="8"/>
        <v>332600</v>
      </c>
      <c r="G54">
        <f t="shared" ca="1" si="8"/>
        <v>531900</v>
      </c>
      <c r="H54">
        <f t="shared" ca="1" si="8"/>
        <v>323200</v>
      </c>
      <c r="I54">
        <f t="shared" ca="1" si="8"/>
        <v>1252600</v>
      </c>
      <c r="J54">
        <f t="shared" ca="1" si="8"/>
        <v>698500</v>
      </c>
      <c r="K54">
        <f t="shared" ca="1" si="8"/>
        <v>594600</v>
      </c>
      <c r="L54">
        <f t="shared" ca="1" si="8"/>
        <v>422000</v>
      </c>
      <c r="M54">
        <f t="shared" ca="1" si="8"/>
        <v>282200</v>
      </c>
      <c r="N54">
        <f t="shared" ca="1" si="8"/>
        <v>207700</v>
      </c>
      <c r="O54">
        <f t="shared" ca="1" si="8"/>
        <v>205300</v>
      </c>
      <c r="P54">
        <f t="shared" ca="1" si="8"/>
        <v>189000</v>
      </c>
      <c r="Q54" s="9">
        <f t="shared" ca="1" si="2"/>
        <v>5261.2</v>
      </c>
      <c r="R54" s="9"/>
      <c r="S54">
        <f t="shared" ca="1" si="3"/>
        <v>2</v>
      </c>
      <c r="T54" s="9">
        <f t="shared" ca="1" si="7"/>
        <v>0</v>
      </c>
      <c r="U54">
        <f t="shared" ca="1" si="4"/>
        <v>2</v>
      </c>
      <c r="V54">
        <f t="shared" ca="1" si="5"/>
        <v>2</v>
      </c>
      <c r="W54">
        <v>1</v>
      </c>
      <c r="X54" s="10" t="str">
        <f t="shared" ca="1" si="6"/>
        <v>NON-CRITICAL</v>
      </c>
    </row>
    <row r="55" spans="1:24" x14ac:dyDescent="0.2">
      <c r="A55" s="4">
        <v>9192</v>
      </c>
      <c r="B55" s="5">
        <v>525000</v>
      </c>
      <c r="C55" s="51"/>
      <c r="D55">
        <v>1963</v>
      </c>
      <c r="E55">
        <f t="shared" ca="1" si="8"/>
        <v>658900</v>
      </c>
      <c r="F55">
        <f t="shared" ca="1" si="8"/>
        <v>312600</v>
      </c>
      <c r="G55">
        <f t="shared" ca="1" si="8"/>
        <v>633800</v>
      </c>
      <c r="H55">
        <f t="shared" ca="1" si="8"/>
        <v>386400</v>
      </c>
      <c r="I55">
        <f t="shared" ca="1" si="8"/>
        <v>908200</v>
      </c>
      <c r="J55">
        <f t="shared" ca="1" si="8"/>
        <v>658900</v>
      </c>
      <c r="K55">
        <f t="shared" ca="1" si="8"/>
        <v>1631900</v>
      </c>
      <c r="L55">
        <f t="shared" ca="1" si="8"/>
        <v>751700</v>
      </c>
      <c r="M55">
        <f t="shared" ca="1" si="8"/>
        <v>343800</v>
      </c>
      <c r="N55">
        <f t="shared" ca="1" si="8"/>
        <v>267200</v>
      </c>
      <c r="O55">
        <f t="shared" ca="1" si="8"/>
        <v>231100</v>
      </c>
      <c r="P55">
        <f t="shared" ca="1" si="8"/>
        <v>217800</v>
      </c>
      <c r="Q55" s="9">
        <f t="shared" ca="1" si="2"/>
        <v>7002.3</v>
      </c>
      <c r="R55" s="9"/>
      <c r="S55">
        <f t="shared" ca="1" si="3"/>
        <v>2</v>
      </c>
      <c r="T55" s="9">
        <f t="shared" ca="1" si="7"/>
        <v>0</v>
      </c>
      <c r="U55">
        <f t="shared" ca="1" si="4"/>
        <v>2</v>
      </c>
      <c r="V55">
        <f t="shared" ca="1" si="5"/>
        <v>2</v>
      </c>
      <c r="W55">
        <v>1</v>
      </c>
      <c r="X55" s="10" t="str">
        <f t="shared" ca="1" si="6"/>
        <v>NON-CRITICAL</v>
      </c>
    </row>
    <row r="56" spans="1:24" x14ac:dyDescent="0.2">
      <c r="A56" s="4">
        <v>9223</v>
      </c>
      <c r="B56" s="5">
        <v>811000</v>
      </c>
      <c r="C56" s="51"/>
      <c r="D56">
        <v>1964</v>
      </c>
      <c r="E56">
        <f t="shared" ca="1" si="8"/>
        <v>256500</v>
      </c>
      <c r="F56">
        <f t="shared" ca="1" si="8"/>
        <v>487600</v>
      </c>
      <c r="G56">
        <f t="shared" ca="1" si="8"/>
        <v>298100</v>
      </c>
      <c r="H56">
        <f t="shared" ca="1" si="8"/>
        <v>595300</v>
      </c>
      <c r="I56">
        <f t="shared" ca="1" si="8"/>
        <v>354700</v>
      </c>
      <c r="J56">
        <f t="shared" ca="1" si="8"/>
        <v>355900</v>
      </c>
      <c r="K56">
        <f t="shared" ca="1" si="8"/>
        <v>364000</v>
      </c>
      <c r="L56">
        <f t="shared" ca="1" si="8"/>
        <v>300500</v>
      </c>
      <c r="M56">
        <f t="shared" ca="1" si="8"/>
        <v>317500</v>
      </c>
      <c r="N56">
        <f t="shared" ca="1" si="8"/>
        <v>201200</v>
      </c>
      <c r="O56">
        <f t="shared" ca="1" si="8"/>
        <v>187100</v>
      </c>
      <c r="P56">
        <f t="shared" ca="1" si="8"/>
        <v>187000</v>
      </c>
      <c r="Q56" s="9">
        <f t="shared" ca="1" si="2"/>
        <v>3905.4</v>
      </c>
      <c r="R56" s="9"/>
      <c r="S56">
        <f t="shared" ca="1" si="3"/>
        <v>2</v>
      </c>
      <c r="T56" s="9">
        <f t="shared" ca="1" si="7"/>
        <v>0</v>
      </c>
      <c r="U56">
        <f t="shared" ca="1" si="4"/>
        <v>2</v>
      </c>
      <c r="V56">
        <f t="shared" ca="1" si="5"/>
        <v>2</v>
      </c>
      <c r="W56">
        <v>3</v>
      </c>
      <c r="X56" s="10" t="str">
        <f t="shared" ca="1" si="6"/>
        <v>NON-CRITICAL</v>
      </c>
    </row>
    <row r="57" spans="1:24" x14ac:dyDescent="0.2">
      <c r="A57" s="4">
        <v>9253</v>
      </c>
      <c r="B57" s="5">
        <v>448000</v>
      </c>
      <c r="C57" s="51"/>
      <c r="D57">
        <v>1965</v>
      </c>
      <c r="E57">
        <f t="shared" ca="1" si="8"/>
        <v>211700</v>
      </c>
      <c r="F57">
        <f t="shared" ca="1" si="8"/>
        <v>322200</v>
      </c>
      <c r="G57">
        <f t="shared" ca="1" si="8"/>
        <v>1611600</v>
      </c>
      <c r="H57">
        <f t="shared" ca="1" si="8"/>
        <v>1339700</v>
      </c>
      <c r="I57">
        <f t="shared" ca="1" si="8"/>
        <v>583300</v>
      </c>
      <c r="J57">
        <f t="shared" ca="1" si="8"/>
        <v>443800</v>
      </c>
      <c r="K57">
        <f t="shared" ca="1" si="8"/>
        <v>1002100</v>
      </c>
      <c r="L57">
        <f t="shared" ca="1" si="8"/>
        <v>485100</v>
      </c>
      <c r="M57">
        <f t="shared" ca="1" si="8"/>
        <v>284300</v>
      </c>
      <c r="N57">
        <f t="shared" ca="1" si="8"/>
        <v>258500</v>
      </c>
      <c r="O57">
        <f t="shared" ca="1" si="8"/>
        <v>226800</v>
      </c>
      <c r="P57">
        <f t="shared" ca="1" si="8"/>
        <v>214300</v>
      </c>
      <c r="Q57" s="9">
        <f t="shared" ca="1" si="2"/>
        <v>6983.4</v>
      </c>
      <c r="R57" s="9"/>
      <c r="S57">
        <f t="shared" ca="1" si="3"/>
        <v>2</v>
      </c>
      <c r="T57" s="9">
        <f t="shared" ca="1" si="7"/>
        <v>0</v>
      </c>
      <c r="U57">
        <f t="shared" ca="1" si="4"/>
        <v>2</v>
      </c>
      <c r="V57">
        <f t="shared" ca="1" si="5"/>
        <v>2</v>
      </c>
      <c r="W57">
        <v>1</v>
      </c>
      <c r="X57" s="10" t="str">
        <f t="shared" ca="1" si="6"/>
        <v>NON-CRITICAL</v>
      </c>
    </row>
    <row r="58" spans="1:24" x14ac:dyDescent="0.2">
      <c r="A58" s="4">
        <v>9284</v>
      </c>
      <c r="B58" s="5">
        <v>287000</v>
      </c>
      <c r="C58" s="51"/>
      <c r="D58">
        <v>1966</v>
      </c>
      <c r="E58">
        <f t="shared" ca="1" si="8"/>
        <v>229200</v>
      </c>
      <c r="F58">
        <f t="shared" ca="1" si="8"/>
        <v>500300</v>
      </c>
      <c r="G58">
        <f t="shared" ca="1" si="8"/>
        <v>344500</v>
      </c>
      <c r="H58">
        <f t="shared" ca="1" si="8"/>
        <v>718600</v>
      </c>
      <c r="I58">
        <f t="shared" ca="1" si="8"/>
        <v>604500</v>
      </c>
      <c r="J58">
        <f t="shared" ca="1" si="8"/>
        <v>890700</v>
      </c>
      <c r="K58">
        <f t="shared" ca="1" si="8"/>
        <v>712000</v>
      </c>
      <c r="L58">
        <f t="shared" ca="1" si="8"/>
        <v>395300</v>
      </c>
      <c r="M58">
        <f t="shared" ca="1" si="8"/>
        <v>263400</v>
      </c>
      <c r="N58">
        <f t="shared" ca="1" si="8"/>
        <v>227000</v>
      </c>
      <c r="O58">
        <f t="shared" ca="1" si="8"/>
        <v>207800</v>
      </c>
      <c r="P58">
        <f t="shared" ca="1" si="8"/>
        <v>205900</v>
      </c>
      <c r="Q58" s="9">
        <f t="shared" ca="1" si="2"/>
        <v>5299.2</v>
      </c>
      <c r="R58" s="9"/>
      <c r="S58">
        <f t="shared" ca="1" si="3"/>
        <v>2</v>
      </c>
      <c r="T58" s="9">
        <f t="shared" ca="1" si="7"/>
        <v>0</v>
      </c>
      <c r="U58">
        <f t="shared" ca="1" si="4"/>
        <v>2</v>
      </c>
      <c r="V58">
        <f t="shared" ca="1" si="5"/>
        <v>2</v>
      </c>
      <c r="W58">
        <v>1</v>
      </c>
      <c r="X58" s="10" t="str">
        <f t="shared" ca="1" si="6"/>
        <v>NON-CRITICAL</v>
      </c>
    </row>
    <row r="59" spans="1:24" x14ac:dyDescent="0.2">
      <c r="A59" s="4">
        <v>9314</v>
      </c>
      <c r="B59" s="5">
        <v>197000</v>
      </c>
      <c r="C59" s="51"/>
      <c r="D59">
        <v>1967</v>
      </c>
      <c r="E59">
        <f t="shared" ca="1" si="8"/>
        <v>212800</v>
      </c>
      <c r="F59">
        <f t="shared" ca="1" si="8"/>
        <v>540500</v>
      </c>
      <c r="G59">
        <f t="shared" ca="1" si="8"/>
        <v>901800</v>
      </c>
      <c r="H59">
        <f t="shared" ca="1" si="8"/>
        <v>738300</v>
      </c>
      <c r="I59">
        <f t="shared" ca="1" si="8"/>
        <v>749500</v>
      </c>
      <c r="J59">
        <f t="shared" ca="1" si="8"/>
        <v>1005100</v>
      </c>
      <c r="K59">
        <f t="shared" ca="1" si="8"/>
        <v>998100</v>
      </c>
      <c r="L59">
        <f t="shared" ca="1" si="8"/>
        <v>932500</v>
      </c>
      <c r="M59">
        <f t="shared" ca="1" si="8"/>
        <v>530500</v>
      </c>
      <c r="N59">
        <f t="shared" ca="1" si="8"/>
        <v>299000</v>
      </c>
      <c r="O59">
        <f t="shared" ca="1" si="8"/>
        <v>262500</v>
      </c>
      <c r="P59">
        <f t="shared" ca="1" si="8"/>
        <v>233100</v>
      </c>
      <c r="Q59" s="9">
        <f t="shared" ca="1" si="2"/>
        <v>7403.7</v>
      </c>
      <c r="R59" s="9"/>
      <c r="S59">
        <f t="shared" ca="1" si="3"/>
        <v>2</v>
      </c>
      <c r="T59" s="9">
        <f t="shared" ca="1" si="7"/>
        <v>0</v>
      </c>
      <c r="U59">
        <f t="shared" ca="1" si="4"/>
        <v>2</v>
      </c>
      <c r="V59">
        <f t="shared" ca="1" si="5"/>
        <v>2</v>
      </c>
      <c r="W59">
        <v>1</v>
      </c>
      <c r="X59" s="10" t="str">
        <f t="shared" ca="1" si="6"/>
        <v>NON-CRITICAL</v>
      </c>
    </row>
    <row r="60" spans="1:24" x14ac:dyDescent="0.2">
      <c r="A60" s="4">
        <v>9345</v>
      </c>
      <c r="B60" s="5">
        <v>178000</v>
      </c>
      <c r="C60" s="51"/>
      <c r="D60">
        <v>1968</v>
      </c>
      <c r="E60">
        <f t="shared" ca="1" si="8"/>
        <v>266100</v>
      </c>
      <c r="F60">
        <f t="shared" ca="1" si="8"/>
        <v>252600</v>
      </c>
      <c r="G60">
        <f t="shared" ca="1" si="8"/>
        <v>317900</v>
      </c>
      <c r="H60">
        <f t="shared" ca="1" si="8"/>
        <v>414400</v>
      </c>
      <c r="I60">
        <f t="shared" ca="1" si="8"/>
        <v>1036800</v>
      </c>
      <c r="J60">
        <f t="shared" ca="1" si="8"/>
        <v>745600</v>
      </c>
      <c r="K60">
        <f t="shared" ca="1" si="8"/>
        <v>444400</v>
      </c>
      <c r="L60">
        <f t="shared" ca="1" si="8"/>
        <v>365100</v>
      </c>
      <c r="M60">
        <f t="shared" ca="1" si="8"/>
        <v>251100</v>
      </c>
      <c r="N60">
        <f t="shared" ca="1" si="8"/>
        <v>216700</v>
      </c>
      <c r="O60">
        <f t="shared" ca="1" si="8"/>
        <v>234400</v>
      </c>
      <c r="P60">
        <f t="shared" ca="1" si="8"/>
        <v>226800</v>
      </c>
      <c r="Q60" s="9">
        <f t="shared" ca="1" si="2"/>
        <v>4771.8999999999996</v>
      </c>
      <c r="R60" s="9"/>
      <c r="S60">
        <f t="shared" ca="1" si="3"/>
        <v>2</v>
      </c>
      <c r="T60" s="9">
        <f t="shared" ca="1" si="7"/>
        <v>0</v>
      </c>
      <c r="U60">
        <f t="shared" ca="1" si="4"/>
        <v>2</v>
      </c>
      <c r="V60">
        <f t="shared" ca="1" si="5"/>
        <v>2</v>
      </c>
      <c r="W60">
        <v>1</v>
      </c>
      <c r="X60" s="10" t="str">
        <f t="shared" ca="1" si="6"/>
        <v>NON-CRITICAL</v>
      </c>
    </row>
    <row r="61" spans="1:24" x14ac:dyDescent="0.2">
      <c r="A61" s="4">
        <v>9376</v>
      </c>
      <c r="B61" s="5">
        <v>186000</v>
      </c>
      <c r="C61" s="51"/>
      <c r="D61">
        <v>1969</v>
      </c>
      <c r="E61">
        <f t="shared" ca="1" si="8"/>
        <v>253600</v>
      </c>
      <c r="F61">
        <f t="shared" ca="1" si="8"/>
        <v>279100</v>
      </c>
      <c r="G61">
        <f t="shared" ca="1" si="8"/>
        <v>529700</v>
      </c>
      <c r="H61">
        <f t="shared" ca="1" si="8"/>
        <v>1426300</v>
      </c>
      <c r="I61">
        <f t="shared" ca="1" si="8"/>
        <v>1228600</v>
      </c>
      <c r="J61">
        <f t="shared" ca="1" si="8"/>
        <v>870700</v>
      </c>
      <c r="K61">
        <f t="shared" ca="1" si="8"/>
        <v>1090300</v>
      </c>
      <c r="L61">
        <f t="shared" ca="1" si="8"/>
        <v>813800</v>
      </c>
      <c r="M61">
        <f t="shared" ca="1" si="8"/>
        <v>405200</v>
      </c>
      <c r="N61">
        <f t="shared" ca="1" si="8"/>
        <v>278700</v>
      </c>
      <c r="O61">
        <f t="shared" ca="1" si="8"/>
        <v>235200</v>
      </c>
      <c r="P61">
        <f t="shared" ca="1" si="8"/>
        <v>255900</v>
      </c>
      <c r="Q61" s="9">
        <f t="shared" ca="1" si="2"/>
        <v>7667.1</v>
      </c>
      <c r="R61" s="9"/>
      <c r="S61">
        <f t="shared" ca="1" si="3"/>
        <v>2</v>
      </c>
      <c r="T61" s="9">
        <f t="shared" ca="1" si="7"/>
        <v>0</v>
      </c>
      <c r="U61">
        <f t="shared" ca="1" si="4"/>
        <v>2</v>
      </c>
      <c r="V61">
        <f t="shared" ca="1" si="5"/>
        <v>2</v>
      </c>
      <c r="W61">
        <v>1</v>
      </c>
      <c r="X61" s="10" t="str">
        <f t="shared" ca="1" si="6"/>
        <v>NON-CRITICAL</v>
      </c>
    </row>
    <row r="62" spans="1:24" x14ac:dyDescent="0.2">
      <c r="A62" s="4">
        <v>9406</v>
      </c>
      <c r="B62" s="5">
        <v>227000</v>
      </c>
      <c r="C62" s="51"/>
      <c r="D62">
        <v>1970</v>
      </c>
      <c r="E62">
        <f t="shared" ca="1" si="8"/>
        <v>271500</v>
      </c>
      <c r="F62">
        <f t="shared" ca="1" si="8"/>
        <v>264300</v>
      </c>
      <c r="G62">
        <f t="shared" ca="1" si="8"/>
        <v>938000</v>
      </c>
      <c r="H62">
        <f t="shared" ca="1" si="8"/>
        <v>2924900</v>
      </c>
      <c r="I62">
        <f t="shared" ca="1" si="8"/>
        <v>863600</v>
      </c>
      <c r="J62">
        <f t="shared" ca="1" si="8"/>
        <v>813200</v>
      </c>
      <c r="K62">
        <f t="shared" ca="1" si="8"/>
        <v>439600</v>
      </c>
      <c r="L62">
        <f t="shared" ca="1" si="8"/>
        <v>375500</v>
      </c>
      <c r="M62">
        <f t="shared" ca="1" si="8"/>
        <v>301900</v>
      </c>
      <c r="N62">
        <f t="shared" ca="1" si="8"/>
        <v>246700</v>
      </c>
      <c r="O62">
        <f t="shared" ca="1" si="8"/>
        <v>239500</v>
      </c>
      <c r="P62">
        <f t="shared" ca="1" si="8"/>
        <v>222600</v>
      </c>
      <c r="Q62" s="9">
        <f t="shared" ca="1" si="2"/>
        <v>7901.3</v>
      </c>
      <c r="R62" s="9"/>
      <c r="S62">
        <f t="shared" ca="1" si="3"/>
        <v>2</v>
      </c>
      <c r="T62" s="9">
        <f t="shared" ca="1" si="7"/>
        <v>0</v>
      </c>
      <c r="U62">
        <f t="shared" ca="1" si="4"/>
        <v>2</v>
      </c>
      <c r="V62">
        <f t="shared" ca="1" si="5"/>
        <v>2</v>
      </c>
      <c r="W62">
        <v>1</v>
      </c>
      <c r="X62" s="10" t="str">
        <f t="shared" ca="1" si="6"/>
        <v>NON-CRITICAL</v>
      </c>
    </row>
    <row r="63" spans="1:24" x14ac:dyDescent="0.2">
      <c r="A63" s="4">
        <v>9437</v>
      </c>
      <c r="B63" s="5">
        <v>246000</v>
      </c>
      <c r="C63" s="51"/>
      <c r="D63">
        <v>1971</v>
      </c>
      <c r="E63">
        <f t="shared" ca="1" si="8"/>
        <v>265500</v>
      </c>
      <c r="F63">
        <f t="shared" ca="1" si="8"/>
        <v>654200</v>
      </c>
      <c r="G63">
        <f t="shared" ca="1" si="8"/>
        <v>987100</v>
      </c>
      <c r="H63">
        <f t="shared" ca="1" si="8"/>
        <v>1027700</v>
      </c>
      <c r="I63">
        <f t="shared" ca="1" si="8"/>
        <v>558500</v>
      </c>
      <c r="J63">
        <f t="shared" ca="1" si="8"/>
        <v>1046700</v>
      </c>
      <c r="K63">
        <f t="shared" ca="1" si="8"/>
        <v>833700</v>
      </c>
      <c r="L63">
        <f t="shared" ca="1" si="8"/>
        <v>712200</v>
      </c>
      <c r="M63">
        <f t="shared" ca="1" si="8"/>
        <v>492400</v>
      </c>
      <c r="N63">
        <f t="shared" ca="1" si="8"/>
        <v>293600</v>
      </c>
      <c r="O63">
        <f t="shared" ca="1" si="8"/>
        <v>227800</v>
      </c>
      <c r="P63">
        <f t="shared" ca="1" si="8"/>
        <v>227900</v>
      </c>
      <c r="Q63" s="9">
        <f t="shared" ca="1" si="2"/>
        <v>7327.3</v>
      </c>
      <c r="R63" s="9"/>
      <c r="S63">
        <f t="shared" ca="1" si="3"/>
        <v>2</v>
      </c>
      <c r="T63" s="9">
        <f t="shared" ca="1" si="7"/>
        <v>0</v>
      </c>
      <c r="U63">
        <f t="shared" ca="1" si="4"/>
        <v>2</v>
      </c>
      <c r="V63">
        <f t="shared" ca="1" si="5"/>
        <v>2</v>
      </c>
      <c r="W63">
        <v>1</v>
      </c>
      <c r="X63" s="10" t="str">
        <f t="shared" ca="1" si="6"/>
        <v>NON-CRITICAL</v>
      </c>
    </row>
    <row r="64" spans="1:24" x14ac:dyDescent="0.2">
      <c r="A64" s="4">
        <v>9467</v>
      </c>
      <c r="B64" s="5">
        <v>251000</v>
      </c>
      <c r="C64" s="51"/>
      <c r="D64">
        <v>1972</v>
      </c>
      <c r="E64">
        <f t="shared" ca="1" si="8"/>
        <v>280400</v>
      </c>
      <c r="F64">
        <f t="shared" ca="1" si="8"/>
        <v>285900</v>
      </c>
      <c r="G64">
        <f t="shared" ca="1" si="8"/>
        <v>371500</v>
      </c>
      <c r="H64">
        <f t="shared" ca="1" si="8"/>
        <v>548000</v>
      </c>
      <c r="I64">
        <f t="shared" ca="1" si="8"/>
        <v>559100</v>
      </c>
      <c r="J64">
        <f t="shared" ca="1" si="8"/>
        <v>948400</v>
      </c>
      <c r="K64">
        <f t="shared" ca="1" si="8"/>
        <v>700600</v>
      </c>
      <c r="L64">
        <f t="shared" ca="1" si="8"/>
        <v>397400</v>
      </c>
      <c r="M64">
        <f t="shared" ca="1" si="8"/>
        <v>286900</v>
      </c>
      <c r="N64">
        <f t="shared" ca="1" si="8"/>
        <v>236000</v>
      </c>
      <c r="O64">
        <f t="shared" ca="1" si="8"/>
        <v>234000</v>
      </c>
      <c r="P64">
        <f t="shared" ca="1" si="8"/>
        <v>229300</v>
      </c>
      <c r="Q64" s="9">
        <f t="shared" ca="1" si="2"/>
        <v>5077.5</v>
      </c>
      <c r="R64" s="9"/>
      <c r="S64">
        <f t="shared" ca="1" si="3"/>
        <v>2</v>
      </c>
      <c r="T64" s="9">
        <f t="shared" ca="1" si="7"/>
        <v>0</v>
      </c>
      <c r="U64">
        <f t="shared" ca="1" si="4"/>
        <v>2</v>
      </c>
      <c r="V64">
        <f t="shared" ca="1" si="5"/>
        <v>2</v>
      </c>
      <c r="W64">
        <v>1</v>
      </c>
      <c r="X64" s="10" t="str">
        <f t="shared" ca="1" si="6"/>
        <v>NON-CRITICAL</v>
      </c>
    </row>
    <row r="65" spans="1:24" x14ac:dyDescent="0.2">
      <c r="A65" s="4">
        <v>9498</v>
      </c>
      <c r="B65" s="5">
        <v>242000</v>
      </c>
      <c r="C65" s="51"/>
      <c r="D65">
        <v>1973</v>
      </c>
      <c r="E65">
        <f t="shared" ca="1" si="8"/>
        <v>285800</v>
      </c>
      <c r="F65">
        <f t="shared" ca="1" si="8"/>
        <v>438500</v>
      </c>
      <c r="G65">
        <f t="shared" ca="1" si="8"/>
        <v>509400</v>
      </c>
      <c r="H65">
        <f t="shared" ca="1" si="8"/>
        <v>1029000</v>
      </c>
      <c r="I65">
        <f t="shared" ca="1" si="8"/>
        <v>1038500</v>
      </c>
      <c r="J65">
        <f t="shared" ca="1" si="8"/>
        <v>899300</v>
      </c>
      <c r="K65">
        <f t="shared" ca="1" si="8"/>
        <v>552900</v>
      </c>
      <c r="L65">
        <f t="shared" ca="1" si="8"/>
        <v>477900</v>
      </c>
      <c r="M65">
        <f t="shared" ca="1" si="8"/>
        <v>270600</v>
      </c>
      <c r="N65">
        <f t="shared" ca="1" si="8"/>
        <v>236200</v>
      </c>
      <c r="O65">
        <f t="shared" ca="1" si="8"/>
        <v>212800</v>
      </c>
      <c r="P65">
        <f t="shared" ca="1" si="8"/>
        <v>215700</v>
      </c>
      <c r="Q65" s="9">
        <f t="shared" ca="1" si="2"/>
        <v>6166.6</v>
      </c>
      <c r="R65" s="9"/>
      <c r="S65">
        <f t="shared" ca="1" si="3"/>
        <v>2</v>
      </c>
      <c r="T65" s="9">
        <f t="shared" ca="1" si="7"/>
        <v>0</v>
      </c>
      <c r="U65">
        <f t="shared" ca="1" si="4"/>
        <v>2</v>
      </c>
      <c r="V65">
        <f t="shared" ca="1" si="5"/>
        <v>2</v>
      </c>
      <c r="W65">
        <v>1</v>
      </c>
      <c r="X65" s="10" t="str">
        <f t="shared" ca="1" si="6"/>
        <v>NON-CRITICAL</v>
      </c>
    </row>
    <row r="66" spans="1:24" x14ac:dyDescent="0.2">
      <c r="A66" s="4">
        <v>9529</v>
      </c>
      <c r="B66" s="5">
        <v>868000</v>
      </c>
      <c r="C66" s="51"/>
      <c r="D66">
        <v>1974</v>
      </c>
      <c r="E66">
        <f t="shared" ca="1" si="8"/>
        <v>311900</v>
      </c>
      <c r="F66">
        <f t="shared" ca="1" si="8"/>
        <v>1577300</v>
      </c>
      <c r="G66">
        <f t="shared" ca="1" si="8"/>
        <v>1183100</v>
      </c>
      <c r="H66">
        <f t="shared" ca="1" si="8"/>
        <v>2099100</v>
      </c>
      <c r="I66">
        <f t="shared" ca="1" si="8"/>
        <v>695400</v>
      </c>
      <c r="J66">
        <f t="shared" ca="1" si="8"/>
        <v>1777900</v>
      </c>
      <c r="K66">
        <f t="shared" ca="1" si="8"/>
        <v>1198400</v>
      </c>
      <c r="L66">
        <f t="shared" ca="1" si="8"/>
        <v>666100</v>
      </c>
      <c r="M66">
        <f t="shared" ca="1" si="8"/>
        <v>413800</v>
      </c>
      <c r="N66">
        <f t="shared" ca="1" si="8"/>
        <v>325600</v>
      </c>
      <c r="O66">
        <f t="shared" ca="1" si="8"/>
        <v>277100</v>
      </c>
      <c r="P66">
        <f t="shared" ca="1" si="8"/>
        <v>270600</v>
      </c>
      <c r="Q66" s="9">
        <f t="shared" ca="1" si="2"/>
        <v>10796.3</v>
      </c>
      <c r="R66" s="9"/>
      <c r="S66">
        <f t="shared" ca="1" si="3"/>
        <v>2</v>
      </c>
      <c r="T66" s="9">
        <f t="shared" ca="1" si="7"/>
        <v>0</v>
      </c>
      <c r="U66">
        <f t="shared" ca="1" si="4"/>
        <v>2</v>
      </c>
      <c r="V66">
        <f t="shared" ca="1" si="5"/>
        <v>2</v>
      </c>
      <c r="W66">
        <v>1</v>
      </c>
      <c r="X66" s="10" t="str">
        <f t="shared" ca="1" si="6"/>
        <v>NON-CRITICAL</v>
      </c>
    </row>
    <row r="67" spans="1:24" x14ac:dyDescent="0.2">
      <c r="A67" s="4">
        <v>9557</v>
      </c>
      <c r="B67" s="5">
        <v>401000</v>
      </c>
      <c r="C67" s="51"/>
      <c r="D67">
        <v>1975</v>
      </c>
      <c r="E67">
        <f t="shared" ca="1" si="8"/>
        <v>270130</v>
      </c>
      <c r="F67">
        <f t="shared" ca="1" si="8"/>
        <v>299470</v>
      </c>
      <c r="G67">
        <f t="shared" ca="1" si="8"/>
        <v>358140</v>
      </c>
      <c r="H67">
        <f t="shared" ca="1" si="8"/>
        <v>343780</v>
      </c>
      <c r="I67">
        <f t="shared" ca="1" si="8"/>
        <v>849690</v>
      </c>
      <c r="J67">
        <f t="shared" ca="1" si="8"/>
        <v>1401070</v>
      </c>
      <c r="K67">
        <f t="shared" ca="1" si="8"/>
        <v>824300</v>
      </c>
      <c r="L67">
        <f t="shared" ca="1" si="8"/>
        <v>793400</v>
      </c>
      <c r="M67">
        <f t="shared" ca="1" si="8"/>
        <v>464400</v>
      </c>
      <c r="N67">
        <f t="shared" ca="1" si="8"/>
        <v>286810</v>
      </c>
      <c r="O67">
        <f t="shared" ca="1" si="8"/>
        <v>256330</v>
      </c>
      <c r="P67">
        <f t="shared" ca="1" si="8"/>
        <v>257870</v>
      </c>
      <c r="Q67" s="9">
        <f t="shared" ca="1" si="2"/>
        <v>6405.39</v>
      </c>
      <c r="R67" s="9"/>
      <c r="S67">
        <f t="shared" ca="1" si="3"/>
        <v>2</v>
      </c>
      <c r="T67" s="9">
        <f t="shared" ca="1" si="7"/>
        <v>0</v>
      </c>
      <c r="U67">
        <f t="shared" ca="1" si="4"/>
        <v>2</v>
      </c>
      <c r="V67">
        <f t="shared" ca="1" si="5"/>
        <v>2</v>
      </c>
      <c r="W67">
        <v>1</v>
      </c>
      <c r="X67" s="10" t="str">
        <f t="shared" ca="1" si="6"/>
        <v>NON-CRITICAL</v>
      </c>
    </row>
    <row r="68" spans="1:24" x14ac:dyDescent="0.2">
      <c r="A68" s="4">
        <v>9588</v>
      </c>
      <c r="B68" s="5">
        <v>522000</v>
      </c>
      <c r="C68" s="51"/>
      <c r="D68">
        <v>1976</v>
      </c>
      <c r="E68">
        <f t="shared" ca="1" si="8"/>
        <v>326200</v>
      </c>
      <c r="F68">
        <f t="shared" ca="1" si="8"/>
        <v>297410</v>
      </c>
      <c r="G68">
        <f t="shared" ca="1" si="8"/>
        <v>293840</v>
      </c>
      <c r="H68">
        <f t="shared" ref="H68:P96" ca="1" si="9">INDIRECT(CONCATENATE("b",(ROW()-14)*12+COLUMN()+9))</f>
        <v>282250</v>
      </c>
      <c r="I68">
        <f t="shared" ca="1" si="9"/>
        <v>366810</v>
      </c>
      <c r="J68">
        <f t="shared" ca="1" si="9"/>
        <v>435970</v>
      </c>
      <c r="K68">
        <f t="shared" ca="1" si="9"/>
        <v>391320</v>
      </c>
      <c r="L68">
        <f t="shared" ca="1" si="9"/>
        <v>304940</v>
      </c>
      <c r="M68">
        <f t="shared" ca="1" si="9"/>
        <v>224410</v>
      </c>
      <c r="N68">
        <f t="shared" ca="1" si="9"/>
        <v>214690</v>
      </c>
      <c r="O68">
        <f t="shared" ca="1" si="9"/>
        <v>248000</v>
      </c>
      <c r="P68">
        <f t="shared" ca="1" si="9"/>
        <v>227310</v>
      </c>
      <c r="Q68" s="9">
        <f t="shared" ca="1" si="2"/>
        <v>3613.15</v>
      </c>
      <c r="R68" s="9"/>
      <c r="S68">
        <f t="shared" ca="1" si="3"/>
        <v>2</v>
      </c>
      <c r="T68" s="9">
        <f t="shared" ca="1" si="7"/>
        <v>0</v>
      </c>
      <c r="U68">
        <f t="shared" ca="1" si="4"/>
        <v>2</v>
      </c>
      <c r="V68">
        <f t="shared" ca="1" si="5"/>
        <v>2</v>
      </c>
      <c r="W68">
        <v>3</v>
      </c>
      <c r="X68" s="10" t="str">
        <f t="shared" ca="1" si="6"/>
        <v>NON-CRITICAL</v>
      </c>
    </row>
    <row r="69" spans="1:24" x14ac:dyDescent="0.2">
      <c r="A69" s="4">
        <v>9618</v>
      </c>
      <c r="B69" s="5">
        <v>270000</v>
      </c>
      <c r="C69" s="51"/>
      <c r="D69">
        <v>1977</v>
      </c>
      <c r="E69">
        <f t="shared" ref="E69:G96" ca="1" si="10">INDIRECT(CONCATENATE("b",(ROW()-14)*12+COLUMN()+9))</f>
        <v>230940</v>
      </c>
      <c r="F69">
        <f t="shared" ca="1" si="10"/>
        <v>228630</v>
      </c>
      <c r="G69">
        <f t="shared" ca="1" si="10"/>
        <v>230050</v>
      </c>
      <c r="H69">
        <f t="shared" ca="1" si="9"/>
        <v>235030</v>
      </c>
      <c r="I69">
        <f t="shared" ca="1" si="9"/>
        <v>219850</v>
      </c>
      <c r="J69">
        <f t="shared" ca="1" si="9"/>
        <v>245560</v>
      </c>
      <c r="K69">
        <f t="shared" ca="1" si="9"/>
        <v>215130</v>
      </c>
      <c r="L69">
        <f t="shared" ca="1" si="9"/>
        <v>241940</v>
      </c>
      <c r="M69">
        <f t="shared" ca="1" si="9"/>
        <v>191850</v>
      </c>
      <c r="N69">
        <f t="shared" ca="1" si="9"/>
        <v>182410</v>
      </c>
      <c r="O69">
        <f t="shared" ca="1" si="9"/>
        <v>187240</v>
      </c>
      <c r="P69">
        <f t="shared" ca="1" si="9"/>
        <v>226910</v>
      </c>
      <c r="Q69" s="9">
        <f t="shared" ca="1" si="2"/>
        <v>2635.54</v>
      </c>
      <c r="R69" s="9"/>
      <c r="S69">
        <f t="shared" ca="1" si="3"/>
        <v>1</v>
      </c>
      <c r="T69" s="9">
        <f t="shared" ca="1" si="7"/>
        <v>1751.3100000000004</v>
      </c>
      <c r="U69">
        <f t="shared" ca="1" si="4"/>
        <v>1</v>
      </c>
      <c r="V69">
        <f t="shared" ca="1" si="5"/>
        <v>1</v>
      </c>
      <c r="W69">
        <v>4</v>
      </c>
      <c r="X69" s="10" t="str">
        <f t="shared" ca="1" si="6"/>
        <v>CRITICAL</v>
      </c>
    </row>
    <row r="70" spans="1:24" x14ac:dyDescent="0.2">
      <c r="A70" s="4">
        <v>9649</v>
      </c>
      <c r="B70" s="5">
        <v>192000</v>
      </c>
      <c r="C70" s="51"/>
      <c r="D70">
        <v>1978</v>
      </c>
      <c r="E70">
        <f t="shared" ca="1" si="10"/>
        <v>222680</v>
      </c>
      <c r="F70">
        <f t="shared" ca="1" si="10"/>
        <v>247010</v>
      </c>
      <c r="G70">
        <f t="shared" ca="1" si="10"/>
        <v>629380</v>
      </c>
      <c r="H70">
        <f t="shared" ca="1" si="9"/>
        <v>1925920</v>
      </c>
      <c r="I70">
        <f t="shared" ca="1" si="9"/>
        <v>1055340</v>
      </c>
      <c r="J70">
        <f t="shared" ca="1" si="9"/>
        <v>1232130</v>
      </c>
      <c r="K70">
        <f t="shared" ca="1" si="9"/>
        <v>910400</v>
      </c>
      <c r="L70">
        <f t="shared" ca="1" si="9"/>
        <v>560680</v>
      </c>
      <c r="M70">
        <f t="shared" ca="1" si="9"/>
        <v>341100</v>
      </c>
      <c r="N70">
        <f t="shared" ca="1" si="9"/>
        <v>253690</v>
      </c>
      <c r="O70">
        <f t="shared" ca="1" si="9"/>
        <v>220450</v>
      </c>
      <c r="P70">
        <f t="shared" ca="1" si="9"/>
        <v>234470</v>
      </c>
      <c r="Q70" s="9">
        <f t="shared" ca="1" si="2"/>
        <v>7833.25</v>
      </c>
      <c r="R70" s="9"/>
      <c r="S70">
        <f t="shared" ca="1" si="3"/>
        <v>2</v>
      </c>
      <c r="T70" s="9">
        <f t="shared" ca="1" si="7"/>
        <v>0</v>
      </c>
      <c r="U70">
        <f t="shared" ca="1" si="4"/>
        <v>2</v>
      </c>
      <c r="V70">
        <f t="shared" ca="1" si="5"/>
        <v>2</v>
      </c>
      <c r="W70">
        <v>1</v>
      </c>
      <c r="X70" s="10" t="str">
        <f t="shared" ca="1" si="6"/>
        <v>NON-CRITICAL</v>
      </c>
    </row>
    <row r="71" spans="1:24" x14ac:dyDescent="0.2">
      <c r="A71" s="4">
        <v>9679</v>
      </c>
      <c r="B71" s="5">
        <v>177000</v>
      </c>
      <c r="C71" s="51"/>
      <c r="D71">
        <v>1979</v>
      </c>
      <c r="E71">
        <f t="shared" ca="1" si="10"/>
        <v>223620</v>
      </c>
      <c r="F71">
        <f t="shared" ca="1" si="10"/>
        <v>229350</v>
      </c>
      <c r="G71">
        <f t="shared" ca="1" si="10"/>
        <v>223220</v>
      </c>
      <c r="H71">
        <f t="shared" ca="1" si="9"/>
        <v>352150</v>
      </c>
      <c r="I71">
        <f t="shared" ca="1" si="9"/>
        <v>513310</v>
      </c>
      <c r="J71">
        <f t="shared" ca="1" si="9"/>
        <v>683410</v>
      </c>
      <c r="K71">
        <f t="shared" ca="1" si="9"/>
        <v>463370</v>
      </c>
      <c r="L71">
        <f t="shared" ca="1" si="9"/>
        <v>512720</v>
      </c>
      <c r="M71">
        <f t="shared" ca="1" si="9"/>
        <v>224210</v>
      </c>
      <c r="N71">
        <f t="shared" ca="1" si="9"/>
        <v>208390</v>
      </c>
      <c r="O71">
        <f t="shared" ca="1" si="9"/>
        <v>196230</v>
      </c>
      <c r="P71">
        <f t="shared" ca="1" si="9"/>
        <v>192320</v>
      </c>
      <c r="Q71" s="9">
        <f t="shared" ca="1" si="2"/>
        <v>4022.3</v>
      </c>
      <c r="R71" s="9"/>
      <c r="S71">
        <f t="shared" ca="1" si="3"/>
        <v>2</v>
      </c>
      <c r="T71" s="9">
        <f t="shared" ca="1" si="7"/>
        <v>0</v>
      </c>
      <c r="U71">
        <f t="shared" ca="1" si="4"/>
        <v>2</v>
      </c>
      <c r="V71">
        <f t="shared" ca="1" si="5"/>
        <v>2</v>
      </c>
      <c r="W71">
        <v>2</v>
      </c>
      <c r="X71" s="10" t="str">
        <f t="shared" ca="1" si="6"/>
        <v>NON-CRITICAL</v>
      </c>
    </row>
    <row r="72" spans="1:24" x14ac:dyDescent="0.2">
      <c r="A72" s="4">
        <v>9710</v>
      </c>
      <c r="B72" s="5">
        <v>168000</v>
      </c>
      <c r="C72" s="51"/>
      <c r="D72">
        <v>1980</v>
      </c>
      <c r="E72">
        <f t="shared" ca="1" si="10"/>
        <v>272580</v>
      </c>
      <c r="F72">
        <f t="shared" ca="1" si="10"/>
        <v>337550</v>
      </c>
      <c r="G72">
        <f t="shared" ca="1" si="10"/>
        <v>346890</v>
      </c>
      <c r="H72">
        <f t="shared" ca="1" si="9"/>
        <v>1241230</v>
      </c>
      <c r="I72">
        <f t="shared" ca="1" si="9"/>
        <v>1401920</v>
      </c>
      <c r="J72">
        <f t="shared" ca="1" si="9"/>
        <v>885360</v>
      </c>
      <c r="K72">
        <f t="shared" ca="1" si="9"/>
        <v>567940</v>
      </c>
      <c r="L72">
        <f t="shared" ca="1" si="9"/>
        <v>426510</v>
      </c>
      <c r="M72">
        <f t="shared" ca="1" si="9"/>
        <v>271260</v>
      </c>
      <c r="N72">
        <f t="shared" ca="1" si="9"/>
        <v>236060</v>
      </c>
      <c r="O72">
        <f t="shared" ca="1" si="9"/>
        <v>204560</v>
      </c>
      <c r="P72">
        <f t="shared" ca="1" si="9"/>
        <v>221720</v>
      </c>
      <c r="Q72" s="9">
        <f t="shared" ca="1" si="2"/>
        <v>6413.58</v>
      </c>
      <c r="R72" s="9"/>
      <c r="S72">
        <f t="shared" ca="1" si="3"/>
        <v>2</v>
      </c>
      <c r="T72" s="9">
        <f t="shared" ca="1" si="7"/>
        <v>0</v>
      </c>
      <c r="U72">
        <f t="shared" ca="1" si="4"/>
        <v>2</v>
      </c>
      <c r="V72">
        <f t="shared" ca="1" si="5"/>
        <v>2</v>
      </c>
      <c r="W72">
        <v>1</v>
      </c>
      <c r="X72" s="10" t="str">
        <f t="shared" ca="1" si="6"/>
        <v>NON-CRITICAL</v>
      </c>
    </row>
    <row r="73" spans="1:24" x14ac:dyDescent="0.2">
      <c r="A73" s="4">
        <v>9741</v>
      </c>
      <c r="B73" s="5">
        <v>164000</v>
      </c>
      <c r="C73" s="51"/>
      <c r="D73">
        <v>1981</v>
      </c>
      <c r="E73">
        <f t="shared" ca="1" si="10"/>
        <v>215480</v>
      </c>
      <c r="F73">
        <f t="shared" ca="1" si="10"/>
        <v>218010</v>
      </c>
      <c r="G73">
        <f t="shared" ca="1" si="10"/>
        <v>353220</v>
      </c>
      <c r="H73">
        <f t="shared" ca="1" si="9"/>
        <v>480760</v>
      </c>
      <c r="I73">
        <f t="shared" ca="1" si="9"/>
        <v>559900</v>
      </c>
      <c r="J73">
        <f t="shared" ca="1" si="9"/>
        <v>768730</v>
      </c>
      <c r="K73">
        <f t="shared" ca="1" si="9"/>
        <v>441580</v>
      </c>
      <c r="L73">
        <f t="shared" ca="1" si="9"/>
        <v>315560</v>
      </c>
      <c r="M73">
        <f t="shared" ca="1" si="9"/>
        <v>220560</v>
      </c>
      <c r="N73">
        <f t="shared" ca="1" si="9"/>
        <v>186940</v>
      </c>
      <c r="O73">
        <f t="shared" ca="1" si="9"/>
        <v>166800</v>
      </c>
      <c r="P73">
        <f t="shared" ca="1" si="9"/>
        <v>179700</v>
      </c>
      <c r="Q73" s="9">
        <f t="shared" ca="1" si="2"/>
        <v>4107.24</v>
      </c>
      <c r="R73" s="9"/>
      <c r="S73">
        <f t="shared" ca="1" si="3"/>
        <v>2</v>
      </c>
      <c r="T73" s="9">
        <f t="shared" ca="1" si="7"/>
        <v>0</v>
      </c>
      <c r="U73">
        <f t="shared" ca="1" si="4"/>
        <v>2</v>
      </c>
      <c r="V73">
        <f t="shared" ca="1" si="5"/>
        <v>2</v>
      </c>
      <c r="W73">
        <v>2</v>
      </c>
      <c r="X73" s="10" t="str">
        <f t="shared" ca="1" si="6"/>
        <v>NON-CRITICAL</v>
      </c>
    </row>
    <row r="74" spans="1:24" x14ac:dyDescent="0.2">
      <c r="A74" s="4">
        <v>9771</v>
      </c>
      <c r="B74" s="5">
        <v>196000</v>
      </c>
      <c r="C74" s="51"/>
      <c r="D74">
        <v>1982</v>
      </c>
      <c r="E74">
        <f t="shared" ca="1" si="10"/>
        <v>231660</v>
      </c>
      <c r="F74">
        <f t="shared" ca="1" si="10"/>
        <v>1057780</v>
      </c>
      <c r="G74">
        <f t="shared" ca="1" si="10"/>
        <v>1325590</v>
      </c>
      <c r="H74">
        <f t="shared" ca="1" si="9"/>
        <v>736000</v>
      </c>
      <c r="I74">
        <f t="shared" ca="1" si="9"/>
        <v>1155590</v>
      </c>
      <c r="J74">
        <f t="shared" ca="1" si="9"/>
        <v>1126230</v>
      </c>
      <c r="K74">
        <f t="shared" ca="1" si="9"/>
        <v>1575800</v>
      </c>
      <c r="L74">
        <f t="shared" ca="1" si="9"/>
        <v>671950</v>
      </c>
      <c r="M74">
        <f t="shared" ca="1" si="9"/>
        <v>373290</v>
      </c>
      <c r="N74">
        <f t="shared" ca="1" si="9"/>
        <v>281600</v>
      </c>
      <c r="O74">
        <f t="shared" ca="1" si="9"/>
        <v>248040</v>
      </c>
      <c r="P74">
        <f t="shared" ca="1" si="9"/>
        <v>229730</v>
      </c>
      <c r="Q74" s="9">
        <f t="shared" ca="1" si="2"/>
        <v>9013.26</v>
      </c>
      <c r="R74" s="9"/>
      <c r="S74">
        <f t="shared" ca="1" si="3"/>
        <v>2</v>
      </c>
      <c r="T74" s="9">
        <f t="shared" ca="1" si="7"/>
        <v>0</v>
      </c>
      <c r="U74">
        <f t="shared" ca="1" si="4"/>
        <v>2</v>
      </c>
      <c r="V74">
        <f t="shared" ca="1" si="5"/>
        <v>2</v>
      </c>
      <c r="W74">
        <v>1</v>
      </c>
      <c r="X74" s="10" t="str">
        <f t="shared" ca="1" si="6"/>
        <v>NON-CRITICAL</v>
      </c>
    </row>
    <row r="75" spans="1:24" x14ac:dyDescent="0.2">
      <c r="A75" s="4">
        <v>9802</v>
      </c>
      <c r="B75" s="5">
        <v>631000</v>
      </c>
      <c r="C75" s="51"/>
      <c r="D75">
        <v>1983</v>
      </c>
      <c r="E75">
        <f t="shared" ca="1" si="10"/>
        <v>290930</v>
      </c>
      <c r="F75">
        <f t="shared" ca="1" si="10"/>
        <v>356890</v>
      </c>
      <c r="G75">
        <f t="shared" ca="1" si="10"/>
        <v>822480</v>
      </c>
      <c r="H75">
        <f t="shared" ca="1" si="9"/>
        <v>1124800</v>
      </c>
      <c r="I75">
        <f t="shared" ca="1" si="9"/>
        <v>1690910</v>
      </c>
      <c r="J75">
        <f t="shared" ca="1" si="9"/>
        <v>2735030</v>
      </c>
      <c r="K75">
        <f t="shared" ca="1" si="9"/>
        <v>1139700</v>
      </c>
      <c r="L75">
        <f t="shared" ca="1" si="9"/>
        <v>1031620</v>
      </c>
      <c r="M75">
        <f t="shared" ca="1" si="9"/>
        <v>644340</v>
      </c>
      <c r="N75">
        <f t="shared" ca="1" si="9"/>
        <v>373290</v>
      </c>
      <c r="O75">
        <f t="shared" ca="1" si="9"/>
        <v>297880</v>
      </c>
      <c r="P75">
        <f t="shared" ca="1" si="9"/>
        <v>287350</v>
      </c>
      <c r="Q75" s="9">
        <f t="shared" ca="1" si="2"/>
        <v>10795.22</v>
      </c>
      <c r="R75" s="9"/>
      <c r="S75">
        <f t="shared" ca="1" si="3"/>
        <v>2</v>
      </c>
      <c r="T75" s="9">
        <f t="shared" ca="1" si="7"/>
        <v>0</v>
      </c>
      <c r="U75">
        <f t="shared" ca="1" si="4"/>
        <v>2</v>
      </c>
      <c r="V75">
        <f t="shared" ca="1" si="5"/>
        <v>2</v>
      </c>
      <c r="W75">
        <v>1</v>
      </c>
      <c r="X75" s="10" t="str">
        <f t="shared" ca="1" si="6"/>
        <v>NON-CRITICAL</v>
      </c>
    </row>
    <row r="76" spans="1:24" x14ac:dyDescent="0.2">
      <c r="A76" s="4">
        <v>9832</v>
      </c>
      <c r="B76" s="5">
        <v>671000</v>
      </c>
      <c r="C76" s="51"/>
      <c r="D76">
        <v>1984</v>
      </c>
      <c r="E76">
        <f t="shared" ca="1" si="10"/>
        <v>299450</v>
      </c>
      <c r="F76">
        <f t="shared" ca="1" si="10"/>
        <v>654100</v>
      </c>
      <c r="G76">
        <f t="shared" ca="1" si="10"/>
        <v>1436590</v>
      </c>
      <c r="H76">
        <f t="shared" ca="1" si="9"/>
        <v>691310</v>
      </c>
      <c r="I76">
        <f t="shared" ca="1" si="9"/>
        <v>580910</v>
      </c>
      <c r="J76">
        <f t="shared" ca="1" si="9"/>
        <v>829780</v>
      </c>
      <c r="K76">
        <f t="shared" ca="1" si="9"/>
        <v>572840</v>
      </c>
      <c r="L76">
        <f t="shared" ca="1" si="9"/>
        <v>497560</v>
      </c>
      <c r="M76">
        <f t="shared" ca="1" si="9"/>
        <v>357030</v>
      </c>
      <c r="N76">
        <f t="shared" ca="1" si="9"/>
        <v>260180</v>
      </c>
      <c r="O76">
        <f t="shared" ca="1" si="9"/>
        <v>246050</v>
      </c>
      <c r="P76">
        <f t="shared" ca="1" si="9"/>
        <v>242420</v>
      </c>
      <c r="Q76" s="9">
        <f t="shared" ca="1" si="2"/>
        <v>6668.22</v>
      </c>
      <c r="R76" s="9"/>
      <c r="S76">
        <f t="shared" ca="1" si="3"/>
        <v>2</v>
      </c>
      <c r="T76" s="9">
        <f t="shared" ca="1" si="7"/>
        <v>0</v>
      </c>
      <c r="U76">
        <f t="shared" ca="1" si="4"/>
        <v>2</v>
      </c>
      <c r="V76">
        <f t="shared" ca="1" si="5"/>
        <v>2</v>
      </c>
      <c r="W76">
        <v>1</v>
      </c>
      <c r="X76" s="10" t="str">
        <f t="shared" ca="1" si="6"/>
        <v>NON-CRITICAL</v>
      </c>
    </row>
    <row r="77" spans="1:24" x14ac:dyDescent="0.2">
      <c r="A77" s="4">
        <v>9863</v>
      </c>
      <c r="B77" s="5">
        <v>695000</v>
      </c>
      <c r="C77" s="51"/>
      <c r="D77">
        <v>1985</v>
      </c>
      <c r="E77">
        <f t="shared" ca="1" si="10"/>
        <v>273390</v>
      </c>
      <c r="F77">
        <f t="shared" ca="1" si="10"/>
        <v>586660</v>
      </c>
      <c r="G77">
        <f t="shared" ca="1" si="10"/>
        <v>441330</v>
      </c>
      <c r="H77">
        <f t="shared" ca="1" si="9"/>
        <v>315970</v>
      </c>
      <c r="I77">
        <f t="shared" ca="1" si="9"/>
        <v>349890</v>
      </c>
      <c r="J77">
        <f t="shared" ca="1" si="9"/>
        <v>416770</v>
      </c>
      <c r="K77">
        <f t="shared" ca="1" si="9"/>
        <v>432870</v>
      </c>
      <c r="L77">
        <f t="shared" ca="1" si="9"/>
        <v>267020</v>
      </c>
      <c r="M77">
        <f t="shared" ca="1" si="9"/>
        <v>230260</v>
      </c>
      <c r="N77">
        <f t="shared" ca="1" si="9"/>
        <v>220490</v>
      </c>
      <c r="O77">
        <f t="shared" ca="1" si="9"/>
        <v>209000</v>
      </c>
      <c r="P77">
        <f t="shared" ca="1" si="9"/>
        <v>222410</v>
      </c>
      <c r="Q77" s="9">
        <f t="shared" ca="1" si="2"/>
        <v>3966.06</v>
      </c>
      <c r="R77" s="9"/>
      <c r="S77">
        <f t="shared" ca="1" si="3"/>
        <v>2</v>
      </c>
      <c r="T77" s="9">
        <f t="shared" ca="1" si="7"/>
        <v>0</v>
      </c>
      <c r="U77">
        <f t="shared" ca="1" si="4"/>
        <v>2</v>
      </c>
      <c r="V77">
        <f t="shared" ca="1" si="5"/>
        <v>2</v>
      </c>
      <c r="W77">
        <v>3</v>
      </c>
      <c r="X77" s="10" t="str">
        <f t="shared" ca="1" si="6"/>
        <v>NON-CRITICAL</v>
      </c>
    </row>
    <row r="78" spans="1:24" x14ac:dyDescent="0.2">
      <c r="A78" s="4">
        <v>9894</v>
      </c>
      <c r="B78" s="5">
        <v>1360000</v>
      </c>
      <c r="C78" s="51"/>
      <c r="D78">
        <v>1986</v>
      </c>
      <c r="E78">
        <f t="shared" ca="1" si="10"/>
        <v>249800</v>
      </c>
      <c r="F78">
        <f t="shared" ca="1" si="10"/>
        <v>249300</v>
      </c>
      <c r="G78">
        <f t="shared" ca="1" si="10"/>
        <v>374900</v>
      </c>
      <c r="H78">
        <f t="shared" ca="1" si="9"/>
        <v>738200</v>
      </c>
      <c r="I78">
        <f t="shared" ca="1" si="9"/>
        <v>2435500</v>
      </c>
      <c r="J78">
        <f t="shared" ca="1" si="9"/>
        <v>1447600</v>
      </c>
      <c r="K78">
        <f t="shared" ca="1" si="9"/>
        <v>576000</v>
      </c>
      <c r="L78">
        <f t="shared" ca="1" si="9"/>
        <v>461500</v>
      </c>
      <c r="M78">
        <f t="shared" ca="1" si="9"/>
        <v>271300</v>
      </c>
      <c r="N78">
        <f t="shared" ca="1" si="9"/>
        <v>255930</v>
      </c>
      <c r="O78">
        <f t="shared" ca="1" si="9"/>
        <v>234170</v>
      </c>
      <c r="P78">
        <f t="shared" ca="1" si="9"/>
        <v>251690</v>
      </c>
      <c r="Q78" s="9">
        <f t="shared" ca="1" si="2"/>
        <v>7545.89</v>
      </c>
      <c r="R78" s="9"/>
      <c r="S78">
        <f t="shared" ca="1" si="3"/>
        <v>2</v>
      </c>
      <c r="T78" s="9">
        <f t="shared" ca="1" si="7"/>
        <v>0</v>
      </c>
      <c r="U78">
        <f t="shared" ca="1" si="4"/>
        <v>2</v>
      </c>
      <c r="V78">
        <f t="shared" ca="1" si="5"/>
        <v>2</v>
      </c>
      <c r="W78">
        <v>1</v>
      </c>
      <c r="X78" s="10" t="str">
        <f t="shared" ca="1" si="6"/>
        <v>NON-CRITICAL</v>
      </c>
    </row>
    <row r="79" spans="1:24" x14ac:dyDescent="0.2">
      <c r="A79" s="4">
        <v>9922</v>
      </c>
      <c r="B79" s="5">
        <v>854000</v>
      </c>
      <c r="C79" s="51"/>
      <c r="D79">
        <v>1987</v>
      </c>
      <c r="E79">
        <f t="shared" ca="1" si="10"/>
        <v>259000</v>
      </c>
      <c r="F79">
        <f t="shared" ca="1" si="10"/>
        <v>232400</v>
      </c>
      <c r="G79">
        <f t="shared" ca="1" si="10"/>
        <v>254200</v>
      </c>
      <c r="H79">
        <f t="shared" ca="1" si="9"/>
        <v>330000</v>
      </c>
      <c r="I79">
        <f t="shared" ca="1" si="9"/>
        <v>502400</v>
      </c>
      <c r="J79">
        <f t="shared" ca="1" si="9"/>
        <v>903400</v>
      </c>
      <c r="K79">
        <f t="shared" ca="1" si="9"/>
        <v>372400</v>
      </c>
      <c r="L79">
        <f t="shared" ca="1" si="9"/>
        <v>287400</v>
      </c>
      <c r="M79">
        <f t="shared" ca="1" si="9"/>
        <v>204300</v>
      </c>
      <c r="N79">
        <f t="shared" ca="1" si="9"/>
        <v>225000</v>
      </c>
      <c r="O79">
        <f t="shared" ca="1" si="9"/>
        <v>172000</v>
      </c>
      <c r="P79">
        <f t="shared" ca="1" si="9"/>
        <v>203480</v>
      </c>
      <c r="Q79" s="9">
        <f t="shared" ref="Q79:Q99" ca="1" si="11">SUM(E79:P79)/1000</f>
        <v>3945.98</v>
      </c>
      <c r="R79" s="9"/>
      <c r="S79">
        <f t="shared" ref="S79:S99" ca="1" si="12">IF(Q79 / 1000 &lt; 3.2, 1, 2)</f>
        <v>2</v>
      </c>
      <c r="T79" s="9">
        <f t="shared" ca="1" si="7"/>
        <v>0</v>
      </c>
      <c r="U79">
        <f t="shared" ref="U79:U99" ca="1" si="13">IF(T79&gt;800,1,2)</f>
        <v>2</v>
      </c>
      <c r="V79">
        <f t="shared" ref="V79:V95" ca="1" si="14">IF(SUM(S79+U79)&lt;4,1,2)</f>
        <v>2</v>
      </c>
      <c r="W79">
        <v>3</v>
      </c>
      <c r="X79" s="10" t="str">
        <f t="shared" ref="X79:X86" ca="1" si="15">IF(AND(V79=1,W79=4),"CRITICAL","NON-CRITICAL")</f>
        <v>NON-CRITICAL</v>
      </c>
    </row>
    <row r="80" spans="1:24" x14ac:dyDescent="0.2">
      <c r="A80" s="4">
        <v>9953</v>
      </c>
      <c r="B80" s="5">
        <v>1031000</v>
      </c>
      <c r="C80" s="51"/>
      <c r="D80">
        <v>1988</v>
      </c>
      <c r="E80">
        <f t="shared" ca="1" si="10"/>
        <v>209050</v>
      </c>
      <c r="F80">
        <f t="shared" ca="1" si="10"/>
        <v>225080</v>
      </c>
      <c r="G80">
        <f t="shared" ca="1" si="10"/>
        <v>678660</v>
      </c>
      <c r="H80">
        <f t="shared" ca="1" si="9"/>
        <v>602700</v>
      </c>
      <c r="I80">
        <f t="shared" ca="1" si="9"/>
        <v>363620</v>
      </c>
      <c r="J80">
        <f t="shared" ca="1" si="9"/>
        <v>359390</v>
      </c>
      <c r="K80">
        <f t="shared" ca="1" si="9"/>
        <v>319550</v>
      </c>
      <c r="L80">
        <f t="shared" ca="1" si="9"/>
        <v>356470</v>
      </c>
      <c r="M80">
        <f t="shared" ca="1" si="9"/>
        <v>261150</v>
      </c>
      <c r="N80">
        <f t="shared" ca="1" si="9"/>
        <v>177030</v>
      </c>
      <c r="O80">
        <f t="shared" ca="1" si="9"/>
        <v>183690</v>
      </c>
      <c r="P80">
        <f t="shared" ca="1" si="9"/>
        <v>194320</v>
      </c>
      <c r="Q80" s="9">
        <f t="shared" ca="1" si="11"/>
        <v>3930.71</v>
      </c>
      <c r="R80" s="9"/>
      <c r="S80">
        <f t="shared" ca="1" si="12"/>
        <v>2</v>
      </c>
      <c r="T80" s="9">
        <f t="shared" ref="T80:T95" ca="1" si="16">IF(AND(Q79&lt;4000,Q80&lt;4000),8000-Q79-Q80,0)</f>
        <v>123.30999999999995</v>
      </c>
      <c r="U80">
        <f t="shared" ca="1" si="13"/>
        <v>2</v>
      </c>
      <c r="V80">
        <f t="shared" ca="1" si="14"/>
        <v>2</v>
      </c>
      <c r="W80">
        <v>3</v>
      </c>
      <c r="X80" s="10" t="str">
        <f t="shared" ca="1" si="15"/>
        <v>NON-CRITICAL</v>
      </c>
    </row>
    <row r="81" spans="1:24" x14ac:dyDescent="0.2">
      <c r="A81" s="4">
        <v>9983</v>
      </c>
      <c r="B81" s="5">
        <v>551000</v>
      </c>
      <c r="C81" s="51"/>
      <c r="D81">
        <v>1989</v>
      </c>
      <c r="E81">
        <f t="shared" ca="1" si="10"/>
        <v>191980</v>
      </c>
      <c r="F81">
        <f t="shared" ca="1" si="10"/>
        <v>373300</v>
      </c>
      <c r="G81">
        <f t="shared" ca="1" si="10"/>
        <v>296000</v>
      </c>
      <c r="H81">
        <f t="shared" ca="1" si="9"/>
        <v>301810</v>
      </c>
      <c r="I81">
        <f t="shared" ca="1" si="9"/>
        <v>288020</v>
      </c>
      <c r="J81">
        <f t="shared" ca="1" si="9"/>
        <v>1501800</v>
      </c>
      <c r="K81">
        <f t="shared" ca="1" si="9"/>
        <v>659260</v>
      </c>
      <c r="L81">
        <f t="shared" ca="1" si="9"/>
        <v>335690</v>
      </c>
      <c r="M81">
        <f t="shared" ca="1" si="9"/>
        <v>221220</v>
      </c>
      <c r="N81">
        <f t="shared" ca="1" si="9"/>
        <v>178480</v>
      </c>
      <c r="O81">
        <f t="shared" ca="1" si="9"/>
        <v>186530</v>
      </c>
      <c r="P81">
        <f t="shared" ca="1" si="9"/>
        <v>210530</v>
      </c>
      <c r="Q81" s="9">
        <f t="shared" ca="1" si="11"/>
        <v>4744.62</v>
      </c>
      <c r="R81" s="9"/>
      <c r="S81">
        <f t="shared" ca="1" si="12"/>
        <v>2</v>
      </c>
      <c r="T81" s="9">
        <f t="shared" ca="1" si="16"/>
        <v>0</v>
      </c>
      <c r="U81">
        <f t="shared" ca="1" si="13"/>
        <v>2</v>
      </c>
      <c r="V81">
        <f t="shared" ca="1" si="14"/>
        <v>2</v>
      </c>
      <c r="W81">
        <v>1</v>
      </c>
      <c r="X81" s="10" t="str">
        <f t="shared" ca="1" si="15"/>
        <v>NON-CRITICAL</v>
      </c>
    </row>
    <row r="82" spans="1:24" x14ac:dyDescent="0.2">
      <c r="A82" s="4">
        <v>10014</v>
      </c>
      <c r="B82" s="5">
        <v>347000</v>
      </c>
      <c r="C82" s="51"/>
      <c r="D82">
        <v>1990</v>
      </c>
      <c r="E82">
        <f t="shared" ca="1" si="10"/>
        <v>316890</v>
      </c>
      <c r="F82">
        <f t="shared" ca="1" si="10"/>
        <v>227460</v>
      </c>
      <c r="G82">
        <f t="shared" ca="1" si="10"/>
        <v>209520</v>
      </c>
      <c r="H82">
        <f t="shared" ca="1" si="9"/>
        <v>429280</v>
      </c>
      <c r="I82">
        <f t="shared" ca="1" si="9"/>
        <v>275560</v>
      </c>
      <c r="J82">
        <f t="shared" ca="1" si="9"/>
        <v>471900</v>
      </c>
      <c r="K82">
        <f t="shared" ca="1" si="9"/>
        <v>247890</v>
      </c>
      <c r="L82">
        <f t="shared" ca="1" si="9"/>
        <v>494840</v>
      </c>
      <c r="M82">
        <f t="shared" ca="1" si="9"/>
        <v>346870</v>
      </c>
      <c r="N82">
        <f t="shared" ca="1" si="9"/>
        <v>207810</v>
      </c>
      <c r="O82">
        <f t="shared" ca="1" si="9"/>
        <v>199180</v>
      </c>
      <c r="P82">
        <f t="shared" ca="1" si="9"/>
        <v>188370</v>
      </c>
      <c r="Q82" s="9">
        <f t="shared" ca="1" si="11"/>
        <v>3615.57</v>
      </c>
      <c r="R82" s="9"/>
      <c r="S82">
        <f t="shared" ca="1" si="12"/>
        <v>2</v>
      </c>
      <c r="T82" s="9">
        <f t="shared" ca="1" si="16"/>
        <v>0</v>
      </c>
      <c r="U82">
        <f t="shared" ca="1" si="13"/>
        <v>2</v>
      </c>
      <c r="V82">
        <f t="shared" ca="1" si="14"/>
        <v>2</v>
      </c>
      <c r="W82">
        <v>3</v>
      </c>
      <c r="X82" s="10" t="str">
        <f t="shared" ca="1" si="15"/>
        <v>NON-CRITICAL</v>
      </c>
    </row>
    <row r="83" spans="1:24" x14ac:dyDescent="0.2">
      <c r="A83" s="4">
        <v>10044</v>
      </c>
      <c r="B83" s="5">
        <v>244000</v>
      </c>
      <c r="C83" s="51"/>
      <c r="D83">
        <v>1991</v>
      </c>
      <c r="E83">
        <f t="shared" ca="1" si="10"/>
        <v>198290</v>
      </c>
      <c r="F83">
        <f t="shared" ca="1" si="10"/>
        <v>197690</v>
      </c>
      <c r="G83">
        <f t="shared" ca="1" si="10"/>
        <v>186120</v>
      </c>
      <c r="H83">
        <f t="shared" ca="1" si="9"/>
        <v>204190</v>
      </c>
      <c r="I83">
        <f t="shared" ca="1" si="9"/>
        <v>212290</v>
      </c>
      <c r="J83">
        <f t="shared" ca="1" si="9"/>
        <v>607490</v>
      </c>
      <c r="K83">
        <f t="shared" ca="1" si="9"/>
        <v>361670</v>
      </c>
      <c r="L83">
        <f t="shared" ca="1" si="9"/>
        <v>347820</v>
      </c>
      <c r="M83">
        <f t="shared" ca="1" si="9"/>
        <v>216090</v>
      </c>
      <c r="N83">
        <f t="shared" ca="1" si="9"/>
        <v>185810</v>
      </c>
      <c r="O83">
        <f t="shared" ca="1" si="9"/>
        <v>172390</v>
      </c>
      <c r="P83">
        <f t="shared" ca="1" si="9"/>
        <v>169120</v>
      </c>
      <c r="Q83" s="9">
        <f t="shared" ca="1" si="11"/>
        <v>3058.97</v>
      </c>
      <c r="R83" s="9"/>
      <c r="S83">
        <f t="shared" ca="1" si="12"/>
        <v>1</v>
      </c>
      <c r="T83" s="9">
        <f t="shared" ca="1" si="16"/>
        <v>1325.4600000000005</v>
      </c>
      <c r="U83">
        <f t="shared" ca="1" si="13"/>
        <v>1</v>
      </c>
      <c r="V83">
        <f t="shared" ca="1" si="14"/>
        <v>1</v>
      </c>
      <c r="W83">
        <v>4</v>
      </c>
      <c r="X83" s="10" t="str">
        <f t="shared" ca="1" si="15"/>
        <v>CRITICAL</v>
      </c>
    </row>
    <row r="84" spans="1:24" x14ac:dyDescent="0.2">
      <c r="A84" s="4">
        <v>10075</v>
      </c>
      <c r="B84" s="5">
        <v>207000</v>
      </c>
      <c r="C84" s="51"/>
      <c r="D84">
        <v>1992</v>
      </c>
      <c r="E84">
        <f t="shared" ca="1" si="10"/>
        <v>191220</v>
      </c>
      <c r="F84">
        <f t="shared" ca="1" si="10"/>
        <v>177380</v>
      </c>
      <c r="G84">
        <f t="shared" ca="1" si="10"/>
        <v>196960</v>
      </c>
      <c r="H84">
        <f t="shared" ca="1" si="9"/>
        <v>238400</v>
      </c>
      <c r="I84">
        <f t="shared" ca="1" si="9"/>
        <v>761000</v>
      </c>
      <c r="J84">
        <f t="shared" ca="1" si="9"/>
        <v>587600</v>
      </c>
      <c r="K84">
        <f t="shared" ca="1" si="9"/>
        <v>454830</v>
      </c>
      <c r="L84">
        <f t="shared" ca="1" si="9"/>
        <v>277220</v>
      </c>
      <c r="M84">
        <f t="shared" ca="1" si="9"/>
        <v>203090</v>
      </c>
      <c r="N84">
        <f t="shared" ca="1" si="9"/>
        <v>194060</v>
      </c>
      <c r="O84">
        <f t="shared" ca="1" si="9"/>
        <v>160260</v>
      </c>
      <c r="P84">
        <f t="shared" ca="1" si="9"/>
        <v>177490</v>
      </c>
      <c r="Q84" s="9">
        <f t="shared" ca="1" si="11"/>
        <v>3619.51</v>
      </c>
      <c r="R84" s="9"/>
      <c r="S84">
        <f t="shared" ca="1" si="12"/>
        <v>2</v>
      </c>
      <c r="T84" s="9">
        <f t="shared" ca="1" si="16"/>
        <v>1321.5200000000004</v>
      </c>
      <c r="U84">
        <f t="shared" ca="1" si="13"/>
        <v>1</v>
      </c>
      <c r="V84">
        <f t="shared" ca="1" si="14"/>
        <v>1</v>
      </c>
      <c r="W84">
        <v>4</v>
      </c>
      <c r="X84" s="10" t="str">
        <f ca="1">IF(AND(V84=1,W84=4),"CRITICAL","NON-CRITICAL")</f>
        <v>CRITICAL</v>
      </c>
    </row>
    <row r="85" spans="1:24" x14ac:dyDescent="0.2">
      <c r="A85" s="4">
        <v>10106</v>
      </c>
      <c r="B85" s="5">
        <v>200000</v>
      </c>
      <c r="C85" s="51"/>
      <c r="D85">
        <v>1993</v>
      </c>
      <c r="E85">
        <f t="shared" ca="1" si="10"/>
        <v>202300</v>
      </c>
      <c r="F85">
        <f t="shared" ca="1" si="10"/>
        <v>188600</v>
      </c>
      <c r="G85">
        <f t="shared" ca="1" si="10"/>
        <v>409640</v>
      </c>
      <c r="H85">
        <f t="shared" ca="1" si="9"/>
        <v>795300</v>
      </c>
      <c r="I85">
        <f t="shared" ca="1" si="9"/>
        <v>844260</v>
      </c>
      <c r="J85">
        <f t="shared" ca="1" si="9"/>
        <v>1607470</v>
      </c>
      <c r="K85">
        <f t="shared" ca="1" si="9"/>
        <v>901560</v>
      </c>
      <c r="L85">
        <f t="shared" ca="1" si="9"/>
        <v>648220</v>
      </c>
      <c r="M85">
        <f t="shared" ca="1" si="9"/>
        <v>538900</v>
      </c>
      <c r="N85">
        <f t="shared" ca="1" si="9"/>
        <v>255580</v>
      </c>
      <c r="O85">
        <f t="shared" ca="1" si="9"/>
        <v>222060</v>
      </c>
      <c r="P85">
        <f t="shared" ca="1" si="9"/>
        <v>210870</v>
      </c>
      <c r="Q85" s="9">
        <f t="shared" ca="1" si="11"/>
        <v>6824.76</v>
      </c>
      <c r="R85" s="9"/>
      <c r="S85">
        <f t="shared" ca="1" si="12"/>
        <v>2</v>
      </c>
      <c r="T85" s="9">
        <f t="shared" ca="1" si="16"/>
        <v>0</v>
      </c>
      <c r="U85">
        <f t="shared" ca="1" si="13"/>
        <v>2</v>
      </c>
      <c r="V85">
        <f t="shared" ca="1" si="14"/>
        <v>2</v>
      </c>
      <c r="W85">
        <v>1</v>
      </c>
      <c r="X85" s="10" t="str">
        <f t="shared" ca="1" si="15"/>
        <v>NON-CRITICAL</v>
      </c>
    </row>
    <row r="86" spans="1:24" x14ac:dyDescent="0.2">
      <c r="A86" s="4">
        <v>10136</v>
      </c>
      <c r="B86" s="5">
        <v>208000</v>
      </c>
      <c r="C86" s="51"/>
      <c r="D86">
        <v>1994</v>
      </c>
      <c r="E86">
        <f t="shared" ca="1" si="10"/>
        <v>222670</v>
      </c>
      <c r="F86">
        <f t="shared" ca="1" si="10"/>
        <v>206780</v>
      </c>
      <c r="G86">
        <f t="shared" ca="1" si="10"/>
        <v>320420</v>
      </c>
      <c r="H86">
        <f t="shared" ca="1" si="9"/>
        <v>323150</v>
      </c>
      <c r="I86">
        <f t="shared" ca="1" si="9"/>
        <v>390520</v>
      </c>
      <c r="J86">
        <f t="shared" ca="1" si="9"/>
        <v>380260</v>
      </c>
      <c r="K86">
        <f t="shared" ca="1" si="9"/>
        <v>272330</v>
      </c>
      <c r="L86">
        <f t="shared" ca="1" si="9"/>
        <v>282960</v>
      </c>
      <c r="M86">
        <f t="shared" ca="1" si="9"/>
        <v>190290</v>
      </c>
      <c r="N86">
        <f t="shared" ca="1" si="9"/>
        <v>168350</v>
      </c>
      <c r="O86">
        <f t="shared" ca="1" si="9"/>
        <v>169420</v>
      </c>
      <c r="P86">
        <f t="shared" ca="1" si="9"/>
        <v>166330</v>
      </c>
      <c r="Q86" s="9">
        <f t="shared" ca="1" si="11"/>
        <v>3093.48</v>
      </c>
      <c r="R86" s="9"/>
      <c r="S86">
        <f t="shared" ca="1" si="12"/>
        <v>1</v>
      </c>
      <c r="T86" s="9">
        <f t="shared" ca="1" si="16"/>
        <v>0</v>
      </c>
      <c r="U86">
        <f t="shared" ca="1" si="13"/>
        <v>2</v>
      </c>
      <c r="V86">
        <f t="shared" ca="1" si="14"/>
        <v>1</v>
      </c>
      <c r="W86">
        <v>4</v>
      </c>
      <c r="X86" s="10" t="str">
        <f t="shared" ca="1" si="15"/>
        <v>CRITICAL</v>
      </c>
    </row>
    <row r="87" spans="1:24" x14ac:dyDescent="0.2">
      <c r="A87" s="4">
        <v>10167</v>
      </c>
      <c r="B87" s="5">
        <v>450000</v>
      </c>
      <c r="C87" s="51"/>
      <c r="D87">
        <v>1995</v>
      </c>
      <c r="E87">
        <f t="shared" ca="1" si="10"/>
        <v>177180</v>
      </c>
      <c r="F87">
        <f t="shared" ca="1" si="10"/>
        <v>208250</v>
      </c>
      <c r="G87">
        <f t="shared" ca="1" si="10"/>
        <v>221820</v>
      </c>
      <c r="H87">
        <f t="shared" ca="1" si="9"/>
        <v>2132310</v>
      </c>
      <c r="I87">
        <f t="shared" ca="1" si="9"/>
        <v>851110</v>
      </c>
      <c r="J87">
        <f t="shared" ca="1" si="9"/>
        <v>2383690</v>
      </c>
      <c r="K87">
        <f t="shared" ca="1" si="9"/>
        <v>1229880</v>
      </c>
      <c r="L87">
        <f t="shared" ca="1" si="9"/>
        <v>1096610</v>
      </c>
      <c r="M87">
        <f t="shared" ca="1" si="9"/>
        <v>506590</v>
      </c>
      <c r="N87">
        <f t="shared" ca="1" si="9"/>
        <v>327770</v>
      </c>
      <c r="O87">
        <f t="shared" ca="1" si="9"/>
        <v>250090</v>
      </c>
      <c r="P87">
        <f t="shared" ca="1" si="9"/>
        <v>227580</v>
      </c>
      <c r="Q87" s="9">
        <f t="shared" ca="1" si="11"/>
        <v>9612.8799999999992</v>
      </c>
      <c r="R87" s="9"/>
      <c r="S87">
        <f t="shared" ca="1" si="12"/>
        <v>2</v>
      </c>
      <c r="T87" s="9">
        <f t="shared" ca="1" si="16"/>
        <v>0</v>
      </c>
      <c r="U87">
        <f t="shared" ca="1" si="13"/>
        <v>2</v>
      </c>
      <c r="V87">
        <f t="shared" ca="1" si="14"/>
        <v>2</v>
      </c>
      <c r="W87">
        <v>1</v>
      </c>
      <c r="X87" s="10" t="str">
        <f ca="1">IF(AND(V87=1,W87=4),"CRITICAL","NON-CRITICAL")</f>
        <v>NON-CRITICAL</v>
      </c>
    </row>
    <row r="88" spans="1:24" x14ac:dyDescent="0.2">
      <c r="A88" s="4">
        <v>10197</v>
      </c>
      <c r="B88" s="5">
        <v>342000</v>
      </c>
      <c r="C88" s="51"/>
      <c r="D88">
        <v>1996</v>
      </c>
      <c r="E88">
        <f t="shared" ca="1" si="10"/>
        <v>251320</v>
      </c>
      <c r="F88">
        <f t="shared" ca="1" si="10"/>
        <v>221870</v>
      </c>
      <c r="G88">
        <f t="shared" ca="1" si="10"/>
        <v>500960</v>
      </c>
      <c r="H88">
        <f t="shared" ca="1" si="9"/>
        <v>555090</v>
      </c>
      <c r="I88">
        <f t="shared" ca="1" si="9"/>
        <v>1633600</v>
      </c>
      <c r="J88">
        <f t="shared" ca="1" si="9"/>
        <v>1048140</v>
      </c>
      <c r="K88">
        <f t="shared" ca="1" si="9"/>
        <v>686580</v>
      </c>
      <c r="L88">
        <f t="shared" ca="1" si="9"/>
        <v>807540</v>
      </c>
      <c r="M88">
        <f t="shared" ca="1" si="9"/>
        <v>383160</v>
      </c>
      <c r="N88">
        <f t="shared" ca="1" si="9"/>
        <v>265570</v>
      </c>
      <c r="O88">
        <f t="shared" ca="1" si="9"/>
        <v>258030</v>
      </c>
      <c r="P88">
        <f t="shared" ca="1" si="9"/>
        <v>234300</v>
      </c>
      <c r="Q88" s="9">
        <f t="shared" ca="1" si="11"/>
        <v>6846.16</v>
      </c>
      <c r="R88" s="9"/>
      <c r="S88">
        <f t="shared" ca="1" si="12"/>
        <v>2</v>
      </c>
      <c r="T88" s="9">
        <f t="shared" ca="1" si="16"/>
        <v>0</v>
      </c>
      <c r="U88">
        <f t="shared" ca="1" si="13"/>
        <v>2</v>
      </c>
      <c r="V88">
        <f t="shared" ca="1" si="14"/>
        <v>2</v>
      </c>
    </row>
    <row r="89" spans="1:24" x14ac:dyDescent="0.2">
      <c r="A89" s="4">
        <v>10228</v>
      </c>
      <c r="B89" s="5">
        <v>466000</v>
      </c>
      <c r="C89" s="51"/>
      <c r="D89">
        <v>1997</v>
      </c>
      <c r="E89">
        <f t="shared" ca="1" si="10"/>
        <v>254270</v>
      </c>
      <c r="F89">
        <f t="shared" ca="1" si="10"/>
        <v>400300</v>
      </c>
      <c r="G89">
        <f t="shared" ca="1" si="10"/>
        <v>1701520</v>
      </c>
      <c r="H89">
        <f t="shared" ca="1" si="9"/>
        <v>2040370</v>
      </c>
      <c r="I89">
        <f t="shared" ca="1" si="9"/>
        <v>711380</v>
      </c>
      <c r="J89">
        <f t="shared" ca="1" si="9"/>
        <v>502180</v>
      </c>
      <c r="K89">
        <f t="shared" ca="1" si="9"/>
        <v>457040</v>
      </c>
      <c r="L89">
        <f t="shared" ca="1" si="9"/>
        <v>350410</v>
      </c>
      <c r="M89">
        <f t="shared" ca="1" si="9"/>
        <v>275920</v>
      </c>
      <c r="N89">
        <f t="shared" ca="1" si="9"/>
        <v>242050</v>
      </c>
      <c r="O89">
        <f t="shared" ca="1" si="9"/>
        <v>242480</v>
      </c>
      <c r="P89">
        <f t="shared" ca="1" si="9"/>
        <v>245490</v>
      </c>
      <c r="Q89" s="9">
        <f t="shared" ca="1" si="11"/>
        <v>7423.41</v>
      </c>
      <c r="R89" s="9"/>
      <c r="S89">
        <f t="shared" ca="1" si="12"/>
        <v>2</v>
      </c>
      <c r="T89" s="9">
        <f t="shared" ca="1" si="16"/>
        <v>0</v>
      </c>
      <c r="U89">
        <f t="shared" ca="1" si="13"/>
        <v>2</v>
      </c>
      <c r="V89">
        <f t="shared" ca="1" si="14"/>
        <v>2</v>
      </c>
    </row>
    <row r="90" spans="1:24" x14ac:dyDescent="0.2">
      <c r="A90" s="4">
        <v>10259</v>
      </c>
      <c r="B90" s="5">
        <v>637000</v>
      </c>
      <c r="C90" s="51"/>
      <c r="D90">
        <v>1998</v>
      </c>
      <c r="E90">
        <f t="shared" ca="1" si="10"/>
        <v>266980</v>
      </c>
      <c r="F90">
        <f t="shared" ca="1" si="10"/>
        <v>435110</v>
      </c>
      <c r="G90">
        <f t="shared" ca="1" si="10"/>
        <v>431060</v>
      </c>
      <c r="H90">
        <f t="shared" ca="1" si="9"/>
        <v>1578200</v>
      </c>
      <c r="I90">
        <f t="shared" ca="1" si="9"/>
        <v>2138600</v>
      </c>
      <c r="J90">
        <f t="shared" ca="1" si="9"/>
        <v>1305050</v>
      </c>
      <c r="K90">
        <f t="shared" ca="1" si="9"/>
        <v>993050</v>
      </c>
      <c r="L90">
        <f t="shared" ca="1" si="9"/>
        <v>1162580</v>
      </c>
      <c r="M90">
        <f t="shared" ca="1" si="9"/>
        <v>940140</v>
      </c>
      <c r="N90">
        <f t="shared" ca="1" si="9"/>
        <v>429540</v>
      </c>
      <c r="O90">
        <f t="shared" ca="1" si="9"/>
        <v>316620</v>
      </c>
      <c r="P90">
        <f t="shared" ca="1" si="9"/>
        <v>297060</v>
      </c>
      <c r="Q90" s="9">
        <f t="shared" ca="1" si="11"/>
        <v>10293.99</v>
      </c>
      <c r="R90" s="9"/>
      <c r="S90">
        <f t="shared" ca="1" si="12"/>
        <v>2</v>
      </c>
      <c r="T90" s="9">
        <f t="shared" ca="1" si="16"/>
        <v>0</v>
      </c>
      <c r="U90">
        <f t="shared" ca="1" si="13"/>
        <v>2</v>
      </c>
      <c r="V90">
        <f t="shared" ca="1" si="14"/>
        <v>2</v>
      </c>
    </row>
    <row r="91" spans="1:24" x14ac:dyDescent="0.2">
      <c r="A91" s="4">
        <v>10288</v>
      </c>
      <c r="B91" s="5">
        <v>980000</v>
      </c>
      <c r="C91" s="51"/>
      <c r="D91">
        <v>1999</v>
      </c>
      <c r="E91">
        <f t="shared" ca="1" si="10"/>
        <v>321640</v>
      </c>
      <c r="F91">
        <f t="shared" ca="1" si="10"/>
        <v>569200</v>
      </c>
      <c r="G91">
        <f t="shared" ca="1" si="10"/>
        <v>704770</v>
      </c>
      <c r="H91">
        <f t="shared" ca="1" si="9"/>
        <v>718850</v>
      </c>
      <c r="I91">
        <f t="shared" ca="1" si="9"/>
        <v>1169840</v>
      </c>
      <c r="J91">
        <f t="shared" ca="1" si="9"/>
        <v>1091090</v>
      </c>
      <c r="K91">
        <f t="shared" ca="1" si="9"/>
        <v>786180</v>
      </c>
      <c r="L91">
        <f t="shared" ca="1" si="9"/>
        <v>613940</v>
      </c>
      <c r="M91">
        <f t="shared" ca="1" si="9"/>
        <v>390550</v>
      </c>
      <c r="N91">
        <f t="shared" ca="1" si="9"/>
        <v>298650</v>
      </c>
      <c r="O91">
        <f t="shared" ca="1" si="9"/>
        <v>267940</v>
      </c>
      <c r="P91">
        <f t="shared" ca="1" si="9"/>
        <v>265710</v>
      </c>
      <c r="Q91" s="9">
        <f t="shared" ca="1" si="11"/>
        <v>7198.36</v>
      </c>
      <c r="R91" s="9"/>
      <c r="S91">
        <f t="shared" ca="1" si="12"/>
        <v>2</v>
      </c>
      <c r="T91" s="9">
        <f t="shared" ca="1" si="16"/>
        <v>0</v>
      </c>
      <c r="U91">
        <f t="shared" ca="1" si="13"/>
        <v>2</v>
      </c>
      <c r="V91">
        <f t="shared" ca="1" si="14"/>
        <v>2</v>
      </c>
    </row>
    <row r="92" spans="1:24" x14ac:dyDescent="0.2">
      <c r="A92" s="4">
        <v>10319</v>
      </c>
      <c r="B92" s="5">
        <v>790000</v>
      </c>
      <c r="C92" s="51"/>
      <c r="D92">
        <v>2000</v>
      </c>
      <c r="E92">
        <f t="shared" ca="1" si="10"/>
        <v>289760</v>
      </c>
      <c r="F92">
        <f t="shared" ca="1" si="10"/>
        <v>329780</v>
      </c>
      <c r="G92">
        <f t="shared" ca="1" si="10"/>
        <v>327716</v>
      </c>
      <c r="H92">
        <f t="shared" ca="1" si="9"/>
        <v>835635</v>
      </c>
      <c r="I92">
        <f t="shared" ca="1" si="9"/>
        <v>1546547</v>
      </c>
      <c r="J92">
        <f t="shared" ca="1" si="9"/>
        <v>1091413</v>
      </c>
      <c r="K92">
        <f t="shared" ca="1" si="9"/>
        <v>762198</v>
      </c>
      <c r="L92">
        <f t="shared" ca="1" si="9"/>
        <v>495119</v>
      </c>
      <c r="M92">
        <f t="shared" ca="1" si="9"/>
        <v>349699</v>
      </c>
      <c r="N92">
        <f t="shared" ca="1" si="9"/>
        <v>284642</v>
      </c>
      <c r="O92">
        <f t="shared" ca="1" si="9"/>
        <v>259944</v>
      </c>
      <c r="P92">
        <f t="shared" ca="1" si="9"/>
        <v>266759</v>
      </c>
      <c r="Q92" s="9">
        <f t="shared" ca="1" si="11"/>
        <v>6839.2120000000004</v>
      </c>
      <c r="R92" s="9"/>
      <c r="S92">
        <f t="shared" ca="1" si="12"/>
        <v>2</v>
      </c>
      <c r="T92" s="9">
        <f t="shared" ca="1" si="16"/>
        <v>0</v>
      </c>
      <c r="U92">
        <f t="shared" ca="1" si="13"/>
        <v>2</v>
      </c>
      <c r="V92">
        <f t="shared" ca="1" si="14"/>
        <v>2</v>
      </c>
    </row>
    <row r="93" spans="1:24" x14ac:dyDescent="0.2">
      <c r="A93" s="4">
        <v>10349</v>
      </c>
      <c r="B93" s="5">
        <v>395000</v>
      </c>
      <c r="C93" s="51"/>
      <c r="D93">
        <v>2001</v>
      </c>
      <c r="E93">
        <f t="shared" ca="1" si="10"/>
        <v>290960</v>
      </c>
      <c r="F93">
        <f t="shared" ca="1" si="10"/>
        <v>269187</v>
      </c>
      <c r="G93">
        <f t="shared" ca="1" si="10"/>
        <v>312996</v>
      </c>
      <c r="H93">
        <f t="shared" ca="1" si="9"/>
        <v>337810</v>
      </c>
      <c r="I93">
        <f t="shared" ca="1" si="9"/>
        <v>555017</v>
      </c>
      <c r="J93">
        <f t="shared" ca="1" si="9"/>
        <v>650217</v>
      </c>
      <c r="K93">
        <f t="shared" ca="1" si="9"/>
        <v>416700</v>
      </c>
      <c r="L93">
        <f t="shared" ca="1" si="9"/>
        <v>368403</v>
      </c>
      <c r="M93">
        <f t="shared" ca="1" si="9"/>
        <v>263335</v>
      </c>
      <c r="N93">
        <f t="shared" ca="1" si="9"/>
        <v>251323</v>
      </c>
      <c r="O93">
        <f t="shared" ca="1" si="9"/>
        <v>220145</v>
      </c>
      <c r="P93">
        <f t="shared" ca="1" si="9"/>
        <v>200817</v>
      </c>
      <c r="Q93" s="9">
        <f t="shared" ca="1" si="11"/>
        <v>4136.91</v>
      </c>
      <c r="R93" s="9"/>
      <c r="S93">
        <f t="shared" ca="1" si="12"/>
        <v>2</v>
      </c>
      <c r="T93" s="9">
        <f t="shared" ca="1" si="16"/>
        <v>0</v>
      </c>
      <c r="U93">
        <f t="shared" ca="1" si="13"/>
        <v>2</v>
      </c>
      <c r="V93">
        <f t="shared" ca="1" si="14"/>
        <v>2</v>
      </c>
    </row>
    <row r="94" spans="1:24" x14ac:dyDescent="0.2">
      <c r="A94" s="4">
        <v>10380</v>
      </c>
      <c r="B94" s="5">
        <v>248000</v>
      </c>
      <c r="C94" s="51"/>
      <c r="D94">
        <v>2002</v>
      </c>
      <c r="E94">
        <f t="shared" ca="1" si="10"/>
        <v>202783</v>
      </c>
      <c r="F94">
        <f t="shared" ca="1" si="10"/>
        <v>361665</v>
      </c>
      <c r="G94">
        <f t="shared" ca="1" si="10"/>
        <v>831386</v>
      </c>
      <c r="H94">
        <f t="shared" ca="1" si="9"/>
        <v>876689</v>
      </c>
      <c r="I94">
        <f t="shared" ca="1" si="9"/>
        <v>521212</v>
      </c>
      <c r="J94">
        <f t="shared" ca="1" si="9"/>
        <v>574636</v>
      </c>
      <c r="K94">
        <f t="shared" ca="1" si="9"/>
        <v>483883</v>
      </c>
      <c r="L94">
        <f t="shared" ca="1" si="9"/>
        <v>363119</v>
      </c>
      <c r="M94">
        <f t="shared" ca="1" si="9"/>
        <v>234852</v>
      </c>
      <c r="N94">
        <f t="shared" ca="1" si="9"/>
        <v>209440</v>
      </c>
      <c r="O94">
        <f t="shared" ca="1" si="9"/>
        <v>202414</v>
      </c>
      <c r="P94">
        <f t="shared" ca="1" si="9"/>
        <v>181429</v>
      </c>
      <c r="Q94" s="9">
        <f t="shared" ca="1" si="11"/>
        <v>5043.5079999999998</v>
      </c>
      <c r="R94" s="9"/>
      <c r="S94">
        <f t="shared" ca="1" si="12"/>
        <v>2</v>
      </c>
      <c r="T94" s="9">
        <f t="shared" ca="1" si="16"/>
        <v>0</v>
      </c>
      <c r="U94">
        <f t="shared" ca="1" si="13"/>
        <v>2</v>
      </c>
      <c r="V94">
        <f t="shared" ca="1" si="14"/>
        <v>2</v>
      </c>
    </row>
    <row r="95" spans="1:24" x14ac:dyDescent="0.2">
      <c r="A95" s="4">
        <v>10410</v>
      </c>
      <c r="B95" s="5">
        <v>220000</v>
      </c>
      <c r="C95" s="51"/>
      <c r="D95">
        <v>2003</v>
      </c>
      <c r="E95">
        <f t="shared" ca="1" si="10"/>
        <v>186417</v>
      </c>
      <c r="F95">
        <f t="shared" ca="1" si="10"/>
        <v>225792</v>
      </c>
      <c r="G95">
        <f t="shared" ca="1" si="10"/>
        <v>1119797</v>
      </c>
      <c r="H95">
        <f t="shared" ca="1" si="9"/>
        <v>1040705</v>
      </c>
      <c r="I95">
        <f t="shared" ca="1" si="9"/>
        <v>484190</v>
      </c>
      <c r="J95">
        <f t="shared" ca="1" si="9"/>
        <v>695471</v>
      </c>
      <c r="K95">
        <f t="shared" ca="1" si="9"/>
        <v>818128</v>
      </c>
      <c r="L95">
        <f t="shared" ca="1" si="9"/>
        <v>805624</v>
      </c>
      <c r="M95">
        <f t="shared" ca="1" si="9"/>
        <v>341083</v>
      </c>
      <c r="N95">
        <f t="shared" ca="1" si="9"/>
        <v>242634</v>
      </c>
      <c r="O95">
        <f t="shared" ca="1" si="9"/>
        <v>202551</v>
      </c>
      <c r="P95">
        <f t="shared" ca="1" si="9"/>
        <v>206752</v>
      </c>
      <c r="Q95" s="9">
        <f t="shared" ca="1" si="11"/>
        <v>6369.1440000000002</v>
      </c>
      <c r="R95" s="9"/>
      <c r="S95">
        <f t="shared" ca="1" si="12"/>
        <v>2</v>
      </c>
      <c r="T95" s="9">
        <f t="shared" ca="1" si="16"/>
        <v>0</v>
      </c>
      <c r="U95">
        <f t="shared" ca="1" si="13"/>
        <v>2</v>
      </c>
      <c r="V95">
        <f t="shared" ca="1" si="14"/>
        <v>2</v>
      </c>
    </row>
    <row r="96" spans="1:24" x14ac:dyDescent="0.2">
      <c r="A96" s="4">
        <v>10441</v>
      </c>
      <c r="B96" s="5">
        <v>196000</v>
      </c>
      <c r="C96" s="51"/>
      <c r="D96">
        <v>2004</v>
      </c>
      <c r="E96" t="e">
        <f t="shared" ca="1" si="10"/>
        <v>#REF!</v>
      </c>
      <c r="F96" t="e">
        <f t="shared" ca="1" si="10"/>
        <v>#REF!</v>
      </c>
      <c r="G96" t="e">
        <f t="shared" ca="1" si="10"/>
        <v>#REF!</v>
      </c>
      <c r="H96" t="e">
        <f t="shared" ca="1" si="9"/>
        <v>#REF!</v>
      </c>
      <c r="I96" t="e">
        <f t="shared" ca="1" si="9"/>
        <v>#REF!</v>
      </c>
      <c r="J96" t="e">
        <f t="shared" ca="1" si="9"/>
        <v>#REF!</v>
      </c>
      <c r="K96" t="e">
        <f t="shared" ref="H96:P99" ca="1" si="17">INDIRECT(CONCATENATE("b",(ROW()-14)*12+COLUMN()+9))</f>
        <v>#REF!</v>
      </c>
      <c r="L96" t="e">
        <f t="shared" ca="1" si="17"/>
        <v>#REF!</v>
      </c>
      <c r="M96" t="e">
        <f t="shared" ca="1" si="17"/>
        <v>#REF!</v>
      </c>
      <c r="N96" t="e">
        <f t="shared" ca="1" si="17"/>
        <v>#REF!</v>
      </c>
      <c r="O96" t="e">
        <f t="shared" ca="1" si="17"/>
        <v>#REF!</v>
      </c>
      <c r="P96" t="e">
        <f t="shared" ca="1" si="17"/>
        <v>#REF!</v>
      </c>
      <c r="Q96" s="9" t="e">
        <f t="shared" ca="1" si="11"/>
        <v>#REF!</v>
      </c>
      <c r="S96" t="e">
        <f t="shared" ca="1" si="12"/>
        <v>#REF!</v>
      </c>
      <c r="T96" s="9" t="e">
        <f ca="1">IF(AND(Q95&lt;4000,Q96&lt;4000),8000-Q95-Q96,0)</f>
        <v>#REF!</v>
      </c>
      <c r="U96" t="e">
        <f t="shared" ca="1" si="13"/>
        <v>#REF!</v>
      </c>
      <c r="V96" t="e">
        <f ca="1">IF(SUM(S96+U96)&lt;4,1,2)</f>
        <v>#REF!</v>
      </c>
    </row>
    <row r="97" spans="1:22" x14ac:dyDescent="0.2">
      <c r="A97" s="4">
        <v>10472</v>
      </c>
      <c r="B97" s="5">
        <v>188000</v>
      </c>
      <c r="C97" s="51"/>
      <c r="D97">
        <v>2005</v>
      </c>
      <c r="E97" t="e">
        <f t="shared" ref="E97:G99" ca="1" si="18">INDIRECT(CONCATENATE("b",(ROW()-14)*12+COLUMN()+9))</f>
        <v>#REF!</v>
      </c>
      <c r="F97" t="e">
        <f t="shared" ca="1" si="18"/>
        <v>#REF!</v>
      </c>
      <c r="G97" t="e">
        <f t="shared" ca="1" si="18"/>
        <v>#REF!</v>
      </c>
      <c r="H97" t="e">
        <f t="shared" ca="1" si="17"/>
        <v>#REF!</v>
      </c>
      <c r="I97" t="e">
        <f t="shared" ca="1" si="17"/>
        <v>#REF!</v>
      </c>
      <c r="J97" t="e">
        <f t="shared" ca="1" si="17"/>
        <v>#REF!</v>
      </c>
      <c r="K97" t="e">
        <f t="shared" ca="1" si="17"/>
        <v>#REF!</v>
      </c>
      <c r="L97" t="e">
        <f t="shared" ca="1" si="17"/>
        <v>#REF!</v>
      </c>
      <c r="M97" t="e">
        <f t="shared" ca="1" si="17"/>
        <v>#REF!</v>
      </c>
      <c r="N97" t="e">
        <f t="shared" ca="1" si="17"/>
        <v>#REF!</v>
      </c>
      <c r="O97" t="e">
        <f t="shared" ca="1" si="17"/>
        <v>#REF!</v>
      </c>
      <c r="P97" t="e">
        <f t="shared" ca="1" si="17"/>
        <v>#REF!</v>
      </c>
      <c r="Q97" s="9" t="e">
        <f t="shared" ca="1" si="11"/>
        <v>#REF!</v>
      </c>
      <c r="S97" t="e">
        <f t="shared" ca="1" si="12"/>
        <v>#REF!</v>
      </c>
      <c r="T97" s="9" t="e">
        <f ca="1">IF(AND(Q96&lt;4000,Q97&lt;4000),8000-Q96-Q97,0)</f>
        <v>#REF!</v>
      </c>
      <c r="U97" t="e">
        <f t="shared" ca="1" si="13"/>
        <v>#REF!</v>
      </c>
      <c r="V97" t="e">
        <f ca="1">IF(SUM(S97+U97)&lt;4,1,2)</f>
        <v>#REF!</v>
      </c>
    </row>
    <row r="98" spans="1:22" x14ac:dyDescent="0.2">
      <c r="A98" s="4">
        <v>10502</v>
      </c>
      <c r="B98" s="5">
        <v>198000</v>
      </c>
      <c r="C98" s="51"/>
      <c r="D98">
        <v>2006</v>
      </c>
      <c r="E98" t="e">
        <f t="shared" ca="1" si="18"/>
        <v>#REF!</v>
      </c>
      <c r="F98" t="e">
        <f t="shared" ca="1" si="18"/>
        <v>#REF!</v>
      </c>
      <c r="G98" t="e">
        <f t="shared" ca="1" si="18"/>
        <v>#REF!</v>
      </c>
      <c r="H98" t="e">
        <f t="shared" ca="1" si="17"/>
        <v>#REF!</v>
      </c>
      <c r="I98" t="e">
        <f t="shared" ca="1" si="17"/>
        <v>#REF!</v>
      </c>
      <c r="J98" t="e">
        <f t="shared" ca="1" si="17"/>
        <v>#REF!</v>
      </c>
      <c r="K98" t="e">
        <f t="shared" ca="1" si="17"/>
        <v>#REF!</v>
      </c>
      <c r="L98" t="e">
        <f t="shared" ca="1" si="17"/>
        <v>#REF!</v>
      </c>
      <c r="M98" t="e">
        <f t="shared" ca="1" si="17"/>
        <v>#REF!</v>
      </c>
      <c r="N98" t="e">
        <f t="shared" ca="1" si="17"/>
        <v>#REF!</v>
      </c>
      <c r="O98" t="e">
        <f t="shared" ca="1" si="17"/>
        <v>#REF!</v>
      </c>
      <c r="P98" t="e">
        <f t="shared" ca="1" si="17"/>
        <v>#REF!</v>
      </c>
      <c r="Q98" s="9" t="e">
        <f t="shared" ca="1" si="11"/>
        <v>#REF!</v>
      </c>
      <c r="S98" t="e">
        <f t="shared" ca="1" si="12"/>
        <v>#REF!</v>
      </c>
      <c r="T98" s="9" t="e">
        <f ca="1">IF(AND(Q97&lt;4000,Q98&lt;4000),8000-Q97-Q98,0)</f>
        <v>#REF!</v>
      </c>
      <c r="U98" t="e">
        <f t="shared" ca="1" si="13"/>
        <v>#REF!</v>
      </c>
      <c r="V98" t="e">
        <f ca="1">IF(SUM(S98+U98)&lt;4,1,2)</f>
        <v>#REF!</v>
      </c>
    </row>
    <row r="99" spans="1:22" x14ac:dyDescent="0.2">
      <c r="A99" s="4">
        <v>10533</v>
      </c>
      <c r="B99" s="5">
        <v>238000</v>
      </c>
      <c r="C99" s="51"/>
      <c r="D99">
        <v>2007</v>
      </c>
      <c r="E99" t="e">
        <f t="shared" ca="1" si="18"/>
        <v>#REF!</v>
      </c>
      <c r="F99" t="e">
        <f t="shared" ca="1" si="18"/>
        <v>#REF!</v>
      </c>
      <c r="G99" t="e">
        <f t="shared" ca="1" si="18"/>
        <v>#REF!</v>
      </c>
      <c r="H99" t="e">
        <f t="shared" ca="1" si="17"/>
        <v>#REF!</v>
      </c>
      <c r="I99" t="e">
        <f t="shared" ca="1" si="17"/>
        <v>#REF!</v>
      </c>
      <c r="J99" t="e">
        <f t="shared" ca="1" si="17"/>
        <v>#REF!</v>
      </c>
      <c r="K99" t="e">
        <f t="shared" ca="1" si="17"/>
        <v>#REF!</v>
      </c>
      <c r="L99" t="e">
        <f t="shared" ca="1" si="17"/>
        <v>#REF!</v>
      </c>
      <c r="M99" t="e">
        <f t="shared" ca="1" si="17"/>
        <v>#REF!</v>
      </c>
      <c r="N99" t="e">
        <f t="shared" ca="1" si="17"/>
        <v>#REF!</v>
      </c>
      <c r="O99" t="e">
        <f t="shared" ca="1" si="17"/>
        <v>#REF!</v>
      </c>
      <c r="P99" t="e">
        <f t="shared" ca="1" si="17"/>
        <v>#REF!</v>
      </c>
      <c r="Q99" s="9" t="e">
        <f t="shared" ca="1" si="11"/>
        <v>#REF!</v>
      </c>
      <c r="S99" t="e">
        <f t="shared" ca="1" si="12"/>
        <v>#REF!</v>
      </c>
      <c r="T99" s="9" t="e">
        <f ca="1">IF(AND(Q98&lt;4000,Q99&lt;4000),8000-Q98-Q99,0)</f>
        <v>#REF!</v>
      </c>
      <c r="U99" t="e">
        <f t="shared" ca="1" si="13"/>
        <v>#REF!</v>
      </c>
      <c r="V99" t="e">
        <f ca="1">IF(SUM(S99+U99)&lt;4,1,2)</f>
        <v>#REF!</v>
      </c>
    </row>
    <row r="100" spans="1:22" x14ac:dyDescent="0.2">
      <c r="A100" s="4">
        <v>10563</v>
      </c>
      <c r="B100" s="5">
        <v>258000</v>
      </c>
      <c r="C100" s="51"/>
    </row>
    <row r="101" spans="1:22" x14ac:dyDescent="0.2">
      <c r="A101" s="4">
        <v>10594</v>
      </c>
      <c r="B101" s="5">
        <v>270000</v>
      </c>
      <c r="C101" s="51"/>
    </row>
    <row r="102" spans="1:22" x14ac:dyDescent="0.2">
      <c r="A102" s="4">
        <v>10625</v>
      </c>
      <c r="B102" s="5">
        <v>371000</v>
      </c>
      <c r="C102" s="51"/>
    </row>
    <row r="103" spans="1:22" x14ac:dyDescent="0.2">
      <c r="A103" s="4">
        <v>10653</v>
      </c>
      <c r="B103" s="5">
        <v>379000</v>
      </c>
      <c r="C103" s="51"/>
    </row>
    <row r="104" spans="1:22" x14ac:dyDescent="0.2">
      <c r="A104" s="4">
        <v>10684</v>
      </c>
      <c r="B104" s="5">
        <v>407000</v>
      </c>
      <c r="C104" s="51"/>
    </row>
    <row r="105" spans="1:22" x14ac:dyDescent="0.2">
      <c r="A105" s="4">
        <v>10714</v>
      </c>
      <c r="B105" s="5">
        <v>321000</v>
      </c>
      <c r="C105" s="51"/>
    </row>
    <row r="106" spans="1:22" x14ac:dyDescent="0.2">
      <c r="A106" s="4">
        <v>10745</v>
      </c>
      <c r="B106" s="5">
        <v>232000</v>
      </c>
      <c r="C106" s="51"/>
    </row>
    <row r="107" spans="1:22" x14ac:dyDescent="0.2">
      <c r="A107" s="4">
        <v>10775</v>
      </c>
      <c r="B107" s="5">
        <v>188000</v>
      </c>
      <c r="C107" s="51"/>
    </row>
    <row r="108" spans="1:22" x14ac:dyDescent="0.2">
      <c r="A108" s="4">
        <v>10806</v>
      </c>
      <c r="B108" s="5">
        <v>177000</v>
      </c>
      <c r="C108" s="51"/>
    </row>
    <row r="109" spans="1:22" x14ac:dyDescent="0.2">
      <c r="A109" s="4">
        <v>10837</v>
      </c>
      <c r="B109" s="5">
        <v>169000</v>
      </c>
      <c r="C109" s="51"/>
    </row>
    <row r="110" spans="1:22" x14ac:dyDescent="0.2">
      <c r="A110" s="4">
        <v>10867</v>
      </c>
      <c r="B110" s="5">
        <v>180000</v>
      </c>
      <c r="C110" s="51"/>
    </row>
    <row r="111" spans="1:22" x14ac:dyDescent="0.2">
      <c r="A111" s="4">
        <v>10898</v>
      </c>
      <c r="B111" s="5">
        <v>177000</v>
      </c>
      <c r="C111" s="51"/>
    </row>
    <row r="112" spans="1:22" x14ac:dyDescent="0.2">
      <c r="A112" s="4">
        <v>10928</v>
      </c>
      <c r="B112" s="5">
        <v>700000</v>
      </c>
      <c r="C112" s="51"/>
    </row>
    <row r="113" spans="1:3" x14ac:dyDescent="0.2">
      <c r="A113" s="4">
        <v>10959</v>
      </c>
      <c r="B113" s="5">
        <v>393000</v>
      </c>
      <c r="C113" s="51"/>
    </row>
    <row r="114" spans="1:3" x14ac:dyDescent="0.2">
      <c r="A114" s="4">
        <v>10990</v>
      </c>
      <c r="B114" s="5">
        <v>557000</v>
      </c>
      <c r="C114" s="51"/>
    </row>
    <row r="115" spans="1:3" x14ac:dyDescent="0.2">
      <c r="A115" s="4">
        <v>11018</v>
      </c>
      <c r="B115" s="5">
        <v>686000</v>
      </c>
      <c r="C115" s="51"/>
    </row>
    <row r="116" spans="1:3" x14ac:dyDescent="0.2">
      <c r="A116" s="4">
        <v>11049</v>
      </c>
      <c r="B116" s="5">
        <v>422000</v>
      </c>
      <c r="C116" s="51"/>
    </row>
    <row r="117" spans="1:3" x14ac:dyDescent="0.2">
      <c r="A117" s="4">
        <v>11079</v>
      </c>
      <c r="B117" s="5">
        <v>319000</v>
      </c>
      <c r="C117" s="51"/>
    </row>
    <row r="118" spans="1:3" x14ac:dyDescent="0.2">
      <c r="A118" s="4">
        <v>11110</v>
      </c>
      <c r="B118" s="5">
        <v>214000</v>
      </c>
      <c r="C118" s="51"/>
    </row>
    <row r="119" spans="1:3" x14ac:dyDescent="0.2">
      <c r="A119" s="4">
        <v>11140</v>
      </c>
      <c r="B119" s="5">
        <v>188000</v>
      </c>
      <c r="C119" s="51"/>
    </row>
    <row r="120" spans="1:3" x14ac:dyDescent="0.2">
      <c r="A120" s="4">
        <v>11171</v>
      </c>
      <c r="B120" s="5">
        <v>177000</v>
      </c>
      <c r="C120" s="51"/>
    </row>
    <row r="121" spans="1:3" x14ac:dyDescent="0.2">
      <c r="A121" s="4">
        <v>11202</v>
      </c>
      <c r="B121" s="5">
        <v>177000</v>
      </c>
      <c r="C121" s="51"/>
    </row>
    <row r="122" spans="1:3" x14ac:dyDescent="0.2">
      <c r="A122" s="4">
        <v>11232</v>
      </c>
      <c r="B122" s="5">
        <v>184000</v>
      </c>
      <c r="C122" s="51"/>
    </row>
    <row r="123" spans="1:3" x14ac:dyDescent="0.2">
      <c r="A123" s="4">
        <v>11263</v>
      </c>
      <c r="B123" s="5">
        <v>188000</v>
      </c>
      <c r="C123" s="51"/>
    </row>
    <row r="124" spans="1:3" x14ac:dyDescent="0.2">
      <c r="A124" s="4">
        <v>11293</v>
      </c>
      <c r="B124" s="5">
        <v>190000</v>
      </c>
      <c r="C124" s="51"/>
    </row>
    <row r="125" spans="1:3" x14ac:dyDescent="0.2">
      <c r="A125" s="4">
        <v>11324</v>
      </c>
      <c r="B125" s="5">
        <v>272000</v>
      </c>
      <c r="C125" s="51"/>
    </row>
    <row r="126" spans="1:3" x14ac:dyDescent="0.2">
      <c r="A126" s="4">
        <v>11355</v>
      </c>
      <c r="B126" s="5">
        <v>266000</v>
      </c>
      <c r="C126" s="51"/>
    </row>
    <row r="127" spans="1:3" x14ac:dyDescent="0.2">
      <c r="A127" s="4">
        <v>11383</v>
      </c>
      <c r="B127" s="5">
        <v>365000</v>
      </c>
      <c r="C127" s="51"/>
    </row>
    <row r="128" spans="1:3" x14ac:dyDescent="0.2">
      <c r="A128" s="4">
        <v>11414</v>
      </c>
      <c r="B128" s="5">
        <v>236000</v>
      </c>
      <c r="C128" s="51"/>
    </row>
    <row r="129" spans="1:3" x14ac:dyDescent="0.2">
      <c r="A129" s="4">
        <v>11444</v>
      </c>
      <c r="B129" s="5">
        <v>194000</v>
      </c>
      <c r="C129" s="51"/>
    </row>
    <row r="130" spans="1:3" x14ac:dyDescent="0.2">
      <c r="A130" s="4">
        <v>11475</v>
      </c>
      <c r="B130" s="5">
        <v>173000</v>
      </c>
      <c r="C130" s="51"/>
    </row>
    <row r="131" spans="1:3" x14ac:dyDescent="0.2">
      <c r="A131" s="4">
        <v>11505</v>
      </c>
      <c r="B131" s="5">
        <v>161000</v>
      </c>
      <c r="C131" s="51"/>
    </row>
    <row r="132" spans="1:3" x14ac:dyDescent="0.2">
      <c r="A132" s="4">
        <v>11536</v>
      </c>
      <c r="B132" s="5">
        <v>157000</v>
      </c>
      <c r="C132" s="51"/>
    </row>
    <row r="133" spans="1:3" x14ac:dyDescent="0.2">
      <c r="A133" s="4">
        <v>11567</v>
      </c>
      <c r="B133" s="5">
        <v>153000</v>
      </c>
      <c r="C133" s="51"/>
    </row>
    <row r="134" spans="1:3" x14ac:dyDescent="0.2">
      <c r="A134" s="4">
        <v>11597</v>
      </c>
      <c r="B134" s="5">
        <v>173000</v>
      </c>
      <c r="C134" s="51"/>
    </row>
    <row r="135" spans="1:3" x14ac:dyDescent="0.2">
      <c r="A135" s="4">
        <v>11628</v>
      </c>
      <c r="B135" s="5">
        <v>175000</v>
      </c>
      <c r="C135" s="51"/>
    </row>
    <row r="136" spans="1:3" x14ac:dyDescent="0.2">
      <c r="A136" s="4">
        <v>11658</v>
      </c>
      <c r="B136" s="5">
        <v>397000</v>
      </c>
      <c r="C136" s="51"/>
    </row>
    <row r="137" spans="1:3" x14ac:dyDescent="0.2">
      <c r="A137" s="4">
        <v>11689</v>
      </c>
      <c r="B137" s="5">
        <v>347000</v>
      </c>
      <c r="C137" s="51"/>
    </row>
    <row r="138" spans="1:3" x14ac:dyDescent="0.2">
      <c r="A138" s="4">
        <v>11720</v>
      </c>
      <c r="B138" s="5">
        <v>315000</v>
      </c>
      <c r="C138" s="51"/>
    </row>
    <row r="139" spans="1:3" x14ac:dyDescent="0.2">
      <c r="A139" s="4">
        <v>11749</v>
      </c>
      <c r="B139" s="5">
        <v>657000</v>
      </c>
      <c r="C139" s="51"/>
    </row>
    <row r="140" spans="1:3" x14ac:dyDescent="0.2">
      <c r="A140" s="4">
        <v>11780</v>
      </c>
      <c r="B140" s="5">
        <v>432000</v>
      </c>
      <c r="C140" s="51"/>
    </row>
    <row r="141" spans="1:3" x14ac:dyDescent="0.2">
      <c r="A141" s="4">
        <v>11810</v>
      </c>
      <c r="B141" s="5">
        <v>462000</v>
      </c>
      <c r="C141" s="51"/>
    </row>
    <row r="142" spans="1:3" x14ac:dyDescent="0.2">
      <c r="A142" s="4">
        <v>11841</v>
      </c>
      <c r="B142" s="5">
        <v>238000</v>
      </c>
      <c r="C142" s="51"/>
    </row>
    <row r="143" spans="1:3" x14ac:dyDescent="0.2">
      <c r="A143" s="4">
        <v>11871</v>
      </c>
      <c r="B143" s="5">
        <v>180000</v>
      </c>
      <c r="C143" s="51"/>
    </row>
    <row r="144" spans="1:3" x14ac:dyDescent="0.2">
      <c r="A144" s="4">
        <v>11902</v>
      </c>
      <c r="B144" s="5">
        <v>163000</v>
      </c>
      <c r="C144" s="51"/>
    </row>
    <row r="145" spans="1:3" x14ac:dyDescent="0.2">
      <c r="A145" s="4">
        <v>11933</v>
      </c>
      <c r="B145" s="5">
        <v>155000</v>
      </c>
      <c r="C145" s="51"/>
    </row>
    <row r="146" spans="1:3" x14ac:dyDescent="0.2">
      <c r="A146" s="4">
        <v>11963</v>
      </c>
      <c r="B146" s="5">
        <v>161000</v>
      </c>
      <c r="C146" s="51"/>
    </row>
    <row r="147" spans="1:3" x14ac:dyDescent="0.2">
      <c r="A147" s="4">
        <v>11994</v>
      </c>
      <c r="B147" s="5">
        <v>179000</v>
      </c>
      <c r="C147" s="51"/>
    </row>
    <row r="148" spans="1:3" x14ac:dyDescent="0.2">
      <c r="A148" s="4">
        <v>12024</v>
      </c>
      <c r="B148" s="5">
        <v>190000</v>
      </c>
      <c r="C148" s="51"/>
    </row>
    <row r="149" spans="1:3" x14ac:dyDescent="0.2">
      <c r="A149" s="4">
        <v>12055</v>
      </c>
      <c r="B149" s="5">
        <v>222000</v>
      </c>
      <c r="C149" s="51"/>
    </row>
    <row r="150" spans="1:3" x14ac:dyDescent="0.2">
      <c r="A150" s="4">
        <v>12086</v>
      </c>
      <c r="B150" s="5">
        <v>220000</v>
      </c>
      <c r="C150" s="51"/>
    </row>
    <row r="151" spans="1:3" x14ac:dyDescent="0.2">
      <c r="A151" s="4">
        <v>12114</v>
      </c>
      <c r="B151" s="5">
        <v>803000</v>
      </c>
      <c r="C151" s="51"/>
    </row>
    <row r="152" spans="1:3" x14ac:dyDescent="0.2">
      <c r="A152" s="4">
        <v>12145</v>
      </c>
      <c r="B152" s="5">
        <v>488000</v>
      </c>
      <c r="C152" s="51"/>
    </row>
    <row r="153" spans="1:3" x14ac:dyDescent="0.2">
      <c r="A153" s="4">
        <v>12175</v>
      </c>
      <c r="B153" s="5">
        <v>424000</v>
      </c>
      <c r="C153" s="51"/>
    </row>
    <row r="154" spans="1:3" x14ac:dyDescent="0.2">
      <c r="A154" s="4">
        <v>12206</v>
      </c>
      <c r="B154" s="5">
        <v>278000</v>
      </c>
      <c r="C154" s="51"/>
    </row>
    <row r="155" spans="1:3" x14ac:dyDescent="0.2">
      <c r="A155" s="4">
        <v>12236</v>
      </c>
      <c r="B155" s="5">
        <v>184000</v>
      </c>
      <c r="C155" s="51"/>
    </row>
    <row r="156" spans="1:3" x14ac:dyDescent="0.2">
      <c r="A156" s="4">
        <v>12267</v>
      </c>
      <c r="B156" s="5">
        <v>165000</v>
      </c>
      <c r="C156" s="51"/>
    </row>
    <row r="157" spans="1:3" x14ac:dyDescent="0.2">
      <c r="A157" s="4">
        <v>12298</v>
      </c>
      <c r="B157" s="5">
        <v>157000</v>
      </c>
      <c r="C157" s="51"/>
    </row>
    <row r="158" spans="1:3" x14ac:dyDescent="0.2">
      <c r="A158" s="4">
        <v>12328</v>
      </c>
      <c r="B158" s="5">
        <v>171000</v>
      </c>
      <c r="C158" s="51"/>
    </row>
    <row r="159" spans="1:3" x14ac:dyDescent="0.2">
      <c r="A159" s="4">
        <v>12359</v>
      </c>
      <c r="B159" s="5">
        <v>171000</v>
      </c>
      <c r="C159" s="51"/>
    </row>
    <row r="160" spans="1:3" x14ac:dyDescent="0.2">
      <c r="A160" s="4">
        <v>12389</v>
      </c>
      <c r="B160" s="5">
        <v>325000</v>
      </c>
      <c r="C160" s="51"/>
    </row>
    <row r="161" spans="1:3" x14ac:dyDescent="0.2">
      <c r="A161" s="4">
        <v>12420</v>
      </c>
      <c r="B161" s="5">
        <v>480000</v>
      </c>
      <c r="C161" s="51"/>
    </row>
    <row r="162" spans="1:3" x14ac:dyDescent="0.2">
      <c r="A162" s="4">
        <v>12451</v>
      </c>
      <c r="B162" s="5">
        <v>490000</v>
      </c>
      <c r="C162" s="51"/>
    </row>
    <row r="163" spans="1:3" x14ac:dyDescent="0.2">
      <c r="A163" s="4">
        <v>12479</v>
      </c>
      <c r="B163" s="5">
        <v>456000</v>
      </c>
      <c r="C163" s="51"/>
    </row>
    <row r="164" spans="1:3" x14ac:dyDescent="0.2">
      <c r="A164" s="4">
        <v>12510</v>
      </c>
      <c r="B164" s="5">
        <v>325000</v>
      </c>
      <c r="C164" s="51"/>
    </row>
    <row r="165" spans="1:3" x14ac:dyDescent="0.2">
      <c r="A165" s="4">
        <v>12540</v>
      </c>
      <c r="B165" s="5">
        <v>252000</v>
      </c>
      <c r="C165" s="51"/>
    </row>
    <row r="166" spans="1:3" x14ac:dyDescent="0.2">
      <c r="A166" s="4">
        <v>12571</v>
      </c>
      <c r="B166" s="5">
        <v>186000</v>
      </c>
      <c r="C166" s="51"/>
    </row>
    <row r="167" spans="1:3" x14ac:dyDescent="0.2">
      <c r="A167" s="4">
        <v>12601</v>
      </c>
      <c r="B167" s="5">
        <v>163000</v>
      </c>
      <c r="C167" s="51"/>
    </row>
    <row r="168" spans="1:3" x14ac:dyDescent="0.2">
      <c r="A168" s="4">
        <v>12632</v>
      </c>
      <c r="B168" s="5">
        <v>153000</v>
      </c>
      <c r="C168" s="51"/>
    </row>
    <row r="169" spans="1:3" x14ac:dyDescent="0.2">
      <c r="A169" s="4">
        <v>12663</v>
      </c>
      <c r="B169" s="5">
        <v>149000</v>
      </c>
      <c r="C169" s="51"/>
    </row>
    <row r="170" spans="1:3" x14ac:dyDescent="0.2">
      <c r="A170" s="4">
        <v>12693</v>
      </c>
      <c r="B170" s="5">
        <v>163000</v>
      </c>
      <c r="C170" s="51"/>
    </row>
    <row r="171" spans="1:3" x14ac:dyDescent="0.2">
      <c r="A171" s="4">
        <v>12724</v>
      </c>
      <c r="B171" s="5">
        <v>303000</v>
      </c>
      <c r="C171" s="51"/>
    </row>
    <row r="172" spans="1:3" x14ac:dyDescent="0.2">
      <c r="A172" s="4">
        <v>12754</v>
      </c>
      <c r="B172" s="5">
        <v>238000</v>
      </c>
      <c r="C172" s="51"/>
    </row>
    <row r="173" spans="1:3" x14ac:dyDescent="0.2">
      <c r="A173" s="4">
        <v>12785</v>
      </c>
      <c r="B173" s="5">
        <v>486000</v>
      </c>
      <c r="C173" s="51"/>
    </row>
    <row r="174" spans="1:3" x14ac:dyDescent="0.2">
      <c r="A174" s="4">
        <v>12816</v>
      </c>
      <c r="B174" s="5">
        <v>507000</v>
      </c>
      <c r="C174" s="51"/>
    </row>
    <row r="175" spans="1:3" x14ac:dyDescent="0.2">
      <c r="A175" s="4">
        <v>12844</v>
      </c>
      <c r="B175" s="5">
        <v>600000</v>
      </c>
      <c r="C175" s="51"/>
    </row>
    <row r="176" spans="1:3" x14ac:dyDescent="0.2">
      <c r="A176" s="4">
        <v>12875</v>
      </c>
      <c r="B176" s="5">
        <v>1211000</v>
      </c>
      <c r="C176" s="51"/>
    </row>
    <row r="177" spans="1:3" x14ac:dyDescent="0.2">
      <c r="A177" s="4">
        <v>12905</v>
      </c>
      <c r="B177" s="5">
        <v>582000</v>
      </c>
      <c r="C177" s="51"/>
    </row>
    <row r="178" spans="1:3" x14ac:dyDescent="0.2">
      <c r="A178" s="4">
        <v>12936</v>
      </c>
      <c r="B178" s="5">
        <v>277000</v>
      </c>
      <c r="C178" s="51"/>
    </row>
    <row r="179" spans="1:3" x14ac:dyDescent="0.2">
      <c r="A179" s="4">
        <v>12966</v>
      </c>
      <c r="B179" s="5">
        <v>205000</v>
      </c>
      <c r="C179" s="51"/>
    </row>
    <row r="180" spans="1:3" x14ac:dyDescent="0.2">
      <c r="A180" s="4">
        <v>12997</v>
      </c>
      <c r="B180" s="5">
        <v>178000</v>
      </c>
      <c r="C180" s="51"/>
    </row>
    <row r="181" spans="1:3" x14ac:dyDescent="0.2">
      <c r="A181" s="4">
        <v>13028</v>
      </c>
      <c r="B181" s="5">
        <v>167000</v>
      </c>
      <c r="C181" s="51"/>
    </row>
    <row r="182" spans="1:3" x14ac:dyDescent="0.2">
      <c r="A182" s="4">
        <v>13058</v>
      </c>
      <c r="B182" s="5">
        <v>181000</v>
      </c>
      <c r="C182" s="51"/>
    </row>
    <row r="183" spans="1:3" x14ac:dyDescent="0.2">
      <c r="A183" s="4">
        <v>13089</v>
      </c>
      <c r="B183" s="5">
        <v>178000</v>
      </c>
      <c r="C183" s="51"/>
    </row>
    <row r="184" spans="1:3" x14ac:dyDescent="0.2">
      <c r="A184" s="4">
        <v>13119</v>
      </c>
      <c r="B184" s="5">
        <v>212000</v>
      </c>
      <c r="C184" s="51"/>
    </row>
    <row r="185" spans="1:3" x14ac:dyDescent="0.2">
      <c r="A185" s="4">
        <v>13150</v>
      </c>
      <c r="B185" s="5">
        <v>805000</v>
      </c>
      <c r="C185" s="51"/>
    </row>
    <row r="186" spans="1:3" x14ac:dyDescent="0.2">
      <c r="A186" s="4">
        <v>13181</v>
      </c>
      <c r="B186" s="5">
        <v>1062000</v>
      </c>
      <c r="C186" s="51"/>
    </row>
    <row r="187" spans="1:3" x14ac:dyDescent="0.2">
      <c r="A187" s="4">
        <v>13210</v>
      </c>
      <c r="B187" s="5">
        <v>562000</v>
      </c>
      <c r="C187" s="51"/>
    </row>
    <row r="188" spans="1:3" x14ac:dyDescent="0.2">
      <c r="A188" s="4">
        <v>13241</v>
      </c>
      <c r="B188" s="5">
        <v>503000</v>
      </c>
      <c r="C188" s="51"/>
    </row>
    <row r="189" spans="1:3" x14ac:dyDescent="0.2">
      <c r="A189" s="4">
        <v>13271</v>
      </c>
      <c r="B189" s="5">
        <v>343000</v>
      </c>
      <c r="C189" s="51"/>
    </row>
    <row r="190" spans="1:3" x14ac:dyDescent="0.2">
      <c r="A190" s="4">
        <v>13302</v>
      </c>
      <c r="B190" s="5">
        <v>295000</v>
      </c>
      <c r="C190" s="51"/>
    </row>
    <row r="191" spans="1:3" x14ac:dyDescent="0.2">
      <c r="A191" s="4">
        <v>13332</v>
      </c>
      <c r="B191" s="5">
        <v>202000</v>
      </c>
      <c r="C191" s="51"/>
    </row>
    <row r="192" spans="1:3" x14ac:dyDescent="0.2">
      <c r="A192" s="4">
        <v>13363</v>
      </c>
      <c r="B192" s="5">
        <v>170000</v>
      </c>
      <c r="C192" s="51"/>
    </row>
    <row r="193" spans="1:3" x14ac:dyDescent="0.2">
      <c r="A193" s="4">
        <v>13394</v>
      </c>
      <c r="B193" s="5">
        <v>160000</v>
      </c>
      <c r="C193" s="51"/>
    </row>
    <row r="194" spans="1:3" x14ac:dyDescent="0.2">
      <c r="A194" s="4">
        <v>13424</v>
      </c>
      <c r="B194" s="5">
        <v>165000</v>
      </c>
      <c r="C194" s="51"/>
    </row>
    <row r="195" spans="1:3" x14ac:dyDescent="0.2">
      <c r="A195" s="4">
        <v>13455</v>
      </c>
      <c r="B195" s="5">
        <v>165000</v>
      </c>
      <c r="C195" s="51"/>
    </row>
    <row r="196" spans="1:3" x14ac:dyDescent="0.2">
      <c r="A196" s="4">
        <v>13485</v>
      </c>
      <c r="B196" s="5">
        <v>177000</v>
      </c>
      <c r="C196" s="51"/>
    </row>
    <row r="197" spans="1:3" x14ac:dyDescent="0.2">
      <c r="A197" s="4">
        <v>13516</v>
      </c>
      <c r="B197" s="5">
        <v>179000</v>
      </c>
      <c r="C197" s="51"/>
    </row>
    <row r="198" spans="1:3" x14ac:dyDescent="0.2">
      <c r="A198" s="4">
        <v>13547</v>
      </c>
      <c r="B198" s="5">
        <v>272000</v>
      </c>
      <c r="C198" s="51"/>
    </row>
    <row r="199" spans="1:3" x14ac:dyDescent="0.2">
      <c r="A199" s="4">
        <v>13575</v>
      </c>
      <c r="B199" s="5">
        <v>866000</v>
      </c>
      <c r="C199" s="51"/>
    </row>
    <row r="200" spans="1:3" x14ac:dyDescent="0.2">
      <c r="A200" s="4">
        <v>13606</v>
      </c>
      <c r="B200" s="5">
        <v>882000</v>
      </c>
      <c r="C200" s="51"/>
    </row>
    <row r="201" spans="1:3" x14ac:dyDescent="0.2">
      <c r="A201" s="4">
        <v>13636</v>
      </c>
      <c r="B201" s="5">
        <v>554000</v>
      </c>
      <c r="C201" s="51"/>
    </row>
    <row r="202" spans="1:3" x14ac:dyDescent="0.2">
      <c r="A202" s="4">
        <v>13667</v>
      </c>
      <c r="B202" s="5">
        <v>324000</v>
      </c>
      <c r="C202" s="51"/>
    </row>
    <row r="203" spans="1:3" x14ac:dyDescent="0.2">
      <c r="A203" s="4">
        <v>13697</v>
      </c>
      <c r="B203" s="5">
        <v>209000</v>
      </c>
      <c r="C203" s="51"/>
    </row>
    <row r="204" spans="1:3" x14ac:dyDescent="0.2">
      <c r="A204" s="4">
        <v>13728</v>
      </c>
      <c r="B204" s="5">
        <v>173000</v>
      </c>
      <c r="C204" s="51"/>
    </row>
    <row r="205" spans="1:3" x14ac:dyDescent="0.2">
      <c r="A205" s="4">
        <v>13759</v>
      </c>
      <c r="B205" s="5">
        <v>159000</v>
      </c>
      <c r="C205" s="51"/>
    </row>
    <row r="206" spans="1:3" x14ac:dyDescent="0.2">
      <c r="A206" s="4">
        <v>13789</v>
      </c>
      <c r="B206" s="5">
        <v>185000</v>
      </c>
      <c r="C206" s="51"/>
    </row>
    <row r="207" spans="1:3" x14ac:dyDescent="0.2">
      <c r="A207" s="4">
        <v>13820</v>
      </c>
      <c r="B207" s="5">
        <v>720000</v>
      </c>
      <c r="C207" s="51"/>
    </row>
    <row r="208" spans="1:3" x14ac:dyDescent="0.2">
      <c r="A208" s="4">
        <v>13850</v>
      </c>
      <c r="B208" s="5">
        <v>1109000</v>
      </c>
      <c r="C208" s="51"/>
    </row>
    <row r="209" spans="1:3" x14ac:dyDescent="0.2">
      <c r="A209" s="4">
        <v>13881</v>
      </c>
      <c r="B209" s="5">
        <v>587000</v>
      </c>
      <c r="C209" s="51"/>
    </row>
    <row r="210" spans="1:3" x14ac:dyDescent="0.2">
      <c r="A210" s="4">
        <v>13912</v>
      </c>
      <c r="B210" s="5">
        <v>1531000</v>
      </c>
      <c r="C210" s="51"/>
    </row>
    <row r="211" spans="1:3" x14ac:dyDescent="0.2">
      <c r="A211" s="4">
        <v>13940</v>
      </c>
      <c r="B211" s="5">
        <v>1886000</v>
      </c>
      <c r="C211" s="51"/>
    </row>
    <row r="212" spans="1:3" x14ac:dyDescent="0.2">
      <c r="A212" s="4">
        <v>13971</v>
      </c>
      <c r="B212" s="5">
        <v>1299000</v>
      </c>
      <c r="C212" s="51"/>
    </row>
    <row r="213" spans="1:3" x14ac:dyDescent="0.2">
      <c r="A213" s="4">
        <v>14001</v>
      </c>
      <c r="B213" s="5">
        <v>984000</v>
      </c>
      <c r="C213" s="51"/>
    </row>
    <row r="214" spans="1:3" x14ac:dyDescent="0.2">
      <c r="A214" s="4">
        <v>14032</v>
      </c>
      <c r="B214" s="5">
        <v>476000</v>
      </c>
      <c r="C214" s="51"/>
    </row>
    <row r="215" spans="1:3" x14ac:dyDescent="0.2">
      <c r="A215" s="4">
        <v>14062</v>
      </c>
      <c r="B215" s="5">
        <v>301000</v>
      </c>
      <c r="C215" s="51"/>
    </row>
    <row r="216" spans="1:3" x14ac:dyDescent="0.2">
      <c r="A216" s="4">
        <v>14093</v>
      </c>
      <c r="B216" s="5">
        <v>247000</v>
      </c>
      <c r="C216" s="51"/>
    </row>
    <row r="217" spans="1:3" x14ac:dyDescent="0.2">
      <c r="A217" s="4">
        <v>14124</v>
      </c>
      <c r="B217" s="5">
        <v>223000</v>
      </c>
      <c r="C217" s="51"/>
    </row>
    <row r="218" spans="1:3" x14ac:dyDescent="0.2">
      <c r="A218" s="4">
        <v>14154</v>
      </c>
      <c r="B218" s="5">
        <v>264000</v>
      </c>
      <c r="C218" s="51"/>
    </row>
    <row r="219" spans="1:3" x14ac:dyDescent="0.2">
      <c r="A219" s="4">
        <v>14185</v>
      </c>
      <c r="B219" s="5">
        <v>270000</v>
      </c>
      <c r="C219" s="51"/>
    </row>
    <row r="220" spans="1:3" x14ac:dyDescent="0.2">
      <c r="A220" s="4">
        <v>14215</v>
      </c>
      <c r="B220" s="5">
        <v>349000</v>
      </c>
      <c r="C220" s="51"/>
    </row>
    <row r="221" spans="1:3" x14ac:dyDescent="0.2">
      <c r="A221" s="4">
        <v>14246</v>
      </c>
      <c r="B221" s="5">
        <v>327000</v>
      </c>
      <c r="C221" s="51"/>
    </row>
    <row r="222" spans="1:3" x14ac:dyDescent="0.2">
      <c r="A222" s="4">
        <v>14277</v>
      </c>
      <c r="B222" s="5">
        <v>298000</v>
      </c>
      <c r="C222" s="51"/>
    </row>
    <row r="223" spans="1:3" x14ac:dyDescent="0.2">
      <c r="A223" s="4">
        <v>14305</v>
      </c>
      <c r="B223" s="5">
        <v>604000</v>
      </c>
      <c r="C223" s="51"/>
    </row>
    <row r="224" spans="1:3" x14ac:dyDescent="0.2">
      <c r="A224" s="4">
        <v>14336</v>
      </c>
      <c r="B224" s="5">
        <v>342000</v>
      </c>
      <c r="C224" s="51"/>
    </row>
    <row r="225" spans="1:3" x14ac:dyDescent="0.2">
      <c r="A225" s="4">
        <v>14366</v>
      </c>
      <c r="B225" s="5">
        <v>260000</v>
      </c>
      <c r="C225" s="51"/>
    </row>
    <row r="226" spans="1:3" x14ac:dyDescent="0.2">
      <c r="A226" s="4">
        <v>14397</v>
      </c>
      <c r="B226" s="5">
        <v>204000</v>
      </c>
      <c r="C226" s="51"/>
    </row>
    <row r="227" spans="1:3" x14ac:dyDescent="0.2">
      <c r="A227" s="4">
        <v>14427</v>
      </c>
      <c r="B227" s="5">
        <v>190000</v>
      </c>
      <c r="C227" s="51"/>
    </row>
    <row r="228" spans="1:3" x14ac:dyDescent="0.2">
      <c r="A228" s="4">
        <v>14458</v>
      </c>
      <c r="B228" s="5">
        <v>179000</v>
      </c>
      <c r="C228" s="51"/>
    </row>
    <row r="229" spans="1:3" x14ac:dyDescent="0.2">
      <c r="A229" s="4">
        <v>14489</v>
      </c>
      <c r="B229" s="5">
        <v>178000</v>
      </c>
      <c r="C229" s="51"/>
    </row>
    <row r="230" spans="1:3" x14ac:dyDescent="0.2">
      <c r="A230" s="4">
        <v>14519</v>
      </c>
      <c r="B230" s="5">
        <v>191000</v>
      </c>
      <c r="C230" s="51"/>
    </row>
    <row r="231" spans="1:3" x14ac:dyDescent="0.2">
      <c r="A231" s="4">
        <v>14550</v>
      </c>
      <c r="B231" s="5">
        <v>189000</v>
      </c>
      <c r="C231" s="51"/>
    </row>
    <row r="232" spans="1:3" x14ac:dyDescent="0.2">
      <c r="A232" s="4">
        <v>14580</v>
      </c>
      <c r="B232" s="5">
        <v>342000</v>
      </c>
      <c r="C232" s="51"/>
    </row>
    <row r="233" spans="1:3" x14ac:dyDescent="0.2">
      <c r="A233" s="4">
        <v>14611</v>
      </c>
      <c r="B233" s="5">
        <v>1004000</v>
      </c>
      <c r="C233" s="51"/>
    </row>
    <row r="234" spans="1:3" x14ac:dyDescent="0.2">
      <c r="A234" s="4">
        <v>14642</v>
      </c>
      <c r="B234" s="5">
        <v>1675000</v>
      </c>
      <c r="C234" s="51"/>
    </row>
    <row r="235" spans="1:3" x14ac:dyDescent="0.2">
      <c r="A235" s="4">
        <v>14671</v>
      </c>
      <c r="B235" s="5">
        <v>1377000</v>
      </c>
      <c r="C235" s="51"/>
    </row>
    <row r="236" spans="1:3" x14ac:dyDescent="0.2">
      <c r="A236" s="4">
        <v>14702</v>
      </c>
      <c r="B236" s="5">
        <v>938000</v>
      </c>
      <c r="C236" s="51"/>
    </row>
    <row r="237" spans="1:3" x14ac:dyDescent="0.2">
      <c r="A237" s="4">
        <v>14732</v>
      </c>
      <c r="B237" s="5">
        <v>417000</v>
      </c>
      <c r="C237" s="51"/>
    </row>
    <row r="238" spans="1:3" x14ac:dyDescent="0.2">
      <c r="A238" s="4">
        <v>14763</v>
      </c>
      <c r="B238" s="5">
        <v>271000</v>
      </c>
      <c r="C238" s="51"/>
    </row>
    <row r="239" spans="1:3" x14ac:dyDescent="0.2">
      <c r="A239" s="4">
        <v>14793</v>
      </c>
      <c r="B239" s="5">
        <v>223000</v>
      </c>
      <c r="C239" s="51"/>
    </row>
    <row r="240" spans="1:3" x14ac:dyDescent="0.2">
      <c r="A240" s="4">
        <v>14824</v>
      </c>
      <c r="B240" s="5">
        <v>204000</v>
      </c>
      <c r="C240" s="51"/>
    </row>
    <row r="241" spans="1:3" x14ac:dyDescent="0.2">
      <c r="A241" s="4">
        <v>14855</v>
      </c>
      <c r="B241" s="5">
        <v>199000</v>
      </c>
      <c r="C241" s="51"/>
    </row>
    <row r="242" spans="1:3" x14ac:dyDescent="0.2">
      <c r="A242" s="4">
        <v>14885</v>
      </c>
      <c r="B242" s="5">
        <v>221000</v>
      </c>
      <c r="C242" s="51"/>
    </row>
    <row r="243" spans="1:3" x14ac:dyDescent="0.2">
      <c r="A243" s="4">
        <v>14916</v>
      </c>
      <c r="B243" s="5">
        <v>250000</v>
      </c>
      <c r="C243" s="51"/>
    </row>
    <row r="244" spans="1:3" x14ac:dyDescent="0.2">
      <c r="A244" s="4">
        <v>14946</v>
      </c>
      <c r="B244" s="5">
        <v>1069000</v>
      </c>
      <c r="C244" s="51"/>
    </row>
    <row r="245" spans="1:3" x14ac:dyDescent="0.2">
      <c r="A245" s="4">
        <v>14977</v>
      </c>
      <c r="B245" s="5">
        <v>1411000</v>
      </c>
      <c r="C245" s="51"/>
    </row>
    <row r="246" spans="1:3" x14ac:dyDescent="0.2">
      <c r="A246" s="4">
        <v>15008</v>
      </c>
      <c r="B246" s="5">
        <v>1263000</v>
      </c>
      <c r="C246" s="51"/>
    </row>
    <row r="247" spans="1:3" x14ac:dyDescent="0.2">
      <c r="A247" s="4">
        <v>15036</v>
      </c>
      <c r="B247" s="5">
        <v>1206000</v>
      </c>
      <c r="C247" s="51"/>
    </row>
    <row r="248" spans="1:3" x14ac:dyDescent="0.2">
      <c r="A248" s="4">
        <v>15067</v>
      </c>
      <c r="B248" s="5">
        <v>1225000</v>
      </c>
      <c r="C248" s="51"/>
    </row>
    <row r="249" spans="1:3" x14ac:dyDescent="0.2">
      <c r="A249" s="4">
        <v>15097</v>
      </c>
      <c r="B249" s="5">
        <v>781000</v>
      </c>
      <c r="C249" s="51"/>
    </row>
    <row r="250" spans="1:3" x14ac:dyDescent="0.2">
      <c r="A250" s="4">
        <v>15128</v>
      </c>
      <c r="B250" s="5">
        <v>466000</v>
      </c>
      <c r="C250" s="51"/>
    </row>
    <row r="251" spans="1:3" x14ac:dyDescent="0.2">
      <c r="A251" s="4">
        <v>15158</v>
      </c>
      <c r="B251" s="5">
        <v>319000</v>
      </c>
      <c r="C251" s="51"/>
    </row>
    <row r="252" spans="1:3" x14ac:dyDescent="0.2">
      <c r="A252" s="4">
        <v>15189</v>
      </c>
      <c r="B252" s="5">
        <v>264000</v>
      </c>
      <c r="C252" s="51"/>
    </row>
    <row r="253" spans="1:3" x14ac:dyDescent="0.2">
      <c r="A253" s="4">
        <v>15220</v>
      </c>
      <c r="B253" s="5">
        <v>241000</v>
      </c>
      <c r="C253" s="51"/>
    </row>
    <row r="254" spans="1:3" x14ac:dyDescent="0.2">
      <c r="A254" s="4">
        <v>15250</v>
      </c>
      <c r="B254" s="5">
        <v>249000</v>
      </c>
      <c r="C254" s="51"/>
    </row>
    <row r="255" spans="1:3" x14ac:dyDescent="0.2">
      <c r="A255" s="4">
        <v>15281</v>
      </c>
      <c r="B255" s="5">
        <v>262000</v>
      </c>
      <c r="C255" s="51"/>
    </row>
    <row r="256" spans="1:3" x14ac:dyDescent="0.2">
      <c r="A256" s="4">
        <v>15311</v>
      </c>
      <c r="B256" s="5">
        <v>1053000</v>
      </c>
      <c r="C256" s="51"/>
    </row>
    <row r="257" spans="1:3" x14ac:dyDescent="0.2">
      <c r="A257" s="4">
        <v>15342</v>
      </c>
      <c r="B257" s="5">
        <v>1112000</v>
      </c>
      <c r="C257" s="51"/>
    </row>
    <row r="258" spans="1:3" x14ac:dyDescent="0.2">
      <c r="A258" s="4">
        <v>15373</v>
      </c>
      <c r="B258" s="5">
        <v>1535000</v>
      </c>
      <c r="C258" s="51"/>
    </row>
    <row r="259" spans="1:3" x14ac:dyDescent="0.2">
      <c r="A259" s="4">
        <v>15401</v>
      </c>
      <c r="B259" s="5">
        <v>556000</v>
      </c>
      <c r="C259" s="51"/>
    </row>
    <row r="260" spans="1:3" x14ac:dyDescent="0.2">
      <c r="A260" s="4">
        <v>15432</v>
      </c>
      <c r="B260" s="5">
        <v>893000</v>
      </c>
      <c r="C260" s="51"/>
    </row>
    <row r="261" spans="1:3" x14ac:dyDescent="0.2">
      <c r="A261" s="4">
        <v>15462</v>
      </c>
      <c r="B261" s="5">
        <v>697000</v>
      </c>
      <c r="C261" s="51"/>
    </row>
    <row r="262" spans="1:3" x14ac:dyDescent="0.2">
      <c r="A262" s="4">
        <v>15493</v>
      </c>
      <c r="B262" s="5">
        <v>468000</v>
      </c>
      <c r="C262" s="51"/>
    </row>
    <row r="263" spans="1:3" x14ac:dyDescent="0.2">
      <c r="A263" s="4">
        <v>15523</v>
      </c>
      <c r="B263" s="5">
        <v>303000</v>
      </c>
      <c r="C263" s="51"/>
    </row>
    <row r="264" spans="1:3" x14ac:dyDescent="0.2">
      <c r="A264" s="4">
        <v>15554</v>
      </c>
      <c r="B264" s="5">
        <v>254000</v>
      </c>
      <c r="C264" s="51"/>
    </row>
    <row r="265" spans="1:3" x14ac:dyDescent="0.2">
      <c r="A265" s="4">
        <v>15585</v>
      </c>
      <c r="B265" s="5">
        <v>237000</v>
      </c>
      <c r="C265" s="51"/>
    </row>
    <row r="266" spans="1:3" x14ac:dyDescent="0.2">
      <c r="A266" s="4">
        <v>15615</v>
      </c>
      <c r="B266" s="5">
        <v>247000</v>
      </c>
      <c r="C266" s="51"/>
    </row>
    <row r="267" spans="1:3" x14ac:dyDescent="0.2">
      <c r="A267" s="4">
        <v>15646</v>
      </c>
      <c r="B267" s="5">
        <v>304000</v>
      </c>
      <c r="C267" s="51"/>
    </row>
    <row r="268" spans="1:3" x14ac:dyDescent="0.2">
      <c r="A268" s="4">
        <v>15676</v>
      </c>
      <c r="B268" s="5">
        <v>439000</v>
      </c>
      <c r="C268" s="51"/>
    </row>
    <row r="269" spans="1:3" x14ac:dyDescent="0.2">
      <c r="A269" s="4">
        <v>15707</v>
      </c>
      <c r="B269" s="5">
        <v>901000</v>
      </c>
      <c r="C269" s="51"/>
    </row>
    <row r="270" spans="1:3" x14ac:dyDescent="0.2">
      <c r="A270" s="4">
        <v>15738</v>
      </c>
      <c r="B270" s="5">
        <v>721000</v>
      </c>
      <c r="C270" s="51"/>
    </row>
    <row r="271" spans="1:3" x14ac:dyDescent="0.2">
      <c r="A271" s="4">
        <v>15766</v>
      </c>
      <c r="B271" s="5">
        <v>963000</v>
      </c>
      <c r="C271" s="51"/>
    </row>
    <row r="272" spans="1:3" x14ac:dyDescent="0.2">
      <c r="A272" s="4">
        <v>15797</v>
      </c>
      <c r="B272" s="5">
        <v>741000</v>
      </c>
      <c r="C272" s="51"/>
    </row>
    <row r="273" spans="1:3" x14ac:dyDescent="0.2">
      <c r="A273" s="4">
        <v>15827</v>
      </c>
      <c r="B273" s="5">
        <v>489000</v>
      </c>
      <c r="C273" s="51"/>
    </row>
    <row r="274" spans="1:3" x14ac:dyDescent="0.2">
      <c r="A274" s="4">
        <v>15858</v>
      </c>
      <c r="B274" s="5">
        <v>354000</v>
      </c>
      <c r="C274" s="51"/>
    </row>
    <row r="275" spans="1:3" x14ac:dyDescent="0.2">
      <c r="A275" s="4">
        <v>15888</v>
      </c>
      <c r="B275" s="5">
        <v>263000</v>
      </c>
      <c r="C275" s="51"/>
    </row>
    <row r="276" spans="1:3" x14ac:dyDescent="0.2">
      <c r="A276" s="4">
        <v>15919</v>
      </c>
      <c r="B276" s="5">
        <v>232000</v>
      </c>
      <c r="C276" s="51"/>
    </row>
    <row r="277" spans="1:3" x14ac:dyDescent="0.2">
      <c r="A277" s="4">
        <v>15950</v>
      </c>
      <c r="B277" s="5">
        <v>220000</v>
      </c>
      <c r="C277" s="51"/>
    </row>
    <row r="278" spans="1:3" x14ac:dyDescent="0.2">
      <c r="A278" s="4">
        <v>15980</v>
      </c>
      <c r="B278" s="5">
        <v>229000</v>
      </c>
      <c r="C278" s="51"/>
    </row>
    <row r="279" spans="1:3" x14ac:dyDescent="0.2">
      <c r="A279" s="4">
        <v>16011</v>
      </c>
      <c r="B279" s="5">
        <v>251000</v>
      </c>
      <c r="C279" s="51"/>
    </row>
    <row r="280" spans="1:3" x14ac:dyDescent="0.2">
      <c r="A280" s="4">
        <v>16041</v>
      </c>
      <c r="B280" s="5">
        <v>246000</v>
      </c>
      <c r="C280" s="51"/>
    </row>
    <row r="281" spans="1:3" x14ac:dyDescent="0.2">
      <c r="A281" s="4">
        <v>16072</v>
      </c>
      <c r="B281" s="5">
        <v>284000</v>
      </c>
      <c r="C281" s="51"/>
    </row>
    <row r="282" spans="1:3" x14ac:dyDescent="0.2">
      <c r="A282" s="4">
        <v>16103</v>
      </c>
      <c r="B282" s="5">
        <v>478000</v>
      </c>
      <c r="C282" s="51"/>
    </row>
    <row r="283" spans="1:3" x14ac:dyDescent="0.2">
      <c r="A283" s="4">
        <v>16132</v>
      </c>
      <c r="B283" s="5">
        <v>516000</v>
      </c>
      <c r="C283" s="51"/>
    </row>
    <row r="284" spans="1:3" x14ac:dyDescent="0.2">
      <c r="A284" s="4">
        <v>16163</v>
      </c>
      <c r="B284" s="5">
        <v>404000</v>
      </c>
      <c r="C284" s="51"/>
    </row>
    <row r="285" spans="1:3" x14ac:dyDescent="0.2">
      <c r="A285" s="4">
        <v>16193</v>
      </c>
      <c r="B285" s="5">
        <v>355000</v>
      </c>
      <c r="C285" s="51"/>
    </row>
    <row r="286" spans="1:3" x14ac:dyDescent="0.2">
      <c r="A286" s="4">
        <v>16224</v>
      </c>
      <c r="B286" s="5">
        <v>292000</v>
      </c>
      <c r="C286" s="51"/>
    </row>
    <row r="287" spans="1:3" x14ac:dyDescent="0.2">
      <c r="A287" s="4">
        <v>16254</v>
      </c>
      <c r="B287" s="5">
        <v>233000</v>
      </c>
      <c r="C287" s="51"/>
    </row>
    <row r="288" spans="1:3" x14ac:dyDescent="0.2">
      <c r="A288" s="4">
        <v>16285</v>
      </c>
      <c r="B288" s="5">
        <v>208000</v>
      </c>
      <c r="C288" s="51"/>
    </row>
    <row r="289" spans="1:3" x14ac:dyDescent="0.2">
      <c r="A289" s="4">
        <v>16316</v>
      </c>
      <c r="B289" s="5">
        <v>189000</v>
      </c>
      <c r="C289" s="51"/>
    </row>
    <row r="290" spans="1:3" x14ac:dyDescent="0.2">
      <c r="A290" s="4">
        <v>16346</v>
      </c>
      <c r="B290" s="5">
        <v>223000</v>
      </c>
      <c r="C290" s="51"/>
    </row>
    <row r="291" spans="1:3" x14ac:dyDescent="0.2">
      <c r="A291" s="4">
        <v>16377</v>
      </c>
      <c r="B291" s="5">
        <v>378000</v>
      </c>
      <c r="C291" s="51"/>
    </row>
    <row r="292" spans="1:3" x14ac:dyDescent="0.2">
      <c r="A292" s="4">
        <v>16407</v>
      </c>
      <c r="B292" s="5">
        <v>497000</v>
      </c>
      <c r="C292" s="51"/>
    </row>
    <row r="293" spans="1:3" x14ac:dyDescent="0.2">
      <c r="A293" s="4">
        <v>16438</v>
      </c>
      <c r="B293" s="5">
        <v>390000</v>
      </c>
      <c r="C293" s="51"/>
    </row>
    <row r="294" spans="1:3" x14ac:dyDescent="0.2">
      <c r="A294" s="4">
        <v>16469</v>
      </c>
      <c r="B294" s="5">
        <v>914000</v>
      </c>
      <c r="C294" s="51"/>
    </row>
    <row r="295" spans="1:3" x14ac:dyDescent="0.2">
      <c r="A295" s="4">
        <v>16497</v>
      </c>
      <c r="B295" s="5">
        <v>511000</v>
      </c>
      <c r="C295" s="51"/>
    </row>
    <row r="296" spans="1:3" x14ac:dyDescent="0.2">
      <c r="A296" s="4">
        <v>16528</v>
      </c>
      <c r="B296" s="5">
        <v>471000</v>
      </c>
      <c r="C296" s="51"/>
    </row>
    <row r="297" spans="1:3" x14ac:dyDescent="0.2">
      <c r="A297" s="4">
        <v>16558</v>
      </c>
      <c r="B297" s="5">
        <v>499000</v>
      </c>
      <c r="C297" s="51"/>
    </row>
    <row r="298" spans="1:3" x14ac:dyDescent="0.2">
      <c r="A298" s="4">
        <v>16589</v>
      </c>
      <c r="B298" s="5">
        <v>344000</v>
      </c>
      <c r="C298" s="51"/>
    </row>
    <row r="299" spans="1:3" x14ac:dyDescent="0.2">
      <c r="A299" s="4">
        <v>16619</v>
      </c>
      <c r="B299" s="5">
        <v>229000</v>
      </c>
      <c r="C299" s="51"/>
    </row>
    <row r="300" spans="1:3" x14ac:dyDescent="0.2">
      <c r="A300" s="4">
        <v>16650</v>
      </c>
      <c r="B300" s="5">
        <v>206000</v>
      </c>
      <c r="C300" s="51"/>
    </row>
    <row r="301" spans="1:3" x14ac:dyDescent="0.2">
      <c r="A301" s="4">
        <v>16681</v>
      </c>
      <c r="B301" s="5">
        <v>196000</v>
      </c>
      <c r="C301" s="51"/>
    </row>
    <row r="302" spans="1:3" x14ac:dyDescent="0.2">
      <c r="A302" s="4">
        <v>16711</v>
      </c>
      <c r="B302" s="5">
        <v>282000</v>
      </c>
      <c r="C302" s="51"/>
    </row>
    <row r="303" spans="1:3" x14ac:dyDescent="0.2">
      <c r="A303" s="4">
        <v>16742</v>
      </c>
      <c r="B303" s="5">
        <v>474000</v>
      </c>
      <c r="C303" s="51"/>
    </row>
    <row r="304" spans="1:3" x14ac:dyDescent="0.2">
      <c r="A304" s="4">
        <v>16772</v>
      </c>
      <c r="B304" s="5">
        <v>1324000</v>
      </c>
      <c r="C304" s="51"/>
    </row>
    <row r="305" spans="1:3" x14ac:dyDescent="0.2">
      <c r="A305" s="4">
        <v>16803</v>
      </c>
      <c r="B305" s="5">
        <v>777000</v>
      </c>
      <c r="C305" s="51"/>
    </row>
    <row r="306" spans="1:3" x14ac:dyDescent="0.2">
      <c r="A306" s="4">
        <v>16834</v>
      </c>
      <c r="B306" s="5">
        <v>423000</v>
      </c>
      <c r="C306" s="51"/>
    </row>
    <row r="307" spans="1:3" x14ac:dyDescent="0.2">
      <c r="A307" s="4">
        <v>16862</v>
      </c>
      <c r="B307" s="5">
        <v>597000</v>
      </c>
      <c r="C307" s="51"/>
    </row>
    <row r="308" spans="1:3" x14ac:dyDescent="0.2">
      <c r="A308" s="4">
        <v>16893</v>
      </c>
      <c r="B308" s="5">
        <v>594000</v>
      </c>
      <c r="C308" s="51"/>
    </row>
    <row r="309" spans="1:3" x14ac:dyDescent="0.2">
      <c r="A309" s="4">
        <v>16923</v>
      </c>
      <c r="B309" s="5">
        <v>465000</v>
      </c>
      <c r="C309" s="51"/>
    </row>
    <row r="310" spans="1:3" x14ac:dyDescent="0.2">
      <c r="A310" s="4">
        <v>16954</v>
      </c>
      <c r="B310" s="5">
        <v>287000</v>
      </c>
      <c r="C310" s="51"/>
    </row>
    <row r="311" spans="1:3" x14ac:dyDescent="0.2">
      <c r="A311" s="4">
        <v>16984</v>
      </c>
      <c r="B311" s="5">
        <v>251000</v>
      </c>
      <c r="C311" s="51"/>
    </row>
    <row r="312" spans="1:3" x14ac:dyDescent="0.2">
      <c r="A312" s="4">
        <v>17015</v>
      </c>
      <c r="B312" s="5">
        <v>229000</v>
      </c>
      <c r="C312" s="51"/>
    </row>
    <row r="313" spans="1:3" x14ac:dyDescent="0.2">
      <c r="A313" s="4">
        <v>17046</v>
      </c>
      <c r="B313" s="5">
        <v>203000</v>
      </c>
      <c r="C313" s="51"/>
    </row>
    <row r="314" spans="1:3" x14ac:dyDescent="0.2">
      <c r="A314" s="4">
        <v>17076</v>
      </c>
      <c r="B314" s="5">
        <v>214000</v>
      </c>
      <c r="C314" s="51"/>
    </row>
    <row r="315" spans="1:3" x14ac:dyDescent="0.2">
      <c r="A315" s="4">
        <v>17107</v>
      </c>
      <c r="B315" s="5">
        <v>295000</v>
      </c>
      <c r="C315" s="51"/>
    </row>
    <row r="316" spans="1:3" x14ac:dyDescent="0.2">
      <c r="A316" s="4">
        <v>17137</v>
      </c>
      <c r="B316" s="5">
        <v>306000</v>
      </c>
      <c r="C316" s="51"/>
    </row>
    <row r="317" spans="1:3" x14ac:dyDescent="0.2">
      <c r="A317" s="4">
        <v>17168</v>
      </c>
      <c r="B317" s="5">
        <v>233000</v>
      </c>
      <c r="C317" s="51"/>
    </row>
    <row r="318" spans="1:3" x14ac:dyDescent="0.2">
      <c r="A318" s="4">
        <v>17199</v>
      </c>
      <c r="B318" s="5">
        <v>437000</v>
      </c>
      <c r="C318" s="51"/>
    </row>
    <row r="319" spans="1:3" x14ac:dyDescent="0.2">
      <c r="A319" s="4">
        <v>17227</v>
      </c>
      <c r="B319" s="5">
        <v>716000</v>
      </c>
      <c r="C319" s="51"/>
    </row>
    <row r="320" spans="1:3" x14ac:dyDescent="0.2">
      <c r="A320" s="4">
        <v>17258</v>
      </c>
      <c r="B320" s="5">
        <v>449000</v>
      </c>
      <c r="C320" s="51"/>
    </row>
    <row r="321" spans="1:3" x14ac:dyDescent="0.2">
      <c r="A321" s="4">
        <v>17288</v>
      </c>
      <c r="B321" s="5">
        <v>272000</v>
      </c>
      <c r="C321" s="51"/>
    </row>
    <row r="322" spans="1:3" x14ac:dyDescent="0.2">
      <c r="A322" s="4">
        <v>17319</v>
      </c>
      <c r="B322" s="5">
        <v>375000</v>
      </c>
      <c r="C322" s="51"/>
    </row>
    <row r="323" spans="1:3" x14ac:dyDescent="0.2">
      <c r="A323" s="4">
        <v>17349</v>
      </c>
      <c r="B323" s="5">
        <v>223000</v>
      </c>
      <c r="C323" s="51"/>
    </row>
    <row r="324" spans="1:3" x14ac:dyDescent="0.2">
      <c r="A324" s="4">
        <v>17380</v>
      </c>
      <c r="B324" s="5">
        <v>200000</v>
      </c>
      <c r="C324" s="51"/>
    </row>
    <row r="325" spans="1:3" x14ac:dyDescent="0.2">
      <c r="A325" s="4">
        <v>17411</v>
      </c>
      <c r="B325" s="5">
        <v>188000</v>
      </c>
      <c r="C325" s="51"/>
    </row>
    <row r="326" spans="1:3" x14ac:dyDescent="0.2">
      <c r="A326" s="4">
        <v>17441</v>
      </c>
      <c r="B326" s="5">
        <v>290000</v>
      </c>
      <c r="C326" s="51"/>
    </row>
    <row r="327" spans="1:3" x14ac:dyDescent="0.2">
      <c r="A327" s="4">
        <v>17472</v>
      </c>
      <c r="B327" s="5">
        <v>238000</v>
      </c>
      <c r="C327" s="51"/>
    </row>
    <row r="328" spans="1:3" x14ac:dyDescent="0.2">
      <c r="A328" s="4">
        <v>17502</v>
      </c>
      <c r="B328" s="5">
        <v>237000</v>
      </c>
      <c r="C328" s="51"/>
    </row>
    <row r="329" spans="1:3" x14ac:dyDescent="0.2">
      <c r="A329" s="4">
        <v>17533</v>
      </c>
      <c r="B329" s="5">
        <v>742000</v>
      </c>
      <c r="C329" s="51"/>
    </row>
    <row r="330" spans="1:3" x14ac:dyDescent="0.2">
      <c r="A330" s="4">
        <v>17564</v>
      </c>
      <c r="B330" s="5">
        <v>271000</v>
      </c>
      <c r="C330" s="51"/>
    </row>
    <row r="331" spans="1:3" x14ac:dyDescent="0.2">
      <c r="A331" s="4">
        <v>17593</v>
      </c>
      <c r="B331" s="5">
        <v>531000</v>
      </c>
      <c r="C331" s="51"/>
    </row>
    <row r="332" spans="1:3" x14ac:dyDescent="0.2">
      <c r="A332" s="4">
        <v>17624</v>
      </c>
      <c r="B332" s="5">
        <v>1132000</v>
      </c>
      <c r="C332" s="51"/>
    </row>
    <row r="333" spans="1:3" x14ac:dyDescent="0.2">
      <c r="A333" s="4">
        <v>17654</v>
      </c>
      <c r="B333" s="5">
        <v>800000</v>
      </c>
      <c r="C333" s="51"/>
    </row>
    <row r="334" spans="1:3" x14ac:dyDescent="0.2">
      <c r="A334" s="4">
        <v>17685</v>
      </c>
      <c r="B334" s="5">
        <v>511000</v>
      </c>
      <c r="C334" s="51"/>
    </row>
    <row r="335" spans="1:3" x14ac:dyDescent="0.2">
      <c r="A335" s="4">
        <v>17715</v>
      </c>
      <c r="B335" s="5">
        <v>253000</v>
      </c>
      <c r="C335" s="51"/>
    </row>
    <row r="336" spans="1:3" x14ac:dyDescent="0.2">
      <c r="A336" s="4">
        <v>17746</v>
      </c>
      <c r="B336" s="5">
        <v>205000</v>
      </c>
      <c r="C336" s="51"/>
    </row>
    <row r="337" spans="1:3" x14ac:dyDescent="0.2">
      <c r="A337" s="4">
        <v>17777</v>
      </c>
      <c r="B337" s="5">
        <v>206000</v>
      </c>
      <c r="C337" s="51"/>
    </row>
    <row r="338" spans="1:3" x14ac:dyDescent="0.2">
      <c r="A338" s="4">
        <v>17807</v>
      </c>
      <c r="B338" s="5">
        <v>215000</v>
      </c>
      <c r="C338" s="51"/>
    </row>
    <row r="339" spans="1:3" x14ac:dyDescent="0.2">
      <c r="A339" s="4">
        <v>17838</v>
      </c>
      <c r="B339" s="5">
        <v>240000</v>
      </c>
      <c r="C339" s="51"/>
    </row>
    <row r="340" spans="1:3" x14ac:dyDescent="0.2">
      <c r="A340" s="4">
        <v>17868</v>
      </c>
      <c r="B340" s="5">
        <v>267000</v>
      </c>
      <c r="C340" s="51"/>
    </row>
    <row r="341" spans="1:3" x14ac:dyDescent="0.2">
      <c r="A341" s="4">
        <v>17899</v>
      </c>
      <c r="B341" s="5">
        <v>218000</v>
      </c>
      <c r="C341" s="51"/>
    </row>
    <row r="342" spans="1:3" x14ac:dyDescent="0.2">
      <c r="A342" s="4">
        <v>17930</v>
      </c>
      <c r="B342" s="5">
        <v>371000</v>
      </c>
      <c r="C342" s="51"/>
    </row>
    <row r="343" spans="1:3" x14ac:dyDescent="0.2">
      <c r="A343" s="4">
        <v>17958</v>
      </c>
      <c r="B343" s="5">
        <v>1141000</v>
      </c>
      <c r="C343" s="51"/>
    </row>
    <row r="344" spans="1:3" x14ac:dyDescent="0.2">
      <c r="A344" s="4">
        <v>17989</v>
      </c>
      <c r="B344" s="5">
        <v>612000</v>
      </c>
      <c r="C344" s="51"/>
    </row>
    <row r="345" spans="1:3" x14ac:dyDescent="0.2">
      <c r="A345" s="4">
        <v>18019</v>
      </c>
      <c r="B345" s="5">
        <v>450000</v>
      </c>
      <c r="C345" s="51"/>
    </row>
    <row r="346" spans="1:3" x14ac:dyDescent="0.2">
      <c r="A346" s="4">
        <v>18050</v>
      </c>
      <c r="B346" s="5">
        <v>248000</v>
      </c>
      <c r="C346" s="51"/>
    </row>
    <row r="347" spans="1:3" x14ac:dyDescent="0.2">
      <c r="A347" s="4">
        <v>18080</v>
      </c>
      <c r="B347" s="5">
        <v>196000</v>
      </c>
      <c r="C347" s="51"/>
    </row>
    <row r="348" spans="1:3" x14ac:dyDescent="0.2">
      <c r="A348" s="4">
        <v>18111</v>
      </c>
      <c r="B348" s="5">
        <v>187000</v>
      </c>
      <c r="C348" s="51"/>
    </row>
    <row r="349" spans="1:3" x14ac:dyDescent="0.2">
      <c r="A349" s="4">
        <v>18142</v>
      </c>
      <c r="B349" s="5">
        <v>173000</v>
      </c>
      <c r="C349" s="51"/>
    </row>
    <row r="350" spans="1:3" x14ac:dyDescent="0.2">
      <c r="A350" s="4">
        <v>18172</v>
      </c>
      <c r="B350" s="5">
        <v>191000</v>
      </c>
      <c r="C350" s="51"/>
    </row>
    <row r="351" spans="1:3" x14ac:dyDescent="0.2">
      <c r="A351" s="4">
        <v>18203</v>
      </c>
      <c r="B351" s="5">
        <v>206000</v>
      </c>
      <c r="C351" s="51"/>
    </row>
    <row r="352" spans="1:3" x14ac:dyDescent="0.2">
      <c r="A352" s="4">
        <v>18233</v>
      </c>
      <c r="B352" s="5">
        <v>206000</v>
      </c>
      <c r="C352" s="51"/>
    </row>
    <row r="353" spans="1:3" x14ac:dyDescent="0.2">
      <c r="A353" s="4">
        <v>18264</v>
      </c>
      <c r="B353" s="5">
        <v>477000</v>
      </c>
      <c r="C353" s="51"/>
    </row>
    <row r="354" spans="1:3" x14ac:dyDescent="0.2">
      <c r="A354" s="4">
        <v>18295</v>
      </c>
      <c r="B354" s="5">
        <v>577000</v>
      </c>
      <c r="C354" s="51"/>
    </row>
    <row r="355" spans="1:3" x14ac:dyDescent="0.2">
      <c r="A355" s="4">
        <v>18323</v>
      </c>
      <c r="B355" s="5">
        <v>652000</v>
      </c>
      <c r="C355" s="51"/>
    </row>
    <row r="356" spans="1:3" x14ac:dyDescent="0.2">
      <c r="A356" s="4">
        <v>18354</v>
      </c>
      <c r="B356" s="5">
        <v>616000</v>
      </c>
      <c r="C356" s="51"/>
    </row>
    <row r="357" spans="1:3" x14ac:dyDescent="0.2">
      <c r="A357" s="4">
        <v>18384</v>
      </c>
      <c r="B357" s="5">
        <v>408000</v>
      </c>
      <c r="C357" s="51"/>
    </row>
    <row r="358" spans="1:3" x14ac:dyDescent="0.2">
      <c r="A358" s="4">
        <v>18415</v>
      </c>
      <c r="B358" s="5">
        <v>240000</v>
      </c>
      <c r="C358" s="51"/>
    </row>
    <row r="359" spans="1:3" x14ac:dyDescent="0.2">
      <c r="A359" s="4">
        <v>18445</v>
      </c>
      <c r="B359" s="5">
        <v>195000</v>
      </c>
      <c r="C359" s="51"/>
    </row>
    <row r="360" spans="1:3" x14ac:dyDescent="0.2">
      <c r="A360" s="4">
        <v>18476</v>
      </c>
      <c r="B360" s="5">
        <v>186000</v>
      </c>
      <c r="C360" s="51"/>
    </row>
    <row r="361" spans="1:3" x14ac:dyDescent="0.2">
      <c r="A361" s="4">
        <v>18507</v>
      </c>
      <c r="B361" s="5">
        <v>179000</v>
      </c>
      <c r="C361" s="51"/>
    </row>
    <row r="362" spans="1:3" x14ac:dyDescent="0.2">
      <c r="A362" s="4">
        <v>18537</v>
      </c>
      <c r="B362" s="5">
        <v>529000</v>
      </c>
      <c r="C362" s="51"/>
    </row>
    <row r="363" spans="1:3" x14ac:dyDescent="0.2">
      <c r="A363" s="4">
        <v>18568</v>
      </c>
      <c r="B363" s="5">
        <v>594000</v>
      </c>
      <c r="C363" s="51"/>
    </row>
    <row r="364" spans="1:3" x14ac:dyDescent="0.2">
      <c r="A364" s="4">
        <v>18598</v>
      </c>
      <c r="B364" s="5">
        <v>954000</v>
      </c>
      <c r="C364" s="51"/>
    </row>
    <row r="365" spans="1:3" x14ac:dyDescent="0.2">
      <c r="A365" s="4">
        <v>18629</v>
      </c>
      <c r="B365" s="5">
        <v>731000</v>
      </c>
      <c r="C365" s="51"/>
    </row>
    <row r="366" spans="1:3" x14ac:dyDescent="0.2">
      <c r="A366" s="4">
        <v>18660</v>
      </c>
      <c r="B366" s="5">
        <v>983000</v>
      </c>
      <c r="C366" s="51"/>
    </row>
    <row r="367" spans="1:3" x14ac:dyDescent="0.2">
      <c r="A367" s="4">
        <v>18688</v>
      </c>
      <c r="B367" s="5">
        <v>663000</v>
      </c>
      <c r="C367" s="51"/>
    </row>
    <row r="368" spans="1:3" x14ac:dyDescent="0.2">
      <c r="A368" s="4">
        <v>18719</v>
      </c>
      <c r="B368" s="5">
        <v>503000</v>
      </c>
      <c r="C368" s="51"/>
    </row>
    <row r="369" spans="1:3" x14ac:dyDescent="0.2">
      <c r="A369" s="4">
        <v>18749</v>
      </c>
      <c r="B369" s="5">
        <v>502000</v>
      </c>
      <c r="C369" s="51"/>
    </row>
    <row r="370" spans="1:3" x14ac:dyDescent="0.2">
      <c r="A370" s="4">
        <v>18780</v>
      </c>
      <c r="B370" s="5">
        <v>264000</v>
      </c>
      <c r="C370" s="51"/>
    </row>
    <row r="371" spans="1:3" x14ac:dyDescent="0.2">
      <c r="A371" s="4">
        <v>18810</v>
      </c>
      <c r="B371" s="5">
        <v>207000</v>
      </c>
      <c r="C371" s="51"/>
    </row>
    <row r="372" spans="1:3" x14ac:dyDescent="0.2">
      <c r="A372" s="4">
        <v>18841</v>
      </c>
      <c r="B372" s="5">
        <v>199000</v>
      </c>
      <c r="C372" s="51"/>
    </row>
    <row r="373" spans="1:3" x14ac:dyDescent="0.2">
      <c r="A373" s="4">
        <v>18872</v>
      </c>
      <c r="B373" s="5">
        <v>187000</v>
      </c>
      <c r="C373" s="51"/>
    </row>
    <row r="374" spans="1:3" x14ac:dyDescent="0.2">
      <c r="A374" s="4">
        <v>18902</v>
      </c>
      <c r="B374" s="5">
        <v>237000</v>
      </c>
      <c r="C374" s="51"/>
    </row>
    <row r="375" spans="1:3" x14ac:dyDescent="0.2">
      <c r="A375" s="4">
        <v>18933</v>
      </c>
      <c r="B375" s="5">
        <v>388000</v>
      </c>
      <c r="C375" s="51"/>
    </row>
    <row r="376" spans="1:3" x14ac:dyDescent="0.2">
      <c r="A376" s="4">
        <v>18963</v>
      </c>
      <c r="B376" s="5">
        <v>1061000</v>
      </c>
      <c r="C376" s="51"/>
    </row>
    <row r="377" spans="1:3" x14ac:dyDescent="0.2">
      <c r="A377" s="4">
        <v>18994</v>
      </c>
      <c r="B377" s="5">
        <v>748000</v>
      </c>
      <c r="C377" s="51"/>
    </row>
    <row r="378" spans="1:3" x14ac:dyDescent="0.2">
      <c r="A378" s="4">
        <v>19025</v>
      </c>
      <c r="B378" s="5">
        <v>1140000</v>
      </c>
      <c r="C378" s="51"/>
    </row>
    <row r="379" spans="1:3" x14ac:dyDescent="0.2">
      <c r="A379" s="4">
        <v>19054</v>
      </c>
      <c r="B379" s="5">
        <v>923000</v>
      </c>
      <c r="C379" s="51"/>
    </row>
    <row r="380" spans="1:3" x14ac:dyDescent="0.2">
      <c r="A380" s="4">
        <v>19085</v>
      </c>
      <c r="B380" s="5">
        <v>1301000</v>
      </c>
      <c r="C380" s="51"/>
    </row>
    <row r="381" spans="1:3" x14ac:dyDescent="0.2">
      <c r="A381" s="4">
        <v>19115</v>
      </c>
      <c r="B381" s="5">
        <v>827000</v>
      </c>
      <c r="C381" s="51"/>
    </row>
    <row r="382" spans="1:3" x14ac:dyDescent="0.2">
      <c r="A382" s="4">
        <v>19146</v>
      </c>
      <c r="B382" s="5">
        <v>399000</v>
      </c>
      <c r="C382" s="51"/>
    </row>
    <row r="383" spans="1:3" x14ac:dyDescent="0.2">
      <c r="A383" s="4">
        <v>19176</v>
      </c>
      <c r="B383" s="5">
        <v>301000</v>
      </c>
      <c r="C383" s="51"/>
    </row>
    <row r="384" spans="1:3" x14ac:dyDescent="0.2">
      <c r="A384" s="4">
        <v>19207</v>
      </c>
      <c r="B384" s="5">
        <v>232000</v>
      </c>
      <c r="C384" s="51"/>
    </row>
    <row r="385" spans="1:3" x14ac:dyDescent="0.2">
      <c r="A385" s="4">
        <v>19238</v>
      </c>
      <c r="B385" s="5">
        <v>228000</v>
      </c>
      <c r="C385" s="51"/>
    </row>
    <row r="386" spans="1:3" x14ac:dyDescent="0.2">
      <c r="A386" s="4">
        <v>19268</v>
      </c>
      <c r="B386" s="5">
        <v>238000</v>
      </c>
      <c r="C386" s="51"/>
    </row>
    <row r="387" spans="1:3" x14ac:dyDescent="0.2">
      <c r="A387" s="4">
        <v>19299</v>
      </c>
      <c r="B387" s="5">
        <v>236000</v>
      </c>
      <c r="C387" s="51"/>
    </row>
    <row r="388" spans="1:3" x14ac:dyDescent="0.2">
      <c r="A388" s="4">
        <v>19329</v>
      </c>
      <c r="B388" s="5">
        <v>639000</v>
      </c>
      <c r="C388" s="51"/>
    </row>
    <row r="389" spans="1:3" x14ac:dyDescent="0.2">
      <c r="A389" s="4">
        <v>19360</v>
      </c>
      <c r="B389" s="5">
        <v>1677000</v>
      </c>
      <c r="C389" s="51"/>
    </row>
    <row r="390" spans="1:3" x14ac:dyDescent="0.2">
      <c r="A390" s="4">
        <v>19391</v>
      </c>
      <c r="B390" s="5">
        <v>497000</v>
      </c>
      <c r="C390" s="51"/>
    </row>
    <row r="391" spans="1:3" x14ac:dyDescent="0.2">
      <c r="A391" s="4">
        <v>19419</v>
      </c>
      <c r="B391" s="5">
        <v>663000</v>
      </c>
      <c r="C391" s="51"/>
    </row>
    <row r="392" spans="1:3" x14ac:dyDescent="0.2">
      <c r="A392" s="4">
        <v>19450</v>
      </c>
      <c r="B392" s="5">
        <v>629000</v>
      </c>
      <c r="C392" s="51"/>
    </row>
    <row r="393" spans="1:3" x14ac:dyDescent="0.2">
      <c r="A393" s="4">
        <v>19480</v>
      </c>
      <c r="B393" s="5">
        <v>665000</v>
      </c>
      <c r="C393" s="51"/>
    </row>
    <row r="394" spans="1:3" x14ac:dyDescent="0.2">
      <c r="A394" s="4">
        <v>19511</v>
      </c>
      <c r="B394" s="5">
        <v>538000</v>
      </c>
      <c r="C394" s="51"/>
    </row>
    <row r="395" spans="1:3" x14ac:dyDescent="0.2">
      <c r="A395" s="4">
        <v>19541</v>
      </c>
      <c r="B395" s="5">
        <v>296000</v>
      </c>
      <c r="C395" s="51"/>
    </row>
    <row r="396" spans="1:3" x14ac:dyDescent="0.2">
      <c r="A396" s="4">
        <v>19572</v>
      </c>
      <c r="B396" s="5">
        <v>233000</v>
      </c>
      <c r="C396" s="51"/>
    </row>
    <row r="397" spans="1:3" x14ac:dyDescent="0.2">
      <c r="A397" s="4">
        <v>19603</v>
      </c>
      <c r="B397" s="5">
        <v>229000</v>
      </c>
      <c r="C397" s="51"/>
    </row>
    <row r="398" spans="1:3" x14ac:dyDescent="0.2">
      <c r="A398" s="4">
        <v>19633</v>
      </c>
      <c r="B398" s="5">
        <v>247000</v>
      </c>
      <c r="C398" s="51"/>
    </row>
    <row r="399" spans="1:3" x14ac:dyDescent="0.2">
      <c r="A399" s="4">
        <v>19664</v>
      </c>
      <c r="B399" s="5">
        <v>393000</v>
      </c>
      <c r="C399" s="51"/>
    </row>
    <row r="400" spans="1:3" x14ac:dyDescent="0.2">
      <c r="A400" s="4">
        <v>19694</v>
      </c>
      <c r="B400" s="5">
        <v>350000</v>
      </c>
      <c r="C400" s="51"/>
    </row>
    <row r="401" spans="1:3" x14ac:dyDescent="0.2">
      <c r="A401" s="4">
        <v>19725</v>
      </c>
      <c r="B401" s="5">
        <v>952000</v>
      </c>
      <c r="C401" s="51"/>
    </row>
    <row r="402" spans="1:3" x14ac:dyDescent="0.2">
      <c r="A402" s="4">
        <v>19756</v>
      </c>
      <c r="B402" s="5">
        <v>1055000</v>
      </c>
      <c r="C402" s="51"/>
    </row>
    <row r="403" spans="1:3" x14ac:dyDescent="0.2">
      <c r="A403" s="4">
        <v>19784</v>
      </c>
      <c r="B403" s="5">
        <v>959000</v>
      </c>
      <c r="C403" s="51"/>
    </row>
    <row r="404" spans="1:3" x14ac:dyDescent="0.2">
      <c r="A404" s="4">
        <v>19815</v>
      </c>
      <c r="B404" s="5">
        <v>1036000</v>
      </c>
      <c r="C404" s="51"/>
    </row>
    <row r="405" spans="1:3" x14ac:dyDescent="0.2">
      <c r="A405" s="4">
        <v>19845</v>
      </c>
      <c r="B405" s="5">
        <v>480000</v>
      </c>
      <c r="C405" s="51"/>
    </row>
    <row r="406" spans="1:3" x14ac:dyDescent="0.2">
      <c r="A406" s="4">
        <v>19876</v>
      </c>
      <c r="B406" s="5">
        <v>325000</v>
      </c>
      <c r="C406" s="51"/>
    </row>
    <row r="407" spans="1:3" x14ac:dyDescent="0.2">
      <c r="A407" s="4">
        <v>19906</v>
      </c>
      <c r="B407" s="5">
        <v>257000</v>
      </c>
      <c r="C407" s="51"/>
    </row>
    <row r="408" spans="1:3" x14ac:dyDescent="0.2">
      <c r="A408" s="4">
        <v>19937</v>
      </c>
      <c r="B408" s="5">
        <v>252000</v>
      </c>
      <c r="C408" s="51"/>
    </row>
    <row r="409" spans="1:3" x14ac:dyDescent="0.2">
      <c r="A409" s="4">
        <v>19968</v>
      </c>
      <c r="B409" s="5">
        <v>235000</v>
      </c>
      <c r="C409" s="51"/>
    </row>
    <row r="410" spans="1:3" x14ac:dyDescent="0.2">
      <c r="A410" s="4">
        <v>19998</v>
      </c>
      <c r="B410" s="5">
        <v>241000</v>
      </c>
      <c r="C410" s="51"/>
    </row>
    <row r="411" spans="1:3" x14ac:dyDescent="0.2">
      <c r="A411" s="4">
        <v>20029</v>
      </c>
      <c r="B411" s="5">
        <v>350000</v>
      </c>
      <c r="C411" s="51"/>
    </row>
    <row r="412" spans="1:3" x14ac:dyDescent="0.2">
      <c r="A412" s="4">
        <v>20059</v>
      </c>
      <c r="B412" s="5">
        <v>502000</v>
      </c>
      <c r="C412" s="51"/>
    </row>
    <row r="413" spans="1:3" x14ac:dyDescent="0.2">
      <c r="A413" s="4">
        <v>20090</v>
      </c>
      <c r="B413" s="5">
        <v>340000</v>
      </c>
      <c r="C413" s="51"/>
    </row>
    <row r="414" spans="1:3" x14ac:dyDescent="0.2">
      <c r="A414" s="4">
        <v>20121</v>
      </c>
      <c r="B414" s="5">
        <v>329000</v>
      </c>
      <c r="C414" s="51"/>
    </row>
    <row r="415" spans="1:3" x14ac:dyDescent="0.2">
      <c r="A415" s="4">
        <v>20149</v>
      </c>
      <c r="B415" s="5">
        <v>376000</v>
      </c>
      <c r="C415" s="51"/>
    </row>
    <row r="416" spans="1:3" x14ac:dyDescent="0.2">
      <c r="A416" s="4">
        <v>20180</v>
      </c>
      <c r="B416" s="5">
        <v>574000</v>
      </c>
      <c r="C416" s="51"/>
    </row>
    <row r="417" spans="1:3" x14ac:dyDescent="0.2">
      <c r="A417" s="4">
        <v>20210</v>
      </c>
      <c r="B417" s="5">
        <v>507000</v>
      </c>
      <c r="C417" s="51"/>
    </row>
    <row r="418" spans="1:3" x14ac:dyDescent="0.2">
      <c r="A418" s="4">
        <v>20241</v>
      </c>
      <c r="B418" s="5">
        <v>270000</v>
      </c>
      <c r="C418" s="51"/>
    </row>
    <row r="419" spans="1:3" x14ac:dyDescent="0.2">
      <c r="A419" s="4">
        <v>20271</v>
      </c>
      <c r="B419" s="5">
        <v>219000</v>
      </c>
      <c r="C419" s="51"/>
    </row>
    <row r="420" spans="1:3" x14ac:dyDescent="0.2">
      <c r="A420" s="4">
        <v>20302</v>
      </c>
      <c r="B420" s="5">
        <v>198000</v>
      </c>
      <c r="C420" s="51"/>
    </row>
    <row r="421" spans="1:3" x14ac:dyDescent="0.2">
      <c r="A421" s="4">
        <v>20333</v>
      </c>
      <c r="B421" s="5">
        <v>207000</v>
      </c>
      <c r="C421" s="51"/>
    </row>
    <row r="422" spans="1:3" x14ac:dyDescent="0.2">
      <c r="A422" s="4">
        <v>20363</v>
      </c>
      <c r="B422" s="5">
        <v>206000</v>
      </c>
      <c r="C422" s="51"/>
    </row>
    <row r="423" spans="1:3" x14ac:dyDescent="0.2">
      <c r="A423" s="4">
        <v>20394</v>
      </c>
      <c r="B423" s="5">
        <v>294000</v>
      </c>
      <c r="C423" s="51"/>
    </row>
    <row r="424" spans="1:3" x14ac:dyDescent="0.2">
      <c r="A424" s="4">
        <v>20424</v>
      </c>
      <c r="B424" s="5">
        <v>1870000</v>
      </c>
      <c r="C424" s="51"/>
    </row>
    <row r="425" spans="1:3" x14ac:dyDescent="0.2">
      <c r="A425" s="4">
        <v>20455</v>
      </c>
      <c r="B425" s="5">
        <v>1758000</v>
      </c>
      <c r="C425" s="51"/>
    </row>
    <row r="426" spans="1:3" x14ac:dyDescent="0.2">
      <c r="A426" s="4">
        <v>20486</v>
      </c>
      <c r="B426" s="5">
        <v>1209000</v>
      </c>
      <c r="C426" s="51"/>
    </row>
    <row r="427" spans="1:3" x14ac:dyDescent="0.2">
      <c r="A427" s="4">
        <v>20515</v>
      </c>
      <c r="B427" s="5">
        <v>888000</v>
      </c>
      <c r="C427" s="51"/>
    </row>
    <row r="428" spans="1:3" x14ac:dyDescent="0.2">
      <c r="A428" s="4">
        <v>20546</v>
      </c>
      <c r="B428" s="5">
        <v>735000</v>
      </c>
      <c r="C428" s="51"/>
    </row>
    <row r="429" spans="1:3" x14ac:dyDescent="0.2">
      <c r="A429" s="4">
        <v>20576</v>
      </c>
      <c r="B429" s="5">
        <v>730000</v>
      </c>
      <c r="C429" s="51"/>
    </row>
    <row r="430" spans="1:3" x14ac:dyDescent="0.2">
      <c r="A430" s="4">
        <v>20607</v>
      </c>
      <c r="B430" s="5">
        <v>384000</v>
      </c>
      <c r="C430" s="51"/>
    </row>
    <row r="431" spans="1:3" x14ac:dyDescent="0.2">
      <c r="A431" s="4">
        <v>20637</v>
      </c>
      <c r="B431" s="5">
        <v>279000</v>
      </c>
      <c r="C431" s="51"/>
    </row>
    <row r="432" spans="1:3" x14ac:dyDescent="0.2">
      <c r="A432" s="4">
        <v>20668</v>
      </c>
      <c r="B432" s="5">
        <v>248000</v>
      </c>
      <c r="C432" s="51"/>
    </row>
    <row r="433" spans="1:3" x14ac:dyDescent="0.2">
      <c r="A433" s="4">
        <v>20699</v>
      </c>
      <c r="B433" s="5">
        <v>233000</v>
      </c>
      <c r="C433" s="51"/>
    </row>
    <row r="434" spans="1:3" x14ac:dyDescent="0.2">
      <c r="A434" s="4">
        <v>20729</v>
      </c>
      <c r="B434" s="5">
        <v>288500</v>
      </c>
      <c r="C434" s="51"/>
    </row>
    <row r="435" spans="1:3" x14ac:dyDescent="0.2">
      <c r="A435" s="4">
        <v>20760</v>
      </c>
      <c r="B435" s="5">
        <v>259700</v>
      </c>
      <c r="C435" s="51"/>
    </row>
    <row r="436" spans="1:3" x14ac:dyDescent="0.2">
      <c r="A436" s="4">
        <v>20790</v>
      </c>
      <c r="B436" s="5">
        <v>262400</v>
      </c>
      <c r="C436" s="51"/>
    </row>
    <row r="437" spans="1:3" x14ac:dyDescent="0.2">
      <c r="A437" s="4">
        <v>20821</v>
      </c>
      <c r="B437" s="5">
        <v>312200</v>
      </c>
      <c r="C437" s="51"/>
    </row>
    <row r="438" spans="1:3" x14ac:dyDescent="0.2">
      <c r="A438" s="4">
        <v>20852</v>
      </c>
      <c r="B438" s="5">
        <v>854600</v>
      </c>
      <c r="C438" s="51"/>
    </row>
    <row r="439" spans="1:3" x14ac:dyDescent="0.2">
      <c r="A439" s="4">
        <v>20880</v>
      </c>
      <c r="B439" s="5">
        <v>1001900</v>
      </c>
      <c r="C439" s="51"/>
    </row>
    <row r="440" spans="1:3" x14ac:dyDescent="0.2">
      <c r="A440" s="4">
        <v>20911</v>
      </c>
      <c r="B440" s="5">
        <v>615400</v>
      </c>
      <c r="C440" s="51"/>
    </row>
    <row r="441" spans="1:3" x14ac:dyDescent="0.2">
      <c r="A441" s="4">
        <v>20941</v>
      </c>
      <c r="B441" s="5">
        <v>705300</v>
      </c>
      <c r="C441" s="51"/>
    </row>
    <row r="442" spans="1:3" x14ac:dyDescent="0.2">
      <c r="A442" s="4">
        <v>20972</v>
      </c>
      <c r="B442" s="5">
        <v>333200</v>
      </c>
      <c r="C442" s="51"/>
    </row>
    <row r="443" spans="1:3" x14ac:dyDescent="0.2">
      <c r="A443" s="4">
        <v>21002</v>
      </c>
      <c r="B443" s="5">
        <v>256000</v>
      </c>
      <c r="C443" s="51"/>
    </row>
    <row r="444" spans="1:3" x14ac:dyDescent="0.2">
      <c r="A444" s="4">
        <v>21033</v>
      </c>
      <c r="B444" s="5">
        <v>223100</v>
      </c>
      <c r="C444" s="51"/>
    </row>
    <row r="445" spans="1:3" x14ac:dyDescent="0.2">
      <c r="A445" s="4">
        <v>21064</v>
      </c>
      <c r="B445" s="5">
        <v>256600</v>
      </c>
      <c r="C445" s="51"/>
    </row>
    <row r="446" spans="1:3" x14ac:dyDescent="0.2">
      <c r="A446" s="4">
        <v>21094</v>
      </c>
      <c r="B446" s="5">
        <v>394300</v>
      </c>
      <c r="C446" s="51"/>
    </row>
    <row r="447" spans="1:3" x14ac:dyDescent="0.2">
      <c r="A447" s="4">
        <v>21125</v>
      </c>
      <c r="B447" s="5">
        <v>377100</v>
      </c>
      <c r="C447" s="51"/>
    </row>
    <row r="448" spans="1:3" x14ac:dyDescent="0.2">
      <c r="A448" s="4">
        <v>21155</v>
      </c>
      <c r="B448" s="5">
        <v>634400</v>
      </c>
      <c r="C448" s="51"/>
    </row>
    <row r="449" spans="1:3" x14ac:dyDescent="0.2">
      <c r="A449" s="4">
        <v>21186</v>
      </c>
      <c r="B449" s="5">
        <v>888400</v>
      </c>
      <c r="C449" s="51"/>
    </row>
    <row r="450" spans="1:3" x14ac:dyDescent="0.2">
      <c r="A450" s="4">
        <v>21217</v>
      </c>
      <c r="B450" s="5">
        <v>2480500</v>
      </c>
      <c r="C450" s="51"/>
    </row>
    <row r="451" spans="1:3" x14ac:dyDescent="0.2">
      <c r="A451" s="4">
        <v>21245</v>
      </c>
      <c r="B451" s="5">
        <v>1319300</v>
      </c>
      <c r="C451" s="51"/>
    </row>
    <row r="452" spans="1:3" x14ac:dyDescent="0.2">
      <c r="A452" s="4">
        <v>21276</v>
      </c>
      <c r="B452" s="5">
        <v>1394900</v>
      </c>
      <c r="C452" s="51"/>
    </row>
    <row r="453" spans="1:3" x14ac:dyDescent="0.2">
      <c r="A453" s="4">
        <v>21306</v>
      </c>
      <c r="B453" s="5">
        <v>800900</v>
      </c>
      <c r="C453" s="51"/>
    </row>
    <row r="454" spans="1:3" x14ac:dyDescent="0.2">
      <c r="A454" s="4">
        <v>21337</v>
      </c>
      <c r="B454" s="5">
        <v>523200</v>
      </c>
      <c r="C454" s="51"/>
    </row>
    <row r="455" spans="1:3" x14ac:dyDescent="0.2">
      <c r="A455" s="4">
        <v>21367</v>
      </c>
      <c r="B455" s="5">
        <v>344600</v>
      </c>
      <c r="C455" s="51"/>
    </row>
    <row r="456" spans="1:3" x14ac:dyDescent="0.2">
      <c r="A456" s="4">
        <v>21398</v>
      </c>
      <c r="B456" s="5">
        <v>281200</v>
      </c>
      <c r="C456" s="51"/>
    </row>
    <row r="457" spans="1:3" x14ac:dyDescent="0.2">
      <c r="A457" s="4">
        <v>21429</v>
      </c>
      <c r="B457" s="5">
        <v>260900</v>
      </c>
      <c r="C457" s="51"/>
    </row>
    <row r="458" spans="1:3" x14ac:dyDescent="0.2">
      <c r="A458" s="4">
        <v>21459</v>
      </c>
      <c r="B458" s="5">
        <v>279100</v>
      </c>
      <c r="C458" s="51"/>
    </row>
    <row r="459" spans="1:3" x14ac:dyDescent="0.2">
      <c r="A459" s="4">
        <v>21490</v>
      </c>
      <c r="B459" s="5">
        <v>259600</v>
      </c>
      <c r="C459" s="51"/>
    </row>
    <row r="460" spans="1:3" x14ac:dyDescent="0.2">
      <c r="A460" s="4">
        <v>21520</v>
      </c>
      <c r="B460" s="5">
        <v>289400</v>
      </c>
      <c r="C460" s="51"/>
    </row>
    <row r="461" spans="1:3" x14ac:dyDescent="0.2">
      <c r="A461" s="4">
        <v>21551</v>
      </c>
      <c r="B461" s="5">
        <v>951800</v>
      </c>
      <c r="C461" s="51"/>
    </row>
    <row r="462" spans="1:3" x14ac:dyDescent="0.2">
      <c r="A462" s="4">
        <v>21582</v>
      </c>
      <c r="B462" s="5">
        <v>839800</v>
      </c>
      <c r="C462" s="51"/>
    </row>
    <row r="463" spans="1:3" x14ac:dyDescent="0.2">
      <c r="A463" s="4">
        <v>21610</v>
      </c>
      <c r="B463" s="5">
        <v>609500</v>
      </c>
      <c r="C463" s="51"/>
    </row>
    <row r="464" spans="1:3" x14ac:dyDescent="0.2">
      <c r="A464" s="4">
        <v>21641</v>
      </c>
      <c r="B464" s="5">
        <v>510900</v>
      </c>
      <c r="C464" s="51"/>
    </row>
    <row r="465" spans="1:3" x14ac:dyDescent="0.2">
      <c r="A465" s="4">
        <v>21671</v>
      </c>
      <c r="B465" s="5">
        <v>369000</v>
      </c>
      <c r="C465" s="51"/>
    </row>
    <row r="466" spans="1:3" x14ac:dyDescent="0.2">
      <c r="A466" s="4">
        <v>21702</v>
      </c>
      <c r="B466" s="5">
        <v>269200</v>
      </c>
      <c r="C466" s="51"/>
    </row>
    <row r="467" spans="1:3" x14ac:dyDescent="0.2">
      <c r="A467" s="4">
        <v>21732</v>
      </c>
      <c r="B467" s="5">
        <v>234300</v>
      </c>
      <c r="C467" s="51"/>
    </row>
    <row r="468" spans="1:3" x14ac:dyDescent="0.2">
      <c r="A468" s="4">
        <v>21763</v>
      </c>
      <c r="B468" s="5">
        <v>211600</v>
      </c>
      <c r="C468" s="51"/>
    </row>
    <row r="469" spans="1:3" x14ac:dyDescent="0.2">
      <c r="A469" s="4">
        <v>21794</v>
      </c>
      <c r="B469" s="5">
        <v>262000</v>
      </c>
      <c r="C469" s="51"/>
    </row>
    <row r="470" spans="1:3" x14ac:dyDescent="0.2">
      <c r="A470" s="4">
        <v>21824</v>
      </c>
      <c r="B470" s="5">
        <v>232600</v>
      </c>
      <c r="C470" s="51"/>
    </row>
    <row r="471" spans="1:3" x14ac:dyDescent="0.2">
      <c r="A471" s="4">
        <v>21855</v>
      </c>
      <c r="B471" s="5">
        <v>224100</v>
      </c>
      <c r="C471" s="51"/>
    </row>
    <row r="472" spans="1:3" x14ac:dyDescent="0.2">
      <c r="A472" s="4">
        <v>21885</v>
      </c>
      <c r="B472" s="5">
        <v>246200</v>
      </c>
      <c r="C472" s="51"/>
    </row>
    <row r="473" spans="1:3" x14ac:dyDescent="0.2">
      <c r="A473" s="4">
        <v>21916</v>
      </c>
      <c r="B473" s="5">
        <v>401900</v>
      </c>
      <c r="C473" s="51"/>
    </row>
    <row r="474" spans="1:3" x14ac:dyDescent="0.2">
      <c r="A474" s="4">
        <v>21947</v>
      </c>
      <c r="B474" s="5">
        <v>874100</v>
      </c>
      <c r="C474" s="51"/>
    </row>
    <row r="475" spans="1:3" x14ac:dyDescent="0.2">
      <c r="A475" s="4">
        <v>21976</v>
      </c>
      <c r="B475" s="5">
        <v>873500</v>
      </c>
      <c r="C475" s="51"/>
    </row>
    <row r="476" spans="1:3" x14ac:dyDescent="0.2">
      <c r="A476" s="4">
        <v>22007</v>
      </c>
      <c r="B476" s="5">
        <v>474000</v>
      </c>
      <c r="C476" s="51"/>
    </row>
    <row r="477" spans="1:3" x14ac:dyDescent="0.2">
      <c r="A477" s="4">
        <v>22037</v>
      </c>
      <c r="B477" s="5">
        <v>453100</v>
      </c>
      <c r="C477" s="51"/>
    </row>
    <row r="478" spans="1:3" x14ac:dyDescent="0.2">
      <c r="A478" s="4">
        <v>22068</v>
      </c>
      <c r="B478" s="5">
        <v>319600</v>
      </c>
      <c r="C478" s="51"/>
    </row>
    <row r="479" spans="1:3" x14ac:dyDescent="0.2">
      <c r="A479" s="4">
        <v>22098</v>
      </c>
      <c r="B479" s="5">
        <v>223500</v>
      </c>
      <c r="C479" s="51"/>
    </row>
    <row r="480" spans="1:3" x14ac:dyDescent="0.2">
      <c r="A480" s="4">
        <v>22129</v>
      </c>
      <c r="B480" s="5">
        <v>208200</v>
      </c>
      <c r="C480" s="51"/>
    </row>
    <row r="481" spans="1:3" x14ac:dyDescent="0.2">
      <c r="A481" s="4">
        <v>22160</v>
      </c>
      <c r="B481" s="5">
        <v>202500</v>
      </c>
      <c r="C481" s="51"/>
    </row>
    <row r="482" spans="1:3" x14ac:dyDescent="0.2">
      <c r="A482" s="4">
        <v>22190</v>
      </c>
      <c r="B482" s="5">
        <v>227000</v>
      </c>
      <c r="C482" s="51"/>
    </row>
    <row r="483" spans="1:3" x14ac:dyDescent="0.2">
      <c r="A483" s="4">
        <v>22221</v>
      </c>
      <c r="B483" s="5">
        <v>318600</v>
      </c>
      <c r="C483" s="51"/>
    </row>
    <row r="484" spans="1:3" x14ac:dyDescent="0.2">
      <c r="A484" s="4">
        <v>22251</v>
      </c>
      <c r="B484" s="5">
        <v>640300</v>
      </c>
      <c r="C484" s="51"/>
    </row>
    <row r="485" spans="1:3" x14ac:dyDescent="0.2">
      <c r="A485" s="4">
        <v>22282</v>
      </c>
      <c r="B485" s="5">
        <v>404400</v>
      </c>
      <c r="C485" s="51"/>
    </row>
    <row r="486" spans="1:3" x14ac:dyDescent="0.2">
      <c r="A486" s="4">
        <v>22313</v>
      </c>
      <c r="B486" s="5">
        <v>861900</v>
      </c>
      <c r="C486" s="51"/>
    </row>
    <row r="487" spans="1:3" x14ac:dyDescent="0.2">
      <c r="A487" s="4">
        <v>22341</v>
      </c>
      <c r="B487" s="5">
        <v>718300</v>
      </c>
      <c r="C487" s="51"/>
    </row>
    <row r="488" spans="1:3" x14ac:dyDescent="0.2">
      <c r="A488" s="4">
        <v>22372</v>
      </c>
      <c r="B488" s="5">
        <v>501400</v>
      </c>
      <c r="C488" s="51"/>
    </row>
    <row r="489" spans="1:3" x14ac:dyDescent="0.2">
      <c r="A489" s="4">
        <v>22402</v>
      </c>
      <c r="B489" s="5">
        <v>472200</v>
      </c>
      <c r="C489" s="51"/>
    </row>
    <row r="490" spans="1:3" x14ac:dyDescent="0.2">
      <c r="A490" s="4">
        <v>22433</v>
      </c>
      <c r="B490" s="5">
        <v>305400</v>
      </c>
      <c r="C490" s="51"/>
    </row>
    <row r="491" spans="1:3" x14ac:dyDescent="0.2">
      <c r="A491" s="4">
        <v>22463</v>
      </c>
      <c r="B491" s="5">
        <v>220200</v>
      </c>
      <c r="C491" s="51"/>
    </row>
    <row r="492" spans="1:3" x14ac:dyDescent="0.2">
      <c r="A492" s="4">
        <v>22494</v>
      </c>
      <c r="B492" s="5">
        <v>206500</v>
      </c>
      <c r="C492" s="51"/>
    </row>
    <row r="493" spans="1:3" x14ac:dyDescent="0.2">
      <c r="A493" s="4">
        <v>22525</v>
      </c>
      <c r="B493" s="5">
        <v>196700</v>
      </c>
      <c r="C493" s="51"/>
    </row>
    <row r="494" spans="1:3" x14ac:dyDescent="0.2">
      <c r="A494" s="4">
        <v>22555</v>
      </c>
      <c r="B494" s="5">
        <v>221600</v>
      </c>
      <c r="C494" s="51"/>
    </row>
    <row r="495" spans="1:3" x14ac:dyDescent="0.2">
      <c r="A495" s="4">
        <v>22586</v>
      </c>
      <c r="B495" s="5">
        <v>332600</v>
      </c>
      <c r="C495" s="51"/>
    </row>
    <row r="496" spans="1:3" x14ac:dyDescent="0.2">
      <c r="A496" s="4">
        <v>22616</v>
      </c>
      <c r="B496" s="5">
        <v>531900</v>
      </c>
      <c r="C496" s="51"/>
    </row>
    <row r="497" spans="1:3" x14ac:dyDescent="0.2">
      <c r="A497" s="4">
        <v>22647</v>
      </c>
      <c r="B497" s="5">
        <v>323200</v>
      </c>
      <c r="C497" s="51"/>
    </row>
    <row r="498" spans="1:3" x14ac:dyDescent="0.2">
      <c r="A498" s="4">
        <v>22678</v>
      </c>
      <c r="B498" s="5">
        <v>1252600</v>
      </c>
      <c r="C498" s="51"/>
    </row>
    <row r="499" spans="1:3" x14ac:dyDescent="0.2">
      <c r="A499" s="4">
        <v>22706</v>
      </c>
      <c r="B499" s="5">
        <v>698500</v>
      </c>
      <c r="C499" s="51"/>
    </row>
    <row r="500" spans="1:3" x14ac:dyDescent="0.2">
      <c r="A500" s="4">
        <v>22737</v>
      </c>
      <c r="B500" s="5">
        <v>594600</v>
      </c>
      <c r="C500" s="51"/>
    </row>
    <row r="501" spans="1:3" x14ac:dyDescent="0.2">
      <c r="A501" s="4">
        <v>22767</v>
      </c>
      <c r="B501" s="5">
        <v>422000</v>
      </c>
      <c r="C501" s="51"/>
    </row>
    <row r="502" spans="1:3" x14ac:dyDescent="0.2">
      <c r="A502" s="4">
        <v>22798</v>
      </c>
      <c r="B502" s="5">
        <v>282200</v>
      </c>
      <c r="C502" s="51"/>
    </row>
    <row r="503" spans="1:3" x14ac:dyDescent="0.2">
      <c r="A503" s="4">
        <v>22828</v>
      </c>
      <c r="B503" s="5">
        <v>207700</v>
      </c>
      <c r="C503" s="51"/>
    </row>
    <row r="504" spans="1:3" x14ac:dyDescent="0.2">
      <c r="A504" s="4">
        <v>22859</v>
      </c>
      <c r="B504" s="5">
        <v>205300</v>
      </c>
      <c r="C504" s="51"/>
    </row>
    <row r="505" spans="1:3" x14ac:dyDescent="0.2">
      <c r="A505" s="4">
        <v>22890</v>
      </c>
      <c r="B505" s="5">
        <v>189000</v>
      </c>
      <c r="C505" s="51"/>
    </row>
    <row r="506" spans="1:3" x14ac:dyDescent="0.2">
      <c r="A506" s="4">
        <v>22920</v>
      </c>
      <c r="B506" s="5">
        <v>658900</v>
      </c>
      <c r="C506" s="51"/>
    </row>
    <row r="507" spans="1:3" x14ac:dyDescent="0.2">
      <c r="A507" s="4">
        <v>22951</v>
      </c>
      <c r="B507" s="5">
        <v>312600</v>
      </c>
      <c r="C507" s="51"/>
    </row>
    <row r="508" spans="1:3" x14ac:dyDescent="0.2">
      <c r="A508" s="4">
        <v>22981</v>
      </c>
      <c r="B508" s="5">
        <v>633800</v>
      </c>
      <c r="C508" s="51"/>
    </row>
    <row r="509" spans="1:3" x14ac:dyDescent="0.2">
      <c r="A509" s="4">
        <v>23012</v>
      </c>
      <c r="B509" s="5">
        <v>386400</v>
      </c>
      <c r="C509" s="51"/>
    </row>
    <row r="510" spans="1:3" x14ac:dyDescent="0.2">
      <c r="A510" s="4">
        <v>23043</v>
      </c>
      <c r="B510" s="5">
        <v>908200</v>
      </c>
      <c r="C510" s="51"/>
    </row>
    <row r="511" spans="1:3" x14ac:dyDescent="0.2">
      <c r="A511" s="4">
        <v>23071</v>
      </c>
      <c r="B511" s="5">
        <v>658900</v>
      </c>
      <c r="C511" s="51"/>
    </row>
    <row r="512" spans="1:3" x14ac:dyDescent="0.2">
      <c r="A512" s="4">
        <v>23102</v>
      </c>
      <c r="B512" s="5">
        <v>1631900</v>
      </c>
      <c r="C512" s="51"/>
    </row>
    <row r="513" spans="1:3" x14ac:dyDescent="0.2">
      <c r="A513" s="4">
        <v>23132</v>
      </c>
      <c r="B513" s="5">
        <v>751700</v>
      </c>
      <c r="C513" s="51"/>
    </row>
    <row r="514" spans="1:3" x14ac:dyDescent="0.2">
      <c r="A514" s="4">
        <v>23163</v>
      </c>
      <c r="B514" s="5">
        <v>343800</v>
      </c>
      <c r="C514" s="51"/>
    </row>
    <row r="515" spans="1:3" x14ac:dyDescent="0.2">
      <c r="A515" s="4">
        <v>23193</v>
      </c>
      <c r="B515" s="5">
        <v>267200</v>
      </c>
      <c r="C515" s="51"/>
    </row>
    <row r="516" spans="1:3" x14ac:dyDescent="0.2">
      <c r="A516" s="4">
        <v>23224</v>
      </c>
      <c r="B516" s="5">
        <v>231100</v>
      </c>
      <c r="C516" s="51"/>
    </row>
    <row r="517" spans="1:3" x14ac:dyDescent="0.2">
      <c r="A517" s="4">
        <v>23255</v>
      </c>
      <c r="B517" s="5">
        <v>217800</v>
      </c>
      <c r="C517" s="51"/>
    </row>
    <row r="518" spans="1:3" x14ac:dyDescent="0.2">
      <c r="A518" s="4">
        <v>23285</v>
      </c>
      <c r="B518" s="5">
        <v>256500</v>
      </c>
      <c r="C518" s="51"/>
    </row>
    <row r="519" spans="1:3" x14ac:dyDescent="0.2">
      <c r="A519" s="4">
        <v>23316</v>
      </c>
      <c r="B519" s="5">
        <v>487600</v>
      </c>
      <c r="C519" s="51"/>
    </row>
    <row r="520" spans="1:3" x14ac:dyDescent="0.2">
      <c r="A520" s="4">
        <v>23346</v>
      </c>
      <c r="B520" s="5">
        <v>298100</v>
      </c>
      <c r="C520" s="51"/>
    </row>
    <row r="521" spans="1:3" x14ac:dyDescent="0.2">
      <c r="A521" s="4">
        <v>23377</v>
      </c>
      <c r="B521" s="5">
        <v>595300</v>
      </c>
      <c r="C521" s="51"/>
    </row>
    <row r="522" spans="1:3" x14ac:dyDescent="0.2">
      <c r="A522" s="4">
        <v>23408</v>
      </c>
      <c r="B522" s="5">
        <v>354700</v>
      </c>
      <c r="C522" s="51"/>
    </row>
    <row r="523" spans="1:3" x14ac:dyDescent="0.2">
      <c r="A523" s="4">
        <v>23437</v>
      </c>
      <c r="B523" s="5">
        <v>355900</v>
      </c>
      <c r="C523" s="51"/>
    </row>
    <row r="524" spans="1:3" x14ac:dyDescent="0.2">
      <c r="A524" s="4">
        <v>23468</v>
      </c>
      <c r="B524" s="5">
        <v>364000</v>
      </c>
      <c r="C524" s="51"/>
    </row>
    <row r="525" spans="1:3" x14ac:dyDescent="0.2">
      <c r="A525" s="4">
        <v>23498</v>
      </c>
      <c r="B525" s="5">
        <v>300500</v>
      </c>
      <c r="C525" s="51"/>
    </row>
    <row r="526" spans="1:3" x14ac:dyDescent="0.2">
      <c r="A526" s="4">
        <v>23529</v>
      </c>
      <c r="B526" s="5">
        <v>317500</v>
      </c>
      <c r="C526" s="51"/>
    </row>
    <row r="527" spans="1:3" x14ac:dyDescent="0.2">
      <c r="A527" s="4">
        <v>23559</v>
      </c>
      <c r="B527" s="5">
        <v>201200</v>
      </c>
      <c r="C527" s="51"/>
    </row>
    <row r="528" spans="1:3" x14ac:dyDescent="0.2">
      <c r="A528" s="4">
        <v>23590</v>
      </c>
      <c r="B528" s="5">
        <v>187100</v>
      </c>
      <c r="C528" s="51"/>
    </row>
    <row r="529" spans="1:3" x14ac:dyDescent="0.2">
      <c r="A529" s="4">
        <v>23621</v>
      </c>
      <c r="B529" s="5">
        <v>187000</v>
      </c>
      <c r="C529" s="51"/>
    </row>
    <row r="530" spans="1:3" x14ac:dyDescent="0.2">
      <c r="A530" s="4">
        <v>23651</v>
      </c>
      <c r="B530" s="5">
        <v>211700</v>
      </c>
      <c r="C530" s="51"/>
    </row>
    <row r="531" spans="1:3" x14ac:dyDescent="0.2">
      <c r="A531" s="4">
        <v>23682</v>
      </c>
      <c r="B531" s="5">
        <v>322200</v>
      </c>
      <c r="C531" s="51"/>
    </row>
    <row r="532" spans="1:3" x14ac:dyDescent="0.2">
      <c r="A532" s="4">
        <v>23712</v>
      </c>
      <c r="B532" s="5">
        <v>1611600</v>
      </c>
      <c r="C532" s="51"/>
    </row>
    <row r="533" spans="1:3" x14ac:dyDescent="0.2">
      <c r="A533" s="4">
        <v>23743</v>
      </c>
      <c r="B533" s="5">
        <v>1339700</v>
      </c>
      <c r="C533" s="51"/>
    </row>
    <row r="534" spans="1:3" x14ac:dyDescent="0.2">
      <c r="A534" s="4">
        <v>23774</v>
      </c>
      <c r="B534" s="5">
        <v>583300</v>
      </c>
      <c r="C534" s="51"/>
    </row>
    <row r="535" spans="1:3" x14ac:dyDescent="0.2">
      <c r="A535" s="4">
        <v>23802</v>
      </c>
      <c r="B535" s="5">
        <v>443800</v>
      </c>
      <c r="C535" s="51"/>
    </row>
    <row r="536" spans="1:3" x14ac:dyDescent="0.2">
      <c r="A536" s="4">
        <v>23833</v>
      </c>
      <c r="B536" s="5">
        <v>1002100</v>
      </c>
      <c r="C536" s="51"/>
    </row>
    <row r="537" spans="1:3" x14ac:dyDescent="0.2">
      <c r="A537" s="4">
        <v>23863</v>
      </c>
      <c r="B537" s="5">
        <v>485100</v>
      </c>
      <c r="C537" s="51"/>
    </row>
    <row r="538" spans="1:3" x14ac:dyDescent="0.2">
      <c r="A538" s="4">
        <v>23894</v>
      </c>
      <c r="B538" s="5">
        <v>284300</v>
      </c>
      <c r="C538" s="51"/>
    </row>
    <row r="539" spans="1:3" x14ac:dyDescent="0.2">
      <c r="A539" s="4">
        <v>23924</v>
      </c>
      <c r="B539" s="5">
        <v>258500</v>
      </c>
      <c r="C539" s="51"/>
    </row>
    <row r="540" spans="1:3" x14ac:dyDescent="0.2">
      <c r="A540" s="4">
        <v>23955</v>
      </c>
      <c r="B540" s="5">
        <v>226800</v>
      </c>
      <c r="C540" s="51"/>
    </row>
    <row r="541" spans="1:3" x14ac:dyDescent="0.2">
      <c r="A541" s="4">
        <v>23986</v>
      </c>
      <c r="B541" s="5">
        <v>214300</v>
      </c>
      <c r="C541" s="51"/>
    </row>
    <row r="542" spans="1:3" x14ac:dyDescent="0.2">
      <c r="A542" s="4">
        <v>24016</v>
      </c>
      <c r="B542" s="5">
        <v>229200</v>
      </c>
      <c r="C542" s="51"/>
    </row>
    <row r="543" spans="1:3" x14ac:dyDescent="0.2">
      <c r="A543" s="4">
        <v>24047</v>
      </c>
      <c r="B543" s="5">
        <v>500300</v>
      </c>
      <c r="C543" s="51"/>
    </row>
    <row r="544" spans="1:3" x14ac:dyDescent="0.2">
      <c r="A544" s="4">
        <v>24077</v>
      </c>
      <c r="B544" s="5">
        <v>344500</v>
      </c>
      <c r="C544" s="51"/>
    </row>
    <row r="545" spans="1:3" x14ac:dyDescent="0.2">
      <c r="A545" s="4">
        <v>24108</v>
      </c>
      <c r="B545" s="5">
        <v>718600</v>
      </c>
      <c r="C545" s="51"/>
    </row>
    <row r="546" spans="1:3" x14ac:dyDescent="0.2">
      <c r="A546" s="4">
        <v>24139</v>
      </c>
      <c r="B546" s="5">
        <v>604500</v>
      </c>
      <c r="C546" s="51"/>
    </row>
    <row r="547" spans="1:3" x14ac:dyDescent="0.2">
      <c r="A547" s="4">
        <v>24167</v>
      </c>
      <c r="B547" s="5">
        <v>890700</v>
      </c>
      <c r="C547" s="51"/>
    </row>
    <row r="548" spans="1:3" x14ac:dyDescent="0.2">
      <c r="A548" s="4">
        <v>24198</v>
      </c>
      <c r="B548" s="5">
        <v>712000</v>
      </c>
      <c r="C548" s="51"/>
    </row>
    <row r="549" spans="1:3" x14ac:dyDescent="0.2">
      <c r="A549" s="4">
        <v>24228</v>
      </c>
      <c r="B549" s="5">
        <v>395300</v>
      </c>
      <c r="C549" s="51"/>
    </row>
    <row r="550" spans="1:3" x14ac:dyDescent="0.2">
      <c r="A550" s="4">
        <v>24259</v>
      </c>
      <c r="B550" s="5">
        <v>263400</v>
      </c>
      <c r="C550" s="51"/>
    </row>
    <row r="551" spans="1:3" x14ac:dyDescent="0.2">
      <c r="A551" s="4">
        <v>24289</v>
      </c>
      <c r="B551" s="5">
        <v>227000</v>
      </c>
      <c r="C551" s="51"/>
    </row>
    <row r="552" spans="1:3" x14ac:dyDescent="0.2">
      <c r="A552" s="4">
        <v>24320</v>
      </c>
      <c r="B552" s="5">
        <v>207800</v>
      </c>
      <c r="C552" s="51"/>
    </row>
    <row r="553" spans="1:3" x14ac:dyDescent="0.2">
      <c r="A553" s="4">
        <v>24351</v>
      </c>
      <c r="B553" s="5">
        <v>205900</v>
      </c>
      <c r="C553" s="51"/>
    </row>
    <row r="554" spans="1:3" x14ac:dyDescent="0.2">
      <c r="A554" s="4">
        <v>24381</v>
      </c>
      <c r="B554" s="5">
        <v>212800</v>
      </c>
      <c r="C554" s="51"/>
    </row>
    <row r="555" spans="1:3" x14ac:dyDescent="0.2">
      <c r="A555" s="4">
        <v>24412</v>
      </c>
      <c r="B555" s="5">
        <v>540500</v>
      </c>
      <c r="C555" s="51"/>
    </row>
    <row r="556" spans="1:3" x14ac:dyDescent="0.2">
      <c r="A556" s="4">
        <v>24442</v>
      </c>
      <c r="B556" s="5">
        <v>901800</v>
      </c>
      <c r="C556" s="51"/>
    </row>
    <row r="557" spans="1:3" x14ac:dyDescent="0.2">
      <c r="A557" s="4">
        <v>24473</v>
      </c>
      <c r="B557" s="5">
        <v>738300</v>
      </c>
      <c r="C557" s="51"/>
    </row>
    <row r="558" spans="1:3" x14ac:dyDescent="0.2">
      <c r="A558" s="4">
        <v>24504</v>
      </c>
      <c r="B558" s="5">
        <v>749500</v>
      </c>
      <c r="C558" s="51"/>
    </row>
    <row r="559" spans="1:3" x14ac:dyDescent="0.2">
      <c r="A559" s="4">
        <v>24532</v>
      </c>
      <c r="B559" s="5">
        <v>1005100</v>
      </c>
      <c r="C559" s="51"/>
    </row>
    <row r="560" spans="1:3" x14ac:dyDescent="0.2">
      <c r="A560" s="4">
        <v>24563</v>
      </c>
      <c r="B560" s="5">
        <v>998100</v>
      </c>
      <c r="C560" s="51"/>
    </row>
    <row r="561" spans="1:3" x14ac:dyDescent="0.2">
      <c r="A561" s="4">
        <v>24593</v>
      </c>
      <c r="B561" s="5">
        <v>932500</v>
      </c>
      <c r="C561" s="51"/>
    </row>
    <row r="562" spans="1:3" x14ac:dyDescent="0.2">
      <c r="A562" s="4">
        <v>24624</v>
      </c>
      <c r="B562" s="5">
        <v>530500</v>
      </c>
      <c r="C562" s="51"/>
    </row>
    <row r="563" spans="1:3" x14ac:dyDescent="0.2">
      <c r="A563" s="4">
        <v>24654</v>
      </c>
      <c r="B563" s="5">
        <v>299000</v>
      </c>
      <c r="C563" s="51"/>
    </row>
    <row r="564" spans="1:3" x14ac:dyDescent="0.2">
      <c r="A564" s="4">
        <v>24685</v>
      </c>
      <c r="B564" s="5">
        <v>262500</v>
      </c>
      <c r="C564" s="51"/>
    </row>
    <row r="565" spans="1:3" x14ac:dyDescent="0.2">
      <c r="A565" s="4">
        <v>24716</v>
      </c>
      <c r="B565" s="5">
        <v>233100</v>
      </c>
      <c r="C565" s="51"/>
    </row>
    <row r="566" spans="1:3" x14ac:dyDescent="0.2">
      <c r="A566" s="4">
        <v>24746</v>
      </c>
      <c r="B566" s="5">
        <v>266100</v>
      </c>
      <c r="C566" s="51"/>
    </row>
    <row r="567" spans="1:3" x14ac:dyDescent="0.2">
      <c r="A567" s="4">
        <v>24777</v>
      </c>
      <c r="B567" s="5">
        <v>252600</v>
      </c>
      <c r="C567" s="51"/>
    </row>
    <row r="568" spans="1:3" x14ac:dyDescent="0.2">
      <c r="A568" s="4">
        <v>24807</v>
      </c>
      <c r="B568" s="5">
        <v>317900</v>
      </c>
      <c r="C568" s="51"/>
    </row>
    <row r="569" spans="1:3" x14ac:dyDescent="0.2">
      <c r="A569" s="4">
        <v>24838</v>
      </c>
      <c r="B569" s="5">
        <v>414400</v>
      </c>
      <c r="C569" s="51"/>
    </row>
    <row r="570" spans="1:3" x14ac:dyDescent="0.2">
      <c r="A570" s="4">
        <v>24869</v>
      </c>
      <c r="B570" s="5">
        <v>1036800</v>
      </c>
      <c r="C570" s="51"/>
    </row>
    <row r="571" spans="1:3" x14ac:dyDescent="0.2">
      <c r="A571" s="4">
        <v>24898</v>
      </c>
      <c r="B571" s="5">
        <v>745600</v>
      </c>
      <c r="C571" s="51"/>
    </row>
    <row r="572" spans="1:3" x14ac:dyDescent="0.2">
      <c r="A572" s="4">
        <v>24929</v>
      </c>
      <c r="B572" s="5">
        <v>444400</v>
      </c>
      <c r="C572" s="51"/>
    </row>
    <row r="573" spans="1:3" x14ac:dyDescent="0.2">
      <c r="A573" s="4">
        <v>24959</v>
      </c>
      <c r="B573" s="5">
        <v>365100</v>
      </c>
      <c r="C573" s="51"/>
    </row>
    <row r="574" spans="1:3" x14ac:dyDescent="0.2">
      <c r="A574" s="4">
        <v>24990</v>
      </c>
      <c r="B574" s="5">
        <v>251100</v>
      </c>
      <c r="C574" s="51"/>
    </row>
    <row r="575" spans="1:3" x14ac:dyDescent="0.2">
      <c r="A575" s="4">
        <v>25020</v>
      </c>
      <c r="B575" s="5">
        <v>216700</v>
      </c>
      <c r="C575" s="51"/>
    </row>
    <row r="576" spans="1:3" x14ac:dyDescent="0.2">
      <c r="A576" s="4">
        <v>25051</v>
      </c>
      <c r="B576" s="5">
        <v>234400</v>
      </c>
      <c r="C576" s="51"/>
    </row>
    <row r="577" spans="1:3" x14ac:dyDescent="0.2">
      <c r="A577" s="4">
        <v>25082</v>
      </c>
      <c r="B577" s="5">
        <v>226800</v>
      </c>
      <c r="C577" s="51"/>
    </row>
    <row r="578" spans="1:3" x14ac:dyDescent="0.2">
      <c r="A578" s="4">
        <v>25112</v>
      </c>
      <c r="B578" s="5">
        <v>253600</v>
      </c>
      <c r="C578" s="51"/>
    </row>
    <row r="579" spans="1:3" x14ac:dyDescent="0.2">
      <c r="A579" s="4">
        <v>25143</v>
      </c>
      <c r="B579" s="5">
        <v>279100</v>
      </c>
      <c r="C579" s="51"/>
    </row>
    <row r="580" spans="1:3" x14ac:dyDescent="0.2">
      <c r="A580" s="4">
        <v>25173</v>
      </c>
      <c r="B580" s="5">
        <v>529700</v>
      </c>
      <c r="C580" s="51"/>
    </row>
    <row r="581" spans="1:3" x14ac:dyDescent="0.2">
      <c r="A581" s="4">
        <v>25204</v>
      </c>
      <c r="B581" s="5">
        <v>1426300</v>
      </c>
      <c r="C581" s="51"/>
    </row>
    <row r="582" spans="1:3" x14ac:dyDescent="0.2">
      <c r="A582" s="4">
        <v>25235</v>
      </c>
      <c r="B582" s="5">
        <v>1228600</v>
      </c>
      <c r="C582" s="51"/>
    </row>
    <row r="583" spans="1:3" x14ac:dyDescent="0.2">
      <c r="A583" s="4">
        <v>25263</v>
      </c>
      <c r="B583" s="5">
        <v>870700</v>
      </c>
      <c r="C583" s="51"/>
    </row>
    <row r="584" spans="1:3" x14ac:dyDescent="0.2">
      <c r="A584" s="4">
        <v>25294</v>
      </c>
      <c r="B584" s="5">
        <v>1090300</v>
      </c>
      <c r="C584" s="51"/>
    </row>
    <row r="585" spans="1:3" x14ac:dyDescent="0.2">
      <c r="A585" s="4">
        <v>25324</v>
      </c>
      <c r="B585" s="5">
        <v>813800</v>
      </c>
      <c r="C585" s="51"/>
    </row>
    <row r="586" spans="1:3" x14ac:dyDescent="0.2">
      <c r="A586" s="4">
        <v>25355</v>
      </c>
      <c r="B586" s="5">
        <v>405200</v>
      </c>
      <c r="C586" s="51"/>
    </row>
    <row r="587" spans="1:3" x14ac:dyDescent="0.2">
      <c r="A587" s="4">
        <v>25385</v>
      </c>
      <c r="B587" s="5">
        <v>278700</v>
      </c>
      <c r="C587" s="51"/>
    </row>
    <row r="588" spans="1:3" x14ac:dyDescent="0.2">
      <c r="A588" s="4">
        <v>25416</v>
      </c>
      <c r="B588" s="5">
        <v>235200</v>
      </c>
      <c r="C588" s="51"/>
    </row>
    <row r="589" spans="1:3" x14ac:dyDescent="0.2">
      <c r="A589" s="4">
        <v>25447</v>
      </c>
      <c r="B589" s="5">
        <v>255900</v>
      </c>
      <c r="C589" s="51"/>
    </row>
    <row r="590" spans="1:3" x14ac:dyDescent="0.2">
      <c r="A590" s="4">
        <v>25477</v>
      </c>
      <c r="B590" s="5">
        <v>271500</v>
      </c>
      <c r="C590" s="51"/>
    </row>
    <row r="591" spans="1:3" x14ac:dyDescent="0.2">
      <c r="A591" s="4">
        <v>25508</v>
      </c>
      <c r="B591" s="5">
        <v>264300</v>
      </c>
      <c r="C591" s="51"/>
    </row>
    <row r="592" spans="1:3" x14ac:dyDescent="0.2">
      <c r="A592" s="4">
        <v>25538</v>
      </c>
      <c r="B592" s="5">
        <v>938000</v>
      </c>
      <c r="C592" s="51"/>
    </row>
    <row r="593" spans="1:3" x14ac:dyDescent="0.2">
      <c r="A593" s="4">
        <v>25569</v>
      </c>
      <c r="B593" s="5">
        <v>2924900</v>
      </c>
      <c r="C593" s="51"/>
    </row>
    <row r="594" spans="1:3" x14ac:dyDescent="0.2">
      <c r="A594" s="4">
        <v>25600</v>
      </c>
      <c r="B594" s="5">
        <v>863600</v>
      </c>
      <c r="C594" s="51"/>
    </row>
    <row r="595" spans="1:3" x14ac:dyDescent="0.2">
      <c r="A595" s="4">
        <v>25628</v>
      </c>
      <c r="B595" s="5">
        <v>813200</v>
      </c>
      <c r="C595" s="51"/>
    </row>
    <row r="596" spans="1:3" x14ac:dyDescent="0.2">
      <c r="A596" s="4">
        <v>25659</v>
      </c>
      <c r="B596" s="5">
        <v>439600</v>
      </c>
      <c r="C596" s="51"/>
    </row>
    <row r="597" spans="1:3" x14ac:dyDescent="0.2">
      <c r="A597" s="4">
        <v>25689</v>
      </c>
      <c r="B597" s="5">
        <v>375500</v>
      </c>
      <c r="C597" s="51"/>
    </row>
    <row r="598" spans="1:3" x14ac:dyDescent="0.2">
      <c r="A598" s="4">
        <v>25720</v>
      </c>
      <c r="B598" s="5">
        <v>301900</v>
      </c>
      <c r="C598" s="51"/>
    </row>
    <row r="599" spans="1:3" x14ac:dyDescent="0.2">
      <c r="A599" s="4">
        <v>25750</v>
      </c>
      <c r="B599" s="5">
        <v>246700</v>
      </c>
      <c r="C599" s="51"/>
    </row>
    <row r="600" spans="1:3" x14ac:dyDescent="0.2">
      <c r="A600" s="4">
        <v>25781</v>
      </c>
      <c r="B600" s="5">
        <v>239500</v>
      </c>
      <c r="C600" s="51"/>
    </row>
    <row r="601" spans="1:3" x14ac:dyDescent="0.2">
      <c r="A601" s="4">
        <v>25812</v>
      </c>
      <c r="B601" s="5">
        <v>222600</v>
      </c>
      <c r="C601" s="51"/>
    </row>
    <row r="602" spans="1:3" x14ac:dyDescent="0.2">
      <c r="A602" s="4">
        <v>25842</v>
      </c>
      <c r="B602" s="5">
        <v>265500</v>
      </c>
      <c r="C602" s="51"/>
    </row>
    <row r="603" spans="1:3" x14ac:dyDescent="0.2">
      <c r="A603" s="4">
        <v>25873</v>
      </c>
      <c r="B603" s="5">
        <v>654200</v>
      </c>
      <c r="C603" s="51"/>
    </row>
    <row r="604" spans="1:3" x14ac:dyDescent="0.2">
      <c r="A604" s="4">
        <v>25903</v>
      </c>
      <c r="B604" s="5">
        <v>987100</v>
      </c>
      <c r="C604" s="51"/>
    </row>
    <row r="605" spans="1:3" x14ac:dyDescent="0.2">
      <c r="A605" s="4">
        <v>25934</v>
      </c>
      <c r="B605" s="5">
        <v>1027700</v>
      </c>
      <c r="C605" s="51"/>
    </row>
    <row r="606" spans="1:3" x14ac:dyDescent="0.2">
      <c r="A606" s="4">
        <v>25965</v>
      </c>
      <c r="B606" s="5">
        <v>558500</v>
      </c>
      <c r="C606" s="51"/>
    </row>
    <row r="607" spans="1:3" x14ac:dyDescent="0.2">
      <c r="A607" s="4">
        <v>25993</v>
      </c>
      <c r="B607" s="5">
        <v>1046700</v>
      </c>
      <c r="C607" s="51"/>
    </row>
    <row r="608" spans="1:3" x14ac:dyDescent="0.2">
      <c r="A608" s="4">
        <v>26024</v>
      </c>
      <c r="B608" s="5">
        <v>833700</v>
      </c>
      <c r="C608" s="51"/>
    </row>
    <row r="609" spans="1:3" x14ac:dyDescent="0.2">
      <c r="A609" s="4">
        <v>26054</v>
      </c>
      <c r="B609" s="5">
        <v>712200</v>
      </c>
      <c r="C609" s="51"/>
    </row>
    <row r="610" spans="1:3" x14ac:dyDescent="0.2">
      <c r="A610" s="4">
        <v>26085</v>
      </c>
      <c r="B610" s="5">
        <v>492400</v>
      </c>
      <c r="C610" s="51"/>
    </row>
    <row r="611" spans="1:3" x14ac:dyDescent="0.2">
      <c r="A611" s="4">
        <v>26115</v>
      </c>
      <c r="B611" s="5">
        <v>293600</v>
      </c>
      <c r="C611" s="51"/>
    </row>
    <row r="612" spans="1:3" x14ac:dyDescent="0.2">
      <c r="A612" s="4">
        <v>26146</v>
      </c>
      <c r="B612" s="5">
        <v>227800</v>
      </c>
      <c r="C612" s="51"/>
    </row>
    <row r="613" spans="1:3" x14ac:dyDescent="0.2">
      <c r="A613" s="4">
        <v>26177</v>
      </c>
      <c r="B613" s="5">
        <v>227900</v>
      </c>
      <c r="C613" s="51"/>
    </row>
    <row r="614" spans="1:3" x14ac:dyDescent="0.2">
      <c r="A614" s="4">
        <v>26207</v>
      </c>
      <c r="B614" s="5">
        <v>280400</v>
      </c>
      <c r="C614" s="51"/>
    </row>
    <row r="615" spans="1:3" x14ac:dyDescent="0.2">
      <c r="A615" s="4">
        <v>26238</v>
      </c>
      <c r="B615" s="5">
        <v>285900</v>
      </c>
      <c r="C615" s="51"/>
    </row>
    <row r="616" spans="1:3" x14ac:dyDescent="0.2">
      <c r="A616" s="4">
        <v>26268</v>
      </c>
      <c r="B616" s="5">
        <v>371500</v>
      </c>
      <c r="C616" s="51"/>
    </row>
    <row r="617" spans="1:3" x14ac:dyDescent="0.2">
      <c r="A617" s="4">
        <v>26299</v>
      </c>
      <c r="B617" s="5">
        <v>548000</v>
      </c>
      <c r="C617" s="51"/>
    </row>
    <row r="618" spans="1:3" x14ac:dyDescent="0.2">
      <c r="A618" s="4">
        <v>26330</v>
      </c>
      <c r="B618" s="5">
        <v>559100</v>
      </c>
      <c r="C618" s="51"/>
    </row>
    <row r="619" spans="1:3" x14ac:dyDescent="0.2">
      <c r="A619" s="4">
        <v>26359</v>
      </c>
      <c r="B619" s="5">
        <v>948400</v>
      </c>
      <c r="C619" s="51"/>
    </row>
    <row r="620" spans="1:3" x14ac:dyDescent="0.2">
      <c r="A620" s="4">
        <v>26390</v>
      </c>
      <c r="B620" s="5">
        <v>700600</v>
      </c>
      <c r="C620" s="51"/>
    </row>
    <row r="621" spans="1:3" x14ac:dyDescent="0.2">
      <c r="A621" s="4">
        <v>26420</v>
      </c>
      <c r="B621" s="5">
        <v>397400</v>
      </c>
      <c r="C621" s="51"/>
    </row>
    <row r="622" spans="1:3" x14ac:dyDescent="0.2">
      <c r="A622" s="4">
        <v>26451</v>
      </c>
      <c r="B622" s="5">
        <v>286900</v>
      </c>
      <c r="C622" s="51"/>
    </row>
    <row r="623" spans="1:3" x14ac:dyDescent="0.2">
      <c r="A623" s="4">
        <v>26481</v>
      </c>
      <c r="B623" s="5">
        <v>236000</v>
      </c>
      <c r="C623" s="51"/>
    </row>
    <row r="624" spans="1:3" x14ac:dyDescent="0.2">
      <c r="A624" s="4">
        <v>26512</v>
      </c>
      <c r="B624" s="5">
        <v>234000</v>
      </c>
      <c r="C624" s="51"/>
    </row>
    <row r="625" spans="1:3" x14ac:dyDescent="0.2">
      <c r="A625" s="4">
        <v>26543</v>
      </c>
      <c r="B625" s="5">
        <v>229300</v>
      </c>
      <c r="C625" s="51"/>
    </row>
    <row r="626" spans="1:3" x14ac:dyDescent="0.2">
      <c r="A626" s="4">
        <v>26573</v>
      </c>
      <c r="B626" s="5">
        <v>285800</v>
      </c>
      <c r="C626" s="51"/>
    </row>
    <row r="627" spans="1:3" x14ac:dyDescent="0.2">
      <c r="A627" s="4">
        <v>26604</v>
      </c>
      <c r="B627" s="5">
        <v>438500</v>
      </c>
      <c r="C627" s="51"/>
    </row>
    <row r="628" spans="1:3" x14ac:dyDescent="0.2">
      <c r="A628" s="4">
        <v>26634</v>
      </c>
      <c r="B628" s="5">
        <v>509400</v>
      </c>
      <c r="C628" s="51"/>
    </row>
    <row r="629" spans="1:3" x14ac:dyDescent="0.2">
      <c r="A629" s="4">
        <v>26665</v>
      </c>
      <c r="B629" s="5">
        <v>1029000</v>
      </c>
      <c r="C629" s="51"/>
    </row>
    <row r="630" spans="1:3" x14ac:dyDescent="0.2">
      <c r="A630" s="4">
        <v>26696</v>
      </c>
      <c r="B630" s="5">
        <v>1038500</v>
      </c>
      <c r="C630" s="51"/>
    </row>
    <row r="631" spans="1:3" x14ac:dyDescent="0.2">
      <c r="A631" s="4">
        <v>26724</v>
      </c>
      <c r="B631" s="5">
        <v>899300</v>
      </c>
      <c r="C631" s="51"/>
    </row>
    <row r="632" spans="1:3" x14ac:dyDescent="0.2">
      <c r="A632" s="4">
        <v>26755</v>
      </c>
      <c r="B632" s="5">
        <v>552900</v>
      </c>
      <c r="C632" s="51"/>
    </row>
    <row r="633" spans="1:3" x14ac:dyDescent="0.2">
      <c r="A633" s="4">
        <v>26785</v>
      </c>
      <c r="B633" s="5">
        <v>477900</v>
      </c>
      <c r="C633" s="51"/>
    </row>
    <row r="634" spans="1:3" x14ac:dyDescent="0.2">
      <c r="A634" s="4">
        <v>26816</v>
      </c>
      <c r="B634" s="5">
        <v>270600</v>
      </c>
      <c r="C634" s="51"/>
    </row>
    <row r="635" spans="1:3" x14ac:dyDescent="0.2">
      <c r="A635" s="4">
        <v>26846</v>
      </c>
      <c r="B635" s="5">
        <v>236200</v>
      </c>
      <c r="C635" s="51"/>
    </row>
    <row r="636" spans="1:3" x14ac:dyDescent="0.2">
      <c r="A636" s="4">
        <v>26877</v>
      </c>
      <c r="B636" s="5">
        <v>212800</v>
      </c>
      <c r="C636" s="51"/>
    </row>
    <row r="637" spans="1:3" x14ac:dyDescent="0.2">
      <c r="A637" s="4">
        <v>26908</v>
      </c>
      <c r="B637" s="5">
        <v>215700</v>
      </c>
      <c r="C637" s="51"/>
    </row>
    <row r="638" spans="1:3" x14ac:dyDescent="0.2">
      <c r="A638" s="4">
        <v>26938</v>
      </c>
      <c r="B638" s="5">
        <v>311900</v>
      </c>
      <c r="C638" s="51"/>
    </row>
    <row r="639" spans="1:3" x14ac:dyDescent="0.2">
      <c r="A639" s="4">
        <v>26969</v>
      </c>
      <c r="B639" s="5">
        <v>1577300</v>
      </c>
      <c r="C639" s="51"/>
    </row>
    <row r="640" spans="1:3" x14ac:dyDescent="0.2">
      <c r="A640" s="4">
        <v>26999</v>
      </c>
      <c r="B640" s="5">
        <v>1183100</v>
      </c>
      <c r="C640" s="51"/>
    </row>
    <row r="641" spans="1:3" x14ac:dyDescent="0.2">
      <c r="A641" s="4">
        <v>27030</v>
      </c>
      <c r="B641" s="5">
        <v>2099100</v>
      </c>
      <c r="C641" s="51"/>
    </row>
    <row r="642" spans="1:3" x14ac:dyDescent="0.2">
      <c r="A642" s="4">
        <v>27061</v>
      </c>
      <c r="B642" s="5">
        <v>695400</v>
      </c>
      <c r="C642" s="51"/>
    </row>
    <row r="643" spans="1:3" x14ac:dyDescent="0.2">
      <c r="A643" s="4">
        <v>27089</v>
      </c>
      <c r="B643" s="5">
        <v>1777900</v>
      </c>
      <c r="C643" s="51"/>
    </row>
    <row r="644" spans="1:3" x14ac:dyDescent="0.2">
      <c r="A644" s="4">
        <v>27120</v>
      </c>
      <c r="B644" s="5">
        <v>1198400</v>
      </c>
      <c r="C644" s="51"/>
    </row>
    <row r="645" spans="1:3" x14ac:dyDescent="0.2">
      <c r="A645" s="4">
        <v>27150</v>
      </c>
      <c r="B645" s="5">
        <v>666100</v>
      </c>
      <c r="C645" s="51"/>
    </row>
    <row r="646" spans="1:3" x14ac:dyDescent="0.2">
      <c r="A646" s="4">
        <v>27181</v>
      </c>
      <c r="B646" s="5">
        <v>413800</v>
      </c>
      <c r="C646" s="51"/>
    </row>
    <row r="647" spans="1:3" x14ac:dyDescent="0.2">
      <c r="A647" s="4">
        <v>27211</v>
      </c>
      <c r="B647" s="5">
        <v>325600</v>
      </c>
      <c r="C647" s="51"/>
    </row>
    <row r="648" spans="1:3" x14ac:dyDescent="0.2">
      <c r="A648" s="4">
        <v>27242</v>
      </c>
      <c r="B648" s="5">
        <v>277100</v>
      </c>
      <c r="C648" s="51"/>
    </row>
    <row r="649" spans="1:3" x14ac:dyDescent="0.2">
      <c r="A649" s="4">
        <v>27273</v>
      </c>
      <c r="B649" s="5">
        <v>270600</v>
      </c>
      <c r="C649" s="51"/>
    </row>
    <row r="650" spans="1:3" x14ac:dyDescent="0.2">
      <c r="A650" s="4">
        <v>27303</v>
      </c>
      <c r="B650" s="5">
        <v>270130</v>
      </c>
      <c r="C650" s="51"/>
    </row>
    <row r="651" spans="1:3" x14ac:dyDescent="0.2">
      <c r="A651" s="4">
        <v>27334</v>
      </c>
      <c r="B651" s="5">
        <v>299470</v>
      </c>
      <c r="C651" s="51"/>
    </row>
    <row r="652" spans="1:3" x14ac:dyDescent="0.2">
      <c r="A652" s="4">
        <v>27364</v>
      </c>
      <c r="B652" s="5">
        <v>358140</v>
      </c>
      <c r="C652" s="51"/>
    </row>
    <row r="653" spans="1:3" x14ac:dyDescent="0.2">
      <c r="A653" s="4">
        <v>27395</v>
      </c>
      <c r="B653" s="5">
        <v>343780</v>
      </c>
      <c r="C653" s="51"/>
    </row>
    <row r="654" spans="1:3" x14ac:dyDescent="0.2">
      <c r="A654" s="4">
        <v>27426</v>
      </c>
      <c r="B654" s="5">
        <v>849690</v>
      </c>
      <c r="C654" s="51"/>
    </row>
    <row r="655" spans="1:3" x14ac:dyDescent="0.2">
      <c r="A655" s="4">
        <v>27454</v>
      </c>
      <c r="B655" s="5">
        <v>1401070</v>
      </c>
      <c r="C655" s="51"/>
    </row>
    <row r="656" spans="1:3" x14ac:dyDescent="0.2">
      <c r="A656" s="4">
        <v>27485</v>
      </c>
      <c r="B656" s="5">
        <v>824300</v>
      </c>
      <c r="C656" s="51"/>
    </row>
    <row r="657" spans="1:3" x14ac:dyDescent="0.2">
      <c r="A657" s="4">
        <v>27515</v>
      </c>
      <c r="B657" s="5">
        <v>793400</v>
      </c>
      <c r="C657" s="51"/>
    </row>
    <row r="658" spans="1:3" x14ac:dyDescent="0.2">
      <c r="A658" s="4">
        <v>27546</v>
      </c>
      <c r="B658" s="5">
        <v>464400</v>
      </c>
      <c r="C658" s="51"/>
    </row>
    <row r="659" spans="1:3" x14ac:dyDescent="0.2">
      <c r="A659" s="4">
        <v>27576</v>
      </c>
      <c r="B659" s="5">
        <v>286810</v>
      </c>
      <c r="C659" s="51"/>
    </row>
    <row r="660" spans="1:3" x14ac:dyDescent="0.2">
      <c r="A660" s="4">
        <v>27607</v>
      </c>
      <c r="B660" s="5">
        <v>256330</v>
      </c>
      <c r="C660" s="51"/>
    </row>
    <row r="661" spans="1:3" x14ac:dyDescent="0.2">
      <c r="A661" s="4">
        <v>27638</v>
      </c>
      <c r="B661" s="5">
        <v>257870</v>
      </c>
      <c r="C661" s="51"/>
    </row>
    <row r="662" spans="1:3" x14ac:dyDescent="0.2">
      <c r="A662" s="4">
        <v>27668</v>
      </c>
      <c r="B662" s="5">
        <v>326200</v>
      </c>
      <c r="C662" s="51"/>
    </row>
    <row r="663" spans="1:3" x14ac:dyDescent="0.2">
      <c r="A663" s="4">
        <v>27699</v>
      </c>
      <c r="B663" s="5">
        <v>297410</v>
      </c>
      <c r="C663" s="51"/>
    </row>
    <row r="664" spans="1:3" x14ac:dyDescent="0.2">
      <c r="A664" s="4">
        <v>27729</v>
      </c>
      <c r="B664" s="5">
        <v>293840</v>
      </c>
      <c r="C664" s="51"/>
    </row>
    <row r="665" spans="1:3" x14ac:dyDescent="0.2">
      <c r="A665" s="4">
        <v>27760</v>
      </c>
      <c r="B665" s="5">
        <v>282250</v>
      </c>
      <c r="C665" s="51"/>
    </row>
    <row r="666" spans="1:3" x14ac:dyDescent="0.2">
      <c r="A666" s="4">
        <v>27791</v>
      </c>
      <c r="B666" s="5">
        <v>366810</v>
      </c>
      <c r="C666" s="51"/>
    </row>
    <row r="667" spans="1:3" x14ac:dyDescent="0.2">
      <c r="A667" s="4">
        <v>27820</v>
      </c>
      <c r="B667" s="5">
        <v>435970</v>
      </c>
      <c r="C667" s="51"/>
    </row>
    <row r="668" spans="1:3" x14ac:dyDescent="0.2">
      <c r="A668" s="4">
        <v>27851</v>
      </c>
      <c r="B668" s="5">
        <v>391320</v>
      </c>
      <c r="C668" s="51"/>
    </row>
    <row r="669" spans="1:3" x14ac:dyDescent="0.2">
      <c r="A669" s="4">
        <v>27881</v>
      </c>
      <c r="B669" s="5">
        <v>304940</v>
      </c>
      <c r="C669" s="51"/>
    </row>
    <row r="670" spans="1:3" x14ac:dyDescent="0.2">
      <c r="A670" s="4">
        <v>27912</v>
      </c>
      <c r="B670" s="5">
        <v>224410</v>
      </c>
      <c r="C670" s="51"/>
    </row>
    <row r="671" spans="1:3" x14ac:dyDescent="0.2">
      <c r="A671" s="4">
        <v>27942</v>
      </c>
      <c r="B671" s="5">
        <v>214690</v>
      </c>
      <c r="C671" s="51"/>
    </row>
    <row r="672" spans="1:3" x14ac:dyDescent="0.2">
      <c r="A672" s="4">
        <v>27973</v>
      </c>
      <c r="B672" s="5">
        <v>248000</v>
      </c>
      <c r="C672" s="51"/>
    </row>
    <row r="673" spans="1:3" x14ac:dyDescent="0.2">
      <c r="A673" s="4">
        <v>28004</v>
      </c>
      <c r="B673" s="5">
        <v>227310</v>
      </c>
      <c r="C673" s="51"/>
    </row>
    <row r="674" spans="1:3" x14ac:dyDescent="0.2">
      <c r="A674" s="4">
        <v>28034</v>
      </c>
      <c r="B674" s="5">
        <v>230940</v>
      </c>
      <c r="C674" s="51"/>
    </row>
    <row r="675" spans="1:3" x14ac:dyDescent="0.2">
      <c r="A675" s="4">
        <v>28065</v>
      </c>
      <c r="B675" s="5">
        <v>228630</v>
      </c>
      <c r="C675" s="51"/>
    </row>
    <row r="676" spans="1:3" x14ac:dyDescent="0.2">
      <c r="A676" s="4">
        <v>28095</v>
      </c>
      <c r="B676" s="5">
        <v>230050</v>
      </c>
      <c r="C676" s="51"/>
    </row>
    <row r="677" spans="1:3" x14ac:dyDescent="0.2">
      <c r="A677" s="4">
        <v>28126</v>
      </c>
      <c r="B677" s="5">
        <v>235030</v>
      </c>
      <c r="C677" s="51"/>
    </row>
    <row r="678" spans="1:3" x14ac:dyDescent="0.2">
      <c r="A678" s="4">
        <v>28157</v>
      </c>
      <c r="B678" s="5">
        <v>219850</v>
      </c>
      <c r="C678" s="51"/>
    </row>
    <row r="679" spans="1:3" x14ac:dyDescent="0.2">
      <c r="A679" s="4">
        <v>28185</v>
      </c>
      <c r="B679" s="5">
        <v>245560</v>
      </c>
      <c r="C679" s="51"/>
    </row>
    <row r="680" spans="1:3" x14ac:dyDescent="0.2">
      <c r="A680" s="4">
        <v>28216</v>
      </c>
      <c r="B680" s="5">
        <v>215130</v>
      </c>
      <c r="C680" s="51"/>
    </row>
    <row r="681" spans="1:3" x14ac:dyDescent="0.2">
      <c r="A681" s="4">
        <v>28246</v>
      </c>
      <c r="B681" s="5">
        <v>241940</v>
      </c>
      <c r="C681" s="51"/>
    </row>
    <row r="682" spans="1:3" x14ac:dyDescent="0.2">
      <c r="A682" s="4">
        <v>28277</v>
      </c>
      <c r="B682" s="5">
        <v>191850</v>
      </c>
      <c r="C682" s="51"/>
    </row>
    <row r="683" spans="1:3" x14ac:dyDescent="0.2">
      <c r="A683" s="4">
        <v>28307</v>
      </c>
      <c r="B683" s="5">
        <v>182410</v>
      </c>
      <c r="C683" s="51"/>
    </row>
    <row r="684" spans="1:3" x14ac:dyDescent="0.2">
      <c r="A684" s="4">
        <v>28338</v>
      </c>
      <c r="B684" s="5">
        <v>187240</v>
      </c>
      <c r="C684" s="51"/>
    </row>
    <row r="685" spans="1:3" x14ac:dyDescent="0.2">
      <c r="A685" s="4">
        <v>28369</v>
      </c>
      <c r="B685" s="5">
        <v>226910</v>
      </c>
      <c r="C685" s="51"/>
    </row>
    <row r="686" spans="1:3" x14ac:dyDescent="0.2">
      <c r="A686" s="4">
        <v>28399</v>
      </c>
      <c r="B686" s="5">
        <v>222680</v>
      </c>
      <c r="C686" s="51"/>
    </row>
    <row r="687" spans="1:3" x14ac:dyDescent="0.2">
      <c r="A687" s="4">
        <v>28430</v>
      </c>
      <c r="B687" s="5">
        <v>247010</v>
      </c>
      <c r="C687" s="51"/>
    </row>
    <row r="688" spans="1:3" x14ac:dyDescent="0.2">
      <c r="A688" s="4">
        <v>28460</v>
      </c>
      <c r="B688" s="5">
        <v>629380</v>
      </c>
      <c r="C688" s="51"/>
    </row>
    <row r="689" spans="1:3" x14ac:dyDescent="0.2">
      <c r="A689" s="4">
        <v>28491</v>
      </c>
      <c r="B689" s="5">
        <v>1925920</v>
      </c>
      <c r="C689" s="51"/>
    </row>
    <row r="690" spans="1:3" x14ac:dyDescent="0.2">
      <c r="A690" s="4">
        <v>28522</v>
      </c>
      <c r="B690" s="5">
        <v>1055340</v>
      </c>
      <c r="C690" s="51"/>
    </row>
    <row r="691" spans="1:3" x14ac:dyDescent="0.2">
      <c r="A691" s="4">
        <v>28550</v>
      </c>
      <c r="B691" s="5">
        <v>1232130</v>
      </c>
      <c r="C691" s="51"/>
    </row>
    <row r="692" spans="1:3" x14ac:dyDescent="0.2">
      <c r="A692" s="4">
        <v>28581</v>
      </c>
      <c r="B692" s="5">
        <v>910400</v>
      </c>
      <c r="C692" s="51"/>
    </row>
    <row r="693" spans="1:3" x14ac:dyDescent="0.2">
      <c r="A693" s="4">
        <v>28611</v>
      </c>
      <c r="B693" s="5">
        <v>560680</v>
      </c>
      <c r="C693" s="51"/>
    </row>
    <row r="694" spans="1:3" x14ac:dyDescent="0.2">
      <c r="A694" s="4">
        <v>28642</v>
      </c>
      <c r="B694" s="5">
        <v>341100</v>
      </c>
      <c r="C694" s="51"/>
    </row>
    <row r="695" spans="1:3" x14ac:dyDescent="0.2">
      <c r="A695" s="4">
        <v>28672</v>
      </c>
      <c r="B695" s="5">
        <v>253690</v>
      </c>
      <c r="C695" s="51"/>
    </row>
    <row r="696" spans="1:3" x14ac:dyDescent="0.2">
      <c r="A696" s="4">
        <v>28703</v>
      </c>
      <c r="B696" s="5">
        <v>220450</v>
      </c>
      <c r="C696" s="51"/>
    </row>
    <row r="697" spans="1:3" x14ac:dyDescent="0.2">
      <c r="A697" s="4">
        <v>28734</v>
      </c>
      <c r="B697" s="5">
        <v>234470</v>
      </c>
      <c r="C697" s="51"/>
    </row>
    <row r="698" spans="1:3" x14ac:dyDescent="0.2">
      <c r="A698" s="4">
        <v>28764</v>
      </c>
      <c r="B698" s="5">
        <v>223620</v>
      </c>
      <c r="C698" s="51"/>
    </row>
    <row r="699" spans="1:3" x14ac:dyDescent="0.2">
      <c r="A699" s="4">
        <v>28795</v>
      </c>
      <c r="B699" s="5">
        <v>229350</v>
      </c>
      <c r="C699" s="51"/>
    </row>
    <row r="700" spans="1:3" x14ac:dyDescent="0.2">
      <c r="A700" s="4">
        <v>28825</v>
      </c>
      <c r="B700" s="5">
        <v>223220</v>
      </c>
      <c r="C700" s="51"/>
    </row>
    <row r="701" spans="1:3" x14ac:dyDescent="0.2">
      <c r="A701" s="4">
        <v>28856</v>
      </c>
      <c r="B701" s="5">
        <v>352150</v>
      </c>
      <c r="C701" s="51"/>
    </row>
    <row r="702" spans="1:3" x14ac:dyDescent="0.2">
      <c r="A702" s="4">
        <v>28887</v>
      </c>
      <c r="B702" s="5">
        <v>513310</v>
      </c>
      <c r="C702" s="51"/>
    </row>
    <row r="703" spans="1:3" x14ac:dyDescent="0.2">
      <c r="A703" s="4">
        <v>28915</v>
      </c>
      <c r="B703" s="5">
        <v>683410</v>
      </c>
      <c r="C703" s="51"/>
    </row>
    <row r="704" spans="1:3" x14ac:dyDescent="0.2">
      <c r="A704" s="4">
        <v>28946</v>
      </c>
      <c r="B704" s="5">
        <v>463370</v>
      </c>
      <c r="C704" s="51"/>
    </row>
    <row r="705" spans="1:3" x14ac:dyDescent="0.2">
      <c r="A705" s="4">
        <v>28976</v>
      </c>
      <c r="B705" s="5">
        <v>512720</v>
      </c>
      <c r="C705" s="51"/>
    </row>
    <row r="706" spans="1:3" x14ac:dyDescent="0.2">
      <c r="A706" s="4">
        <v>29007</v>
      </c>
      <c r="B706" s="5">
        <v>224210</v>
      </c>
      <c r="C706" s="51"/>
    </row>
    <row r="707" spans="1:3" x14ac:dyDescent="0.2">
      <c r="A707" s="4">
        <v>29037</v>
      </c>
      <c r="B707" s="5">
        <v>208390</v>
      </c>
      <c r="C707" s="51"/>
    </row>
    <row r="708" spans="1:3" x14ac:dyDescent="0.2">
      <c r="A708" s="4">
        <v>29068</v>
      </c>
      <c r="B708" s="5">
        <v>196230</v>
      </c>
      <c r="C708" s="51"/>
    </row>
    <row r="709" spans="1:3" x14ac:dyDescent="0.2">
      <c r="A709" s="4">
        <v>29099</v>
      </c>
      <c r="B709" s="5">
        <v>192320</v>
      </c>
      <c r="C709" s="51"/>
    </row>
    <row r="710" spans="1:3" x14ac:dyDescent="0.2">
      <c r="A710" s="4">
        <v>29129</v>
      </c>
      <c r="B710" s="5">
        <v>272580</v>
      </c>
      <c r="C710" s="51"/>
    </row>
    <row r="711" spans="1:3" x14ac:dyDescent="0.2">
      <c r="A711" s="4">
        <v>29160</v>
      </c>
      <c r="B711" s="5">
        <v>337550</v>
      </c>
      <c r="C711" s="51"/>
    </row>
    <row r="712" spans="1:3" x14ac:dyDescent="0.2">
      <c r="A712" s="4">
        <v>29190</v>
      </c>
      <c r="B712" s="5">
        <v>346890</v>
      </c>
      <c r="C712" s="51"/>
    </row>
    <row r="713" spans="1:3" x14ac:dyDescent="0.2">
      <c r="A713" s="4">
        <v>29221</v>
      </c>
      <c r="B713" s="5">
        <v>1241230</v>
      </c>
      <c r="C713" s="51"/>
    </row>
    <row r="714" spans="1:3" x14ac:dyDescent="0.2">
      <c r="A714" s="4">
        <v>29252</v>
      </c>
      <c r="B714" s="5">
        <v>1401920</v>
      </c>
      <c r="C714" s="51"/>
    </row>
    <row r="715" spans="1:3" x14ac:dyDescent="0.2">
      <c r="A715" s="4">
        <v>29281</v>
      </c>
      <c r="B715" s="5">
        <v>885360</v>
      </c>
      <c r="C715" s="51"/>
    </row>
    <row r="716" spans="1:3" x14ac:dyDescent="0.2">
      <c r="A716" s="4">
        <v>29312</v>
      </c>
      <c r="B716" s="5">
        <v>567940</v>
      </c>
      <c r="C716" s="51"/>
    </row>
    <row r="717" spans="1:3" x14ac:dyDescent="0.2">
      <c r="A717" s="4">
        <v>29342</v>
      </c>
      <c r="B717" s="5">
        <v>426510</v>
      </c>
      <c r="C717" s="51"/>
    </row>
    <row r="718" spans="1:3" x14ac:dyDescent="0.2">
      <c r="A718" s="4">
        <v>29373</v>
      </c>
      <c r="B718" s="5">
        <v>271260</v>
      </c>
      <c r="C718" s="51"/>
    </row>
    <row r="719" spans="1:3" x14ac:dyDescent="0.2">
      <c r="A719" s="4">
        <v>29403</v>
      </c>
      <c r="B719" s="5">
        <v>236060</v>
      </c>
      <c r="C719" s="51"/>
    </row>
    <row r="720" spans="1:3" x14ac:dyDescent="0.2">
      <c r="A720" s="4">
        <v>29434</v>
      </c>
      <c r="B720" s="5">
        <v>204560</v>
      </c>
      <c r="C720" s="51"/>
    </row>
    <row r="721" spans="1:3" x14ac:dyDescent="0.2">
      <c r="A721" s="4">
        <v>29465</v>
      </c>
      <c r="B721" s="5">
        <v>221720</v>
      </c>
      <c r="C721" s="51"/>
    </row>
    <row r="722" spans="1:3" x14ac:dyDescent="0.2">
      <c r="A722" s="4">
        <v>29495</v>
      </c>
      <c r="B722" s="5">
        <v>215480</v>
      </c>
      <c r="C722" s="51"/>
    </row>
    <row r="723" spans="1:3" x14ac:dyDescent="0.2">
      <c r="A723" s="4">
        <v>29526</v>
      </c>
      <c r="B723" s="5">
        <v>218010</v>
      </c>
      <c r="C723" s="51"/>
    </row>
    <row r="724" spans="1:3" x14ac:dyDescent="0.2">
      <c r="A724" s="4">
        <v>29556</v>
      </c>
      <c r="B724" s="5">
        <v>353220</v>
      </c>
      <c r="C724" s="51"/>
    </row>
    <row r="725" spans="1:3" x14ac:dyDescent="0.2">
      <c r="A725" s="4">
        <v>29587</v>
      </c>
      <c r="B725" s="5">
        <v>480760</v>
      </c>
      <c r="C725" s="51"/>
    </row>
    <row r="726" spans="1:3" x14ac:dyDescent="0.2">
      <c r="A726" s="4">
        <v>29618</v>
      </c>
      <c r="B726" s="5">
        <v>559900</v>
      </c>
      <c r="C726" s="51"/>
    </row>
    <row r="727" spans="1:3" x14ac:dyDescent="0.2">
      <c r="A727" s="4">
        <v>29646</v>
      </c>
      <c r="B727" s="5">
        <v>768730</v>
      </c>
      <c r="C727" s="51"/>
    </row>
    <row r="728" spans="1:3" x14ac:dyDescent="0.2">
      <c r="A728" s="4">
        <v>29677</v>
      </c>
      <c r="B728" s="5">
        <v>441580</v>
      </c>
      <c r="C728" s="51"/>
    </row>
    <row r="729" spans="1:3" x14ac:dyDescent="0.2">
      <c r="A729" s="4">
        <v>29707</v>
      </c>
      <c r="B729" s="5">
        <v>315560</v>
      </c>
      <c r="C729" s="51"/>
    </row>
    <row r="730" spans="1:3" x14ac:dyDescent="0.2">
      <c r="A730" s="4">
        <v>29738</v>
      </c>
      <c r="B730" s="5">
        <v>220560</v>
      </c>
      <c r="C730" s="51"/>
    </row>
    <row r="731" spans="1:3" x14ac:dyDescent="0.2">
      <c r="A731" s="4">
        <v>29768</v>
      </c>
      <c r="B731" s="5">
        <v>186940</v>
      </c>
      <c r="C731" s="51"/>
    </row>
    <row r="732" spans="1:3" x14ac:dyDescent="0.2">
      <c r="A732" s="4">
        <v>29799</v>
      </c>
      <c r="B732" s="5">
        <v>166800</v>
      </c>
      <c r="C732" s="51"/>
    </row>
    <row r="733" spans="1:3" x14ac:dyDescent="0.2">
      <c r="A733" s="4">
        <v>29830</v>
      </c>
      <c r="B733" s="5">
        <v>179700</v>
      </c>
      <c r="C733" s="51"/>
    </row>
    <row r="734" spans="1:3" x14ac:dyDescent="0.2">
      <c r="A734" s="4">
        <v>29860</v>
      </c>
      <c r="B734" s="5">
        <v>231660</v>
      </c>
      <c r="C734" s="51"/>
    </row>
    <row r="735" spans="1:3" x14ac:dyDescent="0.2">
      <c r="A735" s="4">
        <v>29891</v>
      </c>
      <c r="B735" s="5">
        <v>1057780</v>
      </c>
      <c r="C735" s="51"/>
    </row>
    <row r="736" spans="1:3" x14ac:dyDescent="0.2">
      <c r="A736" s="4">
        <v>29921</v>
      </c>
      <c r="B736" s="5">
        <v>1325590</v>
      </c>
      <c r="C736" s="51"/>
    </row>
    <row r="737" spans="1:3" x14ac:dyDescent="0.2">
      <c r="A737" s="4">
        <v>29952</v>
      </c>
      <c r="B737" s="5">
        <v>736000</v>
      </c>
      <c r="C737" s="51"/>
    </row>
    <row r="738" spans="1:3" x14ac:dyDescent="0.2">
      <c r="A738" s="4">
        <v>29983</v>
      </c>
      <c r="B738" s="5">
        <v>1155590</v>
      </c>
      <c r="C738" s="51"/>
    </row>
    <row r="739" spans="1:3" x14ac:dyDescent="0.2">
      <c r="A739" s="4">
        <v>30011</v>
      </c>
      <c r="B739" s="5">
        <v>1126230</v>
      </c>
      <c r="C739" s="51"/>
    </row>
    <row r="740" spans="1:3" x14ac:dyDescent="0.2">
      <c r="A740" s="4">
        <v>30042</v>
      </c>
      <c r="B740" s="5">
        <v>1575800</v>
      </c>
      <c r="C740" s="51"/>
    </row>
    <row r="741" spans="1:3" x14ac:dyDescent="0.2">
      <c r="A741" s="4">
        <v>30072</v>
      </c>
      <c r="B741" s="5">
        <v>671950</v>
      </c>
      <c r="C741" s="51"/>
    </row>
    <row r="742" spans="1:3" x14ac:dyDescent="0.2">
      <c r="A742" s="4">
        <v>30103</v>
      </c>
      <c r="B742" s="5">
        <v>373290</v>
      </c>
      <c r="C742" s="51"/>
    </row>
    <row r="743" spans="1:3" x14ac:dyDescent="0.2">
      <c r="A743" s="4">
        <v>30133</v>
      </c>
      <c r="B743" s="5">
        <v>281600</v>
      </c>
      <c r="C743" s="51"/>
    </row>
    <row r="744" spans="1:3" x14ac:dyDescent="0.2">
      <c r="A744" s="4">
        <v>30164</v>
      </c>
      <c r="B744" s="5">
        <v>248040</v>
      </c>
      <c r="C744" s="51"/>
    </row>
    <row r="745" spans="1:3" x14ac:dyDescent="0.2">
      <c r="A745" s="4">
        <v>30195</v>
      </c>
      <c r="B745" s="5">
        <v>229730</v>
      </c>
      <c r="C745" s="51"/>
    </row>
    <row r="746" spans="1:3" x14ac:dyDescent="0.2">
      <c r="A746" s="4">
        <v>30225</v>
      </c>
      <c r="B746" s="5">
        <v>290930</v>
      </c>
      <c r="C746" s="51"/>
    </row>
    <row r="747" spans="1:3" x14ac:dyDescent="0.2">
      <c r="A747" s="4">
        <v>30256</v>
      </c>
      <c r="B747" s="5">
        <v>356890</v>
      </c>
      <c r="C747" s="51"/>
    </row>
    <row r="748" spans="1:3" x14ac:dyDescent="0.2">
      <c r="A748" s="4">
        <v>30286</v>
      </c>
      <c r="B748" s="5">
        <v>822480</v>
      </c>
      <c r="C748" s="51"/>
    </row>
    <row r="749" spans="1:3" x14ac:dyDescent="0.2">
      <c r="A749" s="4">
        <v>30317</v>
      </c>
      <c r="B749" s="5">
        <v>1124800</v>
      </c>
      <c r="C749" s="51"/>
    </row>
    <row r="750" spans="1:3" x14ac:dyDescent="0.2">
      <c r="A750" s="4">
        <v>30348</v>
      </c>
      <c r="B750" s="5">
        <v>1690910</v>
      </c>
      <c r="C750" s="51"/>
    </row>
    <row r="751" spans="1:3" x14ac:dyDescent="0.2">
      <c r="A751" s="4">
        <v>30376</v>
      </c>
      <c r="B751" s="5">
        <v>2735030</v>
      </c>
      <c r="C751" s="51"/>
    </row>
    <row r="752" spans="1:3" x14ac:dyDescent="0.2">
      <c r="A752" s="4">
        <v>30407</v>
      </c>
      <c r="B752" s="5">
        <v>1139700</v>
      </c>
      <c r="C752" s="51"/>
    </row>
    <row r="753" spans="1:3" x14ac:dyDescent="0.2">
      <c r="A753" s="4">
        <v>30437</v>
      </c>
      <c r="B753" s="5">
        <v>1031620</v>
      </c>
      <c r="C753" s="51"/>
    </row>
    <row r="754" spans="1:3" x14ac:dyDescent="0.2">
      <c r="A754" s="4">
        <v>30468</v>
      </c>
      <c r="B754" s="5">
        <v>644340</v>
      </c>
      <c r="C754" s="51"/>
    </row>
    <row r="755" spans="1:3" x14ac:dyDescent="0.2">
      <c r="A755" s="4">
        <v>30498</v>
      </c>
      <c r="B755" s="5">
        <v>373290</v>
      </c>
      <c r="C755" s="51"/>
    </row>
    <row r="756" spans="1:3" x14ac:dyDescent="0.2">
      <c r="A756" s="4">
        <v>30529</v>
      </c>
      <c r="B756" s="5">
        <v>297880</v>
      </c>
      <c r="C756" s="51"/>
    </row>
    <row r="757" spans="1:3" x14ac:dyDescent="0.2">
      <c r="A757" s="4">
        <v>30560</v>
      </c>
      <c r="B757" s="5">
        <v>287350</v>
      </c>
      <c r="C757" s="51"/>
    </row>
    <row r="758" spans="1:3" x14ac:dyDescent="0.2">
      <c r="A758" s="4">
        <v>30590</v>
      </c>
      <c r="B758" s="5">
        <v>299450</v>
      </c>
      <c r="C758" s="51"/>
    </row>
    <row r="759" spans="1:3" x14ac:dyDescent="0.2">
      <c r="A759" s="4">
        <v>30621</v>
      </c>
      <c r="B759" s="5">
        <v>654100</v>
      </c>
      <c r="C759" s="51"/>
    </row>
    <row r="760" spans="1:3" x14ac:dyDescent="0.2">
      <c r="A760" s="4">
        <v>30651</v>
      </c>
      <c r="B760" s="5">
        <v>1436590</v>
      </c>
      <c r="C760" s="51"/>
    </row>
    <row r="761" spans="1:3" x14ac:dyDescent="0.2">
      <c r="A761" s="4">
        <v>30682</v>
      </c>
      <c r="B761" s="5">
        <v>691310</v>
      </c>
      <c r="C761" s="51"/>
    </row>
    <row r="762" spans="1:3" x14ac:dyDescent="0.2">
      <c r="A762" s="4">
        <v>30713</v>
      </c>
      <c r="B762" s="5">
        <v>580910</v>
      </c>
      <c r="C762" s="51"/>
    </row>
    <row r="763" spans="1:3" x14ac:dyDescent="0.2">
      <c r="A763" s="4">
        <v>30742</v>
      </c>
      <c r="B763" s="5">
        <v>829780</v>
      </c>
      <c r="C763" s="51"/>
    </row>
    <row r="764" spans="1:3" x14ac:dyDescent="0.2">
      <c r="A764" s="4">
        <v>30773</v>
      </c>
      <c r="B764" s="5">
        <v>572840</v>
      </c>
      <c r="C764" s="51"/>
    </row>
    <row r="765" spans="1:3" x14ac:dyDescent="0.2">
      <c r="A765" s="4">
        <v>30803</v>
      </c>
      <c r="B765" s="5">
        <v>497560</v>
      </c>
      <c r="C765" s="51"/>
    </row>
    <row r="766" spans="1:3" x14ac:dyDescent="0.2">
      <c r="A766" s="4">
        <v>30834</v>
      </c>
      <c r="B766" s="5">
        <v>357030</v>
      </c>
      <c r="C766" s="51"/>
    </row>
    <row r="767" spans="1:3" x14ac:dyDescent="0.2">
      <c r="A767" s="4">
        <v>30864</v>
      </c>
      <c r="B767" s="5">
        <v>260180</v>
      </c>
      <c r="C767" s="51"/>
    </row>
    <row r="768" spans="1:3" x14ac:dyDescent="0.2">
      <c r="A768" s="4">
        <v>30895</v>
      </c>
      <c r="B768" s="5">
        <v>246050</v>
      </c>
      <c r="C768" s="51"/>
    </row>
    <row r="769" spans="1:3" x14ac:dyDescent="0.2">
      <c r="A769" s="4">
        <v>30926</v>
      </c>
      <c r="B769" s="5">
        <v>242420</v>
      </c>
      <c r="C769" s="51"/>
    </row>
    <row r="770" spans="1:3" x14ac:dyDescent="0.2">
      <c r="A770" s="4">
        <v>30956</v>
      </c>
      <c r="B770" s="5">
        <v>273390</v>
      </c>
      <c r="C770" s="51"/>
    </row>
    <row r="771" spans="1:3" x14ac:dyDescent="0.2">
      <c r="A771" s="4">
        <v>30987</v>
      </c>
      <c r="B771" s="5">
        <v>586660</v>
      </c>
      <c r="C771" s="51"/>
    </row>
    <row r="772" spans="1:3" x14ac:dyDescent="0.2">
      <c r="A772" s="4">
        <v>31017</v>
      </c>
      <c r="B772" s="5">
        <v>441330</v>
      </c>
      <c r="C772" s="51"/>
    </row>
    <row r="773" spans="1:3" x14ac:dyDescent="0.2">
      <c r="A773" s="4">
        <v>31048</v>
      </c>
      <c r="B773" s="5">
        <v>315970</v>
      </c>
      <c r="C773" s="51"/>
    </row>
    <row r="774" spans="1:3" x14ac:dyDescent="0.2">
      <c r="A774" s="4">
        <v>31079</v>
      </c>
      <c r="B774" s="5">
        <v>349890</v>
      </c>
      <c r="C774" s="51"/>
    </row>
    <row r="775" spans="1:3" x14ac:dyDescent="0.2">
      <c r="A775" s="4">
        <v>31107</v>
      </c>
      <c r="B775" s="5">
        <v>416770</v>
      </c>
      <c r="C775" s="51"/>
    </row>
    <row r="776" spans="1:3" x14ac:dyDescent="0.2">
      <c r="A776" s="4">
        <v>31138</v>
      </c>
      <c r="B776" s="5">
        <v>432870</v>
      </c>
      <c r="C776" s="51"/>
    </row>
    <row r="777" spans="1:3" x14ac:dyDescent="0.2">
      <c r="A777" s="4">
        <v>31168</v>
      </c>
      <c r="B777" s="5">
        <v>267020</v>
      </c>
      <c r="C777" s="51"/>
    </row>
    <row r="778" spans="1:3" x14ac:dyDescent="0.2">
      <c r="A778" s="4">
        <v>31199</v>
      </c>
      <c r="B778" s="5">
        <v>230260</v>
      </c>
      <c r="C778" s="51"/>
    </row>
    <row r="779" spans="1:3" x14ac:dyDescent="0.2">
      <c r="A779" s="4">
        <v>31229</v>
      </c>
      <c r="B779" s="5">
        <v>220490</v>
      </c>
      <c r="C779" s="51"/>
    </row>
    <row r="780" spans="1:3" x14ac:dyDescent="0.2">
      <c r="A780" s="4">
        <v>31260</v>
      </c>
      <c r="B780" s="5">
        <v>209000</v>
      </c>
      <c r="C780" s="51"/>
    </row>
    <row r="781" spans="1:3" x14ac:dyDescent="0.2">
      <c r="A781" s="4">
        <v>31291</v>
      </c>
      <c r="B781" s="5">
        <v>222410</v>
      </c>
      <c r="C781" s="51"/>
    </row>
    <row r="782" spans="1:3" x14ac:dyDescent="0.2">
      <c r="A782" s="4">
        <v>31321</v>
      </c>
      <c r="B782" s="5">
        <v>249800</v>
      </c>
      <c r="C782" s="51"/>
    </row>
    <row r="783" spans="1:3" x14ac:dyDescent="0.2">
      <c r="A783" s="4">
        <v>31352</v>
      </c>
      <c r="B783" s="5">
        <v>249300</v>
      </c>
      <c r="C783" s="51"/>
    </row>
    <row r="784" spans="1:3" x14ac:dyDescent="0.2">
      <c r="A784" s="4">
        <v>31382</v>
      </c>
      <c r="B784" s="5">
        <v>374900</v>
      </c>
      <c r="C784" s="51"/>
    </row>
    <row r="785" spans="1:3" x14ac:dyDescent="0.2">
      <c r="A785" s="4">
        <v>31413</v>
      </c>
      <c r="B785" s="5">
        <v>738200</v>
      </c>
      <c r="C785" s="51"/>
    </row>
    <row r="786" spans="1:3" x14ac:dyDescent="0.2">
      <c r="A786" s="4">
        <v>31444</v>
      </c>
      <c r="B786" s="5">
        <v>2435500</v>
      </c>
      <c r="C786" s="51"/>
    </row>
    <row r="787" spans="1:3" x14ac:dyDescent="0.2">
      <c r="A787" s="4">
        <v>31472</v>
      </c>
      <c r="B787" s="5">
        <v>1447600</v>
      </c>
      <c r="C787" s="51"/>
    </row>
    <row r="788" spans="1:3" x14ac:dyDescent="0.2">
      <c r="A788" s="4">
        <v>31503</v>
      </c>
      <c r="B788" s="5">
        <v>576000</v>
      </c>
      <c r="C788" s="51"/>
    </row>
    <row r="789" spans="1:3" x14ac:dyDescent="0.2">
      <c r="A789" s="4">
        <v>31533</v>
      </c>
      <c r="B789" s="5">
        <v>461500</v>
      </c>
      <c r="C789" s="51"/>
    </row>
    <row r="790" spans="1:3" x14ac:dyDescent="0.2">
      <c r="A790" s="4">
        <v>31564</v>
      </c>
      <c r="B790" s="5">
        <v>271300</v>
      </c>
      <c r="C790" s="51"/>
    </row>
    <row r="791" spans="1:3" x14ac:dyDescent="0.2">
      <c r="A791" s="4">
        <v>31594</v>
      </c>
      <c r="B791" s="5">
        <v>255930</v>
      </c>
      <c r="C791" s="51"/>
    </row>
    <row r="792" spans="1:3" x14ac:dyDescent="0.2">
      <c r="A792" s="4">
        <v>31625</v>
      </c>
      <c r="B792" s="5">
        <v>234170</v>
      </c>
      <c r="C792" s="51"/>
    </row>
    <row r="793" spans="1:3" x14ac:dyDescent="0.2">
      <c r="A793" s="4">
        <v>31656</v>
      </c>
      <c r="B793" s="5">
        <v>251690</v>
      </c>
      <c r="C793" s="51"/>
    </row>
    <row r="794" spans="1:3" x14ac:dyDescent="0.2">
      <c r="A794" s="4">
        <v>31686</v>
      </c>
      <c r="B794" s="5">
        <v>259000</v>
      </c>
      <c r="C794" s="51"/>
    </row>
    <row r="795" spans="1:3" x14ac:dyDescent="0.2">
      <c r="A795" s="4">
        <v>31717</v>
      </c>
      <c r="B795" s="5">
        <v>232400</v>
      </c>
      <c r="C795" s="51"/>
    </row>
    <row r="796" spans="1:3" x14ac:dyDescent="0.2">
      <c r="A796" s="4">
        <v>31747</v>
      </c>
      <c r="B796" s="5">
        <v>254200</v>
      </c>
      <c r="C796" s="51"/>
    </row>
    <row r="797" spans="1:3" x14ac:dyDescent="0.2">
      <c r="A797" s="4">
        <v>31778</v>
      </c>
      <c r="B797" s="5">
        <v>330000</v>
      </c>
      <c r="C797" s="51"/>
    </row>
    <row r="798" spans="1:3" x14ac:dyDescent="0.2">
      <c r="A798" s="4">
        <v>31809</v>
      </c>
      <c r="B798" s="5">
        <v>502400</v>
      </c>
      <c r="C798" s="51"/>
    </row>
    <row r="799" spans="1:3" x14ac:dyDescent="0.2">
      <c r="A799" s="4">
        <v>31837</v>
      </c>
      <c r="B799" s="5">
        <v>903400</v>
      </c>
      <c r="C799" s="51"/>
    </row>
    <row r="800" spans="1:3" x14ac:dyDescent="0.2">
      <c r="A800" s="4">
        <v>31868</v>
      </c>
      <c r="B800" s="5">
        <v>372400</v>
      </c>
      <c r="C800" s="51"/>
    </row>
    <row r="801" spans="1:3" x14ac:dyDescent="0.2">
      <c r="A801" s="4">
        <v>31898</v>
      </c>
      <c r="B801" s="5">
        <v>287400</v>
      </c>
      <c r="C801" s="51"/>
    </row>
    <row r="802" spans="1:3" x14ac:dyDescent="0.2">
      <c r="A802" s="4">
        <v>31929</v>
      </c>
      <c r="B802" s="5">
        <v>204300</v>
      </c>
      <c r="C802" s="51"/>
    </row>
    <row r="803" spans="1:3" x14ac:dyDescent="0.2">
      <c r="A803" s="4">
        <v>31959</v>
      </c>
      <c r="B803" s="5">
        <v>225000</v>
      </c>
      <c r="C803" s="51"/>
    </row>
    <row r="804" spans="1:3" x14ac:dyDescent="0.2">
      <c r="A804" s="4">
        <v>31990</v>
      </c>
      <c r="B804" s="5">
        <v>172000</v>
      </c>
      <c r="C804" s="51"/>
    </row>
    <row r="805" spans="1:3" x14ac:dyDescent="0.2">
      <c r="A805" s="4">
        <v>32021</v>
      </c>
      <c r="B805" s="5">
        <v>203480</v>
      </c>
      <c r="C805" s="51"/>
    </row>
    <row r="806" spans="1:3" x14ac:dyDescent="0.2">
      <c r="A806" s="4">
        <v>32051</v>
      </c>
      <c r="B806" s="5">
        <v>209050</v>
      </c>
      <c r="C806" s="51"/>
    </row>
    <row r="807" spans="1:3" x14ac:dyDescent="0.2">
      <c r="A807" s="4">
        <v>32082</v>
      </c>
      <c r="B807" s="5">
        <v>225080</v>
      </c>
      <c r="C807" s="51"/>
    </row>
    <row r="808" spans="1:3" x14ac:dyDescent="0.2">
      <c r="A808" s="4">
        <v>32112</v>
      </c>
      <c r="B808" s="5">
        <v>678660</v>
      </c>
      <c r="C808" s="51"/>
    </row>
    <row r="809" spans="1:3" x14ac:dyDescent="0.2">
      <c r="A809" s="4">
        <v>32143</v>
      </c>
      <c r="B809" s="5">
        <v>602700</v>
      </c>
      <c r="C809" s="51"/>
    </row>
    <row r="810" spans="1:3" x14ac:dyDescent="0.2">
      <c r="A810" s="4">
        <v>32174</v>
      </c>
      <c r="B810" s="5">
        <v>363620</v>
      </c>
      <c r="C810" s="51"/>
    </row>
    <row r="811" spans="1:3" x14ac:dyDescent="0.2">
      <c r="A811" s="4">
        <v>32203</v>
      </c>
      <c r="B811" s="5">
        <v>359390</v>
      </c>
      <c r="C811" s="51"/>
    </row>
    <row r="812" spans="1:3" x14ac:dyDescent="0.2">
      <c r="A812" s="4">
        <v>32234</v>
      </c>
      <c r="B812" s="5">
        <v>319550</v>
      </c>
      <c r="C812" s="51"/>
    </row>
    <row r="813" spans="1:3" x14ac:dyDescent="0.2">
      <c r="A813" s="4">
        <v>32264</v>
      </c>
      <c r="B813" s="5">
        <v>356470</v>
      </c>
      <c r="C813" s="51"/>
    </row>
    <row r="814" spans="1:3" x14ac:dyDescent="0.2">
      <c r="A814" s="4">
        <v>32295</v>
      </c>
      <c r="B814" s="5">
        <v>261150</v>
      </c>
      <c r="C814" s="51"/>
    </row>
    <row r="815" spans="1:3" x14ac:dyDescent="0.2">
      <c r="A815" s="4">
        <v>32325</v>
      </c>
      <c r="B815" s="5">
        <v>177030</v>
      </c>
      <c r="C815" s="51"/>
    </row>
    <row r="816" spans="1:3" x14ac:dyDescent="0.2">
      <c r="A816" s="4">
        <v>32356</v>
      </c>
      <c r="B816" s="5">
        <v>183690</v>
      </c>
      <c r="C816" s="51"/>
    </row>
    <row r="817" spans="1:3" x14ac:dyDescent="0.2">
      <c r="A817" s="4">
        <v>32387</v>
      </c>
      <c r="B817" s="5">
        <v>194320</v>
      </c>
      <c r="C817" s="51"/>
    </row>
    <row r="818" spans="1:3" x14ac:dyDescent="0.2">
      <c r="A818" s="4">
        <v>32417</v>
      </c>
      <c r="B818" s="5">
        <v>191980</v>
      </c>
      <c r="C818" s="51"/>
    </row>
    <row r="819" spans="1:3" x14ac:dyDescent="0.2">
      <c r="A819" s="4">
        <v>32448</v>
      </c>
      <c r="B819" s="5">
        <v>373300</v>
      </c>
      <c r="C819" s="51"/>
    </row>
    <row r="820" spans="1:3" x14ac:dyDescent="0.2">
      <c r="A820" s="4">
        <v>32478</v>
      </c>
      <c r="B820" s="5">
        <v>296000</v>
      </c>
      <c r="C820" s="51"/>
    </row>
    <row r="821" spans="1:3" x14ac:dyDescent="0.2">
      <c r="A821" s="4">
        <v>32509</v>
      </c>
      <c r="B821" s="5">
        <v>301810</v>
      </c>
      <c r="C821" s="51"/>
    </row>
    <row r="822" spans="1:3" x14ac:dyDescent="0.2">
      <c r="A822" s="4">
        <v>32540</v>
      </c>
      <c r="B822" s="5">
        <v>288020</v>
      </c>
      <c r="C822" s="51"/>
    </row>
    <row r="823" spans="1:3" x14ac:dyDescent="0.2">
      <c r="A823" s="4">
        <v>32568</v>
      </c>
      <c r="B823" s="5">
        <v>1501800</v>
      </c>
      <c r="C823" s="51"/>
    </row>
    <row r="824" spans="1:3" x14ac:dyDescent="0.2">
      <c r="A824" s="4">
        <v>32599</v>
      </c>
      <c r="B824" s="5">
        <v>659260</v>
      </c>
      <c r="C824" s="51"/>
    </row>
    <row r="825" spans="1:3" x14ac:dyDescent="0.2">
      <c r="A825" s="4">
        <v>32629</v>
      </c>
      <c r="B825" s="5">
        <v>335690</v>
      </c>
      <c r="C825" s="51"/>
    </row>
    <row r="826" spans="1:3" x14ac:dyDescent="0.2">
      <c r="A826" s="4">
        <v>32660</v>
      </c>
      <c r="B826" s="5">
        <v>221220</v>
      </c>
      <c r="C826" s="51"/>
    </row>
    <row r="827" spans="1:3" x14ac:dyDescent="0.2">
      <c r="A827" s="4">
        <v>32690</v>
      </c>
      <c r="B827" s="5">
        <v>178480</v>
      </c>
      <c r="C827" s="51"/>
    </row>
    <row r="828" spans="1:3" x14ac:dyDescent="0.2">
      <c r="A828" s="4">
        <v>32721</v>
      </c>
      <c r="B828" s="5">
        <v>186530</v>
      </c>
      <c r="C828" s="51"/>
    </row>
    <row r="829" spans="1:3" x14ac:dyDescent="0.2">
      <c r="A829" s="4">
        <v>32752</v>
      </c>
      <c r="B829" s="5">
        <v>210530</v>
      </c>
      <c r="C829" s="51"/>
    </row>
    <row r="830" spans="1:3" x14ac:dyDescent="0.2">
      <c r="A830" s="4">
        <v>32782</v>
      </c>
      <c r="B830" s="5">
        <v>316890</v>
      </c>
      <c r="C830" s="51"/>
    </row>
    <row r="831" spans="1:3" x14ac:dyDescent="0.2">
      <c r="A831" s="4">
        <v>32813</v>
      </c>
      <c r="B831" s="5">
        <v>227460</v>
      </c>
      <c r="C831" s="51"/>
    </row>
    <row r="832" spans="1:3" x14ac:dyDescent="0.2">
      <c r="A832" s="4">
        <v>32843</v>
      </c>
      <c r="B832" s="5">
        <v>209520</v>
      </c>
      <c r="C832" s="51"/>
    </row>
    <row r="833" spans="1:3" x14ac:dyDescent="0.2">
      <c r="A833" s="4">
        <v>32874</v>
      </c>
      <c r="B833" s="5">
        <v>429280</v>
      </c>
      <c r="C833" s="51"/>
    </row>
    <row r="834" spans="1:3" x14ac:dyDescent="0.2">
      <c r="A834" s="4">
        <v>32905</v>
      </c>
      <c r="B834" s="5">
        <v>275560</v>
      </c>
      <c r="C834" s="51"/>
    </row>
    <row r="835" spans="1:3" x14ac:dyDescent="0.2">
      <c r="A835" s="4">
        <v>32933</v>
      </c>
      <c r="B835" s="5">
        <v>471900</v>
      </c>
      <c r="C835" s="51"/>
    </row>
    <row r="836" spans="1:3" x14ac:dyDescent="0.2">
      <c r="A836" s="4">
        <v>32964</v>
      </c>
      <c r="B836" s="5">
        <v>247890</v>
      </c>
      <c r="C836" s="51"/>
    </row>
    <row r="837" spans="1:3" x14ac:dyDescent="0.2">
      <c r="A837" s="4">
        <v>32994</v>
      </c>
      <c r="B837" s="5">
        <v>494840</v>
      </c>
      <c r="C837" s="51"/>
    </row>
    <row r="838" spans="1:3" x14ac:dyDescent="0.2">
      <c r="A838" s="4">
        <v>33025</v>
      </c>
      <c r="B838" s="5">
        <v>346870</v>
      </c>
      <c r="C838" s="51"/>
    </row>
    <row r="839" spans="1:3" x14ac:dyDescent="0.2">
      <c r="A839" s="4">
        <v>33055</v>
      </c>
      <c r="B839" s="5">
        <v>207810</v>
      </c>
      <c r="C839" s="51"/>
    </row>
    <row r="840" spans="1:3" x14ac:dyDescent="0.2">
      <c r="A840" s="4">
        <v>33086</v>
      </c>
      <c r="B840" s="5">
        <v>199180</v>
      </c>
      <c r="C840" s="51"/>
    </row>
    <row r="841" spans="1:3" x14ac:dyDescent="0.2">
      <c r="A841" s="4">
        <v>33117</v>
      </c>
      <c r="B841" s="5">
        <v>188370</v>
      </c>
      <c r="C841" s="51"/>
    </row>
    <row r="842" spans="1:3" x14ac:dyDescent="0.2">
      <c r="A842" s="4">
        <v>33147</v>
      </c>
      <c r="B842" s="5">
        <v>198290</v>
      </c>
      <c r="C842" s="51"/>
    </row>
    <row r="843" spans="1:3" x14ac:dyDescent="0.2">
      <c r="A843" s="4">
        <v>33178</v>
      </c>
      <c r="B843" s="5">
        <v>197690</v>
      </c>
      <c r="C843" s="51"/>
    </row>
    <row r="844" spans="1:3" x14ac:dyDescent="0.2">
      <c r="A844" s="4">
        <v>33208</v>
      </c>
      <c r="B844" s="5">
        <v>186120</v>
      </c>
      <c r="C844" s="51"/>
    </row>
    <row r="845" spans="1:3" x14ac:dyDescent="0.2">
      <c r="A845" s="4">
        <v>33239</v>
      </c>
      <c r="B845" s="5">
        <v>204190</v>
      </c>
      <c r="C845" s="51"/>
    </row>
    <row r="846" spans="1:3" x14ac:dyDescent="0.2">
      <c r="A846" s="4">
        <v>33270</v>
      </c>
      <c r="B846" s="5">
        <v>212290</v>
      </c>
      <c r="C846" s="51"/>
    </row>
    <row r="847" spans="1:3" x14ac:dyDescent="0.2">
      <c r="A847" s="4">
        <v>33298</v>
      </c>
      <c r="B847" s="5">
        <v>607490</v>
      </c>
      <c r="C847" s="51"/>
    </row>
    <row r="848" spans="1:3" x14ac:dyDescent="0.2">
      <c r="A848" s="4">
        <v>33329</v>
      </c>
      <c r="B848" s="5">
        <v>361670</v>
      </c>
      <c r="C848" s="51"/>
    </row>
    <row r="849" spans="1:3" x14ac:dyDescent="0.2">
      <c r="A849" s="4">
        <v>33359</v>
      </c>
      <c r="B849" s="5">
        <v>347820</v>
      </c>
      <c r="C849" s="51"/>
    </row>
    <row r="850" spans="1:3" x14ac:dyDescent="0.2">
      <c r="A850" s="4">
        <v>33390</v>
      </c>
      <c r="B850" s="5">
        <v>216090</v>
      </c>
      <c r="C850" s="51"/>
    </row>
    <row r="851" spans="1:3" x14ac:dyDescent="0.2">
      <c r="A851" s="4">
        <v>33420</v>
      </c>
      <c r="B851" s="5">
        <v>185810</v>
      </c>
      <c r="C851" s="51"/>
    </row>
    <row r="852" spans="1:3" x14ac:dyDescent="0.2">
      <c r="A852" s="4">
        <v>33451</v>
      </c>
      <c r="B852" s="5">
        <v>172390</v>
      </c>
      <c r="C852" s="51"/>
    </row>
    <row r="853" spans="1:3" x14ac:dyDescent="0.2">
      <c r="A853" s="4">
        <v>33482</v>
      </c>
      <c r="B853" s="5">
        <v>169120</v>
      </c>
      <c r="C853" s="51"/>
    </row>
    <row r="854" spans="1:3" x14ac:dyDescent="0.2">
      <c r="A854" s="4">
        <v>33512</v>
      </c>
      <c r="B854" s="5">
        <v>191220</v>
      </c>
      <c r="C854" s="51"/>
    </row>
    <row r="855" spans="1:3" x14ac:dyDescent="0.2">
      <c r="A855" s="4">
        <v>33543</v>
      </c>
      <c r="B855" s="5">
        <v>177380</v>
      </c>
      <c r="C855" s="51"/>
    </row>
    <row r="856" spans="1:3" x14ac:dyDescent="0.2">
      <c r="A856" s="4">
        <v>33573</v>
      </c>
      <c r="B856" s="5">
        <v>196960</v>
      </c>
      <c r="C856" s="51"/>
    </row>
    <row r="857" spans="1:3" x14ac:dyDescent="0.2">
      <c r="A857" s="4">
        <v>33604</v>
      </c>
      <c r="B857" s="5">
        <v>238400</v>
      </c>
      <c r="C857" s="51"/>
    </row>
    <row r="858" spans="1:3" x14ac:dyDescent="0.2">
      <c r="A858" s="4">
        <v>33635</v>
      </c>
      <c r="B858" s="5">
        <v>761000</v>
      </c>
      <c r="C858" s="51"/>
    </row>
    <row r="859" spans="1:3" x14ac:dyDescent="0.2">
      <c r="A859" s="4">
        <v>33664</v>
      </c>
      <c r="B859" s="5">
        <v>587600</v>
      </c>
      <c r="C859" s="51"/>
    </row>
    <row r="860" spans="1:3" x14ac:dyDescent="0.2">
      <c r="A860" s="4">
        <v>33695</v>
      </c>
      <c r="B860" s="5">
        <v>454830</v>
      </c>
      <c r="C860" s="51"/>
    </row>
    <row r="861" spans="1:3" x14ac:dyDescent="0.2">
      <c r="A861" s="4">
        <v>33725</v>
      </c>
      <c r="B861" s="5">
        <v>277220</v>
      </c>
      <c r="C861" s="51"/>
    </row>
    <row r="862" spans="1:3" x14ac:dyDescent="0.2">
      <c r="A862" s="4">
        <v>33756</v>
      </c>
      <c r="B862" s="5">
        <v>203090</v>
      </c>
      <c r="C862" s="51"/>
    </row>
    <row r="863" spans="1:3" x14ac:dyDescent="0.2">
      <c r="A863" s="4">
        <v>33786</v>
      </c>
      <c r="B863" s="5">
        <v>194060</v>
      </c>
      <c r="C863" s="51"/>
    </row>
    <row r="864" spans="1:3" x14ac:dyDescent="0.2">
      <c r="A864" s="4">
        <v>33817</v>
      </c>
      <c r="B864" s="5">
        <v>160260</v>
      </c>
      <c r="C864" s="51"/>
    </row>
    <row r="865" spans="1:3" x14ac:dyDescent="0.2">
      <c r="A865" s="4">
        <v>33848</v>
      </c>
      <c r="B865" s="5">
        <v>177490</v>
      </c>
      <c r="C865" s="51"/>
    </row>
    <row r="866" spans="1:3" x14ac:dyDescent="0.2">
      <c r="A866" s="4">
        <v>33878</v>
      </c>
      <c r="B866" s="5">
        <v>202300</v>
      </c>
      <c r="C866" s="51"/>
    </row>
    <row r="867" spans="1:3" x14ac:dyDescent="0.2">
      <c r="A867" s="4">
        <v>33909</v>
      </c>
      <c r="B867" s="5">
        <v>188600</v>
      </c>
      <c r="C867" s="51"/>
    </row>
    <row r="868" spans="1:3" x14ac:dyDescent="0.2">
      <c r="A868" s="4">
        <v>33939</v>
      </c>
      <c r="B868" s="5">
        <v>409640</v>
      </c>
      <c r="C868" s="51"/>
    </row>
    <row r="869" spans="1:3" x14ac:dyDescent="0.2">
      <c r="A869" s="4">
        <v>33970</v>
      </c>
      <c r="B869" s="5">
        <v>795300</v>
      </c>
      <c r="C869" s="51"/>
    </row>
    <row r="870" spans="1:3" x14ac:dyDescent="0.2">
      <c r="A870" s="4">
        <v>34001</v>
      </c>
      <c r="B870" s="5">
        <v>844260</v>
      </c>
      <c r="C870" s="51"/>
    </row>
    <row r="871" spans="1:3" x14ac:dyDescent="0.2">
      <c r="A871" s="4">
        <v>34029</v>
      </c>
      <c r="B871" s="5">
        <v>1607470</v>
      </c>
      <c r="C871" s="51"/>
    </row>
    <row r="872" spans="1:3" x14ac:dyDescent="0.2">
      <c r="A872" s="4">
        <v>34060</v>
      </c>
      <c r="B872" s="5">
        <v>901560</v>
      </c>
      <c r="C872" s="51"/>
    </row>
    <row r="873" spans="1:3" x14ac:dyDescent="0.2">
      <c r="A873" s="4">
        <v>34090</v>
      </c>
      <c r="B873" s="5">
        <v>648220</v>
      </c>
      <c r="C873" s="51"/>
    </row>
    <row r="874" spans="1:3" x14ac:dyDescent="0.2">
      <c r="A874" s="4">
        <v>34121</v>
      </c>
      <c r="B874" s="5">
        <v>538900</v>
      </c>
      <c r="C874" s="51"/>
    </row>
    <row r="875" spans="1:3" x14ac:dyDescent="0.2">
      <c r="A875" s="4">
        <v>34151</v>
      </c>
      <c r="B875" s="5">
        <v>255580</v>
      </c>
      <c r="C875" s="51"/>
    </row>
    <row r="876" spans="1:3" x14ac:dyDescent="0.2">
      <c r="A876" s="4">
        <v>34182</v>
      </c>
      <c r="B876" s="5">
        <v>222060</v>
      </c>
      <c r="C876" s="51"/>
    </row>
    <row r="877" spans="1:3" x14ac:dyDescent="0.2">
      <c r="A877" s="4">
        <v>34213</v>
      </c>
      <c r="B877" s="5">
        <v>210870</v>
      </c>
      <c r="C877" s="51"/>
    </row>
    <row r="878" spans="1:3" x14ac:dyDescent="0.2">
      <c r="A878" s="4">
        <v>34243</v>
      </c>
      <c r="B878" s="5">
        <v>222670</v>
      </c>
      <c r="C878" s="51"/>
    </row>
    <row r="879" spans="1:3" x14ac:dyDescent="0.2">
      <c r="A879" s="4">
        <v>34274</v>
      </c>
      <c r="B879" s="5">
        <v>206780</v>
      </c>
      <c r="C879" s="51"/>
    </row>
    <row r="880" spans="1:3" x14ac:dyDescent="0.2">
      <c r="A880" s="4">
        <v>34304</v>
      </c>
      <c r="B880" s="5">
        <v>320420</v>
      </c>
      <c r="C880" s="51"/>
    </row>
    <row r="881" spans="1:3" x14ac:dyDescent="0.2">
      <c r="A881" s="4">
        <v>34335</v>
      </c>
      <c r="B881" s="5">
        <v>323150</v>
      </c>
      <c r="C881" s="51"/>
    </row>
    <row r="882" spans="1:3" x14ac:dyDescent="0.2">
      <c r="A882" s="4">
        <v>34366</v>
      </c>
      <c r="B882" s="5">
        <v>390520</v>
      </c>
      <c r="C882" s="51"/>
    </row>
    <row r="883" spans="1:3" x14ac:dyDescent="0.2">
      <c r="A883" s="4">
        <v>34394</v>
      </c>
      <c r="B883" s="5">
        <v>380260</v>
      </c>
      <c r="C883" s="51"/>
    </row>
    <row r="884" spans="1:3" x14ac:dyDescent="0.2">
      <c r="A884" s="4">
        <v>34425</v>
      </c>
      <c r="B884" s="5">
        <v>272330</v>
      </c>
      <c r="C884" s="51"/>
    </row>
    <row r="885" spans="1:3" x14ac:dyDescent="0.2">
      <c r="A885" s="4">
        <v>34455</v>
      </c>
      <c r="B885" s="5">
        <v>282960</v>
      </c>
      <c r="C885" s="51"/>
    </row>
    <row r="886" spans="1:3" x14ac:dyDescent="0.2">
      <c r="A886" s="4">
        <v>34486</v>
      </c>
      <c r="B886" s="5">
        <v>190290</v>
      </c>
      <c r="C886" s="51"/>
    </row>
    <row r="887" spans="1:3" x14ac:dyDescent="0.2">
      <c r="A887" s="4">
        <v>34516</v>
      </c>
      <c r="B887" s="5">
        <v>168350</v>
      </c>
      <c r="C887" s="51"/>
    </row>
    <row r="888" spans="1:3" x14ac:dyDescent="0.2">
      <c r="A888" s="4">
        <v>34547</v>
      </c>
      <c r="B888" s="5">
        <v>169420</v>
      </c>
      <c r="C888" s="51"/>
    </row>
    <row r="889" spans="1:3" x14ac:dyDescent="0.2">
      <c r="A889" s="4">
        <v>34578</v>
      </c>
      <c r="B889" s="5">
        <v>166330</v>
      </c>
      <c r="C889" s="51"/>
    </row>
    <row r="890" spans="1:3" x14ac:dyDescent="0.2">
      <c r="A890" s="4">
        <v>34608</v>
      </c>
      <c r="B890" s="5">
        <v>177180</v>
      </c>
      <c r="C890" s="51"/>
    </row>
    <row r="891" spans="1:3" x14ac:dyDescent="0.2">
      <c r="A891" s="4">
        <v>34639</v>
      </c>
      <c r="B891" s="5">
        <v>208250</v>
      </c>
      <c r="C891" s="51"/>
    </row>
    <row r="892" spans="1:3" x14ac:dyDescent="0.2">
      <c r="A892" s="4">
        <v>34669</v>
      </c>
      <c r="B892" s="5">
        <v>221820</v>
      </c>
      <c r="C892" s="51"/>
    </row>
    <row r="893" spans="1:3" x14ac:dyDescent="0.2">
      <c r="A893" s="4">
        <v>34700</v>
      </c>
      <c r="B893" s="5">
        <v>2132310</v>
      </c>
      <c r="C893" s="51"/>
    </row>
    <row r="894" spans="1:3" x14ac:dyDescent="0.2">
      <c r="A894" s="4">
        <v>34731</v>
      </c>
      <c r="B894" s="5">
        <v>851110</v>
      </c>
      <c r="C894" s="51"/>
    </row>
    <row r="895" spans="1:3" x14ac:dyDescent="0.2">
      <c r="A895" s="4">
        <v>34759</v>
      </c>
      <c r="B895" s="5">
        <v>2383690</v>
      </c>
      <c r="C895" s="51"/>
    </row>
    <row r="896" spans="1:3" x14ac:dyDescent="0.2">
      <c r="A896" s="4">
        <v>34790</v>
      </c>
      <c r="B896" s="5">
        <v>1229880</v>
      </c>
      <c r="C896" s="51"/>
    </row>
    <row r="897" spans="1:3" x14ac:dyDescent="0.2">
      <c r="A897" s="4">
        <v>34820</v>
      </c>
      <c r="B897" s="5">
        <v>1096610</v>
      </c>
      <c r="C897" s="51"/>
    </row>
    <row r="898" spans="1:3" x14ac:dyDescent="0.2">
      <c r="A898" s="4">
        <v>34851</v>
      </c>
      <c r="B898" s="5">
        <v>506590</v>
      </c>
      <c r="C898" s="51"/>
    </row>
    <row r="899" spans="1:3" x14ac:dyDescent="0.2">
      <c r="A899" s="4">
        <v>34881</v>
      </c>
      <c r="B899" s="5">
        <v>327770</v>
      </c>
      <c r="C899" s="51"/>
    </row>
    <row r="900" spans="1:3" x14ac:dyDescent="0.2">
      <c r="A900" s="4">
        <v>34912</v>
      </c>
      <c r="B900" s="5">
        <v>250090</v>
      </c>
      <c r="C900" s="51"/>
    </row>
    <row r="901" spans="1:3" x14ac:dyDescent="0.2">
      <c r="A901" s="4">
        <v>34943</v>
      </c>
      <c r="B901" s="5">
        <v>227580</v>
      </c>
      <c r="C901" s="51"/>
    </row>
    <row r="902" spans="1:3" x14ac:dyDescent="0.2">
      <c r="A902" s="4">
        <v>34973</v>
      </c>
      <c r="B902" s="5">
        <v>251320</v>
      </c>
      <c r="C902" s="51"/>
    </row>
    <row r="903" spans="1:3" x14ac:dyDescent="0.2">
      <c r="A903" s="4">
        <v>35004</v>
      </c>
      <c r="B903" s="5">
        <v>221870</v>
      </c>
      <c r="C903" s="51"/>
    </row>
    <row r="904" spans="1:3" x14ac:dyDescent="0.2">
      <c r="A904" s="4">
        <v>35034</v>
      </c>
      <c r="B904" s="5">
        <v>500960</v>
      </c>
      <c r="C904" s="51"/>
    </row>
    <row r="905" spans="1:3" x14ac:dyDescent="0.2">
      <c r="A905" s="4">
        <v>35065</v>
      </c>
      <c r="B905" s="5">
        <v>555090</v>
      </c>
      <c r="C905" s="51"/>
    </row>
    <row r="906" spans="1:3" x14ac:dyDescent="0.2">
      <c r="A906" s="4">
        <v>35096</v>
      </c>
      <c r="B906" s="5">
        <v>1633600</v>
      </c>
      <c r="C906" s="51"/>
    </row>
    <row r="907" spans="1:3" x14ac:dyDescent="0.2">
      <c r="A907" s="4">
        <v>35125</v>
      </c>
      <c r="B907" s="5">
        <v>1048140</v>
      </c>
      <c r="C907" s="51"/>
    </row>
    <row r="908" spans="1:3" x14ac:dyDescent="0.2">
      <c r="A908" s="4">
        <v>35156</v>
      </c>
      <c r="B908" s="5">
        <v>686580</v>
      </c>
      <c r="C908" s="51"/>
    </row>
    <row r="909" spans="1:3" x14ac:dyDescent="0.2">
      <c r="A909" s="4">
        <v>35186</v>
      </c>
      <c r="B909" s="5">
        <v>807540</v>
      </c>
      <c r="C909" s="51"/>
    </row>
    <row r="910" spans="1:3" x14ac:dyDescent="0.2">
      <c r="A910" s="4">
        <v>35217</v>
      </c>
      <c r="B910" s="5">
        <v>383160</v>
      </c>
      <c r="C910" s="51"/>
    </row>
    <row r="911" spans="1:3" x14ac:dyDescent="0.2">
      <c r="A911" s="4">
        <v>35247</v>
      </c>
      <c r="B911" s="5">
        <v>265570</v>
      </c>
      <c r="C911" s="51"/>
    </row>
    <row r="912" spans="1:3" x14ac:dyDescent="0.2">
      <c r="A912" s="4">
        <v>35278</v>
      </c>
      <c r="B912" s="5">
        <v>258030</v>
      </c>
      <c r="C912" s="51"/>
    </row>
    <row r="913" spans="1:3" x14ac:dyDescent="0.2">
      <c r="A913" s="4">
        <v>35309</v>
      </c>
      <c r="B913" s="5">
        <v>234300</v>
      </c>
      <c r="C913" s="51"/>
    </row>
    <row r="914" spans="1:3" x14ac:dyDescent="0.2">
      <c r="A914" s="4">
        <v>35339</v>
      </c>
      <c r="B914" s="5">
        <v>254270</v>
      </c>
      <c r="C914" s="51"/>
    </row>
    <row r="915" spans="1:3" x14ac:dyDescent="0.2">
      <c r="A915" s="4">
        <v>35370</v>
      </c>
      <c r="B915" s="5">
        <v>400300</v>
      </c>
      <c r="C915" s="51"/>
    </row>
    <row r="916" spans="1:3" x14ac:dyDescent="0.2">
      <c r="A916" s="4">
        <v>35400</v>
      </c>
      <c r="B916" s="5">
        <v>1701520</v>
      </c>
      <c r="C916" s="51"/>
    </row>
    <row r="917" spans="1:3" x14ac:dyDescent="0.2">
      <c r="A917" s="4">
        <v>35431</v>
      </c>
      <c r="B917" s="5">
        <v>2040370</v>
      </c>
      <c r="C917" s="51"/>
    </row>
    <row r="918" spans="1:3" x14ac:dyDescent="0.2">
      <c r="A918" s="4">
        <v>35462</v>
      </c>
      <c r="B918" s="5">
        <v>711380</v>
      </c>
      <c r="C918" s="51"/>
    </row>
    <row r="919" spans="1:3" x14ac:dyDescent="0.2">
      <c r="A919" s="4">
        <v>35490</v>
      </c>
      <c r="B919" s="5">
        <v>502180</v>
      </c>
      <c r="C919" s="51"/>
    </row>
    <row r="920" spans="1:3" x14ac:dyDescent="0.2">
      <c r="A920" s="4">
        <v>35521</v>
      </c>
      <c r="B920" s="5">
        <v>457040</v>
      </c>
      <c r="C920" s="51"/>
    </row>
    <row r="921" spans="1:3" x14ac:dyDescent="0.2">
      <c r="A921" s="4">
        <v>35551</v>
      </c>
      <c r="B921" s="5">
        <v>350410</v>
      </c>
      <c r="C921" s="51"/>
    </row>
    <row r="922" spans="1:3" x14ac:dyDescent="0.2">
      <c r="A922" s="4">
        <v>35582</v>
      </c>
      <c r="B922" s="5">
        <v>275920</v>
      </c>
      <c r="C922" s="51"/>
    </row>
    <row r="923" spans="1:3" x14ac:dyDescent="0.2">
      <c r="A923" s="4">
        <v>35612</v>
      </c>
      <c r="B923" s="5">
        <v>242050</v>
      </c>
      <c r="C923" s="51"/>
    </row>
    <row r="924" spans="1:3" x14ac:dyDescent="0.2">
      <c r="A924" s="4">
        <v>35643</v>
      </c>
      <c r="B924" s="5">
        <v>242480</v>
      </c>
      <c r="C924" s="51"/>
    </row>
    <row r="925" spans="1:3" x14ac:dyDescent="0.2">
      <c r="A925" s="4">
        <v>35674</v>
      </c>
      <c r="B925" s="5">
        <v>245490</v>
      </c>
      <c r="C925" s="51"/>
    </row>
    <row r="926" spans="1:3" x14ac:dyDescent="0.2">
      <c r="A926" s="4">
        <v>35704</v>
      </c>
      <c r="B926" s="5">
        <v>266980</v>
      </c>
      <c r="C926" s="51"/>
    </row>
    <row r="927" spans="1:3" x14ac:dyDescent="0.2">
      <c r="A927" s="4">
        <v>35735</v>
      </c>
      <c r="B927" s="5">
        <v>435110</v>
      </c>
      <c r="C927" s="51"/>
    </row>
    <row r="928" spans="1:3" x14ac:dyDescent="0.2">
      <c r="A928" s="4">
        <v>35765</v>
      </c>
      <c r="B928" s="5">
        <v>431060</v>
      </c>
      <c r="C928" s="51"/>
    </row>
    <row r="929" spans="1:3" x14ac:dyDescent="0.2">
      <c r="A929" s="4">
        <v>35796</v>
      </c>
      <c r="B929" s="5">
        <v>1578200</v>
      </c>
      <c r="C929" s="51"/>
    </row>
    <row r="930" spans="1:3" x14ac:dyDescent="0.2">
      <c r="A930" s="4">
        <v>35827</v>
      </c>
      <c r="B930" s="5">
        <v>2138600</v>
      </c>
      <c r="C930" s="51"/>
    </row>
    <row r="931" spans="1:3" x14ac:dyDescent="0.2">
      <c r="A931" s="4">
        <v>35855</v>
      </c>
      <c r="B931" s="5">
        <v>1305050</v>
      </c>
      <c r="C931" s="51"/>
    </row>
    <row r="932" spans="1:3" x14ac:dyDescent="0.2">
      <c r="A932" s="4">
        <v>35886</v>
      </c>
      <c r="B932" s="5">
        <v>993050</v>
      </c>
      <c r="C932" s="51"/>
    </row>
    <row r="933" spans="1:3" x14ac:dyDescent="0.2">
      <c r="A933" s="4">
        <v>35916</v>
      </c>
      <c r="B933" s="5">
        <v>1162580</v>
      </c>
      <c r="C933" s="51"/>
    </row>
    <row r="934" spans="1:3" x14ac:dyDescent="0.2">
      <c r="A934" s="4">
        <v>35947</v>
      </c>
      <c r="B934" s="5">
        <v>940140</v>
      </c>
      <c r="C934" s="51"/>
    </row>
    <row r="935" spans="1:3" x14ac:dyDescent="0.2">
      <c r="A935" s="4">
        <v>35977</v>
      </c>
      <c r="B935" s="5">
        <v>429540</v>
      </c>
      <c r="C935" s="51"/>
    </row>
    <row r="936" spans="1:3" x14ac:dyDescent="0.2">
      <c r="A936" s="4">
        <v>36008</v>
      </c>
      <c r="B936" s="5">
        <v>316620</v>
      </c>
      <c r="C936" s="51"/>
    </row>
    <row r="937" spans="1:3" x14ac:dyDescent="0.2">
      <c r="A937" s="4">
        <v>36039</v>
      </c>
      <c r="B937" s="5">
        <v>297060</v>
      </c>
      <c r="C937" s="51"/>
    </row>
    <row r="938" spans="1:3" x14ac:dyDescent="0.2">
      <c r="A938" s="4">
        <v>36069</v>
      </c>
      <c r="B938" s="5">
        <v>321640</v>
      </c>
      <c r="C938" s="51"/>
    </row>
    <row r="939" spans="1:3" x14ac:dyDescent="0.2">
      <c r="A939" s="4">
        <v>36100</v>
      </c>
      <c r="B939" s="5">
        <v>569200</v>
      </c>
      <c r="C939" s="51"/>
    </row>
    <row r="940" spans="1:3" x14ac:dyDescent="0.2">
      <c r="A940" s="4">
        <v>36130</v>
      </c>
      <c r="B940" s="5">
        <v>704770</v>
      </c>
      <c r="C940" s="51"/>
    </row>
    <row r="941" spans="1:3" x14ac:dyDescent="0.2">
      <c r="A941" s="4">
        <v>36161</v>
      </c>
      <c r="B941" s="5">
        <v>718850</v>
      </c>
      <c r="C941" s="51"/>
    </row>
    <row r="942" spans="1:3" x14ac:dyDescent="0.2">
      <c r="A942" s="4">
        <v>36192</v>
      </c>
      <c r="B942" s="5">
        <v>1169840</v>
      </c>
      <c r="C942" s="51"/>
    </row>
    <row r="943" spans="1:3" x14ac:dyDescent="0.2">
      <c r="A943" s="4">
        <v>36220</v>
      </c>
      <c r="B943" s="5">
        <v>1091090</v>
      </c>
      <c r="C943" s="51"/>
    </row>
    <row r="944" spans="1:3" x14ac:dyDescent="0.2">
      <c r="A944" s="4">
        <v>36251</v>
      </c>
      <c r="B944" s="5">
        <v>786180</v>
      </c>
      <c r="C944" s="51"/>
    </row>
    <row r="945" spans="1:3" x14ac:dyDescent="0.2">
      <c r="A945" s="4">
        <v>36281</v>
      </c>
      <c r="B945" s="5">
        <v>613940</v>
      </c>
      <c r="C945" s="51"/>
    </row>
    <row r="946" spans="1:3" x14ac:dyDescent="0.2">
      <c r="A946" s="4">
        <v>36312</v>
      </c>
      <c r="B946" s="5">
        <v>390550</v>
      </c>
      <c r="C946" s="51"/>
    </row>
    <row r="947" spans="1:3" x14ac:dyDescent="0.2">
      <c r="A947" s="4">
        <v>36342</v>
      </c>
      <c r="B947" s="5">
        <v>298650</v>
      </c>
      <c r="C947" s="51"/>
    </row>
    <row r="948" spans="1:3" x14ac:dyDescent="0.2">
      <c r="A948" s="4">
        <v>36373</v>
      </c>
      <c r="B948" s="5">
        <v>267940</v>
      </c>
      <c r="C948" s="51"/>
    </row>
    <row r="949" spans="1:3" x14ac:dyDescent="0.2">
      <c r="A949" s="4">
        <v>36404</v>
      </c>
      <c r="B949" s="5">
        <v>265710</v>
      </c>
      <c r="C949" s="51"/>
    </row>
    <row r="950" spans="1:3" x14ac:dyDescent="0.2">
      <c r="A950" s="4">
        <v>36434</v>
      </c>
      <c r="B950" s="5">
        <v>289760</v>
      </c>
      <c r="C950" s="51"/>
    </row>
    <row r="951" spans="1:3" x14ac:dyDescent="0.2">
      <c r="A951" s="4">
        <v>36465</v>
      </c>
      <c r="B951" s="5">
        <v>329780</v>
      </c>
      <c r="C951" s="51"/>
    </row>
    <row r="952" spans="1:3" x14ac:dyDescent="0.2">
      <c r="A952" s="4">
        <v>36495</v>
      </c>
      <c r="B952" s="5">
        <v>327716</v>
      </c>
      <c r="C952" s="51"/>
    </row>
    <row r="953" spans="1:3" x14ac:dyDescent="0.2">
      <c r="A953" s="4">
        <v>36526</v>
      </c>
      <c r="B953" s="5">
        <v>835635</v>
      </c>
      <c r="C953" s="51"/>
    </row>
    <row r="954" spans="1:3" x14ac:dyDescent="0.2">
      <c r="A954" s="4">
        <v>36557</v>
      </c>
      <c r="B954" s="5">
        <v>1546547</v>
      </c>
      <c r="C954" s="51"/>
    </row>
    <row r="955" spans="1:3" x14ac:dyDescent="0.2">
      <c r="A955" s="4">
        <v>36586</v>
      </c>
      <c r="B955" s="5">
        <v>1091413</v>
      </c>
      <c r="C955" s="51"/>
    </row>
    <row r="956" spans="1:3" x14ac:dyDescent="0.2">
      <c r="A956" s="4">
        <v>36617</v>
      </c>
      <c r="B956" s="5">
        <v>762198</v>
      </c>
      <c r="C956" s="51"/>
    </row>
    <row r="957" spans="1:3" x14ac:dyDescent="0.2">
      <c r="A957" s="4">
        <v>36647</v>
      </c>
      <c r="B957" s="5">
        <v>495119</v>
      </c>
      <c r="C957" s="51"/>
    </row>
    <row r="958" spans="1:3" x14ac:dyDescent="0.2">
      <c r="A958" s="4">
        <v>36678</v>
      </c>
      <c r="B958" s="5">
        <v>349699</v>
      </c>
      <c r="C958" s="51"/>
    </row>
    <row r="959" spans="1:3" x14ac:dyDescent="0.2">
      <c r="A959" s="4">
        <v>36708</v>
      </c>
      <c r="B959" s="5">
        <v>284642</v>
      </c>
      <c r="C959" s="51"/>
    </row>
    <row r="960" spans="1:3" x14ac:dyDescent="0.2">
      <c r="A960" s="4">
        <v>36739</v>
      </c>
      <c r="B960" s="5">
        <v>259944</v>
      </c>
      <c r="C960" s="51"/>
    </row>
    <row r="961" spans="1:3" x14ac:dyDescent="0.2">
      <c r="A961" s="4">
        <v>36770</v>
      </c>
      <c r="B961" s="5">
        <v>266759</v>
      </c>
      <c r="C961" s="51"/>
    </row>
    <row r="962" spans="1:3" x14ac:dyDescent="0.2">
      <c r="A962" s="4">
        <v>36800</v>
      </c>
      <c r="B962" s="5">
        <v>290960</v>
      </c>
      <c r="C962" s="51"/>
    </row>
    <row r="963" spans="1:3" x14ac:dyDescent="0.2">
      <c r="A963" s="4">
        <v>36831</v>
      </c>
      <c r="B963" s="5">
        <v>269187</v>
      </c>
      <c r="C963" s="51"/>
    </row>
    <row r="964" spans="1:3" x14ac:dyDescent="0.2">
      <c r="A964" s="4">
        <v>36861</v>
      </c>
      <c r="B964" s="5">
        <v>312996</v>
      </c>
      <c r="C964" s="51"/>
    </row>
    <row r="965" spans="1:3" x14ac:dyDescent="0.2">
      <c r="A965" s="4">
        <v>36892</v>
      </c>
      <c r="B965" s="5">
        <v>337810</v>
      </c>
      <c r="C965" s="51"/>
    </row>
    <row r="966" spans="1:3" x14ac:dyDescent="0.2">
      <c r="A966" s="4">
        <v>36923</v>
      </c>
      <c r="B966" s="5">
        <v>555017</v>
      </c>
      <c r="C966" s="51"/>
    </row>
    <row r="967" spans="1:3" x14ac:dyDescent="0.2">
      <c r="A967" s="4">
        <v>36951</v>
      </c>
      <c r="B967" s="5">
        <v>650217</v>
      </c>
      <c r="C967" s="51"/>
    </row>
    <row r="968" spans="1:3" x14ac:dyDescent="0.2">
      <c r="A968" s="4">
        <v>36982</v>
      </c>
      <c r="B968" s="5">
        <v>416700</v>
      </c>
      <c r="C968" s="51"/>
    </row>
    <row r="969" spans="1:3" x14ac:dyDescent="0.2">
      <c r="A969" s="4">
        <v>37012</v>
      </c>
      <c r="B969" s="5">
        <v>368403</v>
      </c>
      <c r="C969" s="51"/>
    </row>
    <row r="970" spans="1:3" x14ac:dyDescent="0.2">
      <c r="A970" s="4">
        <v>37043</v>
      </c>
      <c r="B970" s="5">
        <v>263335</v>
      </c>
      <c r="C970" s="51"/>
    </row>
    <row r="971" spans="1:3" x14ac:dyDescent="0.2">
      <c r="A971" s="4">
        <v>37073</v>
      </c>
      <c r="B971" s="5">
        <v>251323</v>
      </c>
      <c r="C971" s="51"/>
    </row>
    <row r="972" spans="1:3" x14ac:dyDescent="0.2">
      <c r="A972" s="4">
        <v>37104</v>
      </c>
      <c r="B972" s="5">
        <v>220145</v>
      </c>
      <c r="C972" s="51"/>
    </row>
    <row r="973" spans="1:3" x14ac:dyDescent="0.2">
      <c r="A973" s="4">
        <v>37135</v>
      </c>
      <c r="B973" s="5">
        <v>200817</v>
      </c>
      <c r="C973" s="51"/>
    </row>
    <row r="974" spans="1:3" x14ac:dyDescent="0.2">
      <c r="A974" s="4">
        <v>37165</v>
      </c>
      <c r="B974" s="5">
        <v>202783</v>
      </c>
      <c r="C974" s="51"/>
    </row>
    <row r="975" spans="1:3" x14ac:dyDescent="0.2">
      <c r="A975" s="4">
        <v>37196</v>
      </c>
      <c r="B975" s="5">
        <v>361665</v>
      </c>
      <c r="C975" s="51"/>
    </row>
    <row r="976" spans="1:3" x14ac:dyDescent="0.2">
      <c r="A976" s="4">
        <v>37226</v>
      </c>
      <c r="B976" s="5">
        <v>831386</v>
      </c>
      <c r="C976" s="51"/>
    </row>
    <row r="977" spans="1:3" x14ac:dyDescent="0.2">
      <c r="A977" s="4">
        <v>37257</v>
      </c>
      <c r="B977" s="5">
        <v>876689</v>
      </c>
      <c r="C977" s="51"/>
    </row>
    <row r="978" spans="1:3" x14ac:dyDescent="0.2">
      <c r="A978" s="4">
        <v>37288</v>
      </c>
      <c r="B978" s="5">
        <v>521212</v>
      </c>
      <c r="C978" s="51"/>
    </row>
    <row r="979" spans="1:3" x14ac:dyDescent="0.2">
      <c r="A979" s="4">
        <v>37316</v>
      </c>
      <c r="B979" s="5">
        <v>574636</v>
      </c>
      <c r="C979" s="51"/>
    </row>
    <row r="980" spans="1:3" x14ac:dyDescent="0.2">
      <c r="A980" s="4">
        <v>37347</v>
      </c>
      <c r="B980" s="5">
        <v>483883</v>
      </c>
      <c r="C980" s="51"/>
    </row>
    <row r="981" spans="1:3" x14ac:dyDescent="0.2">
      <c r="A981" s="4">
        <v>37377</v>
      </c>
      <c r="B981" s="5">
        <v>363119</v>
      </c>
      <c r="C981" s="51"/>
    </row>
    <row r="982" spans="1:3" x14ac:dyDescent="0.2">
      <c r="A982" s="4">
        <v>37408</v>
      </c>
      <c r="B982" s="5">
        <v>234852</v>
      </c>
      <c r="C982" s="51"/>
    </row>
    <row r="983" spans="1:3" x14ac:dyDescent="0.2">
      <c r="A983" s="4">
        <v>37438</v>
      </c>
      <c r="B983" s="5">
        <v>209440</v>
      </c>
      <c r="C983" s="51"/>
    </row>
    <row r="984" spans="1:3" x14ac:dyDescent="0.2">
      <c r="A984" s="4">
        <v>37469</v>
      </c>
      <c r="B984" s="5">
        <v>202414</v>
      </c>
      <c r="C984" s="51"/>
    </row>
    <row r="985" spans="1:3" x14ac:dyDescent="0.2">
      <c r="A985" s="4">
        <v>37500</v>
      </c>
      <c r="B985" s="5">
        <v>181429</v>
      </c>
      <c r="C985" s="51"/>
    </row>
    <row r="986" spans="1:3" x14ac:dyDescent="0.2">
      <c r="A986" s="4">
        <v>37530</v>
      </c>
      <c r="B986" s="5">
        <v>186417</v>
      </c>
      <c r="C986" s="51"/>
    </row>
    <row r="987" spans="1:3" x14ac:dyDescent="0.2">
      <c r="A987" s="4">
        <v>37561</v>
      </c>
      <c r="B987" s="5">
        <v>225792</v>
      </c>
      <c r="C987" s="51"/>
    </row>
    <row r="988" spans="1:3" x14ac:dyDescent="0.2">
      <c r="A988" s="4">
        <v>37591</v>
      </c>
      <c r="B988" s="5">
        <v>1119797</v>
      </c>
      <c r="C988" s="51"/>
    </row>
    <row r="989" spans="1:3" x14ac:dyDescent="0.2">
      <c r="A989" s="4">
        <v>37622</v>
      </c>
      <c r="B989" s="5">
        <v>1040705</v>
      </c>
      <c r="C989" s="51"/>
    </row>
    <row r="990" spans="1:3" x14ac:dyDescent="0.2">
      <c r="A990" s="4">
        <v>37653</v>
      </c>
      <c r="B990" s="5">
        <v>484190</v>
      </c>
      <c r="C990" s="51"/>
    </row>
    <row r="991" spans="1:3" x14ac:dyDescent="0.2">
      <c r="A991" s="4">
        <v>37681</v>
      </c>
      <c r="B991" s="5">
        <v>695471</v>
      </c>
      <c r="C991" s="51"/>
    </row>
    <row r="992" spans="1:3" x14ac:dyDescent="0.2">
      <c r="A992" s="4">
        <v>37712</v>
      </c>
      <c r="B992" s="5">
        <v>818128</v>
      </c>
      <c r="C992" s="51"/>
    </row>
    <row r="993" spans="1:3" x14ac:dyDescent="0.2">
      <c r="A993" s="4">
        <v>37742</v>
      </c>
      <c r="B993" s="5">
        <v>805624</v>
      </c>
      <c r="C993" s="51"/>
    </row>
    <row r="994" spans="1:3" x14ac:dyDescent="0.2">
      <c r="A994" s="4">
        <v>37773</v>
      </c>
      <c r="B994" s="5">
        <v>341083</v>
      </c>
      <c r="C994" s="51"/>
    </row>
    <row r="995" spans="1:3" x14ac:dyDescent="0.2">
      <c r="A995" s="4">
        <v>37803</v>
      </c>
      <c r="B995" s="5">
        <v>242634</v>
      </c>
      <c r="C995" s="51"/>
    </row>
    <row r="996" spans="1:3" x14ac:dyDescent="0.2">
      <c r="A996" s="4">
        <v>37834</v>
      </c>
      <c r="B996" s="5">
        <v>202551</v>
      </c>
      <c r="C996" s="51"/>
    </row>
    <row r="997" spans="1:3" x14ac:dyDescent="0.2">
      <c r="A997" s="4">
        <v>37865</v>
      </c>
      <c r="B997" s="5">
        <v>206752</v>
      </c>
      <c r="C997" s="51"/>
    </row>
    <row r="998" spans="1:3" x14ac:dyDescent="0.2">
      <c r="A998" s="4">
        <v>37895</v>
      </c>
      <c r="B998" s="52" t="e">
        <f>#REF!</f>
        <v>#REF!</v>
      </c>
    </row>
    <row r="999" spans="1:3" x14ac:dyDescent="0.2">
      <c r="A999" s="4">
        <v>37926</v>
      </c>
      <c r="B999" s="52" t="e">
        <f>#REF!</f>
        <v>#REF!</v>
      </c>
    </row>
    <row r="1000" spans="1:3" x14ac:dyDescent="0.2">
      <c r="A1000" s="4">
        <v>37956</v>
      </c>
      <c r="B1000" s="52" t="e">
        <f>#REF!</f>
        <v>#REF!</v>
      </c>
    </row>
    <row r="1001" spans="1:3" x14ac:dyDescent="0.2">
      <c r="A1001" s="4">
        <v>37987</v>
      </c>
      <c r="B1001" s="52" t="e">
        <f>#REF!</f>
        <v>#REF!</v>
      </c>
    </row>
    <row r="1002" spans="1:3" x14ac:dyDescent="0.2">
      <c r="A1002" s="4">
        <v>38018</v>
      </c>
      <c r="B1002" s="52" t="e">
        <f>#REF!</f>
        <v>#REF!</v>
      </c>
    </row>
    <row r="1003" spans="1:3" x14ac:dyDescent="0.2">
      <c r="A1003" s="4">
        <v>38047</v>
      </c>
      <c r="B1003" s="52" t="e">
        <f>#REF!</f>
        <v>#REF!</v>
      </c>
    </row>
    <row r="1004" spans="1:3" x14ac:dyDescent="0.2">
      <c r="A1004" s="4">
        <v>38078</v>
      </c>
      <c r="B1004" s="52" t="e">
        <f>#REF!</f>
        <v>#REF!</v>
      </c>
    </row>
    <row r="1005" spans="1:3" x14ac:dyDescent="0.2">
      <c r="A1005" s="4">
        <v>38108</v>
      </c>
      <c r="B1005" s="52" t="e">
        <f>#REF!</f>
        <v>#REF!</v>
      </c>
    </row>
    <row r="1006" spans="1:3" x14ac:dyDescent="0.2">
      <c r="A1006" s="4">
        <v>38139</v>
      </c>
      <c r="B1006" s="52" t="e">
        <f>#REF!</f>
        <v>#REF!</v>
      </c>
    </row>
    <row r="1007" spans="1:3" x14ac:dyDescent="0.2">
      <c r="A1007" s="4">
        <v>38169</v>
      </c>
      <c r="B1007" s="52" t="e">
        <f>#REF!</f>
        <v>#REF!</v>
      </c>
    </row>
    <row r="1008" spans="1:3" x14ac:dyDescent="0.2">
      <c r="A1008" s="4">
        <v>38200</v>
      </c>
      <c r="B1008" s="52" t="e">
        <f>#REF!</f>
        <v>#REF!</v>
      </c>
    </row>
    <row r="1009" spans="1:2" x14ac:dyDescent="0.2">
      <c r="A1009" s="4">
        <v>38231</v>
      </c>
      <c r="B1009" s="52" t="e">
        <f>#REF!</f>
        <v>#REF!</v>
      </c>
    </row>
    <row r="1010" spans="1:2" x14ac:dyDescent="0.2">
      <c r="A1010" s="4">
        <v>38261</v>
      </c>
      <c r="B1010" s="52" t="e">
        <f>#REF!</f>
        <v>#REF!</v>
      </c>
    </row>
    <row r="1011" spans="1:2" x14ac:dyDescent="0.2">
      <c r="A1011" s="4">
        <v>38292</v>
      </c>
      <c r="B1011" s="52" t="e">
        <f>#REF!</f>
        <v>#REF!</v>
      </c>
    </row>
    <row r="1012" spans="1:2" x14ac:dyDescent="0.2">
      <c r="A1012" s="4">
        <v>38322</v>
      </c>
      <c r="B1012" s="52" t="e">
        <f>#REF!</f>
        <v>#REF!</v>
      </c>
    </row>
    <row r="1013" spans="1:2" x14ac:dyDescent="0.2">
      <c r="A1013" s="4">
        <v>38353</v>
      </c>
      <c r="B1013" s="52" t="e">
        <f>#REF!</f>
        <v>#REF!</v>
      </c>
    </row>
    <row r="1014" spans="1:2" x14ac:dyDescent="0.2">
      <c r="A1014" s="4">
        <v>38384</v>
      </c>
      <c r="B1014" s="52" t="e">
        <f>#REF!</f>
        <v>#REF!</v>
      </c>
    </row>
    <row r="1015" spans="1:2" x14ac:dyDescent="0.2">
      <c r="A1015" s="4">
        <v>38412</v>
      </c>
      <c r="B1015" s="52" t="e">
        <f>#REF!</f>
        <v>#REF!</v>
      </c>
    </row>
    <row r="1016" spans="1:2" x14ac:dyDescent="0.2">
      <c r="A1016" s="4">
        <v>38443</v>
      </c>
      <c r="B1016" s="52" t="e">
        <f>#REF!</f>
        <v>#REF!</v>
      </c>
    </row>
    <row r="1017" spans="1:2" x14ac:dyDescent="0.2">
      <c r="A1017" s="4">
        <v>38473</v>
      </c>
      <c r="B1017" s="52" t="e">
        <f>#REF!</f>
        <v>#REF!</v>
      </c>
    </row>
    <row r="1018" spans="1:2" x14ac:dyDescent="0.2">
      <c r="A1018" s="4">
        <v>38504</v>
      </c>
      <c r="B1018" s="52" t="e">
        <f>#REF!</f>
        <v>#REF!</v>
      </c>
    </row>
    <row r="1019" spans="1:2" x14ac:dyDescent="0.2">
      <c r="A1019" s="4">
        <v>38534</v>
      </c>
      <c r="B1019" s="52" t="e">
        <f>#REF!</f>
        <v>#REF!</v>
      </c>
    </row>
    <row r="1020" spans="1:2" x14ac:dyDescent="0.2">
      <c r="A1020" s="4">
        <v>38565</v>
      </c>
      <c r="B1020" s="52" t="e">
        <f>#REF!</f>
        <v>#REF!</v>
      </c>
    </row>
    <row r="1021" spans="1:2" x14ac:dyDescent="0.2">
      <c r="A1021" s="4">
        <v>38596</v>
      </c>
      <c r="B1021" s="52" t="e">
        <f>#REF!</f>
        <v>#REF!</v>
      </c>
    </row>
    <row r="1022" spans="1:2" x14ac:dyDescent="0.2">
      <c r="A1022" s="4">
        <v>38626</v>
      </c>
      <c r="B1022" s="52" t="e">
        <f>#REF!</f>
        <v>#REF!</v>
      </c>
    </row>
    <row r="1023" spans="1:2" x14ac:dyDescent="0.2">
      <c r="A1023" s="4">
        <v>38657</v>
      </c>
      <c r="B1023" s="52" t="e">
        <f>#REF!</f>
        <v>#REF!</v>
      </c>
    </row>
    <row r="1024" spans="1:2" x14ac:dyDescent="0.2">
      <c r="A1024" s="4">
        <v>38687</v>
      </c>
      <c r="B1024" s="52" t="e">
        <f>#REF!</f>
        <v>#REF!</v>
      </c>
    </row>
    <row r="1025" spans="1:2" x14ac:dyDescent="0.2">
      <c r="A1025" s="4">
        <v>38718</v>
      </c>
      <c r="B1025" s="52" t="e">
        <f>#REF!</f>
        <v>#REF!</v>
      </c>
    </row>
    <row r="1026" spans="1:2" x14ac:dyDescent="0.2">
      <c r="A1026" s="4">
        <v>38749</v>
      </c>
      <c r="B1026" s="52" t="e">
        <f>#REF!</f>
        <v>#REF!</v>
      </c>
    </row>
    <row r="1027" spans="1:2" x14ac:dyDescent="0.2">
      <c r="A1027" s="4">
        <v>38777</v>
      </c>
      <c r="B1027" s="52" t="e">
        <f>#REF!</f>
        <v>#REF!</v>
      </c>
    </row>
    <row r="1028" spans="1:2" x14ac:dyDescent="0.2">
      <c r="A1028" s="4">
        <v>38808</v>
      </c>
      <c r="B1028" s="52" t="e">
        <f>#REF!</f>
        <v>#REF!</v>
      </c>
    </row>
    <row r="1029" spans="1:2" x14ac:dyDescent="0.2">
      <c r="A1029" s="4">
        <v>38838</v>
      </c>
      <c r="B1029" s="52" t="e">
        <f>#REF!</f>
        <v>#REF!</v>
      </c>
    </row>
    <row r="1030" spans="1:2" x14ac:dyDescent="0.2">
      <c r="A1030" s="4">
        <v>38869</v>
      </c>
      <c r="B1030" s="52" t="e">
        <f>#REF!</f>
        <v>#REF!</v>
      </c>
    </row>
    <row r="1031" spans="1:2" x14ac:dyDescent="0.2">
      <c r="A1031" s="4">
        <v>38899</v>
      </c>
      <c r="B1031" s="52" t="e">
        <f>#REF!</f>
        <v>#REF!</v>
      </c>
    </row>
    <row r="1032" spans="1:2" x14ac:dyDescent="0.2">
      <c r="A1032" s="4">
        <v>38930</v>
      </c>
      <c r="B1032" s="52" t="e">
        <f>#REF!</f>
        <v>#REF!</v>
      </c>
    </row>
    <row r="1033" spans="1:2" x14ac:dyDescent="0.2">
      <c r="A1033" s="4">
        <v>38961</v>
      </c>
      <c r="B1033" s="52" t="e">
        <f>#REF!</f>
        <v>#REF!</v>
      </c>
    </row>
    <row r="1034" spans="1:2" x14ac:dyDescent="0.2">
      <c r="A1034" s="4">
        <v>38991</v>
      </c>
      <c r="B1034" s="52" t="e">
        <f>#REF!</f>
        <v>#REF!</v>
      </c>
    </row>
    <row r="1035" spans="1:2" x14ac:dyDescent="0.2">
      <c r="A1035" s="4">
        <v>39022</v>
      </c>
      <c r="B1035" s="52" t="e">
        <f>#REF!</f>
        <v>#REF!</v>
      </c>
    </row>
    <row r="1036" spans="1:2" x14ac:dyDescent="0.2">
      <c r="A1036" s="4">
        <v>39052</v>
      </c>
      <c r="B1036" s="52" t="e">
        <f>#REF!</f>
        <v>#REF!</v>
      </c>
    </row>
    <row r="1037" spans="1:2" x14ac:dyDescent="0.2">
      <c r="A1037" s="4">
        <v>39083</v>
      </c>
      <c r="B1037" s="52" t="e">
        <f>#REF!</f>
        <v>#REF!</v>
      </c>
    </row>
    <row r="1038" spans="1:2" x14ac:dyDescent="0.2">
      <c r="A1038" s="4">
        <v>39114</v>
      </c>
      <c r="B1038" s="52" t="e">
        <f>#REF!</f>
        <v>#REF!</v>
      </c>
    </row>
    <row r="1039" spans="1:2" x14ac:dyDescent="0.2">
      <c r="A1039" s="4">
        <v>39142</v>
      </c>
      <c r="B1039" s="52" t="e">
        <f>#REF!</f>
        <v>#REF!</v>
      </c>
    </row>
    <row r="1040" spans="1:2" x14ac:dyDescent="0.2">
      <c r="A1040" s="4">
        <v>39173</v>
      </c>
      <c r="B1040" s="52" t="e">
        <f>#REF!</f>
        <v>#REF!</v>
      </c>
    </row>
    <row r="1041" spans="1:2" x14ac:dyDescent="0.2">
      <c r="A1041" s="4">
        <v>39203</v>
      </c>
      <c r="B1041" s="52" t="e">
        <f>#REF!</f>
        <v>#REF!</v>
      </c>
    </row>
    <row r="1042" spans="1:2" x14ac:dyDescent="0.2">
      <c r="A1042" s="4">
        <v>39234</v>
      </c>
      <c r="B1042" s="52" t="e">
        <f>#REF!</f>
        <v>#REF!</v>
      </c>
    </row>
    <row r="1043" spans="1:2" x14ac:dyDescent="0.2">
      <c r="A1043" s="4">
        <v>39264</v>
      </c>
      <c r="B1043" s="52" t="e">
        <f>#REF!</f>
        <v>#REF!</v>
      </c>
    </row>
    <row r="1044" spans="1:2" x14ac:dyDescent="0.2">
      <c r="A1044" s="4">
        <v>39295</v>
      </c>
      <c r="B1044" s="52" t="e">
        <f>#REF!</f>
        <v>#REF!</v>
      </c>
    </row>
    <row r="1045" spans="1:2" x14ac:dyDescent="0.2">
      <c r="A1045" s="4">
        <v>39326</v>
      </c>
      <c r="B1045" s="52" t="e">
        <f>#REF!</f>
        <v>#REF!</v>
      </c>
    </row>
    <row r="1046" spans="1:2" x14ac:dyDescent="0.2">
      <c r="A1046" s="4">
        <v>39356</v>
      </c>
      <c r="B1046" s="52" t="e">
        <f>#REF!</f>
        <v>#REF!</v>
      </c>
    </row>
  </sheetData>
  <mergeCells count="2">
    <mergeCell ref="A12:A13"/>
    <mergeCell ref="C12:C13"/>
  </mergeCells>
  <conditionalFormatting sqref="W88:W94">
    <cfRule type="cellIs" dxfId="11" priority="3" stopIfTrue="1" operator="greaterThan">
      <formula>0</formula>
    </cfRule>
  </conditionalFormatting>
  <conditionalFormatting sqref="U14:V99 S14:S99">
    <cfRule type="cellIs" dxfId="10" priority="2" stopIfTrue="1" operator="equal">
      <formula>1</formula>
    </cfRule>
  </conditionalFormatting>
  <conditionalFormatting sqref="W14:W87">
    <cfRule type="cellIs" dxfId="9" priority="1" stopIfTrue="1" operator="equal">
      <formula>4</formula>
    </cfRule>
  </conditionalFormatting>
  <hyperlinks>
    <hyperlink ref="A10" r:id="rId1" display="http://cdec/cgi-progs/histPlot?station_id=SIS&amp;dur_code=M&amp;sensor_num=65&amp;start_date=10/1/1921&amp;end_date=9/30/2003"/>
  </hyperlinks>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S1109"/>
  <sheetViews>
    <sheetView workbookViewId="0">
      <selection activeCell="V28" sqref="V28"/>
    </sheetView>
  </sheetViews>
  <sheetFormatPr defaultRowHeight="12.75" x14ac:dyDescent="0.2"/>
  <cols>
    <col min="2" max="2" width="9.85546875" bestFit="1" customWidth="1"/>
    <col min="4" max="4" width="3.140625" customWidth="1"/>
    <col min="5" max="5" width="6.42578125" bestFit="1" customWidth="1"/>
  </cols>
  <sheetData>
    <row r="1" spans="1:19" ht="30" x14ac:dyDescent="0.4">
      <c r="A1" s="53" t="s">
        <v>78</v>
      </c>
      <c r="E1" s="63"/>
      <c r="F1" s="63"/>
      <c r="G1" s="63"/>
      <c r="H1" s="63"/>
      <c r="I1" s="63"/>
      <c r="J1" s="63"/>
      <c r="K1" s="63"/>
      <c r="L1" s="63"/>
      <c r="M1" s="63"/>
      <c r="N1" s="63"/>
      <c r="O1" s="63"/>
      <c r="P1" s="63"/>
      <c r="Q1" s="63"/>
      <c r="R1" s="63"/>
      <c r="S1" s="63"/>
    </row>
    <row r="2" spans="1:19" ht="15" x14ac:dyDescent="0.2">
      <c r="A2" s="54"/>
      <c r="E2" s="63"/>
      <c r="F2" s="63"/>
      <c r="G2" s="63"/>
      <c r="H2" s="63"/>
      <c r="I2" s="63"/>
      <c r="J2" s="63"/>
      <c r="K2" s="63"/>
      <c r="L2" s="63"/>
      <c r="M2" s="63"/>
      <c r="N2" s="63"/>
      <c r="O2" s="63"/>
      <c r="P2" s="63"/>
      <c r="Q2" s="63"/>
      <c r="R2" s="63"/>
      <c r="S2" s="63"/>
    </row>
    <row r="3" spans="1:19" ht="15" x14ac:dyDescent="0.2">
      <c r="A3" s="55" t="s">
        <v>70</v>
      </c>
      <c r="E3" s="63"/>
      <c r="F3" s="63"/>
      <c r="G3" s="63"/>
      <c r="H3" s="63"/>
      <c r="I3" s="63"/>
      <c r="J3" s="63"/>
      <c r="K3" s="63"/>
      <c r="L3" s="63"/>
      <c r="M3" s="63"/>
      <c r="N3" s="63"/>
      <c r="O3" s="63"/>
      <c r="P3" s="63"/>
      <c r="Q3" s="63"/>
      <c r="R3" s="63"/>
      <c r="S3" s="63"/>
    </row>
    <row r="4" spans="1:19" ht="15" x14ac:dyDescent="0.2">
      <c r="A4" s="55" t="s">
        <v>2</v>
      </c>
      <c r="E4" s="63"/>
      <c r="F4" s="63"/>
      <c r="G4" s="63"/>
      <c r="H4" s="63"/>
      <c r="I4" s="63"/>
      <c r="J4" s="63"/>
      <c r="K4" s="63"/>
      <c r="L4" s="63"/>
      <c r="M4" s="63"/>
      <c r="N4" s="63"/>
      <c r="O4" s="63"/>
      <c r="P4" s="63"/>
      <c r="Q4" s="63"/>
      <c r="R4" s="63"/>
      <c r="S4" s="63"/>
    </row>
    <row r="5" spans="1:19" ht="15" x14ac:dyDescent="0.2">
      <c r="A5" s="56" t="s">
        <v>79</v>
      </c>
      <c r="E5" s="63"/>
      <c r="F5" s="63"/>
      <c r="G5" s="63"/>
      <c r="H5" s="63"/>
      <c r="I5" s="63"/>
      <c r="J5" s="63"/>
      <c r="K5" s="63"/>
      <c r="L5" s="63"/>
      <c r="M5" s="63"/>
      <c r="N5" s="63"/>
      <c r="O5" s="63"/>
      <c r="P5" s="63"/>
      <c r="Q5" s="63"/>
      <c r="R5" s="63"/>
      <c r="S5" s="63"/>
    </row>
    <row r="6" spans="1:19" ht="15" x14ac:dyDescent="0.2">
      <c r="A6" s="56"/>
      <c r="E6" s="63"/>
      <c r="F6" s="63"/>
      <c r="G6" s="63"/>
      <c r="H6" s="63"/>
      <c r="I6" s="63"/>
      <c r="J6" s="63"/>
      <c r="K6" s="63"/>
      <c r="L6" s="63"/>
      <c r="M6" s="63"/>
      <c r="N6" s="63"/>
      <c r="O6" s="63"/>
      <c r="P6" s="63"/>
      <c r="Q6" s="63"/>
      <c r="R6" s="63"/>
      <c r="S6" s="63"/>
    </row>
    <row r="7" spans="1:19" ht="15" x14ac:dyDescent="0.2">
      <c r="A7" s="57" t="s">
        <v>72</v>
      </c>
      <c r="E7" s="63"/>
      <c r="F7" s="63"/>
      <c r="G7" s="63"/>
      <c r="H7" s="63"/>
      <c r="I7" s="63"/>
      <c r="J7" s="63"/>
      <c r="K7" s="63"/>
      <c r="L7" s="63"/>
      <c r="M7" s="63"/>
      <c r="N7" s="63"/>
      <c r="O7" s="63"/>
      <c r="P7" s="63"/>
      <c r="Q7" s="63"/>
      <c r="R7" s="63"/>
      <c r="S7" s="63"/>
    </row>
    <row r="8" spans="1:19" ht="15" x14ac:dyDescent="0.2">
      <c r="A8" s="133" t="s">
        <v>80</v>
      </c>
      <c r="B8" s="58" t="s">
        <v>6</v>
      </c>
      <c r="C8" s="134" t="s">
        <v>81</v>
      </c>
      <c r="E8" s="63"/>
      <c r="F8" s="63"/>
      <c r="G8" s="63"/>
      <c r="H8" s="63"/>
      <c r="I8" s="63"/>
      <c r="J8" s="63"/>
      <c r="K8" s="63"/>
      <c r="L8" s="63"/>
      <c r="M8" s="63"/>
      <c r="N8" s="63"/>
      <c r="O8" s="63"/>
      <c r="P8" s="63"/>
      <c r="Q8" s="63"/>
      <c r="R8" s="63"/>
      <c r="S8" s="63"/>
    </row>
    <row r="9" spans="1:19" ht="15" x14ac:dyDescent="0.2">
      <c r="A9" s="133"/>
      <c r="B9" s="59" t="s">
        <v>7</v>
      </c>
      <c r="C9" s="134"/>
      <c r="E9" s="64"/>
      <c r="F9" s="64"/>
      <c r="G9" s="65">
        <v>1</v>
      </c>
      <c r="H9" s="65">
        <v>2</v>
      </c>
      <c r="I9" s="65">
        <v>3</v>
      </c>
      <c r="J9" s="65">
        <v>4</v>
      </c>
      <c r="K9" s="65">
        <v>5</v>
      </c>
      <c r="L9" s="65">
        <v>6</v>
      </c>
      <c r="M9" s="65">
        <v>7</v>
      </c>
      <c r="N9" s="65">
        <v>8</v>
      </c>
      <c r="O9" s="65">
        <v>9</v>
      </c>
      <c r="P9" s="65">
        <v>10</v>
      </c>
      <c r="Q9" s="65">
        <v>11</v>
      </c>
      <c r="R9" s="65">
        <v>12</v>
      </c>
      <c r="S9" s="66"/>
    </row>
    <row r="10" spans="1:19" ht="15" x14ac:dyDescent="0.2">
      <c r="A10" s="60">
        <v>7945</v>
      </c>
      <c r="B10" s="61">
        <v>230000</v>
      </c>
      <c r="C10" s="75">
        <f>B10 / 1000</f>
        <v>230</v>
      </c>
      <c r="E10" s="64"/>
      <c r="F10" s="64"/>
      <c r="G10" s="64" t="s">
        <v>82</v>
      </c>
      <c r="H10" s="64" t="s">
        <v>83</v>
      </c>
      <c r="I10" s="64" t="s">
        <v>84</v>
      </c>
      <c r="J10" s="64" t="s">
        <v>85</v>
      </c>
      <c r="K10" s="64" t="s">
        <v>86</v>
      </c>
      <c r="L10" s="64" t="s">
        <v>87</v>
      </c>
      <c r="M10" s="64" t="s">
        <v>88</v>
      </c>
      <c r="N10" s="64" t="s">
        <v>89</v>
      </c>
      <c r="O10" s="64" t="s">
        <v>90</v>
      </c>
      <c r="P10" s="64" t="s">
        <v>91</v>
      </c>
      <c r="Q10" s="64" t="s">
        <v>92</v>
      </c>
      <c r="R10" s="64" t="s">
        <v>93</v>
      </c>
      <c r="S10" s="67" t="s">
        <v>94</v>
      </c>
    </row>
    <row r="11" spans="1:19" ht="15.75" x14ac:dyDescent="0.25">
      <c r="A11" s="60">
        <v>7976</v>
      </c>
      <c r="B11" s="61">
        <v>235000</v>
      </c>
      <c r="C11" s="75">
        <f t="shared" ref="C11:C74" si="0">B11 / 1000</f>
        <v>235</v>
      </c>
      <c r="E11" s="64">
        <f>(F11 - $F$11) * 12</f>
        <v>0</v>
      </c>
      <c r="F11" s="64">
        <v>1922</v>
      </c>
      <c r="G11" s="68">
        <f>INDEX($C$10:$C$1500,G$9+$E11,1)</f>
        <v>230</v>
      </c>
      <c r="H11" s="68">
        <f t="shared" ref="H11:R26" si="1">INDEX($C$10:$C$1500,H$9+$E11,1)</f>
        <v>235</v>
      </c>
      <c r="I11" s="68">
        <f t="shared" si="1"/>
        <v>332</v>
      </c>
      <c r="J11" s="68">
        <f t="shared" si="1"/>
        <v>299</v>
      </c>
      <c r="K11" s="68">
        <f t="shared" si="1"/>
        <v>542</v>
      </c>
      <c r="L11" s="68">
        <f t="shared" si="1"/>
        <v>604</v>
      </c>
      <c r="M11" s="68">
        <f t="shared" si="1"/>
        <v>772</v>
      </c>
      <c r="N11" s="68">
        <f t="shared" si="1"/>
        <v>623</v>
      </c>
      <c r="O11" s="68">
        <f t="shared" si="1"/>
        <v>335</v>
      </c>
      <c r="P11" s="68">
        <f t="shared" si="1"/>
        <v>238</v>
      </c>
      <c r="Q11" s="68">
        <f t="shared" si="1"/>
        <v>212</v>
      </c>
      <c r="R11" s="68">
        <f t="shared" si="1"/>
        <v>200</v>
      </c>
      <c r="S11" s="69">
        <f>SUM(G11:R11)</f>
        <v>4622</v>
      </c>
    </row>
    <row r="12" spans="1:19" ht="15.75" x14ac:dyDescent="0.25">
      <c r="A12" s="60">
        <v>8006</v>
      </c>
      <c r="B12" s="61">
        <v>332000</v>
      </c>
      <c r="C12" s="75">
        <f t="shared" si="0"/>
        <v>332</v>
      </c>
      <c r="E12" s="64">
        <f t="shared" ref="E12:E75" si="2">(F12 - $F$11) * 12</f>
        <v>12</v>
      </c>
      <c r="F12" s="64">
        <f>F11+1</f>
        <v>1923</v>
      </c>
      <c r="G12" s="68">
        <f t="shared" ref="G12:R43" si="3">INDEX($C$10:$C$1500,G$9+$E12,1)</f>
        <v>230</v>
      </c>
      <c r="H12" s="68">
        <f t="shared" si="1"/>
        <v>252</v>
      </c>
      <c r="I12" s="68">
        <f t="shared" si="1"/>
        <v>333</v>
      </c>
      <c r="J12" s="68">
        <f t="shared" si="1"/>
        <v>395</v>
      </c>
      <c r="K12" s="68">
        <f t="shared" si="1"/>
        <v>309</v>
      </c>
      <c r="L12" s="68">
        <f t="shared" si="1"/>
        <v>330</v>
      </c>
      <c r="M12" s="68">
        <f t="shared" si="1"/>
        <v>584</v>
      </c>
      <c r="N12" s="68">
        <f t="shared" si="1"/>
        <v>353</v>
      </c>
      <c r="O12" s="68">
        <f t="shared" si="1"/>
        <v>264</v>
      </c>
      <c r="P12" s="68">
        <f t="shared" si="1"/>
        <v>212</v>
      </c>
      <c r="Q12" s="68">
        <f t="shared" si="1"/>
        <v>192</v>
      </c>
      <c r="R12" s="68">
        <f t="shared" si="1"/>
        <v>194</v>
      </c>
      <c r="S12" s="69">
        <f t="shared" ref="S12:S75" si="4">SUM(G12:R12)</f>
        <v>3648</v>
      </c>
    </row>
    <row r="13" spans="1:19" ht="15.75" x14ac:dyDescent="0.25">
      <c r="A13" s="60">
        <v>8037</v>
      </c>
      <c r="B13" s="61">
        <v>299000</v>
      </c>
      <c r="C13" s="75">
        <f t="shared" si="0"/>
        <v>299</v>
      </c>
      <c r="E13" s="64">
        <f t="shared" si="2"/>
        <v>24</v>
      </c>
      <c r="F13" s="64">
        <f t="shared" ref="F13:F76" si="5">F12+1</f>
        <v>1924</v>
      </c>
      <c r="G13" s="68">
        <f t="shared" si="3"/>
        <v>220</v>
      </c>
      <c r="H13" s="68">
        <f t="shared" si="1"/>
        <v>204</v>
      </c>
      <c r="I13" s="68">
        <f t="shared" si="1"/>
        <v>216</v>
      </c>
      <c r="J13" s="68">
        <f t="shared" si="1"/>
        <v>224</v>
      </c>
      <c r="K13" s="68">
        <f t="shared" si="1"/>
        <v>331</v>
      </c>
      <c r="L13" s="68">
        <f t="shared" si="1"/>
        <v>228</v>
      </c>
      <c r="M13" s="68">
        <f t="shared" si="1"/>
        <v>208</v>
      </c>
      <c r="N13" s="68">
        <f t="shared" si="1"/>
        <v>182</v>
      </c>
      <c r="O13" s="68">
        <f t="shared" si="1"/>
        <v>167</v>
      </c>
      <c r="P13" s="68">
        <f t="shared" si="1"/>
        <v>169</v>
      </c>
      <c r="Q13" s="68">
        <f t="shared" si="1"/>
        <v>167</v>
      </c>
      <c r="R13" s="68">
        <f t="shared" si="1"/>
        <v>163</v>
      </c>
      <c r="S13" s="69">
        <f t="shared" si="4"/>
        <v>2479</v>
      </c>
    </row>
    <row r="14" spans="1:19" ht="15.75" x14ac:dyDescent="0.25">
      <c r="A14" s="60">
        <v>8068</v>
      </c>
      <c r="B14" s="61">
        <v>542000</v>
      </c>
      <c r="C14" s="75">
        <f t="shared" si="0"/>
        <v>542</v>
      </c>
      <c r="E14" s="64">
        <f t="shared" si="2"/>
        <v>36</v>
      </c>
      <c r="F14" s="64">
        <f t="shared" si="5"/>
        <v>1925</v>
      </c>
      <c r="G14" s="68">
        <f t="shared" si="3"/>
        <v>202</v>
      </c>
      <c r="H14" s="68">
        <f t="shared" si="1"/>
        <v>321</v>
      </c>
      <c r="I14" s="68">
        <f t="shared" si="1"/>
        <v>292</v>
      </c>
      <c r="J14" s="68">
        <f t="shared" si="1"/>
        <v>310</v>
      </c>
      <c r="K14" s="68">
        <f t="shared" si="1"/>
        <v>1308</v>
      </c>
      <c r="L14" s="68">
        <f t="shared" si="1"/>
        <v>525</v>
      </c>
      <c r="M14" s="68">
        <f t="shared" si="1"/>
        <v>811</v>
      </c>
      <c r="N14" s="68">
        <f t="shared" si="1"/>
        <v>448</v>
      </c>
      <c r="O14" s="68">
        <f t="shared" si="1"/>
        <v>287</v>
      </c>
      <c r="P14" s="68">
        <f t="shared" si="1"/>
        <v>197</v>
      </c>
      <c r="Q14" s="68">
        <f t="shared" si="1"/>
        <v>178</v>
      </c>
      <c r="R14" s="68">
        <f t="shared" si="1"/>
        <v>186</v>
      </c>
      <c r="S14" s="69">
        <f t="shared" si="4"/>
        <v>5065</v>
      </c>
    </row>
    <row r="15" spans="1:19" ht="15.75" x14ac:dyDescent="0.25">
      <c r="A15" s="60">
        <v>8096</v>
      </c>
      <c r="B15" s="61">
        <v>604000</v>
      </c>
      <c r="C15" s="75">
        <f t="shared" si="0"/>
        <v>604</v>
      </c>
      <c r="E15" s="64">
        <f t="shared" si="2"/>
        <v>48</v>
      </c>
      <c r="F15" s="64">
        <f t="shared" si="5"/>
        <v>1926</v>
      </c>
      <c r="G15" s="68">
        <f t="shared" si="3"/>
        <v>227</v>
      </c>
      <c r="H15" s="68">
        <f t="shared" si="1"/>
        <v>246</v>
      </c>
      <c r="I15" s="68">
        <f t="shared" si="1"/>
        <v>251</v>
      </c>
      <c r="J15" s="68">
        <f t="shared" si="1"/>
        <v>242</v>
      </c>
      <c r="K15" s="68">
        <f t="shared" si="1"/>
        <v>868</v>
      </c>
      <c r="L15" s="68">
        <f t="shared" si="1"/>
        <v>401</v>
      </c>
      <c r="M15" s="68">
        <f t="shared" si="1"/>
        <v>522</v>
      </c>
      <c r="N15" s="68">
        <f t="shared" si="1"/>
        <v>270</v>
      </c>
      <c r="O15" s="68">
        <f t="shared" si="1"/>
        <v>192</v>
      </c>
      <c r="P15" s="68">
        <f t="shared" si="1"/>
        <v>177</v>
      </c>
      <c r="Q15" s="68">
        <f t="shared" si="1"/>
        <v>168</v>
      </c>
      <c r="R15" s="68">
        <f t="shared" si="1"/>
        <v>164</v>
      </c>
      <c r="S15" s="69">
        <f t="shared" si="4"/>
        <v>3728</v>
      </c>
    </row>
    <row r="16" spans="1:19" ht="15.75" x14ac:dyDescent="0.25">
      <c r="A16" s="60">
        <v>8127</v>
      </c>
      <c r="B16" s="61">
        <v>772000</v>
      </c>
      <c r="C16" s="75">
        <f t="shared" si="0"/>
        <v>772</v>
      </c>
      <c r="E16" s="64">
        <f t="shared" si="2"/>
        <v>60</v>
      </c>
      <c r="F16" s="64">
        <f t="shared" si="5"/>
        <v>1927</v>
      </c>
      <c r="G16" s="68">
        <f t="shared" si="3"/>
        <v>196</v>
      </c>
      <c r="H16" s="68">
        <f t="shared" si="1"/>
        <v>631</v>
      </c>
      <c r="I16" s="68">
        <f t="shared" si="1"/>
        <v>671</v>
      </c>
      <c r="J16" s="68">
        <f t="shared" si="1"/>
        <v>695</v>
      </c>
      <c r="K16" s="68">
        <f t="shared" si="1"/>
        <v>1360</v>
      </c>
      <c r="L16" s="68">
        <f t="shared" si="1"/>
        <v>854</v>
      </c>
      <c r="M16" s="68">
        <f t="shared" si="1"/>
        <v>1031</v>
      </c>
      <c r="N16" s="68">
        <f t="shared" si="1"/>
        <v>551</v>
      </c>
      <c r="O16" s="68">
        <f t="shared" si="1"/>
        <v>347</v>
      </c>
      <c r="P16" s="68">
        <f t="shared" si="1"/>
        <v>244</v>
      </c>
      <c r="Q16" s="68">
        <f t="shared" si="1"/>
        <v>207</v>
      </c>
      <c r="R16" s="68">
        <f t="shared" si="1"/>
        <v>200</v>
      </c>
      <c r="S16" s="69">
        <f t="shared" si="4"/>
        <v>6987</v>
      </c>
    </row>
    <row r="17" spans="1:19" ht="15.75" x14ac:dyDescent="0.25">
      <c r="A17" s="60">
        <v>8157</v>
      </c>
      <c r="B17" s="61">
        <v>623000</v>
      </c>
      <c r="C17" s="75">
        <f t="shared" si="0"/>
        <v>623</v>
      </c>
      <c r="E17" s="64">
        <f t="shared" si="2"/>
        <v>72</v>
      </c>
      <c r="F17" s="64">
        <f t="shared" si="5"/>
        <v>1928</v>
      </c>
      <c r="G17" s="68">
        <f t="shared" si="3"/>
        <v>208</v>
      </c>
      <c r="H17" s="68">
        <f t="shared" si="1"/>
        <v>450</v>
      </c>
      <c r="I17" s="68">
        <f t="shared" si="1"/>
        <v>342</v>
      </c>
      <c r="J17" s="68">
        <f t="shared" si="1"/>
        <v>466</v>
      </c>
      <c r="K17" s="68">
        <f t="shared" si="1"/>
        <v>637</v>
      </c>
      <c r="L17" s="68">
        <f t="shared" si="1"/>
        <v>980</v>
      </c>
      <c r="M17" s="68">
        <f t="shared" si="1"/>
        <v>790</v>
      </c>
      <c r="N17" s="68">
        <f t="shared" si="1"/>
        <v>395</v>
      </c>
      <c r="O17" s="68">
        <f t="shared" si="1"/>
        <v>248</v>
      </c>
      <c r="P17" s="68">
        <f t="shared" si="1"/>
        <v>220</v>
      </c>
      <c r="Q17" s="68">
        <f t="shared" si="1"/>
        <v>196</v>
      </c>
      <c r="R17" s="68">
        <f t="shared" si="1"/>
        <v>188</v>
      </c>
      <c r="S17" s="69">
        <f t="shared" si="4"/>
        <v>5120</v>
      </c>
    </row>
    <row r="18" spans="1:19" ht="15.75" x14ac:dyDescent="0.25">
      <c r="A18" s="60">
        <v>8188</v>
      </c>
      <c r="B18" s="61">
        <v>335000</v>
      </c>
      <c r="C18" s="75">
        <f t="shared" si="0"/>
        <v>335</v>
      </c>
      <c r="E18" s="64">
        <f t="shared" si="2"/>
        <v>84</v>
      </c>
      <c r="F18" s="64">
        <f t="shared" si="5"/>
        <v>1929</v>
      </c>
      <c r="G18" s="68">
        <f t="shared" si="3"/>
        <v>198</v>
      </c>
      <c r="H18" s="68">
        <f t="shared" si="1"/>
        <v>238</v>
      </c>
      <c r="I18" s="68">
        <f t="shared" si="1"/>
        <v>258</v>
      </c>
      <c r="J18" s="68">
        <f t="shared" si="1"/>
        <v>270</v>
      </c>
      <c r="K18" s="68">
        <f t="shared" si="1"/>
        <v>371</v>
      </c>
      <c r="L18" s="68">
        <f t="shared" si="1"/>
        <v>379</v>
      </c>
      <c r="M18" s="68">
        <f t="shared" si="1"/>
        <v>407</v>
      </c>
      <c r="N18" s="68">
        <f t="shared" si="1"/>
        <v>321</v>
      </c>
      <c r="O18" s="68">
        <f t="shared" si="1"/>
        <v>232</v>
      </c>
      <c r="P18" s="68">
        <f t="shared" si="1"/>
        <v>188</v>
      </c>
      <c r="Q18" s="68">
        <f t="shared" si="1"/>
        <v>177</v>
      </c>
      <c r="R18" s="68">
        <f t="shared" si="1"/>
        <v>169</v>
      </c>
      <c r="S18" s="69">
        <f t="shared" si="4"/>
        <v>3208</v>
      </c>
    </row>
    <row r="19" spans="1:19" ht="15.75" x14ac:dyDescent="0.25">
      <c r="A19" s="60">
        <v>8218</v>
      </c>
      <c r="B19" s="61">
        <v>238000</v>
      </c>
      <c r="C19" s="75">
        <f t="shared" si="0"/>
        <v>238</v>
      </c>
      <c r="E19" s="64">
        <f t="shared" si="2"/>
        <v>96</v>
      </c>
      <c r="F19" s="64">
        <f t="shared" si="5"/>
        <v>1930</v>
      </c>
      <c r="G19" s="68">
        <f t="shared" si="3"/>
        <v>180</v>
      </c>
      <c r="H19" s="68">
        <f t="shared" si="1"/>
        <v>177</v>
      </c>
      <c r="I19" s="68">
        <f t="shared" si="1"/>
        <v>700</v>
      </c>
      <c r="J19" s="68">
        <f t="shared" si="1"/>
        <v>393</v>
      </c>
      <c r="K19" s="68">
        <f t="shared" si="1"/>
        <v>557</v>
      </c>
      <c r="L19" s="68">
        <f t="shared" si="1"/>
        <v>686</v>
      </c>
      <c r="M19" s="68">
        <f t="shared" si="1"/>
        <v>422</v>
      </c>
      <c r="N19" s="68">
        <f t="shared" si="1"/>
        <v>319</v>
      </c>
      <c r="O19" s="68">
        <f t="shared" si="1"/>
        <v>214</v>
      </c>
      <c r="P19" s="68">
        <f t="shared" si="1"/>
        <v>188</v>
      </c>
      <c r="Q19" s="68">
        <f t="shared" si="1"/>
        <v>177</v>
      </c>
      <c r="R19" s="68">
        <f t="shared" si="1"/>
        <v>177</v>
      </c>
      <c r="S19" s="69">
        <f t="shared" si="4"/>
        <v>4190</v>
      </c>
    </row>
    <row r="20" spans="1:19" ht="15.75" x14ac:dyDescent="0.25">
      <c r="A20" s="60">
        <v>8249</v>
      </c>
      <c r="B20" s="61">
        <v>212000</v>
      </c>
      <c r="C20" s="75">
        <f t="shared" si="0"/>
        <v>212</v>
      </c>
      <c r="E20" s="64">
        <f t="shared" si="2"/>
        <v>108</v>
      </c>
      <c r="F20" s="64">
        <f t="shared" si="5"/>
        <v>1931</v>
      </c>
      <c r="G20" s="68">
        <f t="shared" si="3"/>
        <v>184</v>
      </c>
      <c r="H20" s="68">
        <f t="shared" si="1"/>
        <v>188</v>
      </c>
      <c r="I20" s="68">
        <f t="shared" si="1"/>
        <v>190</v>
      </c>
      <c r="J20" s="68">
        <f t="shared" si="1"/>
        <v>272</v>
      </c>
      <c r="K20" s="68">
        <f t="shared" si="1"/>
        <v>266</v>
      </c>
      <c r="L20" s="68">
        <f t="shared" si="1"/>
        <v>365</v>
      </c>
      <c r="M20" s="68">
        <f t="shared" si="1"/>
        <v>236</v>
      </c>
      <c r="N20" s="68">
        <f t="shared" si="1"/>
        <v>194</v>
      </c>
      <c r="O20" s="68">
        <f t="shared" si="1"/>
        <v>173</v>
      </c>
      <c r="P20" s="68">
        <f t="shared" si="1"/>
        <v>161</v>
      </c>
      <c r="Q20" s="68">
        <f t="shared" si="1"/>
        <v>157</v>
      </c>
      <c r="R20" s="68">
        <f t="shared" si="1"/>
        <v>153</v>
      </c>
      <c r="S20" s="69">
        <f t="shared" si="4"/>
        <v>2539</v>
      </c>
    </row>
    <row r="21" spans="1:19" ht="15.75" x14ac:dyDescent="0.25">
      <c r="A21" s="60">
        <v>8280</v>
      </c>
      <c r="B21" s="61">
        <v>200000</v>
      </c>
      <c r="C21" s="75">
        <f t="shared" si="0"/>
        <v>200</v>
      </c>
      <c r="E21" s="64">
        <f t="shared" si="2"/>
        <v>120</v>
      </c>
      <c r="F21" s="64">
        <f t="shared" si="5"/>
        <v>1932</v>
      </c>
      <c r="G21" s="68">
        <f t="shared" si="3"/>
        <v>173</v>
      </c>
      <c r="H21" s="68">
        <f t="shared" si="1"/>
        <v>175</v>
      </c>
      <c r="I21" s="68">
        <f t="shared" si="1"/>
        <v>397</v>
      </c>
      <c r="J21" s="68">
        <f t="shared" si="1"/>
        <v>347</v>
      </c>
      <c r="K21" s="68">
        <f t="shared" si="1"/>
        <v>315</v>
      </c>
      <c r="L21" s="68">
        <f t="shared" si="1"/>
        <v>657</v>
      </c>
      <c r="M21" s="68">
        <f t="shared" si="1"/>
        <v>432</v>
      </c>
      <c r="N21" s="68">
        <f t="shared" si="1"/>
        <v>462</v>
      </c>
      <c r="O21" s="68">
        <f t="shared" si="1"/>
        <v>238</v>
      </c>
      <c r="P21" s="68">
        <f t="shared" si="1"/>
        <v>180</v>
      </c>
      <c r="Q21" s="68">
        <f t="shared" si="1"/>
        <v>163</v>
      </c>
      <c r="R21" s="68">
        <f t="shared" si="1"/>
        <v>155</v>
      </c>
      <c r="S21" s="69">
        <f t="shared" si="4"/>
        <v>3694</v>
      </c>
    </row>
    <row r="22" spans="1:19" ht="15.75" x14ac:dyDescent="0.25">
      <c r="A22" s="60">
        <v>8310</v>
      </c>
      <c r="B22" s="61">
        <v>230000</v>
      </c>
      <c r="C22" s="75">
        <f t="shared" si="0"/>
        <v>230</v>
      </c>
      <c r="E22" s="64">
        <f t="shared" si="2"/>
        <v>132</v>
      </c>
      <c r="F22" s="64">
        <f t="shared" si="5"/>
        <v>1933</v>
      </c>
      <c r="G22" s="68">
        <f t="shared" si="3"/>
        <v>161</v>
      </c>
      <c r="H22" s="68">
        <f t="shared" si="1"/>
        <v>179</v>
      </c>
      <c r="I22" s="68">
        <f t="shared" si="1"/>
        <v>190</v>
      </c>
      <c r="J22" s="68">
        <f t="shared" si="1"/>
        <v>222</v>
      </c>
      <c r="K22" s="68">
        <f t="shared" si="1"/>
        <v>220</v>
      </c>
      <c r="L22" s="68">
        <f t="shared" si="1"/>
        <v>803</v>
      </c>
      <c r="M22" s="68">
        <f t="shared" si="1"/>
        <v>488</v>
      </c>
      <c r="N22" s="68">
        <f t="shared" si="1"/>
        <v>424</v>
      </c>
      <c r="O22" s="68">
        <f t="shared" si="1"/>
        <v>278</v>
      </c>
      <c r="P22" s="68">
        <f t="shared" si="1"/>
        <v>184</v>
      </c>
      <c r="Q22" s="68">
        <f t="shared" si="1"/>
        <v>165</v>
      </c>
      <c r="R22" s="68">
        <f t="shared" si="1"/>
        <v>157</v>
      </c>
      <c r="S22" s="69">
        <f t="shared" si="4"/>
        <v>3471</v>
      </c>
    </row>
    <row r="23" spans="1:19" ht="15.75" x14ac:dyDescent="0.25">
      <c r="A23" s="60">
        <v>8341</v>
      </c>
      <c r="B23" s="61">
        <v>252000</v>
      </c>
      <c r="C23" s="75">
        <f t="shared" si="0"/>
        <v>252</v>
      </c>
      <c r="E23" s="64">
        <f t="shared" si="2"/>
        <v>144</v>
      </c>
      <c r="F23" s="64">
        <f t="shared" si="5"/>
        <v>1934</v>
      </c>
      <c r="G23" s="68">
        <f t="shared" si="3"/>
        <v>171</v>
      </c>
      <c r="H23" s="68">
        <f t="shared" si="1"/>
        <v>171</v>
      </c>
      <c r="I23" s="68">
        <f t="shared" si="1"/>
        <v>325</v>
      </c>
      <c r="J23" s="68">
        <f t="shared" si="1"/>
        <v>480</v>
      </c>
      <c r="K23" s="68">
        <f t="shared" si="1"/>
        <v>490</v>
      </c>
      <c r="L23" s="68">
        <f t="shared" si="1"/>
        <v>456</v>
      </c>
      <c r="M23" s="68">
        <f t="shared" si="1"/>
        <v>325</v>
      </c>
      <c r="N23" s="68">
        <f t="shared" si="1"/>
        <v>252</v>
      </c>
      <c r="O23" s="68">
        <f t="shared" si="1"/>
        <v>186</v>
      </c>
      <c r="P23" s="68">
        <f t="shared" si="1"/>
        <v>163</v>
      </c>
      <c r="Q23" s="68">
        <f t="shared" si="1"/>
        <v>153</v>
      </c>
      <c r="R23" s="68">
        <f t="shared" si="1"/>
        <v>149</v>
      </c>
      <c r="S23" s="69">
        <f t="shared" si="4"/>
        <v>3321</v>
      </c>
    </row>
    <row r="24" spans="1:19" ht="15.75" x14ac:dyDescent="0.25">
      <c r="A24" s="60">
        <v>8371</v>
      </c>
      <c r="B24" s="61">
        <v>333000</v>
      </c>
      <c r="C24" s="75">
        <f t="shared" si="0"/>
        <v>333</v>
      </c>
      <c r="E24" s="64">
        <f t="shared" si="2"/>
        <v>156</v>
      </c>
      <c r="F24" s="64">
        <f t="shared" si="5"/>
        <v>1935</v>
      </c>
      <c r="G24" s="68">
        <f t="shared" si="3"/>
        <v>163</v>
      </c>
      <c r="H24" s="68">
        <f t="shared" si="1"/>
        <v>303</v>
      </c>
      <c r="I24" s="68">
        <f t="shared" si="1"/>
        <v>238</v>
      </c>
      <c r="J24" s="68">
        <f t="shared" si="1"/>
        <v>486</v>
      </c>
      <c r="K24" s="68">
        <f t="shared" si="1"/>
        <v>507</v>
      </c>
      <c r="L24" s="68">
        <f t="shared" si="1"/>
        <v>600</v>
      </c>
      <c r="M24" s="68">
        <f t="shared" si="1"/>
        <v>1211</v>
      </c>
      <c r="N24" s="68">
        <f t="shared" si="1"/>
        <v>582</v>
      </c>
      <c r="O24" s="68">
        <f t="shared" si="1"/>
        <v>277</v>
      </c>
      <c r="P24" s="68">
        <f t="shared" si="1"/>
        <v>205</v>
      </c>
      <c r="Q24" s="68">
        <f t="shared" si="1"/>
        <v>178</v>
      </c>
      <c r="R24" s="68">
        <f t="shared" si="1"/>
        <v>167</v>
      </c>
      <c r="S24" s="69">
        <f t="shared" si="4"/>
        <v>4917</v>
      </c>
    </row>
    <row r="25" spans="1:19" ht="15.75" x14ac:dyDescent="0.25">
      <c r="A25" s="60">
        <v>8402</v>
      </c>
      <c r="B25" s="61">
        <v>395000</v>
      </c>
      <c r="C25" s="75">
        <f t="shared" si="0"/>
        <v>395</v>
      </c>
      <c r="E25" s="64">
        <f t="shared" si="2"/>
        <v>168</v>
      </c>
      <c r="F25" s="64">
        <f t="shared" si="5"/>
        <v>1936</v>
      </c>
      <c r="G25" s="68">
        <f t="shared" si="3"/>
        <v>181</v>
      </c>
      <c r="H25" s="68">
        <f t="shared" si="1"/>
        <v>178</v>
      </c>
      <c r="I25" s="68">
        <f t="shared" si="1"/>
        <v>212</v>
      </c>
      <c r="J25" s="68">
        <f t="shared" si="1"/>
        <v>805</v>
      </c>
      <c r="K25" s="68">
        <f t="shared" si="1"/>
        <v>1062</v>
      </c>
      <c r="L25" s="68">
        <f t="shared" si="1"/>
        <v>562</v>
      </c>
      <c r="M25" s="68">
        <f t="shared" si="1"/>
        <v>503</v>
      </c>
      <c r="N25" s="68">
        <f t="shared" si="1"/>
        <v>343</v>
      </c>
      <c r="O25" s="68">
        <f t="shared" si="1"/>
        <v>295</v>
      </c>
      <c r="P25" s="68">
        <f t="shared" si="1"/>
        <v>202</v>
      </c>
      <c r="Q25" s="68">
        <f t="shared" si="1"/>
        <v>170</v>
      </c>
      <c r="R25" s="68">
        <f t="shared" si="1"/>
        <v>160</v>
      </c>
      <c r="S25" s="69">
        <f t="shared" si="4"/>
        <v>4673</v>
      </c>
    </row>
    <row r="26" spans="1:19" ht="15.75" x14ac:dyDescent="0.25">
      <c r="A26" s="60">
        <v>8433</v>
      </c>
      <c r="B26" s="61">
        <v>309000</v>
      </c>
      <c r="C26" s="75">
        <f t="shared" si="0"/>
        <v>309</v>
      </c>
      <c r="E26" s="64">
        <f t="shared" si="2"/>
        <v>180</v>
      </c>
      <c r="F26" s="64">
        <f t="shared" si="5"/>
        <v>1937</v>
      </c>
      <c r="G26" s="68">
        <f t="shared" si="3"/>
        <v>165</v>
      </c>
      <c r="H26" s="68">
        <f t="shared" si="1"/>
        <v>165</v>
      </c>
      <c r="I26" s="68">
        <f t="shared" si="1"/>
        <v>177</v>
      </c>
      <c r="J26" s="68">
        <f t="shared" si="1"/>
        <v>179</v>
      </c>
      <c r="K26" s="68">
        <f t="shared" si="1"/>
        <v>272</v>
      </c>
      <c r="L26" s="68">
        <f t="shared" si="1"/>
        <v>866</v>
      </c>
      <c r="M26" s="68">
        <f t="shared" si="1"/>
        <v>882</v>
      </c>
      <c r="N26" s="68">
        <f t="shared" si="1"/>
        <v>554</v>
      </c>
      <c r="O26" s="68">
        <f t="shared" si="1"/>
        <v>324</v>
      </c>
      <c r="P26" s="68">
        <f t="shared" si="1"/>
        <v>209</v>
      </c>
      <c r="Q26" s="68">
        <f t="shared" si="1"/>
        <v>173</v>
      </c>
      <c r="R26" s="68">
        <f t="shared" si="1"/>
        <v>159</v>
      </c>
      <c r="S26" s="69">
        <f t="shared" si="4"/>
        <v>4125</v>
      </c>
    </row>
    <row r="27" spans="1:19" ht="15.75" x14ac:dyDescent="0.25">
      <c r="A27" s="60">
        <v>8461</v>
      </c>
      <c r="B27" s="61">
        <v>330000</v>
      </c>
      <c r="C27" s="75">
        <f t="shared" si="0"/>
        <v>330</v>
      </c>
      <c r="E27" s="64">
        <f t="shared" si="2"/>
        <v>192</v>
      </c>
      <c r="F27" s="64">
        <f t="shared" si="5"/>
        <v>1938</v>
      </c>
      <c r="G27" s="68">
        <f t="shared" si="3"/>
        <v>185</v>
      </c>
      <c r="H27" s="68">
        <f t="shared" si="3"/>
        <v>720</v>
      </c>
      <c r="I27" s="68">
        <f t="shared" si="3"/>
        <v>1109</v>
      </c>
      <c r="J27" s="68">
        <f t="shared" si="3"/>
        <v>587</v>
      </c>
      <c r="K27" s="68">
        <f t="shared" si="3"/>
        <v>1531</v>
      </c>
      <c r="L27" s="68">
        <f t="shared" si="3"/>
        <v>1886</v>
      </c>
      <c r="M27" s="68">
        <f t="shared" si="3"/>
        <v>1299</v>
      </c>
      <c r="N27" s="68">
        <f t="shared" si="3"/>
        <v>984</v>
      </c>
      <c r="O27" s="68">
        <f t="shared" si="3"/>
        <v>476</v>
      </c>
      <c r="P27" s="68">
        <f t="shared" si="3"/>
        <v>301</v>
      </c>
      <c r="Q27" s="68">
        <f t="shared" si="3"/>
        <v>247</v>
      </c>
      <c r="R27" s="68">
        <f t="shared" si="3"/>
        <v>223</v>
      </c>
      <c r="S27" s="69">
        <f t="shared" si="4"/>
        <v>9548</v>
      </c>
    </row>
    <row r="28" spans="1:19" ht="15.75" x14ac:dyDescent="0.25">
      <c r="A28" s="60">
        <v>8492</v>
      </c>
      <c r="B28" s="61">
        <v>584000</v>
      </c>
      <c r="C28" s="75">
        <f t="shared" si="0"/>
        <v>584</v>
      </c>
      <c r="E28" s="64">
        <f t="shared" si="2"/>
        <v>204</v>
      </c>
      <c r="F28" s="64">
        <f t="shared" si="5"/>
        <v>1939</v>
      </c>
      <c r="G28" s="68">
        <f t="shared" si="3"/>
        <v>264</v>
      </c>
      <c r="H28" s="68">
        <f t="shared" si="3"/>
        <v>270</v>
      </c>
      <c r="I28" s="68">
        <f t="shared" si="3"/>
        <v>349</v>
      </c>
      <c r="J28" s="68">
        <f t="shared" si="3"/>
        <v>327</v>
      </c>
      <c r="K28" s="68">
        <f t="shared" si="3"/>
        <v>298</v>
      </c>
      <c r="L28" s="68">
        <f t="shared" si="3"/>
        <v>604</v>
      </c>
      <c r="M28" s="68">
        <f t="shared" si="3"/>
        <v>342</v>
      </c>
      <c r="N28" s="68">
        <f t="shared" si="3"/>
        <v>260</v>
      </c>
      <c r="O28" s="68">
        <f t="shared" si="3"/>
        <v>204</v>
      </c>
      <c r="P28" s="68">
        <f t="shared" si="3"/>
        <v>190</v>
      </c>
      <c r="Q28" s="68">
        <f t="shared" si="3"/>
        <v>179</v>
      </c>
      <c r="R28" s="68">
        <f t="shared" si="3"/>
        <v>178</v>
      </c>
      <c r="S28" s="69">
        <f t="shared" si="4"/>
        <v>3465</v>
      </c>
    </row>
    <row r="29" spans="1:19" ht="15.75" x14ac:dyDescent="0.25">
      <c r="A29" s="60">
        <v>8522</v>
      </c>
      <c r="B29" s="61">
        <v>353000</v>
      </c>
      <c r="C29" s="75">
        <f t="shared" si="0"/>
        <v>353</v>
      </c>
      <c r="E29" s="64">
        <f t="shared" si="2"/>
        <v>216</v>
      </c>
      <c r="F29" s="64">
        <f t="shared" si="5"/>
        <v>1940</v>
      </c>
      <c r="G29" s="68">
        <f t="shared" si="3"/>
        <v>191</v>
      </c>
      <c r="H29" s="68">
        <f t="shared" si="3"/>
        <v>189</v>
      </c>
      <c r="I29" s="68">
        <f t="shared" si="3"/>
        <v>342</v>
      </c>
      <c r="J29" s="68">
        <f t="shared" si="3"/>
        <v>1004</v>
      </c>
      <c r="K29" s="68">
        <f t="shared" si="3"/>
        <v>1675</v>
      </c>
      <c r="L29" s="68">
        <f t="shared" si="3"/>
        <v>1377</v>
      </c>
      <c r="M29" s="68">
        <f t="shared" si="3"/>
        <v>938</v>
      </c>
      <c r="N29" s="68">
        <f t="shared" si="3"/>
        <v>417</v>
      </c>
      <c r="O29" s="68">
        <f t="shared" si="3"/>
        <v>271</v>
      </c>
      <c r="P29" s="68">
        <f t="shared" si="3"/>
        <v>223</v>
      </c>
      <c r="Q29" s="68">
        <f t="shared" si="3"/>
        <v>204</v>
      </c>
      <c r="R29" s="68">
        <f t="shared" si="3"/>
        <v>199</v>
      </c>
      <c r="S29" s="69">
        <f t="shared" si="4"/>
        <v>7030</v>
      </c>
    </row>
    <row r="30" spans="1:19" ht="15.75" x14ac:dyDescent="0.25">
      <c r="A30" s="60">
        <v>8553</v>
      </c>
      <c r="B30" s="61">
        <v>264000</v>
      </c>
      <c r="C30" s="75">
        <f t="shared" si="0"/>
        <v>264</v>
      </c>
      <c r="E30" s="64">
        <f t="shared" si="2"/>
        <v>228</v>
      </c>
      <c r="F30" s="64">
        <f t="shared" si="5"/>
        <v>1941</v>
      </c>
      <c r="G30" s="68">
        <f t="shared" si="3"/>
        <v>221</v>
      </c>
      <c r="H30" s="68">
        <f t="shared" si="3"/>
        <v>250</v>
      </c>
      <c r="I30" s="68">
        <f t="shared" si="3"/>
        <v>1069</v>
      </c>
      <c r="J30" s="68">
        <f t="shared" si="3"/>
        <v>1411</v>
      </c>
      <c r="K30" s="68">
        <f t="shared" si="3"/>
        <v>1263</v>
      </c>
      <c r="L30" s="68">
        <f t="shared" si="3"/>
        <v>1206</v>
      </c>
      <c r="M30" s="68">
        <f t="shared" si="3"/>
        <v>1225</v>
      </c>
      <c r="N30" s="68">
        <f t="shared" si="3"/>
        <v>781</v>
      </c>
      <c r="O30" s="68">
        <f t="shared" si="3"/>
        <v>466</v>
      </c>
      <c r="P30" s="68">
        <f t="shared" si="3"/>
        <v>319</v>
      </c>
      <c r="Q30" s="68">
        <f t="shared" si="3"/>
        <v>264</v>
      </c>
      <c r="R30" s="68">
        <f t="shared" si="3"/>
        <v>241</v>
      </c>
      <c r="S30" s="69">
        <f t="shared" si="4"/>
        <v>8716</v>
      </c>
    </row>
    <row r="31" spans="1:19" ht="15.75" x14ac:dyDescent="0.25">
      <c r="A31" s="60">
        <v>8583</v>
      </c>
      <c r="B31" s="61">
        <v>212000</v>
      </c>
      <c r="C31" s="75">
        <f t="shared" si="0"/>
        <v>212</v>
      </c>
      <c r="E31" s="64">
        <f t="shared" si="2"/>
        <v>240</v>
      </c>
      <c r="F31" s="64">
        <f t="shared" si="5"/>
        <v>1942</v>
      </c>
      <c r="G31" s="68">
        <f t="shared" si="3"/>
        <v>249</v>
      </c>
      <c r="H31" s="68">
        <f t="shared" si="3"/>
        <v>262</v>
      </c>
      <c r="I31" s="68">
        <f t="shared" si="3"/>
        <v>1053</v>
      </c>
      <c r="J31" s="68">
        <f t="shared" si="3"/>
        <v>1112</v>
      </c>
      <c r="K31" s="68">
        <f t="shared" si="3"/>
        <v>1535</v>
      </c>
      <c r="L31" s="68">
        <f t="shared" si="3"/>
        <v>556</v>
      </c>
      <c r="M31" s="68">
        <f t="shared" si="3"/>
        <v>893</v>
      </c>
      <c r="N31" s="68">
        <f t="shared" si="3"/>
        <v>697</v>
      </c>
      <c r="O31" s="68">
        <f t="shared" si="3"/>
        <v>468</v>
      </c>
      <c r="P31" s="68">
        <f t="shared" si="3"/>
        <v>303</v>
      </c>
      <c r="Q31" s="68">
        <f t="shared" si="3"/>
        <v>254</v>
      </c>
      <c r="R31" s="68">
        <f t="shared" si="3"/>
        <v>237</v>
      </c>
      <c r="S31" s="69">
        <f t="shared" si="4"/>
        <v>7619</v>
      </c>
    </row>
    <row r="32" spans="1:19" ht="15.75" x14ac:dyDescent="0.25">
      <c r="A32" s="60">
        <v>8614</v>
      </c>
      <c r="B32" s="61">
        <v>192000</v>
      </c>
      <c r="C32" s="75">
        <f t="shared" si="0"/>
        <v>192</v>
      </c>
      <c r="E32" s="64">
        <f t="shared" si="2"/>
        <v>252</v>
      </c>
      <c r="F32" s="64">
        <f t="shared" si="5"/>
        <v>1943</v>
      </c>
      <c r="G32" s="68">
        <f t="shared" si="3"/>
        <v>247</v>
      </c>
      <c r="H32" s="68">
        <f t="shared" si="3"/>
        <v>304</v>
      </c>
      <c r="I32" s="68">
        <f t="shared" si="3"/>
        <v>439</v>
      </c>
      <c r="J32" s="68">
        <f t="shared" si="3"/>
        <v>901</v>
      </c>
      <c r="K32" s="68">
        <f t="shared" si="3"/>
        <v>721</v>
      </c>
      <c r="L32" s="68">
        <f t="shared" si="3"/>
        <v>963</v>
      </c>
      <c r="M32" s="68">
        <f t="shared" si="3"/>
        <v>741</v>
      </c>
      <c r="N32" s="68">
        <f t="shared" si="3"/>
        <v>489</v>
      </c>
      <c r="O32" s="68">
        <f t="shared" si="3"/>
        <v>354</v>
      </c>
      <c r="P32" s="68">
        <f t="shared" si="3"/>
        <v>263</v>
      </c>
      <c r="Q32" s="68">
        <f t="shared" si="3"/>
        <v>232</v>
      </c>
      <c r="R32" s="68">
        <f t="shared" si="3"/>
        <v>220</v>
      </c>
      <c r="S32" s="69">
        <f t="shared" si="4"/>
        <v>5874</v>
      </c>
    </row>
    <row r="33" spans="1:19" ht="15.75" x14ac:dyDescent="0.25">
      <c r="A33" s="60">
        <v>8645</v>
      </c>
      <c r="B33" s="61">
        <v>194000</v>
      </c>
      <c r="C33" s="75">
        <f t="shared" si="0"/>
        <v>194</v>
      </c>
      <c r="E33" s="64">
        <f t="shared" si="2"/>
        <v>264</v>
      </c>
      <c r="F33" s="64">
        <f t="shared" si="5"/>
        <v>1944</v>
      </c>
      <c r="G33" s="68">
        <f t="shared" si="3"/>
        <v>229</v>
      </c>
      <c r="H33" s="68">
        <f t="shared" si="3"/>
        <v>251</v>
      </c>
      <c r="I33" s="68">
        <f t="shared" si="3"/>
        <v>246</v>
      </c>
      <c r="J33" s="68">
        <f t="shared" si="3"/>
        <v>284</v>
      </c>
      <c r="K33" s="68">
        <f t="shared" si="3"/>
        <v>478</v>
      </c>
      <c r="L33" s="68">
        <f t="shared" si="3"/>
        <v>516</v>
      </c>
      <c r="M33" s="68">
        <f t="shared" si="3"/>
        <v>404</v>
      </c>
      <c r="N33" s="68">
        <f t="shared" si="3"/>
        <v>355</v>
      </c>
      <c r="O33" s="68">
        <f t="shared" si="3"/>
        <v>292</v>
      </c>
      <c r="P33" s="68">
        <f t="shared" si="3"/>
        <v>233</v>
      </c>
      <c r="Q33" s="68">
        <f t="shared" si="3"/>
        <v>208</v>
      </c>
      <c r="R33" s="68">
        <f t="shared" si="3"/>
        <v>189</v>
      </c>
      <c r="S33" s="69">
        <f t="shared" si="4"/>
        <v>3685</v>
      </c>
    </row>
    <row r="34" spans="1:19" ht="15.75" x14ac:dyDescent="0.25">
      <c r="A34" s="60">
        <v>8675</v>
      </c>
      <c r="B34" s="61">
        <v>220000</v>
      </c>
      <c r="C34" s="75">
        <f t="shared" si="0"/>
        <v>220</v>
      </c>
      <c r="E34" s="64">
        <f t="shared" si="2"/>
        <v>276</v>
      </c>
      <c r="F34" s="64">
        <f t="shared" si="5"/>
        <v>1945</v>
      </c>
      <c r="G34" s="68">
        <f t="shared" si="3"/>
        <v>223</v>
      </c>
      <c r="H34" s="68">
        <f t="shared" si="3"/>
        <v>378</v>
      </c>
      <c r="I34" s="68">
        <f t="shared" si="3"/>
        <v>497</v>
      </c>
      <c r="J34" s="68">
        <f t="shared" si="3"/>
        <v>390</v>
      </c>
      <c r="K34" s="68">
        <f t="shared" si="3"/>
        <v>914</v>
      </c>
      <c r="L34" s="68">
        <f t="shared" si="3"/>
        <v>511</v>
      </c>
      <c r="M34" s="68">
        <f t="shared" si="3"/>
        <v>471</v>
      </c>
      <c r="N34" s="68">
        <f t="shared" si="3"/>
        <v>499</v>
      </c>
      <c r="O34" s="68">
        <f t="shared" si="3"/>
        <v>344</v>
      </c>
      <c r="P34" s="68">
        <f t="shared" si="3"/>
        <v>229</v>
      </c>
      <c r="Q34" s="68">
        <f t="shared" si="3"/>
        <v>206</v>
      </c>
      <c r="R34" s="68">
        <f t="shared" si="3"/>
        <v>196</v>
      </c>
      <c r="S34" s="69">
        <f t="shared" si="4"/>
        <v>4858</v>
      </c>
    </row>
    <row r="35" spans="1:19" ht="15.75" x14ac:dyDescent="0.25">
      <c r="A35" s="60">
        <v>8706</v>
      </c>
      <c r="B35" s="61">
        <v>204000</v>
      </c>
      <c r="C35" s="75">
        <f t="shared" si="0"/>
        <v>204</v>
      </c>
      <c r="E35" s="64">
        <f t="shared" si="2"/>
        <v>288</v>
      </c>
      <c r="F35" s="64">
        <f t="shared" si="5"/>
        <v>1946</v>
      </c>
      <c r="G35" s="68">
        <f t="shared" si="3"/>
        <v>282</v>
      </c>
      <c r="H35" s="68">
        <f t="shared" si="3"/>
        <v>474</v>
      </c>
      <c r="I35" s="68">
        <f t="shared" si="3"/>
        <v>1324</v>
      </c>
      <c r="J35" s="68">
        <f t="shared" si="3"/>
        <v>777</v>
      </c>
      <c r="K35" s="68">
        <f t="shared" si="3"/>
        <v>423</v>
      </c>
      <c r="L35" s="68">
        <f t="shared" si="3"/>
        <v>597</v>
      </c>
      <c r="M35" s="68">
        <f t="shared" si="3"/>
        <v>594</v>
      </c>
      <c r="N35" s="68">
        <f t="shared" si="3"/>
        <v>465</v>
      </c>
      <c r="O35" s="68">
        <f t="shared" si="3"/>
        <v>287</v>
      </c>
      <c r="P35" s="68">
        <f t="shared" si="3"/>
        <v>251</v>
      </c>
      <c r="Q35" s="68">
        <f t="shared" si="3"/>
        <v>229</v>
      </c>
      <c r="R35" s="68">
        <f t="shared" si="3"/>
        <v>203</v>
      </c>
      <c r="S35" s="69">
        <f t="shared" si="4"/>
        <v>5906</v>
      </c>
    </row>
    <row r="36" spans="1:19" ht="15.75" x14ac:dyDescent="0.25">
      <c r="A36" s="60">
        <v>8736</v>
      </c>
      <c r="B36" s="61">
        <v>216000</v>
      </c>
      <c r="C36" s="75">
        <f t="shared" si="0"/>
        <v>216</v>
      </c>
      <c r="E36" s="64">
        <f t="shared" si="2"/>
        <v>300</v>
      </c>
      <c r="F36" s="64">
        <f t="shared" si="5"/>
        <v>1947</v>
      </c>
      <c r="G36" s="68">
        <f t="shared" si="3"/>
        <v>214</v>
      </c>
      <c r="H36" s="68">
        <f t="shared" si="3"/>
        <v>295</v>
      </c>
      <c r="I36" s="68">
        <f t="shared" si="3"/>
        <v>306</v>
      </c>
      <c r="J36" s="68">
        <f t="shared" si="3"/>
        <v>233</v>
      </c>
      <c r="K36" s="68">
        <f t="shared" si="3"/>
        <v>437</v>
      </c>
      <c r="L36" s="68">
        <f t="shared" si="3"/>
        <v>716</v>
      </c>
      <c r="M36" s="68">
        <f t="shared" si="3"/>
        <v>449</v>
      </c>
      <c r="N36" s="68">
        <f t="shared" si="3"/>
        <v>272</v>
      </c>
      <c r="O36" s="68">
        <f t="shared" si="3"/>
        <v>375</v>
      </c>
      <c r="P36" s="68">
        <f t="shared" si="3"/>
        <v>223</v>
      </c>
      <c r="Q36" s="68">
        <f t="shared" si="3"/>
        <v>200</v>
      </c>
      <c r="R36" s="68">
        <f t="shared" si="3"/>
        <v>188</v>
      </c>
      <c r="S36" s="69">
        <f t="shared" si="4"/>
        <v>3908</v>
      </c>
    </row>
    <row r="37" spans="1:19" ht="15.75" x14ac:dyDescent="0.25">
      <c r="A37" s="60">
        <v>8767</v>
      </c>
      <c r="B37" s="61">
        <v>224000</v>
      </c>
      <c r="C37" s="75">
        <f t="shared" si="0"/>
        <v>224</v>
      </c>
      <c r="E37" s="64">
        <f t="shared" si="2"/>
        <v>312</v>
      </c>
      <c r="F37" s="64">
        <f t="shared" si="5"/>
        <v>1948</v>
      </c>
      <c r="G37" s="68">
        <f t="shared" si="3"/>
        <v>290</v>
      </c>
      <c r="H37" s="68">
        <f t="shared" si="3"/>
        <v>238</v>
      </c>
      <c r="I37" s="68">
        <f t="shared" si="3"/>
        <v>237</v>
      </c>
      <c r="J37" s="68">
        <f t="shared" si="3"/>
        <v>742</v>
      </c>
      <c r="K37" s="68">
        <f t="shared" si="3"/>
        <v>271</v>
      </c>
      <c r="L37" s="68">
        <f t="shared" si="3"/>
        <v>531</v>
      </c>
      <c r="M37" s="68">
        <f t="shared" si="3"/>
        <v>1132</v>
      </c>
      <c r="N37" s="68">
        <f t="shared" si="3"/>
        <v>800</v>
      </c>
      <c r="O37" s="68">
        <f t="shared" si="3"/>
        <v>511</v>
      </c>
      <c r="P37" s="68">
        <f t="shared" si="3"/>
        <v>253</v>
      </c>
      <c r="Q37" s="68">
        <f t="shared" si="3"/>
        <v>205</v>
      </c>
      <c r="R37" s="68">
        <f t="shared" si="3"/>
        <v>206</v>
      </c>
      <c r="S37" s="69">
        <f t="shared" si="4"/>
        <v>5416</v>
      </c>
    </row>
    <row r="38" spans="1:19" ht="15.75" x14ac:dyDescent="0.25">
      <c r="A38" s="60">
        <v>8798</v>
      </c>
      <c r="B38" s="61">
        <v>331000</v>
      </c>
      <c r="C38" s="75">
        <f t="shared" si="0"/>
        <v>331</v>
      </c>
      <c r="E38" s="64">
        <f t="shared" si="2"/>
        <v>324</v>
      </c>
      <c r="F38" s="64">
        <f t="shared" si="5"/>
        <v>1949</v>
      </c>
      <c r="G38" s="68">
        <f t="shared" si="3"/>
        <v>215</v>
      </c>
      <c r="H38" s="68">
        <f t="shared" si="3"/>
        <v>240</v>
      </c>
      <c r="I38" s="68">
        <f t="shared" si="3"/>
        <v>267</v>
      </c>
      <c r="J38" s="68">
        <f t="shared" si="3"/>
        <v>218</v>
      </c>
      <c r="K38" s="68">
        <f t="shared" si="3"/>
        <v>371</v>
      </c>
      <c r="L38" s="68">
        <f t="shared" si="3"/>
        <v>1141</v>
      </c>
      <c r="M38" s="68">
        <f t="shared" si="3"/>
        <v>612</v>
      </c>
      <c r="N38" s="68">
        <f t="shared" si="3"/>
        <v>450</v>
      </c>
      <c r="O38" s="68">
        <f t="shared" si="3"/>
        <v>248</v>
      </c>
      <c r="P38" s="68">
        <f t="shared" si="3"/>
        <v>196</v>
      </c>
      <c r="Q38" s="68">
        <f t="shared" si="3"/>
        <v>187</v>
      </c>
      <c r="R38" s="68">
        <f t="shared" si="3"/>
        <v>173</v>
      </c>
      <c r="S38" s="69">
        <f t="shared" si="4"/>
        <v>4318</v>
      </c>
    </row>
    <row r="39" spans="1:19" ht="15.75" x14ac:dyDescent="0.25">
      <c r="A39" s="60">
        <v>8827</v>
      </c>
      <c r="B39" s="61">
        <v>228000</v>
      </c>
      <c r="C39" s="75">
        <f t="shared" si="0"/>
        <v>228</v>
      </c>
      <c r="E39" s="64">
        <f t="shared" si="2"/>
        <v>336</v>
      </c>
      <c r="F39" s="64">
        <f t="shared" si="5"/>
        <v>1950</v>
      </c>
      <c r="G39" s="68">
        <f t="shared" si="3"/>
        <v>191</v>
      </c>
      <c r="H39" s="68">
        <f t="shared" si="3"/>
        <v>206</v>
      </c>
      <c r="I39" s="68">
        <f t="shared" si="3"/>
        <v>206</v>
      </c>
      <c r="J39" s="68">
        <f t="shared" si="3"/>
        <v>477</v>
      </c>
      <c r="K39" s="68">
        <f t="shared" si="3"/>
        <v>577</v>
      </c>
      <c r="L39" s="68">
        <f t="shared" si="3"/>
        <v>652</v>
      </c>
      <c r="M39" s="68">
        <f t="shared" si="3"/>
        <v>616</v>
      </c>
      <c r="N39" s="68">
        <f t="shared" si="3"/>
        <v>408</v>
      </c>
      <c r="O39" s="68">
        <f t="shared" si="3"/>
        <v>240</v>
      </c>
      <c r="P39" s="68">
        <f t="shared" si="3"/>
        <v>195</v>
      </c>
      <c r="Q39" s="68">
        <f t="shared" si="3"/>
        <v>186</v>
      </c>
      <c r="R39" s="68">
        <f t="shared" si="3"/>
        <v>179</v>
      </c>
      <c r="S39" s="69">
        <f t="shared" si="4"/>
        <v>4133</v>
      </c>
    </row>
    <row r="40" spans="1:19" ht="15.75" x14ac:dyDescent="0.25">
      <c r="A40" s="60">
        <v>8858</v>
      </c>
      <c r="B40" s="61">
        <v>208000</v>
      </c>
      <c r="C40" s="75">
        <f t="shared" si="0"/>
        <v>208</v>
      </c>
      <c r="E40" s="64">
        <f t="shared" si="2"/>
        <v>348</v>
      </c>
      <c r="F40" s="64">
        <f t="shared" si="5"/>
        <v>1951</v>
      </c>
      <c r="G40" s="68">
        <f t="shared" si="3"/>
        <v>529</v>
      </c>
      <c r="H40" s="68">
        <f t="shared" si="3"/>
        <v>594</v>
      </c>
      <c r="I40" s="68">
        <f t="shared" si="3"/>
        <v>954</v>
      </c>
      <c r="J40" s="68">
        <f t="shared" si="3"/>
        <v>731</v>
      </c>
      <c r="K40" s="68">
        <f t="shared" si="3"/>
        <v>983</v>
      </c>
      <c r="L40" s="68">
        <f t="shared" si="3"/>
        <v>663</v>
      </c>
      <c r="M40" s="68">
        <f t="shared" si="3"/>
        <v>503</v>
      </c>
      <c r="N40" s="68">
        <f t="shared" si="3"/>
        <v>502</v>
      </c>
      <c r="O40" s="68">
        <f t="shared" si="3"/>
        <v>264</v>
      </c>
      <c r="P40" s="68">
        <f t="shared" si="3"/>
        <v>207</v>
      </c>
      <c r="Q40" s="68">
        <f t="shared" si="3"/>
        <v>199</v>
      </c>
      <c r="R40" s="68">
        <f t="shared" si="3"/>
        <v>187</v>
      </c>
      <c r="S40" s="69">
        <f t="shared" si="4"/>
        <v>6316</v>
      </c>
    </row>
    <row r="41" spans="1:19" ht="15.75" x14ac:dyDescent="0.25">
      <c r="A41" s="60">
        <v>8888</v>
      </c>
      <c r="B41" s="61">
        <v>182000</v>
      </c>
      <c r="C41" s="75">
        <f t="shared" si="0"/>
        <v>182</v>
      </c>
      <c r="E41" s="64">
        <f t="shared" si="2"/>
        <v>360</v>
      </c>
      <c r="F41" s="64">
        <f t="shared" si="5"/>
        <v>1952</v>
      </c>
      <c r="G41" s="68">
        <f t="shared" si="3"/>
        <v>237</v>
      </c>
      <c r="H41" s="68">
        <f t="shared" si="3"/>
        <v>388</v>
      </c>
      <c r="I41" s="68">
        <f t="shared" si="3"/>
        <v>1061</v>
      </c>
      <c r="J41" s="68">
        <f t="shared" si="3"/>
        <v>748</v>
      </c>
      <c r="K41" s="68">
        <f t="shared" si="3"/>
        <v>1140</v>
      </c>
      <c r="L41" s="68">
        <f t="shared" si="3"/>
        <v>923</v>
      </c>
      <c r="M41" s="68">
        <f t="shared" si="3"/>
        <v>1301</v>
      </c>
      <c r="N41" s="68">
        <f t="shared" si="3"/>
        <v>827</v>
      </c>
      <c r="O41" s="68">
        <f t="shared" si="3"/>
        <v>399</v>
      </c>
      <c r="P41" s="68">
        <f t="shared" si="3"/>
        <v>301</v>
      </c>
      <c r="Q41" s="68">
        <f t="shared" si="3"/>
        <v>232</v>
      </c>
      <c r="R41" s="68">
        <f t="shared" si="3"/>
        <v>228</v>
      </c>
      <c r="S41" s="69">
        <f t="shared" si="4"/>
        <v>7785</v>
      </c>
    </row>
    <row r="42" spans="1:19" ht="15.75" x14ac:dyDescent="0.25">
      <c r="A42" s="60">
        <v>8919</v>
      </c>
      <c r="B42" s="61">
        <v>167000</v>
      </c>
      <c r="C42" s="75">
        <f t="shared" si="0"/>
        <v>167</v>
      </c>
      <c r="E42" s="64">
        <f t="shared" si="2"/>
        <v>372</v>
      </c>
      <c r="F42" s="64">
        <f t="shared" si="5"/>
        <v>1953</v>
      </c>
      <c r="G42" s="68">
        <f t="shared" si="3"/>
        <v>238</v>
      </c>
      <c r="H42" s="68">
        <f t="shared" si="3"/>
        <v>236</v>
      </c>
      <c r="I42" s="68">
        <f t="shared" si="3"/>
        <v>639</v>
      </c>
      <c r="J42" s="68">
        <f t="shared" si="3"/>
        <v>1677</v>
      </c>
      <c r="K42" s="68">
        <f t="shared" si="3"/>
        <v>497</v>
      </c>
      <c r="L42" s="68">
        <f t="shared" si="3"/>
        <v>663</v>
      </c>
      <c r="M42" s="68">
        <f t="shared" si="3"/>
        <v>629</v>
      </c>
      <c r="N42" s="68">
        <f t="shared" si="3"/>
        <v>665</v>
      </c>
      <c r="O42" s="68">
        <f t="shared" si="3"/>
        <v>538</v>
      </c>
      <c r="P42" s="68">
        <f t="shared" si="3"/>
        <v>296</v>
      </c>
      <c r="Q42" s="68">
        <f t="shared" si="3"/>
        <v>233</v>
      </c>
      <c r="R42" s="68">
        <f t="shared" si="3"/>
        <v>229</v>
      </c>
      <c r="S42" s="69">
        <f t="shared" si="4"/>
        <v>6540</v>
      </c>
    </row>
    <row r="43" spans="1:19" ht="15.75" x14ac:dyDescent="0.25">
      <c r="A43" s="60">
        <v>8949</v>
      </c>
      <c r="B43" s="61">
        <v>169000</v>
      </c>
      <c r="C43" s="75">
        <f t="shared" si="0"/>
        <v>169</v>
      </c>
      <c r="E43" s="64">
        <f t="shared" si="2"/>
        <v>384</v>
      </c>
      <c r="F43" s="64">
        <f t="shared" si="5"/>
        <v>1954</v>
      </c>
      <c r="G43" s="68">
        <f t="shared" si="3"/>
        <v>247</v>
      </c>
      <c r="H43" s="68">
        <f t="shared" si="3"/>
        <v>393</v>
      </c>
      <c r="I43" s="68">
        <f t="shared" si="3"/>
        <v>350</v>
      </c>
      <c r="J43" s="68">
        <f t="shared" si="3"/>
        <v>952</v>
      </c>
      <c r="K43" s="68">
        <f t="shared" si="3"/>
        <v>1055</v>
      </c>
      <c r="L43" s="68">
        <f t="shared" si="3"/>
        <v>959</v>
      </c>
      <c r="M43" s="68">
        <f t="shared" si="3"/>
        <v>1036</v>
      </c>
      <c r="N43" s="68">
        <f t="shared" si="3"/>
        <v>480</v>
      </c>
      <c r="O43" s="68">
        <f t="shared" si="3"/>
        <v>325</v>
      </c>
      <c r="P43" s="68">
        <f t="shared" si="3"/>
        <v>257</v>
      </c>
      <c r="Q43" s="68">
        <f t="shared" si="3"/>
        <v>252</v>
      </c>
      <c r="R43" s="68">
        <f t="shared" si="3"/>
        <v>235</v>
      </c>
      <c r="S43" s="69">
        <f t="shared" si="4"/>
        <v>6541</v>
      </c>
    </row>
    <row r="44" spans="1:19" ht="15.75" x14ac:dyDescent="0.25">
      <c r="A44" s="60">
        <v>8980</v>
      </c>
      <c r="B44" s="61">
        <v>167000</v>
      </c>
      <c r="C44" s="75">
        <f t="shared" si="0"/>
        <v>167</v>
      </c>
      <c r="E44" s="64">
        <f t="shared" si="2"/>
        <v>396</v>
      </c>
      <c r="F44" s="64">
        <f t="shared" si="5"/>
        <v>1955</v>
      </c>
      <c r="G44" s="68">
        <f t="shared" ref="G44:R65" si="6">INDEX($C$10:$C$1500,G$9+$E44,1)</f>
        <v>241</v>
      </c>
      <c r="H44" s="68">
        <f t="shared" si="6"/>
        <v>350</v>
      </c>
      <c r="I44" s="68">
        <f t="shared" si="6"/>
        <v>502</v>
      </c>
      <c r="J44" s="68">
        <f t="shared" si="6"/>
        <v>340</v>
      </c>
      <c r="K44" s="68">
        <f t="shared" si="6"/>
        <v>329</v>
      </c>
      <c r="L44" s="68">
        <f t="shared" si="6"/>
        <v>376</v>
      </c>
      <c r="M44" s="68">
        <f t="shared" si="6"/>
        <v>574</v>
      </c>
      <c r="N44" s="68">
        <f t="shared" si="6"/>
        <v>507</v>
      </c>
      <c r="O44" s="68">
        <f t="shared" si="6"/>
        <v>270</v>
      </c>
      <c r="P44" s="68">
        <f t="shared" si="6"/>
        <v>219</v>
      </c>
      <c r="Q44" s="68">
        <f t="shared" si="6"/>
        <v>198</v>
      </c>
      <c r="R44" s="68">
        <f t="shared" si="6"/>
        <v>207</v>
      </c>
      <c r="S44" s="69">
        <f t="shared" si="4"/>
        <v>4113</v>
      </c>
    </row>
    <row r="45" spans="1:19" ht="15.75" x14ac:dyDescent="0.25">
      <c r="A45" s="60">
        <v>9011</v>
      </c>
      <c r="B45" s="61">
        <v>163000</v>
      </c>
      <c r="C45" s="75">
        <f t="shared" si="0"/>
        <v>163</v>
      </c>
      <c r="E45" s="64">
        <f t="shared" si="2"/>
        <v>408</v>
      </c>
      <c r="F45" s="64">
        <f t="shared" si="5"/>
        <v>1956</v>
      </c>
      <c r="G45" s="68">
        <f t="shared" si="6"/>
        <v>206</v>
      </c>
      <c r="H45" s="68">
        <f t="shared" si="6"/>
        <v>294</v>
      </c>
      <c r="I45" s="68">
        <f t="shared" si="6"/>
        <v>1870</v>
      </c>
      <c r="J45" s="68">
        <f t="shared" si="6"/>
        <v>1758</v>
      </c>
      <c r="K45" s="68">
        <f t="shared" si="6"/>
        <v>1209</v>
      </c>
      <c r="L45" s="68">
        <f t="shared" si="6"/>
        <v>888</v>
      </c>
      <c r="M45" s="68">
        <f t="shared" si="6"/>
        <v>735</v>
      </c>
      <c r="N45" s="68">
        <f t="shared" si="6"/>
        <v>730</v>
      </c>
      <c r="O45" s="68">
        <f t="shared" si="6"/>
        <v>384</v>
      </c>
      <c r="P45" s="68">
        <f t="shared" si="6"/>
        <v>279</v>
      </c>
      <c r="Q45" s="68">
        <f t="shared" si="6"/>
        <v>248</v>
      </c>
      <c r="R45" s="68">
        <f t="shared" si="6"/>
        <v>233</v>
      </c>
      <c r="S45" s="69">
        <f t="shared" si="4"/>
        <v>8834</v>
      </c>
    </row>
    <row r="46" spans="1:19" ht="15.75" x14ac:dyDescent="0.25">
      <c r="A46" s="60">
        <v>9041</v>
      </c>
      <c r="B46" s="61">
        <v>202000</v>
      </c>
      <c r="C46" s="75">
        <f t="shared" si="0"/>
        <v>202</v>
      </c>
      <c r="E46" s="64">
        <f t="shared" si="2"/>
        <v>420</v>
      </c>
      <c r="F46" s="64">
        <f t="shared" si="5"/>
        <v>1957</v>
      </c>
      <c r="G46" s="68">
        <f t="shared" si="6"/>
        <v>288.5</v>
      </c>
      <c r="H46" s="68">
        <f t="shared" si="6"/>
        <v>259.7</v>
      </c>
      <c r="I46" s="68">
        <f t="shared" si="6"/>
        <v>262.39999999999998</v>
      </c>
      <c r="J46" s="68">
        <f t="shared" si="6"/>
        <v>312.2</v>
      </c>
      <c r="K46" s="68">
        <f t="shared" si="6"/>
        <v>854.6</v>
      </c>
      <c r="L46" s="68">
        <f t="shared" si="6"/>
        <v>1001.9</v>
      </c>
      <c r="M46" s="68">
        <f t="shared" si="6"/>
        <v>615.4</v>
      </c>
      <c r="N46" s="68">
        <f t="shared" si="6"/>
        <v>705.3</v>
      </c>
      <c r="O46" s="68">
        <f t="shared" si="6"/>
        <v>333.2</v>
      </c>
      <c r="P46" s="68">
        <f t="shared" si="6"/>
        <v>256</v>
      </c>
      <c r="Q46" s="68">
        <f t="shared" si="6"/>
        <v>223.1</v>
      </c>
      <c r="R46" s="68">
        <f t="shared" si="6"/>
        <v>256.60000000000002</v>
      </c>
      <c r="S46" s="69">
        <f t="shared" si="4"/>
        <v>5368.9000000000005</v>
      </c>
    </row>
    <row r="47" spans="1:19" ht="15.75" x14ac:dyDescent="0.25">
      <c r="A47" s="60">
        <v>9072</v>
      </c>
      <c r="B47" s="61">
        <v>321000</v>
      </c>
      <c r="C47" s="75">
        <f t="shared" si="0"/>
        <v>321</v>
      </c>
      <c r="E47" s="64">
        <f t="shared" si="2"/>
        <v>432</v>
      </c>
      <c r="F47" s="64">
        <f t="shared" si="5"/>
        <v>1958</v>
      </c>
      <c r="G47" s="68">
        <f t="shared" si="6"/>
        <v>394.3</v>
      </c>
      <c r="H47" s="68">
        <f t="shared" si="6"/>
        <v>377.1</v>
      </c>
      <c r="I47" s="68">
        <f t="shared" si="6"/>
        <v>634.4</v>
      </c>
      <c r="J47" s="68">
        <f t="shared" si="6"/>
        <v>888.4</v>
      </c>
      <c r="K47" s="68">
        <f t="shared" si="6"/>
        <v>2480.5</v>
      </c>
      <c r="L47" s="68">
        <f t="shared" si="6"/>
        <v>1319.3</v>
      </c>
      <c r="M47" s="68">
        <f t="shared" si="6"/>
        <v>1394.9</v>
      </c>
      <c r="N47" s="68">
        <f t="shared" si="6"/>
        <v>800.9</v>
      </c>
      <c r="O47" s="68">
        <f t="shared" si="6"/>
        <v>523.20000000000005</v>
      </c>
      <c r="P47" s="68">
        <f t="shared" si="6"/>
        <v>344.6</v>
      </c>
      <c r="Q47" s="68">
        <f t="shared" si="6"/>
        <v>281.2</v>
      </c>
      <c r="R47" s="68">
        <f t="shared" si="6"/>
        <v>260.89999999999998</v>
      </c>
      <c r="S47" s="69">
        <f t="shared" si="4"/>
        <v>9699.7000000000025</v>
      </c>
    </row>
    <row r="48" spans="1:19" ht="15.75" x14ac:dyDescent="0.25">
      <c r="A48" s="60">
        <v>9102</v>
      </c>
      <c r="B48" s="61">
        <v>292000</v>
      </c>
      <c r="C48" s="75">
        <f t="shared" si="0"/>
        <v>292</v>
      </c>
      <c r="E48" s="64">
        <f t="shared" si="2"/>
        <v>444</v>
      </c>
      <c r="F48" s="64">
        <f t="shared" si="5"/>
        <v>1959</v>
      </c>
      <c r="G48" s="68">
        <f t="shared" si="6"/>
        <v>279.10000000000002</v>
      </c>
      <c r="H48" s="68">
        <f t="shared" si="6"/>
        <v>259.60000000000002</v>
      </c>
      <c r="I48" s="68">
        <f t="shared" si="6"/>
        <v>289.39999999999998</v>
      </c>
      <c r="J48" s="68">
        <f t="shared" si="6"/>
        <v>951.8</v>
      </c>
      <c r="K48" s="68">
        <f t="shared" si="6"/>
        <v>839.8</v>
      </c>
      <c r="L48" s="68">
        <f t="shared" si="6"/>
        <v>609.5</v>
      </c>
      <c r="M48" s="68">
        <f t="shared" si="6"/>
        <v>510.9</v>
      </c>
      <c r="N48" s="68">
        <f t="shared" si="6"/>
        <v>369</v>
      </c>
      <c r="O48" s="68">
        <f t="shared" si="6"/>
        <v>269.2</v>
      </c>
      <c r="P48" s="68">
        <f t="shared" si="6"/>
        <v>234.3</v>
      </c>
      <c r="Q48" s="68">
        <f t="shared" si="6"/>
        <v>211.6</v>
      </c>
      <c r="R48" s="68">
        <f t="shared" si="6"/>
        <v>262</v>
      </c>
      <c r="S48" s="69">
        <f t="shared" si="4"/>
        <v>5086.2000000000007</v>
      </c>
    </row>
    <row r="49" spans="1:19" ht="15.75" x14ac:dyDescent="0.25">
      <c r="A49" s="60">
        <v>9133</v>
      </c>
      <c r="B49" s="61">
        <v>310000</v>
      </c>
      <c r="C49" s="75">
        <f t="shared" si="0"/>
        <v>310</v>
      </c>
      <c r="E49" s="64">
        <f t="shared" si="2"/>
        <v>456</v>
      </c>
      <c r="F49" s="64">
        <f t="shared" si="5"/>
        <v>1960</v>
      </c>
      <c r="G49" s="68">
        <f t="shared" si="6"/>
        <v>232.6</v>
      </c>
      <c r="H49" s="68">
        <f t="shared" si="6"/>
        <v>224.1</v>
      </c>
      <c r="I49" s="68">
        <f t="shared" si="6"/>
        <v>246.2</v>
      </c>
      <c r="J49" s="68">
        <f t="shared" si="6"/>
        <v>401.9</v>
      </c>
      <c r="K49" s="68">
        <f t="shared" si="6"/>
        <v>874.1</v>
      </c>
      <c r="L49" s="68">
        <f t="shared" si="6"/>
        <v>873.5</v>
      </c>
      <c r="M49" s="68">
        <f t="shared" si="6"/>
        <v>474</v>
      </c>
      <c r="N49" s="68">
        <f t="shared" si="6"/>
        <v>453.1</v>
      </c>
      <c r="O49" s="68">
        <f t="shared" si="6"/>
        <v>319.60000000000002</v>
      </c>
      <c r="P49" s="68">
        <f t="shared" si="6"/>
        <v>223.5</v>
      </c>
      <c r="Q49" s="68">
        <f t="shared" si="6"/>
        <v>208.2</v>
      </c>
      <c r="R49" s="68">
        <f t="shared" si="6"/>
        <v>202.5</v>
      </c>
      <c r="S49" s="69">
        <f t="shared" si="4"/>
        <v>4733.3</v>
      </c>
    </row>
    <row r="50" spans="1:19" ht="15.75" x14ac:dyDescent="0.25">
      <c r="A50" s="60">
        <v>9164</v>
      </c>
      <c r="B50" s="61">
        <v>1308000</v>
      </c>
      <c r="C50" s="75">
        <f t="shared" si="0"/>
        <v>1308</v>
      </c>
      <c r="E50" s="64">
        <f t="shared" si="2"/>
        <v>468</v>
      </c>
      <c r="F50" s="64">
        <f t="shared" si="5"/>
        <v>1961</v>
      </c>
      <c r="G50" s="68">
        <f t="shared" si="6"/>
        <v>227</v>
      </c>
      <c r="H50" s="68">
        <f t="shared" si="6"/>
        <v>318.60000000000002</v>
      </c>
      <c r="I50" s="68">
        <f t="shared" si="6"/>
        <v>640.29999999999995</v>
      </c>
      <c r="J50" s="68">
        <f t="shared" si="6"/>
        <v>404.4</v>
      </c>
      <c r="K50" s="68">
        <f t="shared" si="6"/>
        <v>861.9</v>
      </c>
      <c r="L50" s="68">
        <f t="shared" si="6"/>
        <v>718.3</v>
      </c>
      <c r="M50" s="68">
        <f t="shared" si="6"/>
        <v>501.4</v>
      </c>
      <c r="N50" s="68">
        <f t="shared" si="6"/>
        <v>472.2</v>
      </c>
      <c r="O50" s="68">
        <f t="shared" si="6"/>
        <v>305.39999999999998</v>
      </c>
      <c r="P50" s="68">
        <f t="shared" si="6"/>
        <v>220.2</v>
      </c>
      <c r="Q50" s="68">
        <f t="shared" si="6"/>
        <v>206.5</v>
      </c>
      <c r="R50" s="68">
        <f t="shared" si="6"/>
        <v>196.7</v>
      </c>
      <c r="S50" s="69">
        <f t="shared" si="4"/>
        <v>5072.8999999999996</v>
      </c>
    </row>
    <row r="51" spans="1:19" ht="15.75" x14ac:dyDescent="0.25">
      <c r="A51" s="60">
        <v>9192</v>
      </c>
      <c r="B51" s="61">
        <v>525000</v>
      </c>
      <c r="C51" s="75">
        <f t="shared" si="0"/>
        <v>525</v>
      </c>
      <c r="E51" s="64">
        <f t="shared" si="2"/>
        <v>480</v>
      </c>
      <c r="F51" s="64">
        <f t="shared" si="5"/>
        <v>1962</v>
      </c>
      <c r="G51" s="68">
        <f t="shared" si="6"/>
        <v>221.6</v>
      </c>
      <c r="H51" s="68">
        <f t="shared" si="6"/>
        <v>332.6</v>
      </c>
      <c r="I51" s="68">
        <f t="shared" si="6"/>
        <v>531.9</v>
      </c>
      <c r="J51" s="68">
        <f t="shared" si="6"/>
        <v>323.2</v>
      </c>
      <c r="K51" s="68">
        <f t="shared" si="6"/>
        <v>1252.5999999999999</v>
      </c>
      <c r="L51" s="68">
        <f t="shared" si="6"/>
        <v>698.5</v>
      </c>
      <c r="M51" s="68">
        <f t="shared" si="6"/>
        <v>594.6</v>
      </c>
      <c r="N51" s="68">
        <f t="shared" si="6"/>
        <v>422</v>
      </c>
      <c r="O51" s="68">
        <f t="shared" si="6"/>
        <v>282.2</v>
      </c>
      <c r="P51" s="68">
        <f t="shared" si="6"/>
        <v>207.7</v>
      </c>
      <c r="Q51" s="68">
        <f t="shared" si="6"/>
        <v>205.3</v>
      </c>
      <c r="R51" s="68">
        <f t="shared" si="6"/>
        <v>189</v>
      </c>
      <c r="S51" s="69">
        <f t="shared" si="4"/>
        <v>5261.2</v>
      </c>
    </row>
    <row r="52" spans="1:19" ht="15.75" x14ac:dyDescent="0.25">
      <c r="A52" s="60">
        <v>9223</v>
      </c>
      <c r="B52" s="61">
        <v>811000</v>
      </c>
      <c r="C52" s="75">
        <f t="shared" si="0"/>
        <v>811</v>
      </c>
      <c r="E52" s="64">
        <f t="shared" si="2"/>
        <v>492</v>
      </c>
      <c r="F52" s="64">
        <f t="shared" si="5"/>
        <v>1963</v>
      </c>
      <c r="G52" s="68">
        <f t="shared" si="6"/>
        <v>658.9</v>
      </c>
      <c r="H52" s="68">
        <f t="shared" si="6"/>
        <v>312.60000000000002</v>
      </c>
      <c r="I52" s="68">
        <f t="shared" si="6"/>
        <v>633.79999999999995</v>
      </c>
      <c r="J52" s="68">
        <f t="shared" si="6"/>
        <v>386.4</v>
      </c>
      <c r="K52" s="68">
        <f t="shared" si="6"/>
        <v>908.2</v>
      </c>
      <c r="L52" s="68">
        <f t="shared" si="6"/>
        <v>658.9</v>
      </c>
      <c r="M52" s="68">
        <f t="shared" si="6"/>
        <v>1631.9</v>
      </c>
      <c r="N52" s="68">
        <f t="shared" si="6"/>
        <v>751.7</v>
      </c>
      <c r="O52" s="68">
        <f t="shared" si="6"/>
        <v>343.8</v>
      </c>
      <c r="P52" s="68">
        <f t="shared" si="6"/>
        <v>267.2</v>
      </c>
      <c r="Q52" s="68">
        <f t="shared" si="6"/>
        <v>231.1</v>
      </c>
      <c r="R52" s="68">
        <f t="shared" si="6"/>
        <v>217.8</v>
      </c>
      <c r="S52" s="69">
        <f t="shared" si="4"/>
        <v>7002.3</v>
      </c>
    </row>
    <row r="53" spans="1:19" ht="15.75" x14ac:dyDescent="0.25">
      <c r="A53" s="60">
        <v>9253</v>
      </c>
      <c r="B53" s="61">
        <v>448000</v>
      </c>
      <c r="C53" s="75">
        <f t="shared" si="0"/>
        <v>448</v>
      </c>
      <c r="E53" s="64">
        <f t="shared" si="2"/>
        <v>504</v>
      </c>
      <c r="F53" s="64">
        <f t="shared" si="5"/>
        <v>1964</v>
      </c>
      <c r="G53" s="68">
        <f t="shared" si="6"/>
        <v>256.5</v>
      </c>
      <c r="H53" s="68">
        <f t="shared" si="6"/>
        <v>487.6</v>
      </c>
      <c r="I53" s="68">
        <f t="shared" si="6"/>
        <v>298.10000000000002</v>
      </c>
      <c r="J53" s="68">
        <f t="shared" si="6"/>
        <v>595.29999999999995</v>
      </c>
      <c r="K53" s="68">
        <f t="shared" si="6"/>
        <v>354.7</v>
      </c>
      <c r="L53" s="68">
        <f t="shared" si="6"/>
        <v>355.9</v>
      </c>
      <c r="M53" s="68">
        <f t="shared" si="6"/>
        <v>364</v>
      </c>
      <c r="N53" s="68">
        <f t="shared" si="6"/>
        <v>300.5</v>
      </c>
      <c r="O53" s="68">
        <f t="shared" si="6"/>
        <v>317.5</v>
      </c>
      <c r="P53" s="68">
        <f t="shared" si="6"/>
        <v>201.2</v>
      </c>
      <c r="Q53" s="68">
        <f t="shared" si="6"/>
        <v>187.1</v>
      </c>
      <c r="R53" s="68">
        <f t="shared" si="6"/>
        <v>187</v>
      </c>
      <c r="S53" s="69">
        <f t="shared" si="4"/>
        <v>3905.3999999999996</v>
      </c>
    </row>
    <row r="54" spans="1:19" ht="15.75" x14ac:dyDescent="0.25">
      <c r="A54" s="60">
        <v>9284</v>
      </c>
      <c r="B54" s="61">
        <v>287000</v>
      </c>
      <c r="C54" s="75">
        <f t="shared" si="0"/>
        <v>287</v>
      </c>
      <c r="E54" s="64">
        <f t="shared" si="2"/>
        <v>516</v>
      </c>
      <c r="F54" s="64">
        <f t="shared" si="5"/>
        <v>1965</v>
      </c>
      <c r="G54" s="68">
        <f t="shared" si="6"/>
        <v>211.7</v>
      </c>
      <c r="H54" s="68">
        <f t="shared" si="6"/>
        <v>322.2</v>
      </c>
      <c r="I54" s="68">
        <f t="shared" si="6"/>
        <v>1611.6</v>
      </c>
      <c r="J54" s="68">
        <f t="shared" si="6"/>
        <v>1339.7</v>
      </c>
      <c r="K54" s="68">
        <f t="shared" si="6"/>
        <v>583.29999999999995</v>
      </c>
      <c r="L54" s="68">
        <f t="shared" si="6"/>
        <v>443.8</v>
      </c>
      <c r="M54" s="68">
        <f t="shared" si="6"/>
        <v>1002.1</v>
      </c>
      <c r="N54" s="68">
        <f t="shared" si="6"/>
        <v>485.1</v>
      </c>
      <c r="O54" s="68">
        <f t="shared" si="6"/>
        <v>284.3</v>
      </c>
      <c r="P54" s="68">
        <f t="shared" si="6"/>
        <v>258.5</v>
      </c>
      <c r="Q54" s="68">
        <f t="shared" si="6"/>
        <v>226.8</v>
      </c>
      <c r="R54" s="68">
        <f t="shared" si="6"/>
        <v>214.3</v>
      </c>
      <c r="S54" s="69">
        <f t="shared" si="4"/>
        <v>6983.4000000000015</v>
      </c>
    </row>
    <row r="55" spans="1:19" ht="15.75" x14ac:dyDescent="0.25">
      <c r="A55" s="60">
        <v>9314</v>
      </c>
      <c r="B55" s="61">
        <v>197000</v>
      </c>
      <c r="C55" s="75">
        <f t="shared" si="0"/>
        <v>197</v>
      </c>
      <c r="E55" s="64">
        <f t="shared" si="2"/>
        <v>528</v>
      </c>
      <c r="F55" s="64">
        <f t="shared" si="5"/>
        <v>1966</v>
      </c>
      <c r="G55" s="68">
        <f t="shared" si="6"/>
        <v>229.2</v>
      </c>
      <c r="H55" s="68">
        <f t="shared" si="6"/>
        <v>500.3</v>
      </c>
      <c r="I55" s="68">
        <f t="shared" si="6"/>
        <v>344.5</v>
      </c>
      <c r="J55" s="68">
        <f t="shared" si="6"/>
        <v>718.6</v>
      </c>
      <c r="K55" s="68">
        <f t="shared" si="6"/>
        <v>604.5</v>
      </c>
      <c r="L55" s="68">
        <f t="shared" si="6"/>
        <v>890.7</v>
      </c>
      <c r="M55" s="68">
        <f t="shared" si="6"/>
        <v>712</v>
      </c>
      <c r="N55" s="68">
        <f t="shared" si="6"/>
        <v>395.3</v>
      </c>
      <c r="O55" s="68">
        <f t="shared" si="6"/>
        <v>263.39999999999998</v>
      </c>
      <c r="P55" s="68">
        <f t="shared" si="6"/>
        <v>227</v>
      </c>
      <c r="Q55" s="68">
        <f t="shared" si="6"/>
        <v>207.8</v>
      </c>
      <c r="R55" s="68">
        <f t="shared" si="6"/>
        <v>205.9</v>
      </c>
      <c r="S55" s="69">
        <f t="shared" si="4"/>
        <v>5299.2</v>
      </c>
    </row>
    <row r="56" spans="1:19" ht="15.75" x14ac:dyDescent="0.25">
      <c r="A56" s="60">
        <v>9345</v>
      </c>
      <c r="B56" s="61">
        <v>178000</v>
      </c>
      <c r="C56" s="75">
        <f t="shared" si="0"/>
        <v>178</v>
      </c>
      <c r="E56" s="64">
        <f t="shared" si="2"/>
        <v>540</v>
      </c>
      <c r="F56" s="64">
        <f t="shared" si="5"/>
        <v>1967</v>
      </c>
      <c r="G56" s="68">
        <f t="shared" si="6"/>
        <v>212.8</v>
      </c>
      <c r="H56" s="68">
        <f t="shared" si="6"/>
        <v>540.5</v>
      </c>
      <c r="I56" s="68">
        <f t="shared" si="6"/>
        <v>901.8</v>
      </c>
      <c r="J56" s="68">
        <f t="shared" si="6"/>
        <v>738.3</v>
      </c>
      <c r="K56" s="68">
        <f t="shared" si="6"/>
        <v>749.5</v>
      </c>
      <c r="L56" s="68">
        <f t="shared" si="6"/>
        <v>1005.1</v>
      </c>
      <c r="M56" s="68">
        <f t="shared" si="6"/>
        <v>998.1</v>
      </c>
      <c r="N56" s="68">
        <f t="shared" si="6"/>
        <v>932.5</v>
      </c>
      <c r="O56" s="68">
        <f t="shared" si="6"/>
        <v>530.5</v>
      </c>
      <c r="P56" s="68">
        <f t="shared" si="6"/>
        <v>299</v>
      </c>
      <c r="Q56" s="68">
        <f t="shared" si="6"/>
        <v>262.5</v>
      </c>
      <c r="R56" s="68">
        <f t="shared" si="6"/>
        <v>233.1</v>
      </c>
      <c r="S56" s="69">
        <f t="shared" si="4"/>
        <v>7403.7000000000007</v>
      </c>
    </row>
    <row r="57" spans="1:19" ht="15.75" x14ac:dyDescent="0.25">
      <c r="A57" s="60">
        <v>9376</v>
      </c>
      <c r="B57" s="61">
        <v>186000</v>
      </c>
      <c r="C57" s="75">
        <f t="shared" si="0"/>
        <v>186</v>
      </c>
      <c r="E57" s="64">
        <f t="shared" si="2"/>
        <v>552</v>
      </c>
      <c r="F57" s="64">
        <f t="shared" si="5"/>
        <v>1968</v>
      </c>
      <c r="G57" s="68">
        <f t="shared" si="6"/>
        <v>266.10000000000002</v>
      </c>
      <c r="H57" s="68">
        <f t="shared" si="6"/>
        <v>252.6</v>
      </c>
      <c r="I57" s="68">
        <f t="shared" si="6"/>
        <v>317.89999999999998</v>
      </c>
      <c r="J57" s="68">
        <f t="shared" si="6"/>
        <v>414.4</v>
      </c>
      <c r="K57" s="68">
        <f t="shared" si="6"/>
        <v>1036.8</v>
      </c>
      <c r="L57" s="68">
        <f t="shared" si="6"/>
        <v>745.6</v>
      </c>
      <c r="M57" s="68">
        <f t="shared" si="6"/>
        <v>444.4</v>
      </c>
      <c r="N57" s="68">
        <f t="shared" si="6"/>
        <v>365.1</v>
      </c>
      <c r="O57" s="68">
        <f t="shared" si="6"/>
        <v>251.1</v>
      </c>
      <c r="P57" s="68">
        <f t="shared" si="6"/>
        <v>216.7</v>
      </c>
      <c r="Q57" s="68">
        <f t="shared" si="6"/>
        <v>234.4</v>
      </c>
      <c r="R57" s="68">
        <f t="shared" si="6"/>
        <v>226.8</v>
      </c>
      <c r="S57" s="69">
        <f t="shared" si="4"/>
        <v>4771.8999999999996</v>
      </c>
    </row>
    <row r="58" spans="1:19" ht="15.75" x14ac:dyDescent="0.25">
      <c r="A58" s="60">
        <v>9406</v>
      </c>
      <c r="B58" s="61">
        <v>227000</v>
      </c>
      <c r="C58" s="75">
        <f t="shared" si="0"/>
        <v>227</v>
      </c>
      <c r="E58" s="64">
        <f t="shared" si="2"/>
        <v>564</v>
      </c>
      <c r="F58" s="64">
        <f t="shared" si="5"/>
        <v>1969</v>
      </c>
      <c r="G58" s="68">
        <f t="shared" si="6"/>
        <v>253.6</v>
      </c>
      <c r="H58" s="68">
        <f t="shared" si="6"/>
        <v>279.10000000000002</v>
      </c>
      <c r="I58" s="68">
        <f t="shared" si="6"/>
        <v>529.70000000000005</v>
      </c>
      <c r="J58" s="68">
        <f t="shared" si="6"/>
        <v>1426.3</v>
      </c>
      <c r="K58" s="68">
        <f t="shared" si="6"/>
        <v>1228.5999999999999</v>
      </c>
      <c r="L58" s="68">
        <f t="shared" si="6"/>
        <v>870.7</v>
      </c>
      <c r="M58" s="68">
        <f t="shared" si="6"/>
        <v>1090.3</v>
      </c>
      <c r="N58" s="68">
        <f t="shared" si="6"/>
        <v>813.8</v>
      </c>
      <c r="O58" s="68">
        <f t="shared" si="6"/>
        <v>405.2</v>
      </c>
      <c r="P58" s="68">
        <f t="shared" si="6"/>
        <v>278.7</v>
      </c>
      <c r="Q58" s="68">
        <f t="shared" si="6"/>
        <v>235.2</v>
      </c>
      <c r="R58" s="68">
        <f t="shared" si="6"/>
        <v>255.9</v>
      </c>
      <c r="S58" s="69">
        <f t="shared" si="4"/>
        <v>7667.0999999999995</v>
      </c>
    </row>
    <row r="59" spans="1:19" ht="15.75" x14ac:dyDescent="0.25">
      <c r="A59" s="60">
        <v>9437</v>
      </c>
      <c r="B59" s="61">
        <v>246000</v>
      </c>
      <c r="C59" s="75">
        <f t="shared" si="0"/>
        <v>246</v>
      </c>
      <c r="E59" s="64">
        <f t="shared" si="2"/>
        <v>576</v>
      </c>
      <c r="F59" s="64">
        <f t="shared" si="5"/>
        <v>1970</v>
      </c>
      <c r="G59" s="68">
        <f t="shared" si="6"/>
        <v>271.5</v>
      </c>
      <c r="H59" s="68">
        <f t="shared" si="6"/>
        <v>264.3</v>
      </c>
      <c r="I59" s="68">
        <f t="shared" si="6"/>
        <v>938</v>
      </c>
      <c r="J59" s="68">
        <f t="shared" si="6"/>
        <v>2924.9</v>
      </c>
      <c r="K59" s="68">
        <f t="shared" si="6"/>
        <v>863.6</v>
      </c>
      <c r="L59" s="68">
        <f t="shared" si="6"/>
        <v>813.2</v>
      </c>
      <c r="M59" s="68">
        <f t="shared" si="6"/>
        <v>439.6</v>
      </c>
      <c r="N59" s="68">
        <f t="shared" si="6"/>
        <v>375.5</v>
      </c>
      <c r="O59" s="68">
        <f t="shared" si="6"/>
        <v>301.89999999999998</v>
      </c>
      <c r="P59" s="68">
        <f t="shared" si="6"/>
        <v>246.7</v>
      </c>
      <c r="Q59" s="68">
        <f t="shared" si="6"/>
        <v>239.5</v>
      </c>
      <c r="R59" s="68">
        <f t="shared" si="6"/>
        <v>222.6</v>
      </c>
      <c r="S59" s="69">
        <f t="shared" si="4"/>
        <v>7901.3</v>
      </c>
    </row>
    <row r="60" spans="1:19" ht="15.75" x14ac:dyDescent="0.25">
      <c r="A60" s="60">
        <v>9467</v>
      </c>
      <c r="B60" s="61">
        <v>251000</v>
      </c>
      <c r="C60" s="75">
        <f t="shared" si="0"/>
        <v>251</v>
      </c>
      <c r="E60" s="64">
        <f t="shared" si="2"/>
        <v>588</v>
      </c>
      <c r="F60" s="64">
        <f t="shared" si="5"/>
        <v>1971</v>
      </c>
      <c r="G60" s="68">
        <f t="shared" si="6"/>
        <v>265.5</v>
      </c>
      <c r="H60" s="68">
        <f t="shared" si="6"/>
        <v>654.20000000000005</v>
      </c>
      <c r="I60" s="68">
        <f t="shared" si="6"/>
        <v>987.1</v>
      </c>
      <c r="J60" s="68">
        <f t="shared" si="6"/>
        <v>1027.7</v>
      </c>
      <c r="K60" s="68">
        <f t="shared" si="6"/>
        <v>558.5</v>
      </c>
      <c r="L60" s="68">
        <f t="shared" si="6"/>
        <v>1046.7</v>
      </c>
      <c r="M60" s="68">
        <f t="shared" si="6"/>
        <v>833.7</v>
      </c>
      <c r="N60" s="68">
        <f t="shared" si="6"/>
        <v>712.2</v>
      </c>
      <c r="O60" s="68">
        <f t="shared" si="6"/>
        <v>492.4</v>
      </c>
      <c r="P60" s="68">
        <f t="shared" si="6"/>
        <v>293.60000000000002</v>
      </c>
      <c r="Q60" s="68">
        <f t="shared" si="6"/>
        <v>227.8</v>
      </c>
      <c r="R60" s="68">
        <f t="shared" si="6"/>
        <v>227.9</v>
      </c>
      <c r="S60" s="69">
        <f t="shared" si="4"/>
        <v>7327.2999999999993</v>
      </c>
    </row>
    <row r="61" spans="1:19" ht="15.75" x14ac:dyDescent="0.25">
      <c r="A61" s="60">
        <v>9498</v>
      </c>
      <c r="B61" s="61">
        <v>242000</v>
      </c>
      <c r="C61" s="75">
        <f t="shared" si="0"/>
        <v>242</v>
      </c>
      <c r="E61" s="64">
        <f t="shared" si="2"/>
        <v>600</v>
      </c>
      <c r="F61" s="64">
        <f t="shared" si="5"/>
        <v>1972</v>
      </c>
      <c r="G61" s="68">
        <f t="shared" si="6"/>
        <v>280.39999999999998</v>
      </c>
      <c r="H61" s="68">
        <f t="shared" si="6"/>
        <v>285.89999999999998</v>
      </c>
      <c r="I61" s="68">
        <f t="shared" si="6"/>
        <v>371.5</v>
      </c>
      <c r="J61" s="68">
        <f t="shared" si="6"/>
        <v>548</v>
      </c>
      <c r="K61" s="68">
        <f t="shared" si="6"/>
        <v>559.1</v>
      </c>
      <c r="L61" s="68">
        <f t="shared" si="6"/>
        <v>948.4</v>
      </c>
      <c r="M61" s="68">
        <f t="shared" si="6"/>
        <v>700.6</v>
      </c>
      <c r="N61" s="68">
        <f t="shared" si="6"/>
        <v>397.4</v>
      </c>
      <c r="O61" s="68">
        <f t="shared" si="6"/>
        <v>286.89999999999998</v>
      </c>
      <c r="P61" s="68">
        <f t="shared" si="6"/>
        <v>236</v>
      </c>
      <c r="Q61" s="68">
        <f t="shared" si="6"/>
        <v>234</v>
      </c>
      <c r="R61" s="68">
        <f t="shared" si="6"/>
        <v>229.3</v>
      </c>
      <c r="S61" s="69">
        <f t="shared" si="4"/>
        <v>5077.5</v>
      </c>
    </row>
    <row r="62" spans="1:19" ht="15.75" x14ac:dyDescent="0.25">
      <c r="A62" s="60">
        <v>9529</v>
      </c>
      <c r="B62" s="61">
        <v>868000</v>
      </c>
      <c r="C62" s="75">
        <f t="shared" si="0"/>
        <v>868</v>
      </c>
      <c r="E62" s="64">
        <f t="shared" si="2"/>
        <v>612</v>
      </c>
      <c r="F62" s="64">
        <f t="shared" si="5"/>
        <v>1973</v>
      </c>
      <c r="G62" s="68">
        <f t="shared" si="6"/>
        <v>285.8</v>
      </c>
      <c r="H62" s="68">
        <f t="shared" si="6"/>
        <v>438.5</v>
      </c>
      <c r="I62" s="68">
        <f t="shared" si="6"/>
        <v>509.4</v>
      </c>
      <c r="J62" s="68">
        <f t="shared" si="6"/>
        <v>1029</v>
      </c>
      <c r="K62" s="68">
        <f t="shared" si="6"/>
        <v>1038.5</v>
      </c>
      <c r="L62" s="68">
        <f t="shared" si="6"/>
        <v>899.3</v>
      </c>
      <c r="M62" s="68">
        <f t="shared" si="6"/>
        <v>552.9</v>
      </c>
      <c r="N62" s="68">
        <f t="shared" si="6"/>
        <v>477.9</v>
      </c>
      <c r="O62" s="68">
        <f t="shared" si="6"/>
        <v>270.60000000000002</v>
      </c>
      <c r="P62" s="68">
        <f t="shared" si="6"/>
        <v>236.2</v>
      </c>
      <c r="Q62" s="68">
        <f t="shared" si="6"/>
        <v>212.8</v>
      </c>
      <c r="R62" s="68">
        <f t="shared" si="6"/>
        <v>215.7</v>
      </c>
      <c r="S62" s="69">
        <f t="shared" si="4"/>
        <v>6166.5999999999995</v>
      </c>
    </row>
    <row r="63" spans="1:19" ht="15.75" x14ac:dyDescent="0.25">
      <c r="A63" s="60">
        <v>9557</v>
      </c>
      <c r="B63" s="61">
        <v>401000</v>
      </c>
      <c r="C63" s="75">
        <f t="shared" si="0"/>
        <v>401</v>
      </c>
      <c r="E63" s="64">
        <f t="shared" si="2"/>
        <v>624</v>
      </c>
      <c r="F63" s="64">
        <f t="shared" si="5"/>
        <v>1974</v>
      </c>
      <c r="G63" s="68">
        <f t="shared" si="6"/>
        <v>311.89999999999998</v>
      </c>
      <c r="H63" s="68">
        <f t="shared" si="6"/>
        <v>1577.3</v>
      </c>
      <c r="I63" s="68">
        <f t="shared" si="6"/>
        <v>1183.0999999999999</v>
      </c>
      <c r="J63" s="68">
        <f t="shared" si="6"/>
        <v>2099.1</v>
      </c>
      <c r="K63" s="68">
        <f t="shared" si="6"/>
        <v>695.4</v>
      </c>
      <c r="L63" s="68">
        <f t="shared" si="6"/>
        <v>1777.9</v>
      </c>
      <c r="M63" s="68">
        <f t="shared" si="6"/>
        <v>1198.4000000000001</v>
      </c>
      <c r="N63" s="68">
        <f t="shared" si="6"/>
        <v>666.1</v>
      </c>
      <c r="O63" s="68">
        <f t="shared" si="6"/>
        <v>413.8</v>
      </c>
      <c r="P63" s="68">
        <f t="shared" si="6"/>
        <v>325.60000000000002</v>
      </c>
      <c r="Q63" s="68">
        <f t="shared" si="6"/>
        <v>277.10000000000002</v>
      </c>
      <c r="R63" s="68">
        <f t="shared" si="6"/>
        <v>270.60000000000002</v>
      </c>
      <c r="S63" s="69">
        <f t="shared" si="4"/>
        <v>10796.3</v>
      </c>
    </row>
    <row r="64" spans="1:19" ht="15.75" x14ac:dyDescent="0.25">
      <c r="A64" s="60">
        <v>9588</v>
      </c>
      <c r="B64" s="61">
        <v>522000</v>
      </c>
      <c r="C64" s="75">
        <f t="shared" si="0"/>
        <v>522</v>
      </c>
      <c r="E64" s="64">
        <f t="shared" si="2"/>
        <v>636</v>
      </c>
      <c r="F64" s="64">
        <f t="shared" si="5"/>
        <v>1975</v>
      </c>
      <c r="G64" s="68">
        <f t="shared" si="6"/>
        <v>270.13</v>
      </c>
      <c r="H64" s="68">
        <f t="shared" si="6"/>
        <v>299.47000000000003</v>
      </c>
      <c r="I64" s="68">
        <f t="shared" si="6"/>
        <v>358.14</v>
      </c>
      <c r="J64" s="68">
        <f t="shared" si="6"/>
        <v>343.78</v>
      </c>
      <c r="K64" s="68">
        <f t="shared" si="6"/>
        <v>849.69</v>
      </c>
      <c r="L64" s="68">
        <f t="shared" si="6"/>
        <v>1401.07</v>
      </c>
      <c r="M64" s="68">
        <f t="shared" si="6"/>
        <v>824.3</v>
      </c>
      <c r="N64" s="68">
        <f t="shared" si="6"/>
        <v>793.4</v>
      </c>
      <c r="O64" s="68">
        <f t="shared" si="6"/>
        <v>464.4</v>
      </c>
      <c r="P64" s="68">
        <f t="shared" si="6"/>
        <v>286.81</v>
      </c>
      <c r="Q64" s="68">
        <f t="shared" si="6"/>
        <v>256.33</v>
      </c>
      <c r="R64" s="68">
        <f t="shared" si="6"/>
        <v>257.87</v>
      </c>
      <c r="S64" s="69">
        <f t="shared" si="4"/>
        <v>6405.3899999999994</v>
      </c>
    </row>
    <row r="65" spans="1:19" ht="15.75" x14ac:dyDescent="0.25">
      <c r="A65" s="60">
        <v>9618</v>
      </c>
      <c r="B65" s="61">
        <v>270000</v>
      </c>
      <c r="C65" s="75">
        <f t="shared" si="0"/>
        <v>270</v>
      </c>
      <c r="E65" s="64">
        <f t="shared" si="2"/>
        <v>648</v>
      </c>
      <c r="F65" s="64">
        <f t="shared" si="5"/>
        <v>1976</v>
      </c>
      <c r="G65" s="68">
        <f t="shared" si="6"/>
        <v>326.2</v>
      </c>
      <c r="H65" s="68">
        <f t="shared" si="6"/>
        <v>297.41000000000003</v>
      </c>
      <c r="I65" s="68">
        <f t="shared" si="6"/>
        <v>293.83999999999997</v>
      </c>
      <c r="J65" s="68">
        <f t="shared" ref="H65:R88" si="7">INDEX($C$10:$C$1500,J$9+$E65,1)</f>
        <v>282.25</v>
      </c>
      <c r="K65" s="68">
        <f t="shared" si="7"/>
        <v>366.81</v>
      </c>
      <c r="L65" s="68">
        <f t="shared" si="7"/>
        <v>435.97</v>
      </c>
      <c r="M65" s="68">
        <f t="shared" si="7"/>
        <v>391.32</v>
      </c>
      <c r="N65" s="68">
        <f t="shared" si="7"/>
        <v>304.94</v>
      </c>
      <c r="O65" s="68">
        <f t="shared" si="7"/>
        <v>224.41</v>
      </c>
      <c r="P65" s="68">
        <f t="shared" si="7"/>
        <v>214.69</v>
      </c>
      <c r="Q65" s="68">
        <f t="shared" si="7"/>
        <v>248</v>
      </c>
      <c r="R65" s="68">
        <f t="shared" si="7"/>
        <v>227.31</v>
      </c>
      <c r="S65" s="69">
        <f t="shared" si="4"/>
        <v>3613.15</v>
      </c>
    </row>
    <row r="66" spans="1:19" ht="15.75" x14ac:dyDescent="0.25">
      <c r="A66" s="60">
        <v>9649</v>
      </c>
      <c r="B66" s="61">
        <v>192000</v>
      </c>
      <c r="C66" s="75">
        <f t="shared" si="0"/>
        <v>192</v>
      </c>
      <c r="E66" s="64">
        <f t="shared" si="2"/>
        <v>660</v>
      </c>
      <c r="F66" s="64">
        <f t="shared" si="5"/>
        <v>1977</v>
      </c>
      <c r="G66" s="68">
        <f t="shared" ref="G66:G101" si="8">INDEX($C$10:$C$1500,G$9+$E66,1)</f>
        <v>230.94</v>
      </c>
      <c r="H66" s="68">
        <f t="shared" si="7"/>
        <v>228.63</v>
      </c>
      <c r="I66" s="68">
        <f t="shared" si="7"/>
        <v>230.05</v>
      </c>
      <c r="J66" s="68">
        <f t="shared" si="7"/>
        <v>235.03</v>
      </c>
      <c r="K66" s="68">
        <f t="shared" si="7"/>
        <v>219.85</v>
      </c>
      <c r="L66" s="68">
        <f t="shared" si="7"/>
        <v>245.56</v>
      </c>
      <c r="M66" s="68">
        <f t="shared" si="7"/>
        <v>215.13</v>
      </c>
      <c r="N66" s="68">
        <f t="shared" si="7"/>
        <v>241.94</v>
      </c>
      <c r="O66" s="68">
        <f t="shared" si="7"/>
        <v>191.85</v>
      </c>
      <c r="P66" s="68">
        <f t="shared" si="7"/>
        <v>182.41</v>
      </c>
      <c r="Q66" s="68">
        <f t="shared" si="7"/>
        <v>187.24</v>
      </c>
      <c r="R66" s="68">
        <f t="shared" si="7"/>
        <v>226.91</v>
      </c>
      <c r="S66" s="69">
        <f t="shared" si="4"/>
        <v>2635.54</v>
      </c>
    </row>
    <row r="67" spans="1:19" ht="15.75" x14ac:dyDescent="0.25">
      <c r="A67" s="60">
        <v>9679</v>
      </c>
      <c r="B67" s="61">
        <v>177000</v>
      </c>
      <c r="C67" s="75">
        <f t="shared" si="0"/>
        <v>177</v>
      </c>
      <c r="E67" s="64">
        <f t="shared" si="2"/>
        <v>672</v>
      </c>
      <c r="F67" s="64">
        <f t="shared" si="5"/>
        <v>1978</v>
      </c>
      <c r="G67" s="68">
        <f t="shared" si="8"/>
        <v>222.68</v>
      </c>
      <c r="H67" s="68">
        <f t="shared" si="7"/>
        <v>247.01</v>
      </c>
      <c r="I67" s="68">
        <f t="shared" si="7"/>
        <v>629.38</v>
      </c>
      <c r="J67" s="68">
        <f t="shared" si="7"/>
        <v>1925.92</v>
      </c>
      <c r="K67" s="68">
        <f t="shared" si="7"/>
        <v>1055.3399999999999</v>
      </c>
      <c r="L67" s="68">
        <f t="shared" si="7"/>
        <v>1232.1300000000001</v>
      </c>
      <c r="M67" s="68">
        <f t="shared" si="7"/>
        <v>910.4</v>
      </c>
      <c r="N67" s="68">
        <f t="shared" si="7"/>
        <v>560.67999999999995</v>
      </c>
      <c r="O67" s="68">
        <f t="shared" si="7"/>
        <v>341.1</v>
      </c>
      <c r="P67" s="68">
        <f t="shared" si="7"/>
        <v>253.69</v>
      </c>
      <c r="Q67" s="68">
        <f t="shared" si="7"/>
        <v>220.45</v>
      </c>
      <c r="R67" s="68">
        <f t="shared" si="7"/>
        <v>234.47</v>
      </c>
      <c r="S67" s="69">
        <f t="shared" si="4"/>
        <v>7833.25</v>
      </c>
    </row>
    <row r="68" spans="1:19" ht="15.75" x14ac:dyDescent="0.25">
      <c r="A68" s="60">
        <v>9710</v>
      </c>
      <c r="B68" s="61">
        <v>168000</v>
      </c>
      <c r="C68" s="75">
        <f t="shared" si="0"/>
        <v>168</v>
      </c>
      <c r="E68" s="64">
        <f t="shared" si="2"/>
        <v>684</v>
      </c>
      <c r="F68" s="64">
        <f t="shared" si="5"/>
        <v>1979</v>
      </c>
      <c r="G68" s="68">
        <f t="shared" si="8"/>
        <v>223.62</v>
      </c>
      <c r="H68" s="68">
        <f t="shared" si="7"/>
        <v>229.35</v>
      </c>
      <c r="I68" s="68">
        <f t="shared" si="7"/>
        <v>223.22</v>
      </c>
      <c r="J68" s="68">
        <f t="shared" si="7"/>
        <v>352.15</v>
      </c>
      <c r="K68" s="68">
        <f t="shared" si="7"/>
        <v>513.30999999999995</v>
      </c>
      <c r="L68" s="68">
        <f t="shared" si="7"/>
        <v>683.41</v>
      </c>
      <c r="M68" s="68">
        <f t="shared" si="7"/>
        <v>463.37</v>
      </c>
      <c r="N68" s="68">
        <f t="shared" si="7"/>
        <v>512.72</v>
      </c>
      <c r="O68" s="68">
        <f t="shared" si="7"/>
        <v>224.21</v>
      </c>
      <c r="P68" s="68">
        <f t="shared" si="7"/>
        <v>208.39</v>
      </c>
      <c r="Q68" s="68">
        <f t="shared" si="7"/>
        <v>196.23</v>
      </c>
      <c r="R68" s="68">
        <f t="shared" si="7"/>
        <v>192.32</v>
      </c>
      <c r="S68" s="69">
        <f t="shared" si="4"/>
        <v>4022.2999999999997</v>
      </c>
    </row>
    <row r="69" spans="1:19" ht="15.75" x14ac:dyDescent="0.25">
      <c r="A69" s="60">
        <v>9741</v>
      </c>
      <c r="B69" s="61">
        <v>164000</v>
      </c>
      <c r="C69" s="75">
        <f t="shared" si="0"/>
        <v>164</v>
      </c>
      <c r="E69" s="64">
        <f t="shared" si="2"/>
        <v>696</v>
      </c>
      <c r="F69" s="64">
        <f t="shared" si="5"/>
        <v>1980</v>
      </c>
      <c r="G69" s="68">
        <f t="shared" si="8"/>
        <v>272.58</v>
      </c>
      <c r="H69" s="68">
        <f t="shared" si="7"/>
        <v>337.55</v>
      </c>
      <c r="I69" s="68">
        <f t="shared" si="7"/>
        <v>346.89</v>
      </c>
      <c r="J69" s="68">
        <f t="shared" si="7"/>
        <v>1241.23</v>
      </c>
      <c r="K69" s="68">
        <f t="shared" si="7"/>
        <v>1401.92</v>
      </c>
      <c r="L69" s="68">
        <f t="shared" si="7"/>
        <v>885.36</v>
      </c>
      <c r="M69" s="68">
        <f t="shared" si="7"/>
        <v>567.94000000000005</v>
      </c>
      <c r="N69" s="68">
        <f t="shared" si="7"/>
        <v>426.51</v>
      </c>
      <c r="O69" s="68">
        <f t="shared" si="7"/>
        <v>271.26</v>
      </c>
      <c r="P69" s="68">
        <f t="shared" si="7"/>
        <v>236.06</v>
      </c>
      <c r="Q69" s="68">
        <f t="shared" si="7"/>
        <v>204.56</v>
      </c>
      <c r="R69" s="68">
        <f t="shared" si="7"/>
        <v>221.72</v>
      </c>
      <c r="S69" s="69">
        <f t="shared" si="4"/>
        <v>6413.5800000000008</v>
      </c>
    </row>
    <row r="70" spans="1:19" ht="15.75" x14ac:dyDescent="0.25">
      <c r="A70" s="60">
        <v>9771</v>
      </c>
      <c r="B70" s="61">
        <v>196000</v>
      </c>
      <c r="C70" s="75">
        <f t="shared" si="0"/>
        <v>196</v>
      </c>
      <c r="E70" s="64">
        <f t="shared" si="2"/>
        <v>708</v>
      </c>
      <c r="F70" s="64">
        <f t="shared" si="5"/>
        <v>1981</v>
      </c>
      <c r="G70" s="68">
        <f t="shared" si="8"/>
        <v>215.48</v>
      </c>
      <c r="H70" s="68">
        <f t="shared" si="7"/>
        <v>218.01</v>
      </c>
      <c r="I70" s="68">
        <f t="shared" si="7"/>
        <v>353.22</v>
      </c>
      <c r="J70" s="68">
        <f t="shared" si="7"/>
        <v>480.76</v>
      </c>
      <c r="K70" s="68">
        <f t="shared" si="7"/>
        <v>559.9</v>
      </c>
      <c r="L70" s="68">
        <f t="shared" si="7"/>
        <v>768.73</v>
      </c>
      <c r="M70" s="68">
        <f t="shared" si="7"/>
        <v>441.58</v>
      </c>
      <c r="N70" s="68">
        <f t="shared" si="7"/>
        <v>315.56</v>
      </c>
      <c r="O70" s="68">
        <f t="shared" si="7"/>
        <v>220.56</v>
      </c>
      <c r="P70" s="68">
        <f t="shared" si="7"/>
        <v>186.94</v>
      </c>
      <c r="Q70" s="68">
        <f t="shared" si="7"/>
        <v>166.8</v>
      </c>
      <c r="R70" s="68">
        <f t="shared" si="7"/>
        <v>179.7</v>
      </c>
      <c r="S70" s="69">
        <f t="shared" si="4"/>
        <v>4107.24</v>
      </c>
    </row>
    <row r="71" spans="1:19" ht="15.75" x14ac:dyDescent="0.25">
      <c r="A71" s="60">
        <v>9802</v>
      </c>
      <c r="B71" s="61">
        <v>631000</v>
      </c>
      <c r="C71" s="75">
        <f t="shared" si="0"/>
        <v>631</v>
      </c>
      <c r="E71" s="64">
        <f t="shared" si="2"/>
        <v>720</v>
      </c>
      <c r="F71" s="64">
        <f t="shared" si="5"/>
        <v>1982</v>
      </c>
      <c r="G71" s="68">
        <f t="shared" si="8"/>
        <v>231.66</v>
      </c>
      <c r="H71" s="68">
        <f t="shared" si="7"/>
        <v>1057.78</v>
      </c>
      <c r="I71" s="68">
        <f t="shared" si="7"/>
        <v>1325.59</v>
      </c>
      <c r="J71" s="68">
        <f t="shared" si="7"/>
        <v>736</v>
      </c>
      <c r="K71" s="68">
        <f t="shared" si="7"/>
        <v>1155.5899999999999</v>
      </c>
      <c r="L71" s="68">
        <f t="shared" si="7"/>
        <v>1126.23</v>
      </c>
      <c r="M71" s="68">
        <f t="shared" si="7"/>
        <v>1575.8</v>
      </c>
      <c r="N71" s="68">
        <f t="shared" si="7"/>
        <v>671.95</v>
      </c>
      <c r="O71" s="68">
        <f t="shared" si="7"/>
        <v>373.29</v>
      </c>
      <c r="P71" s="68">
        <f t="shared" si="7"/>
        <v>281.60000000000002</v>
      </c>
      <c r="Q71" s="68">
        <f t="shared" si="7"/>
        <v>248.04</v>
      </c>
      <c r="R71" s="68">
        <f t="shared" si="7"/>
        <v>229.73</v>
      </c>
      <c r="S71" s="69">
        <f t="shared" si="4"/>
        <v>9013.260000000002</v>
      </c>
    </row>
    <row r="72" spans="1:19" ht="15.75" x14ac:dyDescent="0.25">
      <c r="A72" s="60">
        <v>9832</v>
      </c>
      <c r="B72" s="61">
        <v>671000</v>
      </c>
      <c r="C72" s="75">
        <f t="shared" si="0"/>
        <v>671</v>
      </c>
      <c r="E72" s="64">
        <f t="shared" si="2"/>
        <v>732</v>
      </c>
      <c r="F72" s="64">
        <f t="shared" si="5"/>
        <v>1983</v>
      </c>
      <c r="G72" s="68">
        <f t="shared" si="8"/>
        <v>290.93</v>
      </c>
      <c r="H72" s="68">
        <f t="shared" si="7"/>
        <v>356.89</v>
      </c>
      <c r="I72" s="68">
        <f t="shared" si="7"/>
        <v>822.48</v>
      </c>
      <c r="J72" s="68">
        <f t="shared" si="7"/>
        <v>1124.8</v>
      </c>
      <c r="K72" s="68">
        <f t="shared" si="7"/>
        <v>1690.91</v>
      </c>
      <c r="L72" s="68">
        <f t="shared" si="7"/>
        <v>2735.03</v>
      </c>
      <c r="M72" s="68">
        <f t="shared" si="7"/>
        <v>1139.7</v>
      </c>
      <c r="N72" s="68">
        <f t="shared" si="7"/>
        <v>1031.6199999999999</v>
      </c>
      <c r="O72" s="68">
        <f t="shared" si="7"/>
        <v>644.34</v>
      </c>
      <c r="P72" s="68">
        <f t="shared" si="7"/>
        <v>373.29</v>
      </c>
      <c r="Q72" s="68">
        <f t="shared" si="7"/>
        <v>297.88</v>
      </c>
      <c r="R72" s="68">
        <f t="shared" si="7"/>
        <v>287.35000000000002</v>
      </c>
      <c r="S72" s="69">
        <f t="shared" si="4"/>
        <v>10795.220000000001</v>
      </c>
    </row>
    <row r="73" spans="1:19" ht="15.75" x14ac:dyDescent="0.25">
      <c r="A73" s="60">
        <v>9863</v>
      </c>
      <c r="B73" s="61">
        <v>695000</v>
      </c>
      <c r="C73" s="75">
        <f t="shared" si="0"/>
        <v>695</v>
      </c>
      <c r="E73" s="64">
        <f t="shared" si="2"/>
        <v>744</v>
      </c>
      <c r="F73" s="64">
        <f t="shared" si="5"/>
        <v>1984</v>
      </c>
      <c r="G73" s="68">
        <f t="shared" si="8"/>
        <v>299.45</v>
      </c>
      <c r="H73" s="68">
        <f t="shared" si="7"/>
        <v>654.1</v>
      </c>
      <c r="I73" s="68">
        <f t="shared" si="7"/>
        <v>1436.59</v>
      </c>
      <c r="J73" s="68">
        <f t="shared" si="7"/>
        <v>691.31</v>
      </c>
      <c r="K73" s="68">
        <f t="shared" si="7"/>
        <v>580.91</v>
      </c>
      <c r="L73" s="68">
        <f t="shared" si="7"/>
        <v>829.78</v>
      </c>
      <c r="M73" s="68">
        <f t="shared" si="7"/>
        <v>572.84</v>
      </c>
      <c r="N73" s="68">
        <f t="shared" si="7"/>
        <v>497.56</v>
      </c>
      <c r="O73" s="68">
        <f t="shared" si="7"/>
        <v>357.03</v>
      </c>
      <c r="P73" s="68">
        <f t="shared" si="7"/>
        <v>260.18</v>
      </c>
      <c r="Q73" s="68">
        <f t="shared" si="7"/>
        <v>246.05</v>
      </c>
      <c r="R73" s="68">
        <f t="shared" si="7"/>
        <v>242.42</v>
      </c>
      <c r="S73" s="69">
        <f t="shared" si="4"/>
        <v>6668.22</v>
      </c>
    </row>
    <row r="74" spans="1:19" ht="15.75" x14ac:dyDescent="0.25">
      <c r="A74" s="60">
        <v>9894</v>
      </c>
      <c r="B74" s="61">
        <v>1360000</v>
      </c>
      <c r="C74" s="75">
        <f t="shared" si="0"/>
        <v>1360</v>
      </c>
      <c r="E74" s="64">
        <f t="shared" si="2"/>
        <v>756</v>
      </c>
      <c r="F74" s="64">
        <f t="shared" si="5"/>
        <v>1985</v>
      </c>
      <c r="G74" s="68">
        <f t="shared" si="8"/>
        <v>273.39</v>
      </c>
      <c r="H74" s="68">
        <f t="shared" si="7"/>
        <v>586.66</v>
      </c>
      <c r="I74" s="68">
        <f t="shared" si="7"/>
        <v>441.33</v>
      </c>
      <c r="J74" s="68">
        <f t="shared" si="7"/>
        <v>315.97000000000003</v>
      </c>
      <c r="K74" s="68">
        <f t="shared" si="7"/>
        <v>349.89</v>
      </c>
      <c r="L74" s="68">
        <f t="shared" si="7"/>
        <v>416.77</v>
      </c>
      <c r="M74" s="68">
        <f t="shared" si="7"/>
        <v>432.87</v>
      </c>
      <c r="N74" s="68">
        <f t="shared" si="7"/>
        <v>267.02</v>
      </c>
      <c r="O74" s="68">
        <f t="shared" si="7"/>
        <v>230.26</v>
      </c>
      <c r="P74" s="68">
        <f t="shared" si="7"/>
        <v>220.49</v>
      </c>
      <c r="Q74" s="68">
        <f t="shared" si="7"/>
        <v>209</v>
      </c>
      <c r="R74" s="68">
        <f t="shared" si="7"/>
        <v>222.41</v>
      </c>
      <c r="S74" s="69">
        <f t="shared" si="4"/>
        <v>3966.0599999999995</v>
      </c>
    </row>
    <row r="75" spans="1:19" ht="15.75" x14ac:dyDescent="0.25">
      <c r="A75" s="60">
        <v>9922</v>
      </c>
      <c r="B75" s="61">
        <v>854000</v>
      </c>
      <c r="C75" s="75">
        <f t="shared" ref="C75:C138" si="9">B75 / 1000</f>
        <v>854</v>
      </c>
      <c r="E75" s="64">
        <f t="shared" si="2"/>
        <v>768</v>
      </c>
      <c r="F75" s="64">
        <f t="shared" si="5"/>
        <v>1986</v>
      </c>
      <c r="G75" s="68">
        <f t="shared" si="8"/>
        <v>249.8</v>
      </c>
      <c r="H75" s="68">
        <f t="shared" si="7"/>
        <v>249.3</v>
      </c>
      <c r="I75" s="68">
        <f t="shared" si="7"/>
        <v>374.9</v>
      </c>
      <c r="J75" s="68">
        <f t="shared" si="7"/>
        <v>738.2</v>
      </c>
      <c r="K75" s="68">
        <f t="shared" si="7"/>
        <v>2435.5</v>
      </c>
      <c r="L75" s="68">
        <f t="shared" si="7"/>
        <v>1447.6</v>
      </c>
      <c r="M75" s="68">
        <f t="shared" si="7"/>
        <v>576</v>
      </c>
      <c r="N75" s="68">
        <f t="shared" si="7"/>
        <v>461.5</v>
      </c>
      <c r="O75" s="68">
        <f t="shared" si="7"/>
        <v>271.3</v>
      </c>
      <c r="P75" s="68">
        <f t="shared" si="7"/>
        <v>255.93</v>
      </c>
      <c r="Q75" s="68">
        <f t="shared" si="7"/>
        <v>234.17</v>
      </c>
      <c r="R75" s="68">
        <f t="shared" si="7"/>
        <v>251.69</v>
      </c>
      <c r="S75" s="69">
        <f t="shared" si="4"/>
        <v>7545.8899999999994</v>
      </c>
    </row>
    <row r="76" spans="1:19" ht="15.75" x14ac:dyDescent="0.25">
      <c r="A76" s="60">
        <v>9953</v>
      </c>
      <c r="B76" s="61">
        <v>1031000</v>
      </c>
      <c r="C76" s="75">
        <f t="shared" si="9"/>
        <v>1031</v>
      </c>
      <c r="E76" s="64">
        <f t="shared" ref="E76:E101" si="10">(F76 - $F$11) * 12</f>
        <v>780</v>
      </c>
      <c r="F76" s="64">
        <f t="shared" si="5"/>
        <v>1987</v>
      </c>
      <c r="G76" s="68">
        <f t="shared" si="8"/>
        <v>259</v>
      </c>
      <c r="H76" s="68">
        <f t="shared" si="7"/>
        <v>232.4</v>
      </c>
      <c r="I76" s="68">
        <f t="shared" si="7"/>
        <v>254.2</v>
      </c>
      <c r="J76" s="68">
        <f t="shared" si="7"/>
        <v>330</v>
      </c>
      <c r="K76" s="68">
        <f t="shared" si="7"/>
        <v>502.4</v>
      </c>
      <c r="L76" s="68">
        <f t="shared" si="7"/>
        <v>903.4</v>
      </c>
      <c r="M76" s="68">
        <f t="shared" si="7"/>
        <v>372.4</v>
      </c>
      <c r="N76" s="68">
        <f t="shared" si="7"/>
        <v>287.39999999999998</v>
      </c>
      <c r="O76" s="68">
        <f t="shared" si="7"/>
        <v>204.3</v>
      </c>
      <c r="P76" s="68">
        <f t="shared" si="7"/>
        <v>225</v>
      </c>
      <c r="Q76" s="68">
        <f t="shared" si="7"/>
        <v>172</v>
      </c>
      <c r="R76" s="68">
        <f t="shared" si="7"/>
        <v>203.48</v>
      </c>
      <c r="S76" s="69">
        <f t="shared" ref="S76:S101" si="11">SUM(G76:R76)</f>
        <v>3945.9800000000005</v>
      </c>
    </row>
    <row r="77" spans="1:19" ht="15.75" x14ac:dyDescent="0.25">
      <c r="A77" s="60">
        <v>9983</v>
      </c>
      <c r="B77" s="61">
        <v>551000</v>
      </c>
      <c r="C77" s="75">
        <f t="shared" si="9"/>
        <v>551</v>
      </c>
      <c r="E77" s="64">
        <f t="shared" si="10"/>
        <v>792</v>
      </c>
      <c r="F77" s="64">
        <f t="shared" ref="F77:F101" si="12">F76+1</f>
        <v>1988</v>
      </c>
      <c r="G77" s="68">
        <f t="shared" si="8"/>
        <v>209.05</v>
      </c>
      <c r="H77" s="68">
        <f t="shared" si="7"/>
        <v>225.08</v>
      </c>
      <c r="I77" s="68">
        <f t="shared" si="7"/>
        <v>678.66</v>
      </c>
      <c r="J77" s="68">
        <f t="shared" si="7"/>
        <v>602.70000000000005</v>
      </c>
      <c r="K77" s="68">
        <f t="shared" si="7"/>
        <v>363.62</v>
      </c>
      <c r="L77" s="68">
        <f t="shared" si="7"/>
        <v>359.39</v>
      </c>
      <c r="M77" s="68">
        <f t="shared" si="7"/>
        <v>319.55</v>
      </c>
      <c r="N77" s="68">
        <f t="shared" si="7"/>
        <v>356.47</v>
      </c>
      <c r="O77" s="68">
        <f t="shared" si="7"/>
        <v>261.14999999999998</v>
      </c>
      <c r="P77" s="68">
        <f t="shared" si="7"/>
        <v>177.03</v>
      </c>
      <c r="Q77" s="68">
        <f t="shared" si="7"/>
        <v>183.69</v>
      </c>
      <c r="R77" s="68">
        <f t="shared" si="7"/>
        <v>194.32</v>
      </c>
      <c r="S77" s="69">
        <f t="shared" si="11"/>
        <v>3930.7100000000009</v>
      </c>
    </row>
    <row r="78" spans="1:19" ht="15.75" x14ac:dyDescent="0.25">
      <c r="A78" s="60">
        <v>10014</v>
      </c>
      <c r="B78" s="61">
        <v>347000</v>
      </c>
      <c r="C78" s="75">
        <f t="shared" si="9"/>
        <v>347</v>
      </c>
      <c r="E78" s="64">
        <f t="shared" si="10"/>
        <v>804</v>
      </c>
      <c r="F78" s="64">
        <f t="shared" si="12"/>
        <v>1989</v>
      </c>
      <c r="G78" s="68">
        <f t="shared" si="8"/>
        <v>191.98</v>
      </c>
      <c r="H78" s="68">
        <f t="shared" si="7"/>
        <v>373.3</v>
      </c>
      <c r="I78" s="68">
        <f t="shared" si="7"/>
        <v>296</v>
      </c>
      <c r="J78" s="68">
        <f t="shared" si="7"/>
        <v>301.81</v>
      </c>
      <c r="K78" s="68">
        <f t="shared" si="7"/>
        <v>288.02</v>
      </c>
      <c r="L78" s="68">
        <f t="shared" si="7"/>
        <v>1501.8</v>
      </c>
      <c r="M78" s="68">
        <f t="shared" si="7"/>
        <v>659.26</v>
      </c>
      <c r="N78" s="68">
        <f t="shared" si="7"/>
        <v>335.69</v>
      </c>
      <c r="O78" s="68">
        <f t="shared" si="7"/>
        <v>221.22</v>
      </c>
      <c r="P78" s="68">
        <f t="shared" si="7"/>
        <v>178.48</v>
      </c>
      <c r="Q78" s="68">
        <f t="shared" si="7"/>
        <v>186.53</v>
      </c>
      <c r="R78" s="68">
        <f t="shared" si="7"/>
        <v>210.53</v>
      </c>
      <c r="S78" s="69">
        <f t="shared" si="11"/>
        <v>4744.619999999999</v>
      </c>
    </row>
    <row r="79" spans="1:19" ht="15.75" x14ac:dyDescent="0.25">
      <c r="A79" s="60">
        <v>10044</v>
      </c>
      <c r="B79" s="61">
        <v>244000</v>
      </c>
      <c r="C79" s="75">
        <f t="shared" si="9"/>
        <v>244</v>
      </c>
      <c r="E79" s="64">
        <f t="shared" si="10"/>
        <v>816</v>
      </c>
      <c r="F79" s="64">
        <f t="shared" si="12"/>
        <v>1990</v>
      </c>
      <c r="G79" s="68">
        <f t="shared" si="8"/>
        <v>316.89</v>
      </c>
      <c r="H79" s="68">
        <f t="shared" si="7"/>
        <v>227.46</v>
      </c>
      <c r="I79" s="68">
        <f t="shared" si="7"/>
        <v>209.52</v>
      </c>
      <c r="J79" s="68">
        <f t="shared" si="7"/>
        <v>429.28</v>
      </c>
      <c r="K79" s="68">
        <f t="shared" si="7"/>
        <v>275.56</v>
      </c>
      <c r="L79" s="68">
        <f t="shared" si="7"/>
        <v>471.9</v>
      </c>
      <c r="M79" s="68">
        <f t="shared" si="7"/>
        <v>247.89</v>
      </c>
      <c r="N79" s="68">
        <f t="shared" si="7"/>
        <v>494.84</v>
      </c>
      <c r="O79" s="68">
        <f t="shared" si="7"/>
        <v>346.87</v>
      </c>
      <c r="P79" s="68">
        <f t="shared" si="7"/>
        <v>207.81</v>
      </c>
      <c r="Q79" s="68">
        <f t="shared" si="7"/>
        <v>199.18</v>
      </c>
      <c r="R79" s="68">
        <f t="shared" si="7"/>
        <v>188.37</v>
      </c>
      <c r="S79" s="69">
        <f t="shared" si="11"/>
        <v>3615.5699999999997</v>
      </c>
    </row>
    <row r="80" spans="1:19" ht="15.75" x14ac:dyDescent="0.25">
      <c r="A80" s="60">
        <v>10075</v>
      </c>
      <c r="B80" s="61">
        <v>207000</v>
      </c>
      <c r="C80" s="75">
        <f t="shared" si="9"/>
        <v>207</v>
      </c>
      <c r="E80" s="64">
        <f t="shared" si="10"/>
        <v>828</v>
      </c>
      <c r="F80" s="64">
        <f t="shared" si="12"/>
        <v>1991</v>
      </c>
      <c r="G80" s="68">
        <f t="shared" si="8"/>
        <v>198.29</v>
      </c>
      <c r="H80" s="68">
        <f t="shared" si="7"/>
        <v>197.69</v>
      </c>
      <c r="I80" s="68">
        <f t="shared" si="7"/>
        <v>186.12</v>
      </c>
      <c r="J80" s="68">
        <f t="shared" si="7"/>
        <v>204.19</v>
      </c>
      <c r="K80" s="68">
        <f t="shared" si="7"/>
        <v>212.29</v>
      </c>
      <c r="L80" s="68">
        <f t="shared" si="7"/>
        <v>607.49</v>
      </c>
      <c r="M80" s="68">
        <f t="shared" si="7"/>
        <v>361.67</v>
      </c>
      <c r="N80" s="68">
        <f t="shared" si="7"/>
        <v>347.82</v>
      </c>
      <c r="O80" s="68">
        <f t="shared" si="7"/>
        <v>216.09</v>
      </c>
      <c r="P80" s="68">
        <f t="shared" si="7"/>
        <v>185.81</v>
      </c>
      <c r="Q80" s="68">
        <f t="shared" si="7"/>
        <v>172.39</v>
      </c>
      <c r="R80" s="68">
        <f t="shared" si="7"/>
        <v>169.12</v>
      </c>
      <c r="S80" s="69">
        <f t="shared" si="11"/>
        <v>3058.97</v>
      </c>
    </row>
    <row r="81" spans="1:19" ht="15.75" x14ac:dyDescent="0.25">
      <c r="A81" s="60">
        <v>10106</v>
      </c>
      <c r="B81" s="61">
        <v>200000</v>
      </c>
      <c r="C81" s="75">
        <f t="shared" si="9"/>
        <v>200</v>
      </c>
      <c r="E81" s="64">
        <f t="shared" si="10"/>
        <v>840</v>
      </c>
      <c r="F81" s="64">
        <f t="shared" si="12"/>
        <v>1992</v>
      </c>
      <c r="G81" s="68">
        <f t="shared" si="8"/>
        <v>191.22</v>
      </c>
      <c r="H81" s="68">
        <f t="shared" si="7"/>
        <v>177.38</v>
      </c>
      <c r="I81" s="68">
        <f t="shared" si="7"/>
        <v>196.96</v>
      </c>
      <c r="J81" s="68">
        <f t="shared" si="7"/>
        <v>238.4</v>
      </c>
      <c r="K81" s="68">
        <f t="shared" si="7"/>
        <v>761</v>
      </c>
      <c r="L81" s="68">
        <f t="shared" si="7"/>
        <v>587.6</v>
      </c>
      <c r="M81" s="68">
        <f t="shared" si="7"/>
        <v>454.83</v>
      </c>
      <c r="N81" s="68">
        <f t="shared" si="7"/>
        <v>277.22000000000003</v>
      </c>
      <c r="O81" s="68">
        <f t="shared" si="7"/>
        <v>203.09</v>
      </c>
      <c r="P81" s="68">
        <f t="shared" si="7"/>
        <v>194.06</v>
      </c>
      <c r="Q81" s="68">
        <f t="shared" si="7"/>
        <v>160.26</v>
      </c>
      <c r="R81" s="68">
        <f t="shared" si="7"/>
        <v>177.49</v>
      </c>
      <c r="S81" s="69">
        <f t="shared" si="11"/>
        <v>3619.5099999999993</v>
      </c>
    </row>
    <row r="82" spans="1:19" ht="15.75" x14ac:dyDescent="0.25">
      <c r="A82" s="60">
        <v>10136</v>
      </c>
      <c r="B82" s="61">
        <v>208000</v>
      </c>
      <c r="C82" s="75">
        <f t="shared" si="9"/>
        <v>208</v>
      </c>
      <c r="E82" s="64">
        <f t="shared" si="10"/>
        <v>852</v>
      </c>
      <c r="F82" s="64">
        <f t="shared" si="12"/>
        <v>1993</v>
      </c>
      <c r="G82" s="68">
        <f t="shared" si="8"/>
        <v>202.3</v>
      </c>
      <c r="H82" s="68">
        <f t="shared" si="7"/>
        <v>188.6</v>
      </c>
      <c r="I82" s="68">
        <f t="shared" si="7"/>
        <v>409.64</v>
      </c>
      <c r="J82" s="68">
        <f t="shared" si="7"/>
        <v>795.3</v>
      </c>
      <c r="K82" s="68">
        <f t="shared" si="7"/>
        <v>844.26</v>
      </c>
      <c r="L82" s="68">
        <f t="shared" si="7"/>
        <v>1607.47</v>
      </c>
      <c r="M82" s="68">
        <f t="shared" si="7"/>
        <v>901.56</v>
      </c>
      <c r="N82" s="68">
        <f t="shared" si="7"/>
        <v>648.22</v>
      </c>
      <c r="O82" s="68">
        <f t="shared" si="7"/>
        <v>538.9</v>
      </c>
      <c r="P82" s="68">
        <f t="shared" si="7"/>
        <v>255.58</v>
      </c>
      <c r="Q82" s="68">
        <f t="shared" si="7"/>
        <v>222.06</v>
      </c>
      <c r="R82" s="68">
        <f t="shared" si="7"/>
        <v>210.87</v>
      </c>
      <c r="S82" s="69">
        <f t="shared" si="11"/>
        <v>6824.7599999999993</v>
      </c>
    </row>
    <row r="83" spans="1:19" ht="15.75" x14ac:dyDescent="0.25">
      <c r="A83" s="60">
        <v>10167</v>
      </c>
      <c r="B83" s="61">
        <v>450000</v>
      </c>
      <c r="C83" s="75">
        <f t="shared" si="9"/>
        <v>450</v>
      </c>
      <c r="E83" s="64">
        <f t="shared" si="10"/>
        <v>864</v>
      </c>
      <c r="F83" s="64">
        <f t="shared" si="12"/>
        <v>1994</v>
      </c>
      <c r="G83" s="68">
        <f t="shared" si="8"/>
        <v>222.67</v>
      </c>
      <c r="H83" s="68">
        <f t="shared" si="7"/>
        <v>206.78</v>
      </c>
      <c r="I83" s="68">
        <f t="shared" si="7"/>
        <v>320.42</v>
      </c>
      <c r="J83" s="68">
        <f t="shared" si="7"/>
        <v>323.14999999999998</v>
      </c>
      <c r="K83" s="68">
        <f t="shared" si="7"/>
        <v>390.52</v>
      </c>
      <c r="L83" s="68">
        <f t="shared" si="7"/>
        <v>380.26</v>
      </c>
      <c r="M83" s="68">
        <f t="shared" si="7"/>
        <v>272.33</v>
      </c>
      <c r="N83" s="68">
        <f t="shared" si="7"/>
        <v>282.95999999999998</v>
      </c>
      <c r="O83" s="68">
        <f t="shared" si="7"/>
        <v>190.29</v>
      </c>
      <c r="P83" s="68">
        <f t="shared" si="7"/>
        <v>168.35</v>
      </c>
      <c r="Q83" s="68">
        <f t="shared" si="7"/>
        <v>169.42</v>
      </c>
      <c r="R83" s="68">
        <f t="shared" si="7"/>
        <v>166.33</v>
      </c>
      <c r="S83" s="69">
        <f t="shared" si="11"/>
        <v>3093.48</v>
      </c>
    </row>
    <row r="84" spans="1:19" ht="15.75" x14ac:dyDescent="0.25">
      <c r="A84" s="60">
        <v>10197</v>
      </c>
      <c r="B84" s="61">
        <v>342000</v>
      </c>
      <c r="C84" s="75">
        <f t="shared" si="9"/>
        <v>342</v>
      </c>
      <c r="E84" s="64">
        <f t="shared" si="10"/>
        <v>876</v>
      </c>
      <c r="F84" s="64">
        <f t="shared" si="12"/>
        <v>1995</v>
      </c>
      <c r="G84" s="68">
        <f t="shared" si="8"/>
        <v>177.18</v>
      </c>
      <c r="H84" s="68">
        <f t="shared" si="7"/>
        <v>208.25</v>
      </c>
      <c r="I84" s="68">
        <f t="shared" si="7"/>
        <v>221.82</v>
      </c>
      <c r="J84" s="68">
        <f t="shared" si="7"/>
        <v>2132.31</v>
      </c>
      <c r="K84" s="68">
        <f t="shared" si="7"/>
        <v>851.11</v>
      </c>
      <c r="L84" s="68">
        <f t="shared" si="7"/>
        <v>2383.69</v>
      </c>
      <c r="M84" s="68">
        <f t="shared" si="7"/>
        <v>1229.8800000000001</v>
      </c>
      <c r="N84" s="68">
        <f t="shared" si="7"/>
        <v>1096.6099999999999</v>
      </c>
      <c r="O84" s="68">
        <f t="shared" si="7"/>
        <v>506.59</v>
      </c>
      <c r="P84" s="68">
        <f t="shared" si="7"/>
        <v>327.77</v>
      </c>
      <c r="Q84" s="68">
        <f t="shared" si="7"/>
        <v>250.09</v>
      </c>
      <c r="R84" s="68">
        <f t="shared" si="7"/>
        <v>227.58</v>
      </c>
      <c r="S84" s="69">
        <f t="shared" si="11"/>
        <v>9612.880000000001</v>
      </c>
    </row>
    <row r="85" spans="1:19" ht="15.75" x14ac:dyDescent="0.25">
      <c r="A85" s="60">
        <v>10228</v>
      </c>
      <c r="B85" s="61">
        <v>466000</v>
      </c>
      <c r="C85" s="75">
        <f t="shared" si="9"/>
        <v>466</v>
      </c>
      <c r="E85" s="64">
        <f t="shared" si="10"/>
        <v>888</v>
      </c>
      <c r="F85" s="64">
        <f t="shared" si="12"/>
        <v>1996</v>
      </c>
      <c r="G85" s="68">
        <f t="shared" si="8"/>
        <v>251.32</v>
      </c>
      <c r="H85" s="68">
        <f t="shared" si="7"/>
        <v>221.87</v>
      </c>
      <c r="I85" s="68">
        <f t="shared" si="7"/>
        <v>500.96</v>
      </c>
      <c r="J85" s="68">
        <f t="shared" si="7"/>
        <v>555.09</v>
      </c>
      <c r="K85" s="68">
        <f t="shared" si="7"/>
        <v>1633.6</v>
      </c>
      <c r="L85" s="68">
        <f t="shared" si="7"/>
        <v>1048.1400000000001</v>
      </c>
      <c r="M85" s="68">
        <f t="shared" si="7"/>
        <v>686.58</v>
      </c>
      <c r="N85" s="68">
        <f t="shared" si="7"/>
        <v>807.54</v>
      </c>
      <c r="O85" s="68">
        <f t="shared" si="7"/>
        <v>383.16</v>
      </c>
      <c r="P85" s="68">
        <f t="shared" si="7"/>
        <v>265.57</v>
      </c>
      <c r="Q85" s="68">
        <f t="shared" si="7"/>
        <v>258.02999999999997</v>
      </c>
      <c r="R85" s="68">
        <f t="shared" si="7"/>
        <v>234.3</v>
      </c>
      <c r="S85" s="69">
        <f t="shared" si="11"/>
        <v>6846.16</v>
      </c>
    </row>
    <row r="86" spans="1:19" ht="15.75" x14ac:dyDescent="0.25">
      <c r="A86" s="60">
        <v>10259</v>
      </c>
      <c r="B86" s="61">
        <v>637000</v>
      </c>
      <c r="C86" s="75">
        <f t="shared" si="9"/>
        <v>637</v>
      </c>
      <c r="E86" s="64">
        <f t="shared" si="10"/>
        <v>900</v>
      </c>
      <c r="F86" s="64">
        <f t="shared" si="12"/>
        <v>1997</v>
      </c>
      <c r="G86" s="68">
        <f t="shared" si="8"/>
        <v>254.27</v>
      </c>
      <c r="H86" s="68">
        <f t="shared" si="7"/>
        <v>400.3</v>
      </c>
      <c r="I86" s="68">
        <f t="shared" si="7"/>
        <v>1701.52</v>
      </c>
      <c r="J86" s="68">
        <f t="shared" si="7"/>
        <v>2040.37</v>
      </c>
      <c r="K86" s="68">
        <f t="shared" si="7"/>
        <v>711.38</v>
      </c>
      <c r="L86" s="68">
        <f t="shared" si="7"/>
        <v>502.18</v>
      </c>
      <c r="M86" s="68">
        <f t="shared" si="7"/>
        <v>457.04</v>
      </c>
      <c r="N86" s="68">
        <f t="shared" si="7"/>
        <v>350.41</v>
      </c>
      <c r="O86" s="68">
        <f t="shared" si="7"/>
        <v>275.92</v>
      </c>
      <c r="P86" s="68">
        <f t="shared" si="7"/>
        <v>242.05</v>
      </c>
      <c r="Q86" s="68">
        <f t="shared" si="7"/>
        <v>242.48</v>
      </c>
      <c r="R86" s="68">
        <f t="shared" si="7"/>
        <v>245.49</v>
      </c>
      <c r="S86" s="69">
        <f t="shared" si="11"/>
        <v>7423.41</v>
      </c>
    </row>
    <row r="87" spans="1:19" ht="15.75" x14ac:dyDescent="0.25">
      <c r="A87" s="60">
        <v>10288</v>
      </c>
      <c r="B87" s="61">
        <v>980000</v>
      </c>
      <c r="C87" s="75">
        <f t="shared" si="9"/>
        <v>980</v>
      </c>
      <c r="E87" s="64">
        <f t="shared" si="10"/>
        <v>912</v>
      </c>
      <c r="F87" s="64">
        <f t="shared" si="12"/>
        <v>1998</v>
      </c>
      <c r="G87" s="68">
        <f t="shared" si="8"/>
        <v>266.98</v>
      </c>
      <c r="H87" s="68">
        <f t="shared" si="7"/>
        <v>435.11</v>
      </c>
      <c r="I87" s="68">
        <f t="shared" si="7"/>
        <v>431.06</v>
      </c>
      <c r="J87" s="68">
        <f t="shared" si="7"/>
        <v>1578.2</v>
      </c>
      <c r="K87" s="68">
        <f t="shared" si="7"/>
        <v>2138.6</v>
      </c>
      <c r="L87" s="68">
        <f t="shared" si="7"/>
        <v>1305.05</v>
      </c>
      <c r="M87" s="68">
        <f t="shared" si="7"/>
        <v>993.05</v>
      </c>
      <c r="N87" s="68">
        <f t="shared" si="7"/>
        <v>1162.58</v>
      </c>
      <c r="O87" s="68">
        <f t="shared" si="7"/>
        <v>940.14</v>
      </c>
      <c r="P87" s="68">
        <f t="shared" si="7"/>
        <v>429.54</v>
      </c>
      <c r="Q87" s="68">
        <f t="shared" si="7"/>
        <v>316.62</v>
      </c>
      <c r="R87" s="68">
        <f t="shared" si="7"/>
        <v>297.06</v>
      </c>
      <c r="S87" s="69">
        <f t="shared" si="11"/>
        <v>10293.990000000002</v>
      </c>
    </row>
    <row r="88" spans="1:19" ht="15.75" x14ac:dyDescent="0.25">
      <c r="A88" s="60">
        <v>10319</v>
      </c>
      <c r="B88" s="61">
        <v>790000</v>
      </c>
      <c r="C88" s="75">
        <f t="shared" si="9"/>
        <v>790</v>
      </c>
      <c r="E88" s="64">
        <f t="shared" si="10"/>
        <v>924</v>
      </c>
      <c r="F88" s="64">
        <f t="shared" si="12"/>
        <v>1999</v>
      </c>
      <c r="G88" s="68">
        <f t="shared" si="8"/>
        <v>321.64</v>
      </c>
      <c r="H88" s="68">
        <f t="shared" si="7"/>
        <v>569.20000000000005</v>
      </c>
      <c r="I88" s="68">
        <f t="shared" si="7"/>
        <v>704.77</v>
      </c>
      <c r="J88" s="68">
        <f t="shared" si="7"/>
        <v>718.85</v>
      </c>
      <c r="K88" s="68">
        <f t="shared" si="7"/>
        <v>1169.8399999999999</v>
      </c>
      <c r="L88" s="68">
        <f t="shared" ref="H88:R101" si="13">INDEX($C$10:$C$1500,L$9+$E88,1)</f>
        <v>1091.0899999999999</v>
      </c>
      <c r="M88" s="68">
        <f t="shared" si="13"/>
        <v>786.18</v>
      </c>
      <c r="N88" s="68">
        <f t="shared" si="13"/>
        <v>613.94000000000005</v>
      </c>
      <c r="O88" s="68">
        <f t="shared" si="13"/>
        <v>390.55</v>
      </c>
      <c r="P88" s="68">
        <f t="shared" si="13"/>
        <v>298.64999999999998</v>
      </c>
      <c r="Q88" s="68">
        <f t="shared" si="13"/>
        <v>267.94</v>
      </c>
      <c r="R88" s="68">
        <f t="shared" si="13"/>
        <v>265.70999999999998</v>
      </c>
      <c r="S88" s="69">
        <f t="shared" si="11"/>
        <v>7198.36</v>
      </c>
    </row>
    <row r="89" spans="1:19" ht="15.75" x14ac:dyDescent="0.25">
      <c r="A89" s="60">
        <v>10349</v>
      </c>
      <c r="B89" s="61">
        <v>395000</v>
      </c>
      <c r="C89" s="75">
        <f t="shared" si="9"/>
        <v>395</v>
      </c>
      <c r="E89" s="64">
        <f t="shared" si="10"/>
        <v>936</v>
      </c>
      <c r="F89" s="64">
        <f t="shared" si="12"/>
        <v>2000</v>
      </c>
      <c r="G89" s="68">
        <f t="shared" si="8"/>
        <v>289.76</v>
      </c>
      <c r="H89" s="68">
        <f t="shared" si="13"/>
        <v>329.78</v>
      </c>
      <c r="I89" s="68">
        <f t="shared" si="13"/>
        <v>327.71600000000001</v>
      </c>
      <c r="J89" s="68">
        <f t="shared" si="13"/>
        <v>835.63499999999999</v>
      </c>
      <c r="K89" s="68">
        <f t="shared" si="13"/>
        <v>1546.547</v>
      </c>
      <c r="L89" s="68">
        <f t="shared" si="13"/>
        <v>1091.413</v>
      </c>
      <c r="M89" s="68">
        <f t="shared" si="13"/>
        <v>762.19799999999998</v>
      </c>
      <c r="N89" s="68">
        <f t="shared" si="13"/>
        <v>495.11900000000003</v>
      </c>
      <c r="O89" s="68">
        <f t="shared" si="13"/>
        <v>349.69900000000001</v>
      </c>
      <c r="P89" s="68">
        <f t="shared" si="13"/>
        <v>284.642</v>
      </c>
      <c r="Q89" s="68">
        <f t="shared" si="13"/>
        <v>259.94400000000002</v>
      </c>
      <c r="R89" s="68">
        <f t="shared" si="13"/>
        <v>266.75900000000001</v>
      </c>
      <c r="S89" s="69">
        <f t="shared" si="11"/>
        <v>6839.2120000000004</v>
      </c>
    </row>
    <row r="90" spans="1:19" ht="15.75" x14ac:dyDescent="0.25">
      <c r="A90" s="60">
        <v>10380</v>
      </c>
      <c r="B90" s="61">
        <v>248000</v>
      </c>
      <c r="C90" s="75">
        <f t="shared" si="9"/>
        <v>248</v>
      </c>
      <c r="E90" s="64">
        <f t="shared" si="10"/>
        <v>948</v>
      </c>
      <c r="F90" s="64">
        <f t="shared" si="12"/>
        <v>2001</v>
      </c>
      <c r="G90" s="68">
        <f t="shared" si="8"/>
        <v>290.95999999999998</v>
      </c>
      <c r="H90" s="68">
        <f t="shared" si="13"/>
        <v>269.18700000000001</v>
      </c>
      <c r="I90" s="68">
        <f t="shared" si="13"/>
        <v>312.99599999999998</v>
      </c>
      <c r="J90" s="68">
        <f t="shared" si="13"/>
        <v>337.81</v>
      </c>
      <c r="K90" s="68">
        <f t="shared" si="13"/>
        <v>555.01700000000005</v>
      </c>
      <c r="L90" s="68">
        <f t="shared" si="13"/>
        <v>650.21699999999998</v>
      </c>
      <c r="M90" s="68">
        <f t="shared" si="13"/>
        <v>416.7</v>
      </c>
      <c r="N90" s="68">
        <f t="shared" si="13"/>
        <v>368.40300000000002</v>
      </c>
      <c r="O90" s="68">
        <f t="shared" si="13"/>
        <v>263.33499999999998</v>
      </c>
      <c r="P90" s="68">
        <f t="shared" si="13"/>
        <v>251.32300000000001</v>
      </c>
      <c r="Q90" s="68">
        <f t="shared" si="13"/>
        <v>220.14500000000001</v>
      </c>
      <c r="R90" s="68">
        <f t="shared" si="13"/>
        <v>200.81700000000001</v>
      </c>
      <c r="S90" s="69">
        <f t="shared" si="11"/>
        <v>4136.91</v>
      </c>
    </row>
    <row r="91" spans="1:19" ht="15.75" x14ac:dyDescent="0.25">
      <c r="A91" s="60">
        <v>10410</v>
      </c>
      <c r="B91" s="61">
        <v>220000</v>
      </c>
      <c r="C91" s="75">
        <f t="shared" si="9"/>
        <v>220</v>
      </c>
      <c r="E91" s="64">
        <f t="shared" si="10"/>
        <v>960</v>
      </c>
      <c r="F91" s="64">
        <f t="shared" si="12"/>
        <v>2002</v>
      </c>
      <c r="G91" s="68">
        <f t="shared" si="8"/>
        <v>202.78299999999999</v>
      </c>
      <c r="H91" s="68">
        <f t="shared" si="13"/>
        <v>361.66500000000002</v>
      </c>
      <c r="I91" s="68">
        <f t="shared" si="13"/>
        <v>831.38599999999997</v>
      </c>
      <c r="J91" s="68">
        <f t="shared" si="13"/>
        <v>876.68899999999996</v>
      </c>
      <c r="K91" s="68">
        <f t="shared" si="13"/>
        <v>521.21199999999999</v>
      </c>
      <c r="L91" s="68">
        <f t="shared" si="13"/>
        <v>574.63599999999997</v>
      </c>
      <c r="M91" s="68">
        <f t="shared" si="13"/>
        <v>483.88299999999998</v>
      </c>
      <c r="N91" s="68">
        <f t="shared" si="13"/>
        <v>363.11900000000003</v>
      </c>
      <c r="O91" s="68">
        <f t="shared" si="13"/>
        <v>234.852</v>
      </c>
      <c r="P91" s="68">
        <f t="shared" si="13"/>
        <v>209.44</v>
      </c>
      <c r="Q91" s="68">
        <f t="shared" si="13"/>
        <v>202.41399999999999</v>
      </c>
      <c r="R91" s="68">
        <f t="shared" si="13"/>
        <v>181.429</v>
      </c>
      <c r="S91" s="69">
        <f t="shared" si="11"/>
        <v>5043.5079999999989</v>
      </c>
    </row>
    <row r="92" spans="1:19" ht="15.75" x14ac:dyDescent="0.25">
      <c r="A92" s="60">
        <v>10441</v>
      </c>
      <c r="B92" s="61">
        <v>196000</v>
      </c>
      <c r="C92" s="75">
        <f t="shared" si="9"/>
        <v>196</v>
      </c>
      <c r="E92" s="64">
        <f t="shared" si="10"/>
        <v>972</v>
      </c>
      <c r="F92" s="64">
        <f t="shared" si="12"/>
        <v>2003</v>
      </c>
      <c r="G92" s="68">
        <f t="shared" si="8"/>
        <v>186.417</v>
      </c>
      <c r="H92" s="68">
        <f t="shared" si="13"/>
        <v>225.792</v>
      </c>
      <c r="I92" s="68">
        <f t="shared" si="13"/>
        <v>1119.797</v>
      </c>
      <c r="J92" s="68">
        <f t="shared" si="13"/>
        <v>1040.7049999999999</v>
      </c>
      <c r="K92" s="68">
        <f t="shared" si="13"/>
        <v>484.19</v>
      </c>
      <c r="L92" s="68">
        <f t="shared" si="13"/>
        <v>695.471</v>
      </c>
      <c r="M92" s="68">
        <f t="shared" si="13"/>
        <v>818.12800000000004</v>
      </c>
      <c r="N92" s="68">
        <f t="shared" si="13"/>
        <v>805.62400000000002</v>
      </c>
      <c r="O92" s="68">
        <f t="shared" si="13"/>
        <v>341.08300000000003</v>
      </c>
      <c r="P92" s="68">
        <f t="shared" si="13"/>
        <v>242.63399999999999</v>
      </c>
      <c r="Q92" s="68">
        <f t="shared" si="13"/>
        <v>202.55099999999999</v>
      </c>
      <c r="R92" s="68">
        <f t="shared" si="13"/>
        <v>206.75200000000001</v>
      </c>
      <c r="S92" s="69">
        <f t="shared" si="11"/>
        <v>6369.1440000000002</v>
      </c>
    </row>
    <row r="93" spans="1:19" ht="15.75" x14ac:dyDescent="0.25">
      <c r="A93" s="60">
        <v>10472</v>
      </c>
      <c r="B93" s="61">
        <v>188000</v>
      </c>
      <c r="C93" s="75">
        <f t="shared" si="9"/>
        <v>188</v>
      </c>
      <c r="E93" s="64">
        <f t="shared" si="10"/>
        <v>984</v>
      </c>
      <c r="F93" s="64">
        <f t="shared" si="12"/>
        <v>2004</v>
      </c>
      <c r="G93" s="68">
        <f t="shared" si="8"/>
        <v>209.29900000000001</v>
      </c>
      <c r="H93" s="68">
        <f t="shared" si="13"/>
        <v>266.565</v>
      </c>
      <c r="I93" s="68">
        <f t="shared" si="13"/>
        <v>671.59299999999996</v>
      </c>
      <c r="J93" s="68">
        <f t="shared" si="13"/>
        <v>660.65800000000002</v>
      </c>
      <c r="K93" s="68">
        <f t="shared" si="13"/>
        <v>1371.7809999999999</v>
      </c>
      <c r="L93" s="68">
        <f t="shared" si="13"/>
        <v>779.17200000000003</v>
      </c>
      <c r="M93" s="68">
        <f t="shared" si="13"/>
        <v>516.18600000000004</v>
      </c>
      <c r="N93" s="68">
        <f t="shared" si="13"/>
        <v>391.39400000000001</v>
      </c>
      <c r="O93" s="68">
        <f t="shared" si="13"/>
        <v>264.05099999999999</v>
      </c>
      <c r="P93" s="68">
        <f t="shared" si="13"/>
        <v>228.916</v>
      </c>
      <c r="Q93" s="68">
        <f t="shared" si="13"/>
        <v>188.12700000000001</v>
      </c>
      <c r="R93" s="68">
        <f t="shared" si="13"/>
        <v>180.703</v>
      </c>
      <c r="S93" s="69">
        <f t="shared" si="11"/>
        <v>5728.4450000000015</v>
      </c>
    </row>
    <row r="94" spans="1:19" ht="15.75" x14ac:dyDescent="0.25">
      <c r="A94" s="60">
        <v>10502</v>
      </c>
      <c r="B94" s="61">
        <v>198000</v>
      </c>
      <c r="C94" s="75">
        <f t="shared" si="9"/>
        <v>198</v>
      </c>
      <c r="E94" s="64">
        <f t="shared" si="10"/>
        <v>996</v>
      </c>
      <c r="F94" s="64">
        <f t="shared" si="12"/>
        <v>2005</v>
      </c>
      <c r="G94" s="68">
        <f t="shared" si="8"/>
        <v>245.297</v>
      </c>
      <c r="H94" s="68">
        <f t="shared" si="13"/>
        <v>211.12799999999999</v>
      </c>
      <c r="I94" s="68">
        <f t="shared" si="13"/>
        <v>477.17500000000001</v>
      </c>
      <c r="J94" s="68">
        <f t="shared" si="13"/>
        <v>600.36</v>
      </c>
      <c r="K94" s="68">
        <f t="shared" si="13"/>
        <v>498.91800000000001</v>
      </c>
      <c r="L94" s="68">
        <f t="shared" si="13"/>
        <v>790.50800000000004</v>
      </c>
      <c r="M94" s="68">
        <f t="shared" si="13"/>
        <v>600.31399999999996</v>
      </c>
      <c r="N94" s="68">
        <f t="shared" si="13"/>
        <v>1096.4670000000001</v>
      </c>
      <c r="O94" s="68">
        <f t="shared" si="13"/>
        <v>441.279</v>
      </c>
      <c r="P94" s="68">
        <f t="shared" si="13"/>
        <v>267.209</v>
      </c>
      <c r="Q94" s="68">
        <f t="shared" si="13"/>
        <v>215.15199999999999</v>
      </c>
      <c r="R94" s="68">
        <f t="shared" si="13"/>
        <v>202.27699999999999</v>
      </c>
      <c r="S94" s="69">
        <f t="shared" si="11"/>
        <v>5646.0839999999998</v>
      </c>
    </row>
    <row r="95" spans="1:19" ht="15.75" x14ac:dyDescent="0.25">
      <c r="A95" s="60">
        <v>10533</v>
      </c>
      <c r="B95" s="61">
        <v>238000</v>
      </c>
      <c r="C95" s="75">
        <f t="shared" si="9"/>
        <v>238</v>
      </c>
      <c r="E95" s="64">
        <f t="shared" si="10"/>
        <v>1008</v>
      </c>
      <c r="F95" s="64">
        <f t="shared" si="12"/>
        <v>2006</v>
      </c>
      <c r="G95" s="68">
        <f t="shared" si="8"/>
        <v>214.262</v>
      </c>
      <c r="H95" s="68">
        <f t="shared" si="13"/>
        <v>290.28699999999998</v>
      </c>
      <c r="I95" s="68">
        <f t="shared" si="13"/>
        <v>1206.6959999999999</v>
      </c>
      <c r="J95" s="68">
        <f t="shared" si="13"/>
        <v>1414.4480000000001</v>
      </c>
      <c r="K95" s="68">
        <f t="shared" si="13"/>
        <v>825.197</v>
      </c>
      <c r="L95" s="68">
        <f t="shared" si="13"/>
        <v>1378.7190000000001</v>
      </c>
      <c r="M95" s="68">
        <f t="shared" si="13"/>
        <v>1752.394</v>
      </c>
      <c r="N95" s="68">
        <f t="shared" si="13"/>
        <v>933.09400000000005</v>
      </c>
      <c r="O95" s="68">
        <f t="shared" si="13"/>
        <v>436.37799999999999</v>
      </c>
      <c r="P95" s="68">
        <f t="shared" si="13"/>
        <v>298.66199999999998</v>
      </c>
      <c r="Q95" s="68">
        <f t="shared" si="13"/>
        <v>254.22499999999999</v>
      </c>
      <c r="R95" s="68">
        <f t="shared" si="13"/>
        <v>228.965</v>
      </c>
      <c r="S95" s="69">
        <f t="shared" si="11"/>
        <v>9233.3270000000011</v>
      </c>
    </row>
    <row r="96" spans="1:19" ht="15.75" x14ac:dyDescent="0.25">
      <c r="A96" s="60">
        <v>10563</v>
      </c>
      <c r="B96" s="61">
        <v>258000</v>
      </c>
      <c r="C96" s="75">
        <f t="shared" si="9"/>
        <v>258</v>
      </c>
      <c r="E96" s="64">
        <f t="shared" si="10"/>
        <v>1020</v>
      </c>
      <c r="F96" s="64">
        <f t="shared" si="12"/>
        <v>2007</v>
      </c>
      <c r="G96" s="68">
        <f t="shared" si="8"/>
        <v>240.33699999999999</v>
      </c>
      <c r="H96" s="68">
        <f t="shared" si="13"/>
        <v>287.91899999999998</v>
      </c>
      <c r="I96" s="68">
        <f t="shared" si="13"/>
        <v>478.58699999999999</v>
      </c>
      <c r="J96" s="68">
        <f t="shared" si="13"/>
        <v>325.38099999999997</v>
      </c>
      <c r="K96" s="68">
        <f t="shared" si="13"/>
        <v>606.25900000000001</v>
      </c>
      <c r="L96" s="68">
        <f t="shared" si="13"/>
        <v>543.96900000000005</v>
      </c>
      <c r="M96" s="68">
        <f t="shared" si="13"/>
        <v>345.69400000000002</v>
      </c>
      <c r="N96" s="68">
        <f t="shared" si="13"/>
        <v>298.53899999999999</v>
      </c>
      <c r="O96" s="68">
        <f t="shared" si="13"/>
        <v>211.78399999999999</v>
      </c>
      <c r="P96" s="68">
        <f t="shared" si="13"/>
        <v>221.726</v>
      </c>
      <c r="Q96" s="68">
        <f t="shared" si="13"/>
        <v>191.08799999999999</v>
      </c>
      <c r="R96" s="68">
        <f t="shared" si="13"/>
        <v>190.85</v>
      </c>
      <c r="S96" s="69">
        <f t="shared" si="11"/>
        <v>3942.1330000000007</v>
      </c>
    </row>
    <row r="97" spans="1:19" ht="15.75" x14ac:dyDescent="0.25">
      <c r="A97" s="60">
        <v>10594</v>
      </c>
      <c r="B97" s="61">
        <v>270000</v>
      </c>
      <c r="C97" s="75">
        <f t="shared" si="9"/>
        <v>270</v>
      </c>
      <c r="E97" s="64">
        <f t="shared" si="10"/>
        <v>1032</v>
      </c>
      <c r="F97" s="64">
        <f t="shared" si="12"/>
        <v>2008</v>
      </c>
      <c r="G97" s="68">
        <f t="shared" si="8"/>
        <v>226.904</v>
      </c>
      <c r="H97" s="68">
        <f t="shared" si="13"/>
        <v>208.92</v>
      </c>
      <c r="I97" s="68">
        <f t="shared" si="13"/>
        <v>323.31599999999997</v>
      </c>
      <c r="J97" s="68">
        <f t="shared" si="13"/>
        <v>576.072</v>
      </c>
      <c r="K97" s="68">
        <f t="shared" si="13"/>
        <v>609.63900000000001</v>
      </c>
      <c r="L97" s="68">
        <f t="shared" si="13"/>
        <v>525.29399999999998</v>
      </c>
      <c r="M97" s="68">
        <f t="shared" si="13"/>
        <v>369.06400000000002</v>
      </c>
      <c r="N97" s="68">
        <f t="shared" si="13"/>
        <v>390.36500000000001</v>
      </c>
      <c r="O97" s="68">
        <f t="shared" si="13"/>
        <v>240.13399999999999</v>
      </c>
      <c r="P97" s="68">
        <f t="shared" si="13"/>
        <v>183.63399999999999</v>
      </c>
      <c r="Q97" s="68">
        <f t="shared" si="13"/>
        <v>164.53700000000001</v>
      </c>
      <c r="R97" s="68">
        <f t="shared" si="13"/>
        <v>162.566</v>
      </c>
      <c r="S97" s="69">
        <f t="shared" si="11"/>
        <v>3980.4449999999993</v>
      </c>
    </row>
    <row r="98" spans="1:19" ht="15.75" x14ac:dyDescent="0.25">
      <c r="A98" s="60">
        <v>10625</v>
      </c>
      <c r="B98" s="61">
        <v>371000</v>
      </c>
      <c r="C98" s="75">
        <f t="shared" si="9"/>
        <v>371</v>
      </c>
      <c r="E98" s="64">
        <f t="shared" si="10"/>
        <v>1044</v>
      </c>
      <c r="F98" s="64">
        <f t="shared" si="12"/>
        <v>2009</v>
      </c>
      <c r="G98" s="68">
        <f t="shared" si="8"/>
        <v>199.16499999999999</v>
      </c>
      <c r="H98" s="68">
        <f t="shared" si="13"/>
        <v>249.02199999999999</v>
      </c>
      <c r="I98" s="68">
        <f t="shared" si="13"/>
        <v>223.60400000000001</v>
      </c>
      <c r="J98" s="68">
        <f t="shared" si="13"/>
        <v>245.553</v>
      </c>
      <c r="K98" s="68">
        <f t="shared" si="13"/>
        <v>663.87300000000005</v>
      </c>
      <c r="L98" s="68">
        <f t="shared" si="13"/>
        <v>1039.7860000000001</v>
      </c>
      <c r="M98" s="68">
        <f t="shared" si="13"/>
        <v>469.24799999999999</v>
      </c>
      <c r="N98" s="68">
        <f t="shared" si="13"/>
        <v>613.08399999999995</v>
      </c>
      <c r="O98" s="68">
        <f t="shared" si="13"/>
        <v>266.28899999999999</v>
      </c>
      <c r="P98" s="68">
        <f t="shared" si="13"/>
        <v>206.01599999999999</v>
      </c>
      <c r="Q98" s="68">
        <f t="shared" si="13"/>
        <v>176.86500000000001</v>
      </c>
      <c r="R98" s="68">
        <f t="shared" si="13"/>
        <v>160.435</v>
      </c>
      <c r="S98" s="69">
        <f t="shared" si="11"/>
        <v>4512.9399999999996</v>
      </c>
    </row>
    <row r="99" spans="1:19" ht="15.75" x14ac:dyDescent="0.25">
      <c r="A99" s="60">
        <v>10653</v>
      </c>
      <c r="B99" s="61">
        <v>379000</v>
      </c>
      <c r="C99" s="75">
        <f t="shared" si="9"/>
        <v>379</v>
      </c>
      <c r="E99" s="64">
        <f t="shared" si="10"/>
        <v>1056</v>
      </c>
      <c r="F99" s="64">
        <f t="shared" si="12"/>
        <v>2010</v>
      </c>
      <c r="G99" s="68">
        <f t="shared" si="8"/>
        <v>263.49200000000002</v>
      </c>
      <c r="H99" s="68">
        <f t="shared" si="13"/>
        <v>212.90899999999999</v>
      </c>
      <c r="I99" s="68">
        <f t="shared" si="13"/>
        <v>291.68599999999998</v>
      </c>
      <c r="J99" s="68">
        <f t="shared" si="13"/>
        <v>927.37900000000002</v>
      </c>
      <c r="K99" s="68">
        <f t="shared" si="13"/>
        <v>836.42399999999998</v>
      </c>
      <c r="L99" s="68">
        <f t="shared" si="13"/>
        <v>637.33600000000001</v>
      </c>
      <c r="M99" s="68">
        <f t="shared" si="13"/>
        <v>733.56799999999998</v>
      </c>
      <c r="N99" s="68">
        <f t="shared" si="13"/>
        <v>579.72199999999998</v>
      </c>
      <c r="O99" s="68">
        <f t="shared" si="13"/>
        <v>484.73599999999999</v>
      </c>
      <c r="P99" s="68">
        <f t="shared" si="13"/>
        <v>253.71899999999999</v>
      </c>
      <c r="Q99" s="68">
        <f t="shared" si="13"/>
        <v>214.99</v>
      </c>
      <c r="R99" s="68">
        <f t="shared" si="13"/>
        <v>197.309</v>
      </c>
      <c r="S99" s="69">
        <f t="shared" si="11"/>
        <v>5633.2699999999995</v>
      </c>
    </row>
    <row r="100" spans="1:19" ht="15.75" x14ac:dyDescent="0.25">
      <c r="A100" s="60">
        <v>10684</v>
      </c>
      <c r="B100" s="61">
        <v>407000</v>
      </c>
      <c r="C100" s="75">
        <f t="shared" si="9"/>
        <v>407</v>
      </c>
      <c r="E100" s="64">
        <f t="shared" si="10"/>
        <v>1068</v>
      </c>
      <c r="F100" s="64">
        <f t="shared" si="12"/>
        <v>2011</v>
      </c>
      <c r="G100" s="68">
        <f t="shared" si="8"/>
        <v>236.19300000000001</v>
      </c>
      <c r="H100" s="68">
        <f t="shared" si="13"/>
        <v>261.50299999999999</v>
      </c>
      <c r="I100" s="68">
        <f t="shared" si="13"/>
        <v>823.48199999999997</v>
      </c>
      <c r="J100" s="68">
        <f t="shared" si="13"/>
        <v>462.51600000000002</v>
      </c>
      <c r="K100" s="68">
        <f t="shared" si="13"/>
        <v>488.596</v>
      </c>
      <c r="L100" s="68">
        <f t="shared" si="13"/>
        <v>1481.383</v>
      </c>
      <c r="M100" s="68">
        <f t="shared" si="13"/>
        <v>942.47799999999995</v>
      </c>
      <c r="N100" s="68">
        <f t="shared" si="13"/>
        <v>724.77700000000004</v>
      </c>
      <c r="O100" s="68">
        <f t="shared" si="13"/>
        <v>565.298</v>
      </c>
      <c r="P100" s="68">
        <f t="shared" si="13"/>
        <v>296.82900000000001</v>
      </c>
      <c r="Q100" s="68">
        <f t="shared" si="13"/>
        <v>222.44200000000001</v>
      </c>
      <c r="R100" s="68">
        <f t="shared" si="13"/>
        <v>209.428</v>
      </c>
      <c r="S100" s="69">
        <f t="shared" si="11"/>
        <v>6714.9249999999993</v>
      </c>
    </row>
    <row r="101" spans="1:19" ht="15.75" x14ac:dyDescent="0.25">
      <c r="A101" s="60">
        <v>10714</v>
      </c>
      <c r="B101" s="61">
        <v>321000</v>
      </c>
      <c r="C101" s="75">
        <f t="shared" si="9"/>
        <v>321</v>
      </c>
      <c r="E101" s="64">
        <f t="shared" si="10"/>
        <v>1080</v>
      </c>
      <c r="F101" s="64">
        <f t="shared" si="12"/>
        <v>2012</v>
      </c>
      <c r="G101" s="68">
        <f t="shared" si="8"/>
        <v>222.26300000000001</v>
      </c>
      <c r="H101" s="68">
        <f t="shared" si="13"/>
        <v>242.16399999999999</v>
      </c>
      <c r="I101" s="68">
        <f t="shared" si="13"/>
        <v>211.23699999999999</v>
      </c>
      <c r="J101" s="68">
        <f t="shared" si="13"/>
        <v>275.59100000000001</v>
      </c>
      <c r="K101" s="68">
        <f t="shared" si="13"/>
        <v>258.58100000000002</v>
      </c>
      <c r="L101" s="68">
        <f t="shared" si="13"/>
        <v>832.596</v>
      </c>
      <c r="M101" s="68">
        <f t="shared" si="13"/>
        <v>772.54499999999996</v>
      </c>
      <c r="N101" s="68">
        <f t="shared" si="13"/>
        <v>397.13400000000001</v>
      </c>
      <c r="O101" s="68">
        <f t="shared" si="13"/>
        <v>233.601</v>
      </c>
      <c r="P101" s="68">
        <f t="shared" si="13"/>
        <v>186.40299999999999</v>
      </c>
      <c r="Q101" s="68">
        <f t="shared" si="13"/>
        <v>170.732</v>
      </c>
      <c r="R101" s="68">
        <f t="shared" si="13"/>
        <v>157.30500000000001</v>
      </c>
      <c r="S101" s="69">
        <f t="shared" si="11"/>
        <v>3960.1519999999996</v>
      </c>
    </row>
    <row r="102" spans="1:19" ht="15" x14ac:dyDescent="0.2">
      <c r="A102" s="60">
        <v>10745</v>
      </c>
      <c r="B102" s="61">
        <v>232000</v>
      </c>
      <c r="C102" s="75">
        <f t="shared" si="9"/>
        <v>232</v>
      </c>
      <c r="E102" s="63"/>
      <c r="F102" s="64"/>
      <c r="G102" s="63"/>
      <c r="H102" s="63"/>
      <c r="I102" s="63"/>
      <c r="J102" s="63"/>
      <c r="K102" s="63"/>
      <c r="L102" s="63"/>
      <c r="M102" s="63"/>
      <c r="N102" s="63"/>
      <c r="O102" s="63"/>
      <c r="P102" s="63"/>
      <c r="Q102" s="63"/>
      <c r="R102" s="63"/>
      <c r="S102" s="63"/>
    </row>
    <row r="103" spans="1:19" ht="15" x14ac:dyDescent="0.2">
      <c r="A103" s="60">
        <v>10775</v>
      </c>
      <c r="B103" s="61">
        <v>188000</v>
      </c>
      <c r="C103" s="75">
        <f t="shared" si="9"/>
        <v>188</v>
      </c>
      <c r="E103" s="63"/>
      <c r="F103" s="63"/>
      <c r="G103" s="63"/>
      <c r="H103" s="63"/>
      <c r="I103" s="63"/>
      <c r="J103" s="63"/>
      <c r="K103" s="63"/>
      <c r="L103" s="63"/>
      <c r="M103" s="63"/>
      <c r="N103" s="63"/>
      <c r="O103" s="63"/>
      <c r="P103" s="63"/>
      <c r="Q103" s="63"/>
      <c r="R103" s="63"/>
      <c r="S103" s="63"/>
    </row>
    <row r="104" spans="1:19" ht="15" x14ac:dyDescent="0.2">
      <c r="A104" s="60">
        <v>10806</v>
      </c>
      <c r="B104" s="61">
        <v>177000</v>
      </c>
      <c r="C104" s="75">
        <f t="shared" si="9"/>
        <v>177</v>
      </c>
      <c r="E104" s="63"/>
      <c r="F104" s="63"/>
      <c r="G104" s="63"/>
      <c r="H104" s="63"/>
      <c r="I104" s="63"/>
      <c r="J104" s="63"/>
      <c r="K104" s="63"/>
      <c r="L104" s="63"/>
      <c r="M104" s="63"/>
      <c r="N104" s="63"/>
      <c r="O104" s="63"/>
      <c r="P104" s="63"/>
      <c r="Q104" s="63"/>
      <c r="R104" s="63"/>
      <c r="S104" s="63"/>
    </row>
    <row r="105" spans="1:19" ht="15" x14ac:dyDescent="0.2">
      <c r="A105" s="60">
        <v>10837</v>
      </c>
      <c r="B105" s="61">
        <v>169000</v>
      </c>
      <c r="C105" s="75">
        <f t="shared" si="9"/>
        <v>169</v>
      </c>
      <c r="E105" s="63"/>
      <c r="F105" s="63"/>
      <c r="G105" s="63"/>
      <c r="H105" s="63"/>
      <c r="I105" s="63"/>
      <c r="J105" s="63"/>
      <c r="K105" s="63"/>
      <c r="L105" s="63"/>
      <c r="M105" s="63"/>
      <c r="N105" s="63"/>
      <c r="O105" s="63"/>
      <c r="P105" s="63"/>
      <c r="Q105" s="63"/>
      <c r="R105" s="63"/>
      <c r="S105" s="63"/>
    </row>
    <row r="106" spans="1:19" ht="15" x14ac:dyDescent="0.2">
      <c r="A106" s="60">
        <v>10867</v>
      </c>
      <c r="B106" s="61">
        <v>180000</v>
      </c>
      <c r="C106" s="75">
        <f t="shared" si="9"/>
        <v>180</v>
      </c>
      <c r="E106" s="63"/>
      <c r="F106" s="63"/>
      <c r="G106" s="63"/>
      <c r="H106" s="63"/>
      <c r="I106" s="63"/>
      <c r="J106" s="63"/>
      <c r="K106" s="63"/>
      <c r="L106" s="63"/>
      <c r="M106" s="63"/>
      <c r="N106" s="63"/>
      <c r="O106" s="63"/>
      <c r="P106" s="63"/>
      <c r="Q106" s="63"/>
      <c r="R106" s="63"/>
      <c r="S106" s="63"/>
    </row>
    <row r="107" spans="1:19" ht="15" x14ac:dyDescent="0.2">
      <c r="A107" s="60">
        <v>10898</v>
      </c>
      <c r="B107" s="61">
        <v>177000</v>
      </c>
      <c r="C107" s="75">
        <f t="shared" si="9"/>
        <v>177</v>
      </c>
      <c r="E107" s="63"/>
      <c r="F107" s="63"/>
      <c r="G107" s="63"/>
      <c r="H107" s="63"/>
      <c r="I107" s="63"/>
      <c r="J107" s="63"/>
      <c r="K107" s="63"/>
      <c r="L107" s="63"/>
      <c r="M107" s="63"/>
      <c r="N107" s="63"/>
      <c r="O107" s="63"/>
      <c r="P107" s="63"/>
      <c r="Q107" s="63"/>
      <c r="R107" s="63"/>
      <c r="S107" s="63"/>
    </row>
    <row r="108" spans="1:19" ht="15" x14ac:dyDescent="0.2">
      <c r="A108" s="60">
        <v>10928</v>
      </c>
      <c r="B108" s="61">
        <v>700000</v>
      </c>
      <c r="C108" s="75">
        <f t="shared" si="9"/>
        <v>700</v>
      </c>
      <c r="E108" s="63"/>
      <c r="F108" s="63"/>
      <c r="G108" s="63"/>
      <c r="H108" s="63"/>
      <c r="I108" s="63"/>
      <c r="J108" s="63"/>
      <c r="K108" s="63"/>
      <c r="L108" s="63"/>
      <c r="M108" s="63"/>
      <c r="N108" s="63"/>
      <c r="O108" s="63"/>
      <c r="P108" s="63"/>
      <c r="Q108" s="63"/>
      <c r="R108" s="63"/>
      <c r="S108" s="63"/>
    </row>
    <row r="109" spans="1:19" ht="15" x14ac:dyDescent="0.2">
      <c r="A109" s="60">
        <v>10959</v>
      </c>
      <c r="B109" s="61">
        <v>393000</v>
      </c>
      <c r="C109" s="75">
        <f t="shared" si="9"/>
        <v>393</v>
      </c>
      <c r="E109" s="63"/>
      <c r="F109" s="63"/>
      <c r="G109" s="63"/>
      <c r="H109" s="63"/>
      <c r="I109" s="63"/>
      <c r="J109" s="63"/>
      <c r="K109" s="63"/>
      <c r="L109" s="63"/>
      <c r="M109" s="63"/>
      <c r="N109" s="63"/>
      <c r="O109" s="63"/>
      <c r="P109" s="63"/>
      <c r="Q109" s="63"/>
      <c r="R109" s="63"/>
      <c r="S109" s="63"/>
    </row>
    <row r="110" spans="1:19" ht="15" x14ac:dyDescent="0.2">
      <c r="A110" s="60">
        <v>10990</v>
      </c>
      <c r="B110" s="61">
        <v>557000</v>
      </c>
      <c r="C110" s="75">
        <f t="shared" si="9"/>
        <v>557</v>
      </c>
      <c r="E110" s="63"/>
      <c r="F110" s="63"/>
      <c r="G110" s="63"/>
      <c r="H110" s="63"/>
      <c r="I110" s="63"/>
      <c r="J110" s="63"/>
      <c r="K110" s="63"/>
      <c r="L110" s="63"/>
      <c r="M110" s="63"/>
      <c r="N110" s="63"/>
      <c r="O110" s="63"/>
      <c r="P110" s="63"/>
      <c r="Q110" s="63"/>
      <c r="R110" s="63"/>
      <c r="S110" s="63"/>
    </row>
    <row r="111" spans="1:19" ht="15" x14ac:dyDescent="0.2">
      <c r="A111" s="60">
        <v>11018</v>
      </c>
      <c r="B111" s="61">
        <v>686000</v>
      </c>
      <c r="C111" s="75">
        <f t="shared" si="9"/>
        <v>686</v>
      </c>
      <c r="E111" s="63"/>
      <c r="F111" s="63"/>
      <c r="G111" s="63"/>
      <c r="H111" s="63"/>
      <c r="I111" s="63"/>
      <c r="J111" s="63"/>
      <c r="K111" s="63"/>
      <c r="L111" s="63"/>
      <c r="M111" s="63"/>
      <c r="N111" s="63"/>
      <c r="O111" s="63"/>
      <c r="P111" s="63"/>
      <c r="Q111" s="63"/>
      <c r="R111" s="63"/>
      <c r="S111" s="63"/>
    </row>
    <row r="112" spans="1:19" ht="15" x14ac:dyDescent="0.2">
      <c r="A112" s="60">
        <v>11049</v>
      </c>
      <c r="B112" s="61">
        <v>422000</v>
      </c>
      <c r="C112" s="75">
        <f t="shared" si="9"/>
        <v>422</v>
      </c>
      <c r="E112" s="63"/>
      <c r="F112" s="63"/>
      <c r="G112" s="63"/>
      <c r="H112" s="63"/>
      <c r="I112" s="63"/>
      <c r="J112" s="63"/>
      <c r="K112" s="63"/>
      <c r="L112" s="63"/>
      <c r="M112" s="63"/>
      <c r="N112" s="63"/>
      <c r="O112" s="63"/>
      <c r="P112" s="63"/>
      <c r="Q112" s="63"/>
      <c r="R112" s="63"/>
      <c r="S112" s="63"/>
    </row>
    <row r="113" spans="1:19" ht="15" x14ac:dyDescent="0.2">
      <c r="A113" s="60">
        <v>11079</v>
      </c>
      <c r="B113" s="61">
        <v>319000</v>
      </c>
      <c r="C113" s="75">
        <f t="shared" si="9"/>
        <v>319</v>
      </c>
      <c r="E113" s="63"/>
      <c r="F113" s="63"/>
      <c r="G113" s="63"/>
      <c r="H113" s="63"/>
      <c r="I113" s="63"/>
      <c r="J113" s="63"/>
      <c r="K113" s="63"/>
      <c r="L113" s="63"/>
      <c r="M113" s="63"/>
      <c r="N113" s="63"/>
      <c r="O113" s="63"/>
      <c r="P113" s="63"/>
      <c r="Q113" s="63"/>
      <c r="R113" s="63"/>
      <c r="S113" s="63"/>
    </row>
    <row r="114" spans="1:19" x14ac:dyDescent="0.2">
      <c r="A114" s="60">
        <v>11110</v>
      </c>
      <c r="B114" s="61">
        <v>214000</v>
      </c>
      <c r="C114" s="75">
        <f t="shared" si="9"/>
        <v>214</v>
      </c>
    </row>
    <row r="115" spans="1:19" x14ac:dyDescent="0.2">
      <c r="A115" s="60">
        <v>11140</v>
      </c>
      <c r="B115" s="61">
        <v>188000</v>
      </c>
      <c r="C115" s="75">
        <f t="shared" si="9"/>
        <v>188</v>
      </c>
    </row>
    <row r="116" spans="1:19" x14ac:dyDescent="0.2">
      <c r="A116" s="60">
        <v>11171</v>
      </c>
      <c r="B116" s="61">
        <v>177000</v>
      </c>
      <c r="C116" s="75">
        <f t="shared" si="9"/>
        <v>177</v>
      </c>
    </row>
    <row r="117" spans="1:19" x14ac:dyDescent="0.2">
      <c r="A117" s="60">
        <v>11202</v>
      </c>
      <c r="B117" s="61">
        <v>177000</v>
      </c>
      <c r="C117" s="75">
        <f t="shared" si="9"/>
        <v>177</v>
      </c>
    </row>
    <row r="118" spans="1:19" x14ac:dyDescent="0.2">
      <c r="A118" s="60">
        <v>11232</v>
      </c>
      <c r="B118" s="61">
        <v>184000</v>
      </c>
      <c r="C118" s="75">
        <f t="shared" si="9"/>
        <v>184</v>
      </c>
    </row>
    <row r="119" spans="1:19" x14ac:dyDescent="0.2">
      <c r="A119" s="60">
        <v>11263</v>
      </c>
      <c r="B119" s="61">
        <v>188000</v>
      </c>
      <c r="C119" s="75">
        <f t="shared" si="9"/>
        <v>188</v>
      </c>
    </row>
    <row r="120" spans="1:19" x14ac:dyDescent="0.2">
      <c r="A120" s="60">
        <v>11293</v>
      </c>
      <c r="B120" s="61">
        <v>190000</v>
      </c>
      <c r="C120" s="75">
        <f t="shared" si="9"/>
        <v>190</v>
      </c>
    </row>
    <row r="121" spans="1:19" x14ac:dyDescent="0.2">
      <c r="A121" s="60">
        <v>11324</v>
      </c>
      <c r="B121" s="61">
        <v>272000</v>
      </c>
      <c r="C121" s="75">
        <f t="shared" si="9"/>
        <v>272</v>
      </c>
    </row>
    <row r="122" spans="1:19" x14ac:dyDescent="0.2">
      <c r="A122" s="60">
        <v>11355</v>
      </c>
      <c r="B122" s="61">
        <v>266000</v>
      </c>
      <c r="C122" s="75">
        <f t="shared" si="9"/>
        <v>266</v>
      </c>
    </row>
    <row r="123" spans="1:19" x14ac:dyDescent="0.2">
      <c r="A123" s="60">
        <v>11383</v>
      </c>
      <c r="B123" s="61">
        <v>365000</v>
      </c>
      <c r="C123" s="75">
        <f t="shared" si="9"/>
        <v>365</v>
      </c>
    </row>
    <row r="124" spans="1:19" x14ac:dyDescent="0.2">
      <c r="A124" s="60">
        <v>11414</v>
      </c>
      <c r="B124" s="61">
        <v>236000</v>
      </c>
      <c r="C124" s="75">
        <f t="shared" si="9"/>
        <v>236</v>
      </c>
    </row>
    <row r="125" spans="1:19" x14ac:dyDescent="0.2">
      <c r="A125" s="60">
        <v>11444</v>
      </c>
      <c r="B125" s="61">
        <v>194000</v>
      </c>
      <c r="C125" s="75">
        <f t="shared" si="9"/>
        <v>194</v>
      </c>
    </row>
    <row r="126" spans="1:19" x14ac:dyDescent="0.2">
      <c r="A126" s="60">
        <v>11475</v>
      </c>
      <c r="B126" s="61">
        <v>173000</v>
      </c>
      <c r="C126" s="75">
        <f t="shared" si="9"/>
        <v>173</v>
      </c>
    </row>
    <row r="127" spans="1:19" x14ac:dyDescent="0.2">
      <c r="A127" s="60">
        <v>11505</v>
      </c>
      <c r="B127" s="61">
        <v>161000</v>
      </c>
      <c r="C127" s="75">
        <f t="shared" si="9"/>
        <v>161</v>
      </c>
    </row>
    <row r="128" spans="1:19" x14ac:dyDescent="0.2">
      <c r="A128" s="60">
        <v>11536</v>
      </c>
      <c r="B128" s="61">
        <v>157000</v>
      </c>
      <c r="C128" s="75">
        <f t="shared" si="9"/>
        <v>157</v>
      </c>
    </row>
    <row r="129" spans="1:3" x14ac:dyDescent="0.2">
      <c r="A129" s="60">
        <v>11567</v>
      </c>
      <c r="B129" s="61">
        <v>153000</v>
      </c>
      <c r="C129" s="75">
        <f t="shared" si="9"/>
        <v>153</v>
      </c>
    </row>
    <row r="130" spans="1:3" x14ac:dyDescent="0.2">
      <c r="A130" s="60">
        <v>11597</v>
      </c>
      <c r="B130" s="61">
        <v>173000</v>
      </c>
      <c r="C130" s="75">
        <f t="shared" si="9"/>
        <v>173</v>
      </c>
    </row>
    <row r="131" spans="1:3" x14ac:dyDescent="0.2">
      <c r="A131" s="60">
        <v>11628</v>
      </c>
      <c r="B131" s="61">
        <v>175000</v>
      </c>
      <c r="C131" s="75">
        <f t="shared" si="9"/>
        <v>175</v>
      </c>
    </row>
    <row r="132" spans="1:3" x14ac:dyDescent="0.2">
      <c r="A132" s="60">
        <v>11658</v>
      </c>
      <c r="B132" s="61">
        <v>397000</v>
      </c>
      <c r="C132" s="75">
        <f t="shared" si="9"/>
        <v>397</v>
      </c>
    </row>
    <row r="133" spans="1:3" x14ac:dyDescent="0.2">
      <c r="A133" s="60">
        <v>11689</v>
      </c>
      <c r="B133" s="61">
        <v>347000</v>
      </c>
      <c r="C133" s="75">
        <f t="shared" si="9"/>
        <v>347</v>
      </c>
    </row>
    <row r="134" spans="1:3" x14ac:dyDescent="0.2">
      <c r="A134" s="60">
        <v>11720</v>
      </c>
      <c r="B134" s="61">
        <v>315000</v>
      </c>
      <c r="C134" s="75">
        <f t="shared" si="9"/>
        <v>315</v>
      </c>
    </row>
    <row r="135" spans="1:3" x14ac:dyDescent="0.2">
      <c r="A135" s="60">
        <v>11749</v>
      </c>
      <c r="B135" s="61">
        <v>657000</v>
      </c>
      <c r="C135" s="75">
        <f t="shared" si="9"/>
        <v>657</v>
      </c>
    </row>
    <row r="136" spans="1:3" x14ac:dyDescent="0.2">
      <c r="A136" s="60">
        <v>11780</v>
      </c>
      <c r="B136" s="61">
        <v>432000</v>
      </c>
      <c r="C136" s="75">
        <f t="shared" si="9"/>
        <v>432</v>
      </c>
    </row>
    <row r="137" spans="1:3" x14ac:dyDescent="0.2">
      <c r="A137" s="60">
        <v>11810</v>
      </c>
      <c r="B137" s="61">
        <v>462000</v>
      </c>
      <c r="C137" s="75">
        <f t="shared" si="9"/>
        <v>462</v>
      </c>
    </row>
    <row r="138" spans="1:3" x14ac:dyDescent="0.2">
      <c r="A138" s="60">
        <v>11841</v>
      </c>
      <c r="B138" s="61">
        <v>238000</v>
      </c>
      <c r="C138" s="75">
        <f t="shared" si="9"/>
        <v>238</v>
      </c>
    </row>
    <row r="139" spans="1:3" x14ac:dyDescent="0.2">
      <c r="A139" s="60">
        <v>11871</v>
      </c>
      <c r="B139" s="61">
        <v>180000</v>
      </c>
      <c r="C139" s="75">
        <f t="shared" ref="C139:C202" si="14">B139 / 1000</f>
        <v>180</v>
      </c>
    </row>
    <row r="140" spans="1:3" x14ac:dyDescent="0.2">
      <c r="A140" s="60">
        <v>11902</v>
      </c>
      <c r="B140" s="61">
        <v>163000</v>
      </c>
      <c r="C140" s="75">
        <f t="shared" si="14"/>
        <v>163</v>
      </c>
    </row>
    <row r="141" spans="1:3" x14ac:dyDescent="0.2">
      <c r="A141" s="60">
        <v>11933</v>
      </c>
      <c r="B141" s="61">
        <v>155000</v>
      </c>
      <c r="C141" s="75">
        <f t="shared" si="14"/>
        <v>155</v>
      </c>
    </row>
    <row r="142" spans="1:3" x14ac:dyDescent="0.2">
      <c r="A142" s="60">
        <v>11963</v>
      </c>
      <c r="B142" s="61">
        <v>161000</v>
      </c>
      <c r="C142" s="75">
        <f t="shared" si="14"/>
        <v>161</v>
      </c>
    </row>
    <row r="143" spans="1:3" x14ac:dyDescent="0.2">
      <c r="A143" s="60">
        <v>11994</v>
      </c>
      <c r="B143" s="61">
        <v>179000</v>
      </c>
      <c r="C143" s="75">
        <f t="shared" si="14"/>
        <v>179</v>
      </c>
    </row>
    <row r="144" spans="1:3" x14ac:dyDescent="0.2">
      <c r="A144" s="60">
        <v>12024</v>
      </c>
      <c r="B144" s="61">
        <v>190000</v>
      </c>
      <c r="C144" s="75">
        <f t="shared" si="14"/>
        <v>190</v>
      </c>
    </row>
    <row r="145" spans="1:3" x14ac:dyDescent="0.2">
      <c r="A145" s="60">
        <v>12055</v>
      </c>
      <c r="B145" s="61">
        <v>222000</v>
      </c>
      <c r="C145" s="75">
        <f t="shared" si="14"/>
        <v>222</v>
      </c>
    </row>
    <row r="146" spans="1:3" x14ac:dyDescent="0.2">
      <c r="A146" s="60">
        <v>12086</v>
      </c>
      <c r="B146" s="61">
        <v>220000</v>
      </c>
      <c r="C146" s="75">
        <f t="shared" si="14"/>
        <v>220</v>
      </c>
    </row>
    <row r="147" spans="1:3" x14ac:dyDescent="0.2">
      <c r="A147" s="60">
        <v>12114</v>
      </c>
      <c r="B147" s="61">
        <v>803000</v>
      </c>
      <c r="C147" s="75">
        <f t="shared" si="14"/>
        <v>803</v>
      </c>
    </row>
    <row r="148" spans="1:3" x14ac:dyDescent="0.2">
      <c r="A148" s="60">
        <v>12145</v>
      </c>
      <c r="B148" s="61">
        <v>488000</v>
      </c>
      <c r="C148" s="75">
        <f t="shared" si="14"/>
        <v>488</v>
      </c>
    </row>
    <row r="149" spans="1:3" x14ac:dyDescent="0.2">
      <c r="A149" s="60">
        <v>12175</v>
      </c>
      <c r="B149" s="61">
        <v>424000</v>
      </c>
      <c r="C149" s="75">
        <f t="shared" si="14"/>
        <v>424</v>
      </c>
    </row>
    <row r="150" spans="1:3" x14ac:dyDescent="0.2">
      <c r="A150" s="60">
        <v>12206</v>
      </c>
      <c r="B150" s="61">
        <v>278000</v>
      </c>
      <c r="C150" s="75">
        <f t="shared" si="14"/>
        <v>278</v>
      </c>
    </row>
    <row r="151" spans="1:3" x14ac:dyDescent="0.2">
      <c r="A151" s="60">
        <v>12236</v>
      </c>
      <c r="B151" s="61">
        <v>184000</v>
      </c>
      <c r="C151" s="75">
        <f t="shared" si="14"/>
        <v>184</v>
      </c>
    </row>
    <row r="152" spans="1:3" x14ac:dyDescent="0.2">
      <c r="A152" s="60">
        <v>12267</v>
      </c>
      <c r="B152" s="61">
        <v>165000</v>
      </c>
      <c r="C152" s="75">
        <f t="shared" si="14"/>
        <v>165</v>
      </c>
    </row>
    <row r="153" spans="1:3" x14ac:dyDescent="0.2">
      <c r="A153" s="60">
        <v>12298</v>
      </c>
      <c r="B153" s="61">
        <v>157000</v>
      </c>
      <c r="C153" s="75">
        <f t="shared" si="14"/>
        <v>157</v>
      </c>
    </row>
    <row r="154" spans="1:3" x14ac:dyDescent="0.2">
      <c r="A154" s="60">
        <v>12328</v>
      </c>
      <c r="B154" s="61">
        <v>171000</v>
      </c>
      <c r="C154" s="75">
        <f t="shared" si="14"/>
        <v>171</v>
      </c>
    </row>
    <row r="155" spans="1:3" x14ac:dyDescent="0.2">
      <c r="A155" s="60">
        <v>12359</v>
      </c>
      <c r="B155" s="61">
        <v>171000</v>
      </c>
      <c r="C155" s="75">
        <f t="shared" si="14"/>
        <v>171</v>
      </c>
    </row>
    <row r="156" spans="1:3" x14ac:dyDescent="0.2">
      <c r="A156" s="60">
        <v>12389</v>
      </c>
      <c r="B156" s="61">
        <v>325000</v>
      </c>
      <c r="C156" s="75">
        <f t="shared" si="14"/>
        <v>325</v>
      </c>
    </row>
    <row r="157" spans="1:3" x14ac:dyDescent="0.2">
      <c r="A157" s="60">
        <v>12420</v>
      </c>
      <c r="B157" s="61">
        <v>480000</v>
      </c>
      <c r="C157" s="75">
        <f t="shared" si="14"/>
        <v>480</v>
      </c>
    </row>
    <row r="158" spans="1:3" x14ac:dyDescent="0.2">
      <c r="A158" s="60">
        <v>12451</v>
      </c>
      <c r="B158" s="61">
        <v>490000</v>
      </c>
      <c r="C158" s="75">
        <f t="shared" si="14"/>
        <v>490</v>
      </c>
    </row>
    <row r="159" spans="1:3" x14ac:dyDescent="0.2">
      <c r="A159" s="60">
        <v>12479</v>
      </c>
      <c r="B159" s="61">
        <v>456000</v>
      </c>
      <c r="C159" s="75">
        <f t="shared" si="14"/>
        <v>456</v>
      </c>
    </row>
    <row r="160" spans="1:3" x14ac:dyDescent="0.2">
      <c r="A160" s="60">
        <v>12510</v>
      </c>
      <c r="B160" s="61">
        <v>325000</v>
      </c>
      <c r="C160" s="75">
        <f t="shared" si="14"/>
        <v>325</v>
      </c>
    </row>
    <row r="161" spans="1:3" x14ac:dyDescent="0.2">
      <c r="A161" s="60">
        <v>12540</v>
      </c>
      <c r="B161" s="61">
        <v>252000</v>
      </c>
      <c r="C161" s="75">
        <f t="shared" si="14"/>
        <v>252</v>
      </c>
    </row>
    <row r="162" spans="1:3" x14ac:dyDescent="0.2">
      <c r="A162" s="60">
        <v>12571</v>
      </c>
      <c r="B162" s="61">
        <v>186000</v>
      </c>
      <c r="C162" s="75">
        <f t="shared" si="14"/>
        <v>186</v>
      </c>
    </row>
    <row r="163" spans="1:3" x14ac:dyDescent="0.2">
      <c r="A163" s="60">
        <v>12601</v>
      </c>
      <c r="B163" s="61">
        <v>163000</v>
      </c>
      <c r="C163" s="75">
        <f t="shared" si="14"/>
        <v>163</v>
      </c>
    </row>
    <row r="164" spans="1:3" x14ac:dyDescent="0.2">
      <c r="A164" s="60">
        <v>12632</v>
      </c>
      <c r="B164" s="61">
        <v>153000</v>
      </c>
      <c r="C164" s="75">
        <f t="shared" si="14"/>
        <v>153</v>
      </c>
    </row>
    <row r="165" spans="1:3" x14ac:dyDescent="0.2">
      <c r="A165" s="60">
        <v>12663</v>
      </c>
      <c r="B165" s="61">
        <v>149000</v>
      </c>
      <c r="C165" s="75">
        <f t="shared" si="14"/>
        <v>149</v>
      </c>
    </row>
    <row r="166" spans="1:3" x14ac:dyDescent="0.2">
      <c r="A166" s="60">
        <v>12693</v>
      </c>
      <c r="B166" s="61">
        <v>163000</v>
      </c>
      <c r="C166" s="75">
        <f t="shared" si="14"/>
        <v>163</v>
      </c>
    </row>
    <row r="167" spans="1:3" x14ac:dyDescent="0.2">
      <c r="A167" s="60">
        <v>12724</v>
      </c>
      <c r="B167" s="61">
        <v>303000</v>
      </c>
      <c r="C167" s="75">
        <f t="shared" si="14"/>
        <v>303</v>
      </c>
    </row>
    <row r="168" spans="1:3" x14ac:dyDescent="0.2">
      <c r="A168" s="60">
        <v>12754</v>
      </c>
      <c r="B168" s="61">
        <v>238000</v>
      </c>
      <c r="C168" s="75">
        <f t="shared" si="14"/>
        <v>238</v>
      </c>
    </row>
    <row r="169" spans="1:3" x14ac:dyDescent="0.2">
      <c r="A169" s="60">
        <v>12785</v>
      </c>
      <c r="B169" s="61">
        <v>486000</v>
      </c>
      <c r="C169" s="75">
        <f t="shared" si="14"/>
        <v>486</v>
      </c>
    </row>
    <row r="170" spans="1:3" x14ac:dyDescent="0.2">
      <c r="A170" s="60">
        <v>12816</v>
      </c>
      <c r="B170" s="61">
        <v>507000</v>
      </c>
      <c r="C170" s="75">
        <f t="shared" si="14"/>
        <v>507</v>
      </c>
    </row>
    <row r="171" spans="1:3" x14ac:dyDescent="0.2">
      <c r="A171" s="60">
        <v>12844</v>
      </c>
      <c r="B171" s="61">
        <v>600000</v>
      </c>
      <c r="C171" s="75">
        <f t="shared" si="14"/>
        <v>600</v>
      </c>
    </row>
    <row r="172" spans="1:3" x14ac:dyDescent="0.2">
      <c r="A172" s="60">
        <v>12875</v>
      </c>
      <c r="B172" s="61">
        <v>1211000</v>
      </c>
      <c r="C172" s="75">
        <f t="shared" si="14"/>
        <v>1211</v>
      </c>
    </row>
    <row r="173" spans="1:3" x14ac:dyDescent="0.2">
      <c r="A173" s="60">
        <v>12905</v>
      </c>
      <c r="B173" s="61">
        <v>582000</v>
      </c>
      <c r="C173" s="75">
        <f t="shared" si="14"/>
        <v>582</v>
      </c>
    </row>
    <row r="174" spans="1:3" x14ac:dyDescent="0.2">
      <c r="A174" s="60">
        <v>12936</v>
      </c>
      <c r="B174" s="61">
        <v>277000</v>
      </c>
      <c r="C174" s="75">
        <f t="shared" si="14"/>
        <v>277</v>
      </c>
    </row>
    <row r="175" spans="1:3" x14ac:dyDescent="0.2">
      <c r="A175" s="60">
        <v>12966</v>
      </c>
      <c r="B175" s="61">
        <v>205000</v>
      </c>
      <c r="C175" s="75">
        <f t="shared" si="14"/>
        <v>205</v>
      </c>
    </row>
    <row r="176" spans="1:3" x14ac:dyDescent="0.2">
      <c r="A176" s="60">
        <v>12997</v>
      </c>
      <c r="B176" s="61">
        <v>178000</v>
      </c>
      <c r="C176" s="75">
        <f t="shared" si="14"/>
        <v>178</v>
      </c>
    </row>
    <row r="177" spans="1:3" x14ac:dyDescent="0.2">
      <c r="A177" s="60">
        <v>13028</v>
      </c>
      <c r="B177" s="61">
        <v>167000</v>
      </c>
      <c r="C177" s="75">
        <f t="shared" si="14"/>
        <v>167</v>
      </c>
    </row>
    <row r="178" spans="1:3" x14ac:dyDescent="0.2">
      <c r="A178" s="60">
        <v>13058</v>
      </c>
      <c r="B178" s="61">
        <v>181000</v>
      </c>
      <c r="C178" s="75">
        <f t="shared" si="14"/>
        <v>181</v>
      </c>
    </row>
    <row r="179" spans="1:3" x14ac:dyDescent="0.2">
      <c r="A179" s="60">
        <v>13089</v>
      </c>
      <c r="B179" s="61">
        <v>178000</v>
      </c>
      <c r="C179" s="75">
        <f t="shared" si="14"/>
        <v>178</v>
      </c>
    </row>
    <row r="180" spans="1:3" x14ac:dyDescent="0.2">
      <c r="A180" s="60">
        <v>13119</v>
      </c>
      <c r="B180" s="61">
        <v>212000</v>
      </c>
      <c r="C180" s="75">
        <f t="shared" si="14"/>
        <v>212</v>
      </c>
    </row>
    <row r="181" spans="1:3" x14ac:dyDescent="0.2">
      <c r="A181" s="60">
        <v>13150</v>
      </c>
      <c r="B181" s="61">
        <v>805000</v>
      </c>
      <c r="C181" s="75">
        <f t="shared" si="14"/>
        <v>805</v>
      </c>
    </row>
    <row r="182" spans="1:3" x14ac:dyDescent="0.2">
      <c r="A182" s="60">
        <v>13181</v>
      </c>
      <c r="B182" s="61">
        <v>1062000</v>
      </c>
      <c r="C182" s="75">
        <f t="shared" si="14"/>
        <v>1062</v>
      </c>
    </row>
    <row r="183" spans="1:3" x14ac:dyDescent="0.2">
      <c r="A183" s="60">
        <v>13210</v>
      </c>
      <c r="B183" s="61">
        <v>562000</v>
      </c>
      <c r="C183" s="75">
        <f t="shared" si="14"/>
        <v>562</v>
      </c>
    </row>
    <row r="184" spans="1:3" x14ac:dyDescent="0.2">
      <c r="A184" s="60">
        <v>13241</v>
      </c>
      <c r="B184" s="61">
        <v>503000</v>
      </c>
      <c r="C184" s="75">
        <f t="shared" si="14"/>
        <v>503</v>
      </c>
    </row>
    <row r="185" spans="1:3" x14ac:dyDescent="0.2">
      <c r="A185" s="60">
        <v>13271</v>
      </c>
      <c r="B185" s="61">
        <v>343000</v>
      </c>
      <c r="C185" s="75">
        <f t="shared" si="14"/>
        <v>343</v>
      </c>
    </row>
    <row r="186" spans="1:3" x14ac:dyDescent="0.2">
      <c r="A186" s="60">
        <v>13302</v>
      </c>
      <c r="B186" s="61">
        <v>295000</v>
      </c>
      <c r="C186" s="75">
        <f t="shared" si="14"/>
        <v>295</v>
      </c>
    </row>
    <row r="187" spans="1:3" x14ac:dyDescent="0.2">
      <c r="A187" s="60">
        <v>13332</v>
      </c>
      <c r="B187" s="61">
        <v>202000</v>
      </c>
      <c r="C187" s="75">
        <f t="shared" si="14"/>
        <v>202</v>
      </c>
    </row>
    <row r="188" spans="1:3" x14ac:dyDescent="0.2">
      <c r="A188" s="60">
        <v>13363</v>
      </c>
      <c r="B188" s="61">
        <v>170000</v>
      </c>
      <c r="C188" s="75">
        <f t="shared" si="14"/>
        <v>170</v>
      </c>
    </row>
    <row r="189" spans="1:3" x14ac:dyDescent="0.2">
      <c r="A189" s="60">
        <v>13394</v>
      </c>
      <c r="B189" s="61">
        <v>160000</v>
      </c>
      <c r="C189" s="75">
        <f t="shared" si="14"/>
        <v>160</v>
      </c>
    </row>
    <row r="190" spans="1:3" x14ac:dyDescent="0.2">
      <c r="A190" s="60">
        <v>13424</v>
      </c>
      <c r="B190" s="61">
        <v>165000</v>
      </c>
      <c r="C190" s="75">
        <f t="shared" si="14"/>
        <v>165</v>
      </c>
    </row>
    <row r="191" spans="1:3" x14ac:dyDescent="0.2">
      <c r="A191" s="60">
        <v>13455</v>
      </c>
      <c r="B191" s="61">
        <v>165000</v>
      </c>
      <c r="C191" s="75">
        <f t="shared" si="14"/>
        <v>165</v>
      </c>
    </row>
    <row r="192" spans="1:3" x14ac:dyDescent="0.2">
      <c r="A192" s="60">
        <v>13485</v>
      </c>
      <c r="B192" s="61">
        <v>177000</v>
      </c>
      <c r="C192" s="75">
        <f t="shared" si="14"/>
        <v>177</v>
      </c>
    </row>
    <row r="193" spans="1:3" x14ac:dyDescent="0.2">
      <c r="A193" s="60">
        <v>13516</v>
      </c>
      <c r="B193" s="61">
        <v>179000</v>
      </c>
      <c r="C193" s="75">
        <f t="shared" si="14"/>
        <v>179</v>
      </c>
    </row>
    <row r="194" spans="1:3" x14ac:dyDescent="0.2">
      <c r="A194" s="60">
        <v>13547</v>
      </c>
      <c r="B194" s="61">
        <v>272000</v>
      </c>
      <c r="C194" s="75">
        <f t="shared" si="14"/>
        <v>272</v>
      </c>
    </row>
    <row r="195" spans="1:3" x14ac:dyDescent="0.2">
      <c r="A195" s="60">
        <v>13575</v>
      </c>
      <c r="B195" s="61">
        <v>866000</v>
      </c>
      <c r="C195" s="75">
        <f t="shared" si="14"/>
        <v>866</v>
      </c>
    </row>
    <row r="196" spans="1:3" x14ac:dyDescent="0.2">
      <c r="A196" s="60">
        <v>13606</v>
      </c>
      <c r="B196" s="61">
        <v>882000</v>
      </c>
      <c r="C196" s="75">
        <f t="shared" si="14"/>
        <v>882</v>
      </c>
    </row>
    <row r="197" spans="1:3" x14ac:dyDescent="0.2">
      <c r="A197" s="60">
        <v>13636</v>
      </c>
      <c r="B197" s="61">
        <v>554000</v>
      </c>
      <c r="C197" s="75">
        <f t="shared" si="14"/>
        <v>554</v>
      </c>
    </row>
    <row r="198" spans="1:3" x14ac:dyDescent="0.2">
      <c r="A198" s="60">
        <v>13667</v>
      </c>
      <c r="B198" s="61">
        <v>324000</v>
      </c>
      <c r="C198" s="75">
        <f t="shared" si="14"/>
        <v>324</v>
      </c>
    </row>
    <row r="199" spans="1:3" x14ac:dyDescent="0.2">
      <c r="A199" s="60">
        <v>13697</v>
      </c>
      <c r="B199" s="61">
        <v>209000</v>
      </c>
      <c r="C199" s="75">
        <f t="shared" si="14"/>
        <v>209</v>
      </c>
    </row>
    <row r="200" spans="1:3" x14ac:dyDescent="0.2">
      <c r="A200" s="60">
        <v>13728</v>
      </c>
      <c r="B200" s="61">
        <v>173000</v>
      </c>
      <c r="C200" s="75">
        <f t="shared" si="14"/>
        <v>173</v>
      </c>
    </row>
    <row r="201" spans="1:3" x14ac:dyDescent="0.2">
      <c r="A201" s="60">
        <v>13759</v>
      </c>
      <c r="B201" s="61">
        <v>159000</v>
      </c>
      <c r="C201" s="75">
        <f t="shared" si="14"/>
        <v>159</v>
      </c>
    </row>
    <row r="202" spans="1:3" x14ac:dyDescent="0.2">
      <c r="A202" s="60">
        <v>13789</v>
      </c>
      <c r="B202" s="61">
        <v>185000</v>
      </c>
      <c r="C202" s="75">
        <f t="shared" si="14"/>
        <v>185</v>
      </c>
    </row>
    <row r="203" spans="1:3" x14ac:dyDescent="0.2">
      <c r="A203" s="60">
        <v>13820</v>
      </c>
      <c r="B203" s="61">
        <v>720000</v>
      </c>
      <c r="C203" s="75">
        <f t="shared" ref="C203:C266" si="15">B203 / 1000</f>
        <v>720</v>
      </c>
    </row>
    <row r="204" spans="1:3" x14ac:dyDescent="0.2">
      <c r="A204" s="60">
        <v>13850</v>
      </c>
      <c r="B204" s="61">
        <v>1109000</v>
      </c>
      <c r="C204" s="75">
        <f t="shared" si="15"/>
        <v>1109</v>
      </c>
    </row>
    <row r="205" spans="1:3" x14ac:dyDescent="0.2">
      <c r="A205" s="60">
        <v>13881</v>
      </c>
      <c r="B205" s="61">
        <v>587000</v>
      </c>
      <c r="C205" s="75">
        <f t="shared" si="15"/>
        <v>587</v>
      </c>
    </row>
    <row r="206" spans="1:3" x14ac:dyDescent="0.2">
      <c r="A206" s="60">
        <v>13912</v>
      </c>
      <c r="B206" s="61">
        <v>1531000</v>
      </c>
      <c r="C206" s="75">
        <f t="shared" si="15"/>
        <v>1531</v>
      </c>
    </row>
    <row r="207" spans="1:3" x14ac:dyDescent="0.2">
      <c r="A207" s="60">
        <v>13940</v>
      </c>
      <c r="B207" s="61">
        <v>1886000</v>
      </c>
      <c r="C207" s="75">
        <f t="shared" si="15"/>
        <v>1886</v>
      </c>
    </row>
    <row r="208" spans="1:3" x14ac:dyDescent="0.2">
      <c r="A208" s="60">
        <v>13971</v>
      </c>
      <c r="B208" s="61">
        <v>1299000</v>
      </c>
      <c r="C208" s="75">
        <f t="shared" si="15"/>
        <v>1299</v>
      </c>
    </row>
    <row r="209" spans="1:3" x14ac:dyDescent="0.2">
      <c r="A209" s="60">
        <v>14001</v>
      </c>
      <c r="B209" s="61">
        <v>984000</v>
      </c>
      <c r="C209" s="75">
        <f t="shared" si="15"/>
        <v>984</v>
      </c>
    </row>
    <row r="210" spans="1:3" x14ac:dyDescent="0.2">
      <c r="A210" s="60">
        <v>14032</v>
      </c>
      <c r="B210" s="61">
        <v>476000</v>
      </c>
      <c r="C210" s="75">
        <f t="shared" si="15"/>
        <v>476</v>
      </c>
    </row>
    <row r="211" spans="1:3" x14ac:dyDescent="0.2">
      <c r="A211" s="60">
        <v>14062</v>
      </c>
      <c r="B211" s="61">
        <v>301000</v>
      </c>
      <c r="C211" s="75">
        <f t="shared" si="15"/>
        <v>301</v>
      </c>
    </row>
    <row r="212" spans="1:3" x14ac:dyDescent="0.2">
      <c r="A212" s="60">
        <v>14093</v>
      </c>
      <c r="B212" s="61">
        <v>247000</v>
      </c>
      <c r="C212" s="75">
        <f t="shared" si="15"/>
        <v>247</v>
      </c>
    </row>
    <row r="213" spans="1:3" x14ac:dyDescent="0.2">
      <c r="A213" s="60">
        <v>14124</v>
      </c>
      <c r="B213" s="61">
        <v>223000</v>
      </c>
      <c r="C213" s="75">
        <f t="shared" si="15"/>
        <v>223</v>
      </c>
    </row>
    <row r="214" spans="1:3" x14ac:dyDescent="0.2">
      <c r="A214" s="60">
        <v>14154</v>
      </c>
      <c r="B214" s="61">
        <v>264000</v>
      </c>
      <c r="C214" s="75">
        <f t="shared" si="15"/>
        <v>264</v>
      </c>
    </row>
    <row r="215" spans="1:3" x14ac:dyDescent="0.2">
      <c r="A215" s="60">
        <v>14185</v>
      </c>
      <c r="B215" s="61">
        <v>270000</v>
      </c>
      <c r="C215" s="75">
        <f t="shared" si="15"/>
        <v>270</v>
      </c>
    </row>
    <row r="216" spans="1:3" x14ac:dyDescent="0.2">
      <c r="A216" s="60">
        <v>14215</v>
      </c>
      <c r="B216" s="61">
        <v>349000</v>
      </c>
      <c r="C216" s="75">
        <f t="shared" si="15"/>
        <v>349</v>
      </c>
    </row>
    <row r="217" spans="1:3" x14ac:dyDescent="0.2">
      <c r="A217" s="60">
        <v>14246</v>
      </c>
      <c r="B217" s="61">
        <v>327000</v>
      </c>
      <c r="C217" s="75">
        <f t="shared" si="15"/>
        <v>327</v>
      </c>
    </row>
    <row r="218" spans="1:3" x14ac:dyDescent="0.2">
      <c r="A218" s="60">
        <v>14277</v>
      </c>
      <c r="B218" s="61">
        <v>298000</v>
      </c>
      <c r="C218" s="75">
        <f t="shared" si="15"/>
        <v>298</v>
      </c>
    </row>
    <row r="219" spans="1:3" x14ac:dyDescent="0.2">
      <c r="A219" s="60">
        <v>14305</v>
      </c>
      <c r="B219" s="61">
        <v>604000</v>
      </c>
      <c r="C219" s="75">
        <f t="shared" si="15"/>
        <v>604</v>
      </c>
    </row>
    <row r="220" spans="1:3" x14ac:dyDescent="0.2">
      <c r="A220" s="60">
        <v>14336</v>
      </c>
      <c r="B220" s="61">
        <v>342000</v>
      </c>
      <c r="C220" s="75">
        <f t="shared" si="15"/>
        <v>342</v>
      </c>
    </row>
    <row r="221" spans="1:3" x14ac:dyDescent="0.2">
      <c r="A221" s="60">
        <v>14366</v>
      </c>
      <c r="B221" s="61">
        <v>260000</v>
      </c>
      <c r="C221" s="75">
        <f t="shared" si="15"/>
        <v>260</v>
      </c>
    </row>
    <row r="222" spans="1:3" x14ac:dyDescent="0.2">
      <c r="A222" s="60">
        <v>14397</v>
      </c>
      <c r="B222" s="61">
        <v>204000</v>
      </c>
      <c r="C222" s="75">
        <f t="shared" si="15"/>
        <v>204</v>
      </c>
    </row>
    <row r="223" spans="1:3" x14ac:dyDescent="0.2">
      <c r="A223" s="60">
        <v>14427</v>
      </c>
      <c r="B223" s="61">
        <v>190000</v>
      </c>
      <c r="C223" s="75">
        <f t="shared" si="15"/>
        <v>190</v>
      </c>
    </row>
    <row r="224" spans="1:3" x14ac:dyDescent="0.2">
      <c r="A224" s="60">
        <v>14458</v>
      </c>
      <c r="B224" s="61">
        <v>179000</v>
      </c>
      <c r="C224" s="75">
        <f t="shared" si="15"/>
        <v>179</v>
      </c>
    </row>
    <row r="225" spans="1:3" x14ac:dyDescent="0.2">
      <c r="A225" s="60">
        <v>14489</v>
      </c>
      <c r="B225" s="61">
        <v>178000</v>
      </c>
      <c r="C225" s="75">
        <f t="shared" si="15"/>
        <v>178</v>
      </c>
    </row>
    <row r="226" spans="1:3" x14ac:dyDescent="0.2">
      <c r="A226" s="60">
        <v>14519</v>
      </c>
      <c r="B226" s="61">
        <v>191000</v>
      </c>
      <c r="C226" s="75">
        <f t="shared" si="15"/>
        <v>191</v>
      </c>
    </row>
    <row r="227" spans="1:3" x14ac:dyDescent="0.2">
      <c r="A227" s="60">
        <v>14550</v>
      </c>
      <c r="B227" s="61">
        <v>189000</v>
      </c>
      <c r="C227" s="75">
        <f t="shared" si="15"/>
        <v>189</v>
      </c>
    </row>
    <row r="228" spans="1:3" x14ac:dyDescent="0.2">
      <c r="A228" s="60">
        <v>14580</v>
      </c>
      <c r="B228" s="61">
        <v>342000</v>
      </c>
      <c r="C228" s="75">
        <f t="shared" si="15"/>
        <v>342</v>
      </c>
    </row>
    <row r="229" spans="1:3" x14ac:dyDescent="0.2">
      <c r="A229" s="60">
        <v>14611</v>
      </c>
      <c r="B229" s="61">
        <v>1004000</v>
      </c>
      <c r="C229" s="75">
        <f t="shared" si="15"/>
        <v>1004</v>
      </c>
    </row>
    <row r="230" spans="1:3" x14ac:dyDescent="0.2">
      <c r="A230" s="60">
        <v>14642</v>
      </c>
      <c r="B230" s="61">
        <v>1675000</v>
      </c>
      <c r="C230" s="75">
        <f t="shared" si="15"/>
        <v>1675</v>
      </c>
    </row>
    <row r="231" spans="1:3" x14ac:dyDescent="0.2">
      <c r="A231" s="60">
        <v>14671</v>
      </c>
      <c r="B231" s="61">
        <v>1377000</v>
      </c>
      <c r="C231" s="75">
        <f t="shared" si="15"/>
        <v>1377</v>
      </c>
    </row>
    <row r="232" spans="1:3" x14ac:dyDescent="0.2">
      <c r="A232" s="60">
        <v>14702</v>
      </c>
      <c r="B232" s="61">
        <v>938000</v>
      </c>
      <c r="C232" s="75">
        <f t="shared" si="15"/>
        <v>938</v>
      </c>
    </row>
    <row r="233" spans="1:3" x14ac:dyDescent="0.2">
      <c r="A233" s="60">
        <v>14732</v>
      </c>
      <c r="B233" s="61">
        <v>417000</v>
      </c>
      <c r="C233" s="75">
        <f t="shared" si="15"/>
        <v>417</v>
      </c>
    </row>
    <row r="234" spans="1:3" x14ac:dyDescent="0.2">
      <c r="A234" s="60">
        <v>14763</v>
      </c>
      <c r="B234" s="61">
        <v>271000</v>
      </c>
      <c r="C234" s="75">
        <f t="shared" si="15"/>
        <v>271</v>
      </c>
    </row>
    <row r="235" spans="1:3" x14ac:dyDescent="0.2">
      <c r="A235" s="60">
        <v>14793</v>
      </c>
      <c r="B235" s="61">
        <v>223000</v>
      </c>
      <c r="C235" s="75">
        <f t="shared" si="15"/>
        <v>223</v>
      </c>
    </row>
    <row r="236" spans="1:3" x14ac:dyDescent="0.2">
      <c r="A236" s="60">
        <v>14824</v>
      </c>
      <c r="B236" s="61">
        <v>204000</v>
      </c>
      <c r="C236" s="75">
        <f t="shared" si="15"/>
        <v>204</v>
      </c>
    </row>
    <row r="237" spans="1:3" x14ac:dyDescent="0.2">
      <c r="A237" s="60">
        <v>14855</v>
      </c>
      <c r="B237" s="61">
        <v>199000</v>
      </c>
      <c r="C237" s="75">
        <f t="shared" si="15"/>
        <v>199</v>
      </c>
    </row>
    <row r="238" spans="1:3" x14ac:dyDescent="0.2">
      <c r="A238" s="60">
        <v>14885</v>
      </c>
      <c r="B238" s="61">
        <v>221000</v>
      </c>
      <c r="C238" s="75">
        <f t="shared" si="15"/>
        <v>221</v>
      </c>
    </row>
    <row r="239" spans="1:3" x14ac:dyDescent="0.2">
      <c r="A239" s="60">
        <v>14916</v>
      </c>
      <c r="B239" s="61">
        <v>250000</v>
      </c>
      <c r="C239" s="75">
        <f t="shared" si="15"/>
        <v>250</v>
      </c>
    </row>
    <row r="240" spans="1:3" x14ac:dyDescent="0.2">
      <c r="A240" s="60">
        <v>14946</v>
      </c>
      <c r="B240" s="61">
        <v>1069000</v>
      </c>
      <c r="C240" s="75">
        <f t="shared" si="15"/>
        <v>1069</v>
      </c>
    </row>
    <row r="241" spans="1:3" x14ac:dyDescent="0.2">
      <c r="A241" s="60">
        <v>14977</v>
      </c>
      <c r="B241" s="61">
        <v>1411000</v>
      </c>
      <c r="C241" s="75">
        <f t="shared" si="15"/>
        <v>1411</v>
      </c>
    </row>
    <row r="242" spans="1:3" x14ac:dyDescent="0.2">
      <c r="A242" s="60">
        <v>15008</v>
      </c>
      <c r="B242" s="61">
        <v>1263000</v>
      </c>
      <c r="C242" s="75">
        <f t="shared" si="15"/>
        <v>1263</v>
      </c>
    </row>
    <row r="243" spans="1:3" x14ac:dyDescent="0.2">
      <c r="A243" s="60">
        <v>15036</v>
      </c>
      <c r="B243" s="61">
        <v>1206000</v>
      </c>
      <c r="C243" s="75">
        <f t="shared" si="15"/>
        <v>1206</v>
      </c>
    </row>
    <row r="244" spans="1:3" x14ac:dyDescent="0.2">
      <c r="A244" s="60">
        <v>15067</v>
      </c>
      <c r="B244" s="61">
        <v>1225000</v>
      </c>
      <c r="C244" s="75">
        <f t="shared" si="15"/>
        <v>1225</v>
      </c>
    </row>
    <row r="245" spans="1:3" x14ac:dyDescent="0.2">
      <c r="A245" s="60">
        <v>15097</v>
      </c>
      <c r="B245" s="61">
        <v>781000</v>
      </c>
      <c r="C245" s="75">
        <f t="shared" si="15"/>
        <v>781</v>
      </c>
    </row>
    <row r="246" spans="1:3" x14ac:dyDescent="0.2">
      <c r="A246" s="60">
        <v>15128</v>
      </c>
      <c r="B246" s="61">
        <v>466000</v>
      </c>
      <c r="C246" s="75">
        <f t="shared" si="15"/>
        <v>466</v>
      </c>
    </row>
    <row r="247" spans="1:3" x14ac:dyDescent="0.2">
      <c r="A247" s="60">
        <v>15158</v>
      </c>
      <c r="B247" s="61">
        <v>319000</v>
      </c>
      <c r="C247" s="75">
        <f t="shared" si="15"/>
        <v>319</v>
      </c>
    </row>
    <row r="248" spans="1:3" x14ac:dyDescent="0.2">
      <c r="A248" s="60">
        <v>15189</v>
      </c>
      <c r="B248" s="61">
        <v>264000</v>
      </c>
      <c r="C248" s="75">
        <f t="shared" si="15"/>
        <v>264</v>
      </c>
    </row>
    <row r="249" spans="1:3" x14ac:dyDescent="0.2">
      <c r="A249" s="60">
        <v>15220</v>
      </c>
      <c r="B249" s="61">
        <v>241000</v>
      </c>
      <c r="C249" s="75">
        <f t="shared" si="15"/>
        <v>241</v>
      </c>
    </row>
    <row r="250" spans="1:3" x14ac:dyDescent="0.2">
      <c r="A250" s="60">
        <v>15250</v>
      </c>
      <c r="B250" s="61">
        <v>249000</v>
      </c>
      <c r="C250" s="75">
        <f t="shared" si="15"/>
        <v>249</v>
      </c>
    </row>
    <row r="251" spans="1:3" x14ac:dyDescent="0.2">
      <c r="A251" s="60">
        <v>15281</v>
      </c>
      <c r="B251" s="61">
        <v>262000</v>
      </c>
      <c r="C251" s="75">
        <f t="shared" si="15"/>
        <v>262</v>
      </c>
    </row>
    <row r="252" spans="1:3" x14ac:dyDescent="0.2">
      <c r="A252" s="60">
        <v>15311</v>
      </c>
      <c r="B252" s="61">
        <v>1053000</v>
      </c>
      <c r="C252" s="75">
        <f t="shared" si="15"/>
        <v>1053</v>
      </c>
    </row>
    <row r="253" spans="1:3" x14ac:dyDescent="0.2">
      <c r="A253" s="60">
        <v>15342</v>
      </c>
      <c r="B253" s="61">
        <v>1112000</v>
      </c>
      <c r="C253" s="75">
        <f t="shared" si="15"/>
        <v>1112</v>
      </c>
    </row>
    <row r="254" spans="1:3" x14ac:dyDescent="0.2">
      <c r="A254" s="60">
        <v>15373</v>
      </c>
      <c r="B254" s="61">
        <v>1535000</v>
      </c>
      <c r="C254" s="75">
        <f t="shared" si="15"/>
        <v>1535</v>
      </c>
    </row>
    <row r="255" spans="1:3" x14ac:dyDescent="0.2">
      <c r="A255" s="60">
        <v>15401</v>
      </c>
      <c r="B255" s="61">
        <v>556000</v>
      </c>
      <c r="C255" s="75">
        <f t="shared" si="15"/>
        <v>556</v>
      </c>
    </row>
    <row r="256" spans="1:3" x14ac:dyDescent="0.2">
      <c r="A256" s="60">
        <v>15432</v>
      </c>
      <c r="B256" s="61">
        <v>893000</v>
      </c>
      <c r="C256" s="75">
        <f t="shared" si="15"/>
        <v>893</v>
      </c>
    </row>
    <row r="257" spans="1:3" x14ac:dyDescent="0.2">
      <c r="A257" s="60">
        <v>15462</v>
      </c>
      <c r="B257" s="61">
        <v>697000</v>
      </c>
      <c r="C257" s="75">
        <f t="shared" si="15"/>
        <v>697</v>
      </c>
    </row>
    <row r="258" spans="1:3" x14ac:dyDescent="0.2">
      <c r="A258" s="60">
        <v>15493</v>
      </c>
      <c r="B258" s="61">
        <v>468000</v>
      </c>
      <c r="C258" s="75">
        <f t="shared" si="15"/>
        <v>468</v>
      </c>
    </row>
    <row r="259" spans="1:3" x14ac:dyDescent="0.2">
      <c r="A259" s="60">
        <v>15523</v>
      </c>
      <c r="B259" s="61">
        <v>303000</v>
      </c>
      <c r="C259" s="75">
        <f t="shared" si="15"/>
        <v>303</v>
      </c>
    </row>
    <row r="260" spans="1:3" x14ac:dyDescent="0.2">
      <c r="A260" s="60">
        <v>15554</v>
      </c>
      <c r="B260" s="61">
        <v>254000</v>
      </c>
      <c r="C260" s="75">
        <f t="shared" si="15"/>
        <v>254</v>
      </c>
    </row>
    <row r="261" spans="1:3" x14ac:dyDescent="0.2">
      <c r="A261" s="60">
        <v>15585</v>
      </c>
      <c r="B261" s="61">
        <v>237000</v>
      </c>
      <c r="C261" s="75">
        <f t="shared" si="15"/>
        <v>237</v>
      </c>
    </row>
    <row r="262" spans="1:3" x14ac:dyDescent="0.2">
      <c r="A262" s="60">
        <v>15615</v>
      </c>
      <c r="B262" s="61">
        <v>247000</v>
      </c>
      <c r="C262" s="75">
        <f t="shared" si="15"/>
        <v>247</v>
      </c>
    </row>
    <row r="263" spans="1:3" x14ac:dyDescent="0.2">
      <c r="A263" s="60">
        <v>15646</v>
      </c>
      <c r="B263" s="61">
        <v>304000</v>
      </c>
      <c r="C263" s="75">
        <f t="shared" si="15"/>
        <v>304</v>
      </c>
    </row>
    <row r="264" spans="1:3" x14ac:dyDescent="0.2">
      <c r="A264" s="60">
        <v>15676</v>
      </c>
      <c r="B264" s="61">
        <v>439000</v>
      </c>
      <c r="C264" s="75">
        <f t="shared" si="15"/>
        <v>439</v>
      </c>
    </row>
    <row r="265" spans="1:3" x14ac:dyDescent="0.2">
      <c r="A265" s="60">
        <v>15707</v>
      </c>
      <c r="B265" s="61">
        <v>901000</v>
      </c>
      <c r="C265" s="75">
        <f t="shared" si="15"/>
        <v>901</v>
      </c>
    </row>
    <row r="266" spans="1:3" x14ac:dyDescent="0.2">
      <c r="A266" s="60">
        <v>15738</v>
      </c>
      <c r="B266" s="61">
        <v>721000</v>
      </c>
      <c r="C266" s="75">
        <f t="shared" si="15"/>
        <v>721</v>
      </c>
    </row>
    <row r="267" spans="1:3" x14ac:dyDescent="0.2">
      <c r="A267" s="60">
        <v>15766</v>
      </c>
      <c r="B267" s="61">
        <v>963000</v>
      </c>
      <c r="C267" s="75">
        <f t="shared" ref="C267:C330" si="16">B267 / 1000</f>
        <v>963</v>
      </c>
    </row>
    <row r="268" spans="1:3" x14ac:dyDescent="0.2">
      <c r="A268" s="60">
        <v>15797</v>
      </c>
      <c r="B268" s="61">
        <v>741000</v>
      </c>
      <c r="C268" s="75">
        <f t="shared" si="16"/>
        <v>741</v>
      </c>
    </row>
    <row r="269" spans="1:3" x14ac:dyDescent="0.2">
      <c r="A269" s="60">
        <v>15827</v>
      </c>
      <c r="B269" s="61">
        <v>489000</v>
      </c>
      <c r="C269" s="75">
        <f t="shared" si="16"/>
        <v>489</v>
      </c>
    </row>
    <row r="270" spans="1:3" x14ac:dyDescent="0.2">
      <c r="A270" s="60">
        <v>15858</v>
      </c>
      <c r="B270" s="61">
        <v>354000</v>
      </c>
      <c r="C270" s="75">
        <f t="shared" si="16"/>
        <v>354</v>
      </c>
    </row>
    <row r="271" spans="1:3" x14ac:dyDescent="0.2">
      <c r="A271" s="60">
        <v>15888</v>
      </c>
      <c r="B271" s="61">
        <v>263000</v>
      </c>
      <c r="C271" s="75">
        <f t="shared" si="16"/>
        <v>263</v>
      </c>
    </row>
    <row r="272" spans="1:3" x14ac:dyDescent="0.2">
      <c r="A272" s="60">
        <v>15919</v>
      </c>
      <c r="B272" s="61">
        <v>232000</v>
      </c>
      <c r="C272" s="75">
        <f t="shared" si="16"/>
        <v>232</v>
      </c>
    </row>
    <row r="273" spans="1:3" x14ac:dyDescent="0.2">
      <c r="A273" s="60">
        <v>15950</v>
      </c>
      <c r="B273" s="61">
        <v>220000</v>
      </c>
      <c r="C273" s="75">
        <f t="shared" si="16"/>
        <v>220</v>
      </c>
    </row>
    <row r="274" spans="1:3" x14ac:dyDescent="0.2">
      <c r="A274" s="60">
        <v>15980</v>
      </c>
      <c r="B274" s="61">
        <v>229000</v>
      </c>
      <c r="C274" s="75">
        <f t="shared" si="16"/>
        <v>229</v>
      </c>
    </row>
    <row r="275" spans="1:3" x14ac:dyDescent="0.2">
      <c r="A275" s="60">
        <v>16011</v>
      </c>
      <c r="B275" s="61">
        <v>251000</v>
      </c>
      <c r="C275" s="75">
        <f t="shared" si="16"/>
        <v>251</v>
      </c>
    </row>
    <row r="276" spans="1:3" x14ac:dyDescent="0.2">
      <c r="A276" s="60">
        <v>16041</v>
      </c>
      <c r="B276" s="61">
        <v>246000</v>
      </c>
      <c r="C276" s="75">
        <f t="shared" si="16"/>
        <v>246</v>
      </c>
    </row>
    <row r="277" spans="1:3" x14ac:dyDescent="0.2">
      <c r="A277" s="60">
        <v>16072</v>
      </c>
      <c r="B277" s="61">
        <v>284000</v>
      </c>
      <c r="C277" s="75">
        <f t="shared" si="16"/>
        <v>284</v>
      </c>
    </row>
    <row r="278" spans="1:3" x14ac:dyDescent="0.2">
      <c r="A278" s="60">
        <v>16103</v>
      </c>
      <c r="B278" s="61">
        <v>478000</v>
      </c>
      <c r="C278" s="75">
        <f t="shared" si="16"/>
        <v>478</v>
      </c>
    </row>
    <row r="279" spans="1:3" x14ac:dyDescent="0.2">
      <c r="A279" s="60">
        <v>16132</v>
      </c>
      <c r="B279" s="61">
        <v>516000</v>
      </c>
      <c r="C279" s="75">
        <f t="shared" si="16"/>
        <v>516</v>
      </c>
    </row>
    <row r="280" spans="1:3" x14ac:dyDescent="0.2">
      <c r="A280" s="60">
        <v>16163</v>
      </c>
      <c r="B280" s="61">
        <v>404000</v>
      </c>
      <c r="C280" s="75">
        <f t="shared" si="16"/>
        <v>404</v>
      </c>
    </row>
    <row r="281" spans="1:3" x14ac:dyDescent="0.2">
      <c r="A281" s="60">
        <v>16193</v>
      </c>
      <c r="B281" s="61">
        <v>355000</v>
      </c>
      <c r="C281" s="75">
        <f t="shared" si="16"/>
        <v>355</v>
      </c>
    </row>
    <row r="282" spans="1:3" x14ac:dyDescent="0.2">
      <c r="A282" s="60">
        <v>16224</v>
      </c>
      <c r="B282" s="61">
        <v>292000</v>
      </c>
      <c r="C282" s="75">
        <f t="shared" si="16"/>
        <v>292</v>
      </c>
    </row>
    <row r="283" spans="1:3" x14ac:dyDescent="0.2">
      <c r="A283" s="60">
        <v>16254</v>
      </c>
      <c r="B283" s="61">
        <v>233000</v>
      </c>
      <c r="C283" s="75">
        <f t="shared" si="16"/>
        <v>233</v>
      </c>
    </row>
    <row r="284" spans="1:3" x14ac:dyDescent="0.2">
      <c r="A284" s="60">
        <v>16285</v>
      </c>
      <c r="B284" s="61">
        <v>208000</v>
      </c>
      <c r="C284" s="75">
        <f t="shared" si="16"/>
        <v>208</v>
      </c>
    </row>
    <row r="285" spans="1:3" x14ac:dyDescent="0.2">
      <c r="A285" s="60">
        <v>16316</v>
      </c>
      <c r="B285" s="61">
        <v>189000</v>
      </c>
      <c r="C285" s="75">
        <f t="shared" si="16"/>
        <v>189</v>
      </c>
    </row>
    <row r="286" spans="1:3" x14ac:dyDescent="0.2">
      <c r="A286" s="60">
        <v>16346</v>
      </c>
      <c r="B286" s="61">
        <v>223000</v>
      </c>
      <c r="C286" s="75">
        <f t="shared" si="16"/>
        <v>223</v>
      </c>
    </row>
    <row r="287" spans="1:3" x14ac:dyDescent="0.2">
      <c r="A287" s="60">
        <v>16377</v>
      </c>
      <c r="B287" s="61">
        <v>378000</v>
      </c>
      <c r="C287" s="75">
        <f t="shared" si="16"/>
        <v>378</v>
      </c>
    </row>
    <row r="288" spans="1:3" x14ac:dyDescent="0.2">
      <c r="A288" s="60">
        <v>16407</v>
      </c>
      <c r="B288" s="61">
        <v>497000</v>
      </c>
      <c r="C288" s="75">
        <f t="shared" si="16"/>
        <v>497</v>
      </c>
    </row>
    <row r="289" spans="1:3" x14ac:dyDescent="0.2">
      <c r="A289" s="60">
        <v>16438</v>
      </c>
      <c r="B289" s="61">
        <v>390000</v>
      </c>
      <c r="C289" s="75">
        <f t="shared" si="16"/>
        <v>390</v>
      </c>
    </row>
    <row r="290" spans="1:3" x14ac:dyDescent="0.2">
      <c r="A290" s="60">
        <v>16469</v>
      </c>
      <c r="B290" s="61">
        <v>914000</v>
      </c>
      <c r="C290" s="75">
        <f t="shared" si="16"/>
        <v>914</v>
      </c>
    </row>
    <row r="291" spans="1:3" x14ac:dyDescent="0.2">
      <c r="A291" s="60">
        <v>16497</v>
      </c>
      <c r="B291" s="61">
        <v>511000</v>
      </c>
      <c r="C291" s="75">
        <f t="shared" si="16"/>
        <v>511</v>
      </c>
    </row>
    <row r="292" spans="1:3" x14ac:dyDescent="0.2">
      <c r="A292" s="60">
        <v>16528</v>
      </c>
      <c r="B292" s="61">
        <v>471000</v>
      </c>
      <c r="C292" s="75">
        <f t="shared" si="16"/>
        <v>471</v>
      </c>
    </row>
    <row r="293" spans="1:3" x14ac:dyDescent="0.2">
      <c r="A293" s="60">
        <v>16558</v>
      </c>
      <c r="B293" s="61">
        <v>499000</v>
      </c>
      <c r="C293" s="75">
        <f t="shared" si="16"/>
        <v>499</v>
      </c>
    </row>
    <row r="294" spans="1:3" x14ac:dyDescent="0.2">
      <c r="A294" s="60">
        <v>16589</v>
      </c>
      <c r="B294" s="61">
        <v>344000</v>
      </c>
      <c r="C294" s="75">
        <f t="shared" si="16"/>
        <v>344</v>
      </c>
    </row>
    <row r="295" spans="1:3" x14ac:dyDescent="0.2">
      <c r="A295" s="60">
        <v>16619</v>
      </c>
      <c r="B295" s="61">
        <v>229000</v>
      </c>
      <c r="C295" s="75">
        <f t="shared" si="16"/>
        <v>229</v>
      </c>
    </row>
    <row r="296" spans="1:3" x14ac:dyDescent="0.2">
      <c r="A296" s="60">
        <v>16650</v>
      </c>
      <c r="B296" s="61">
        <v>206000</v>
      </c>
      <c r="C296" s="75">
        <f t="shared" si="16"/>
        <v>206</v>
      </c>
    </row>
    <row r="297" spans="1:3" x14ac:dyDescent="0.2">
      <c r="A297" s="60">
        <v>16681</v>
      </c>
      <c r="B297" s="61">
        <v>196000</v>
      </c>
      <c r="C297" s="75">
        <f t="shared" si="16"/>
        <v>196</v>
      </c>
    </row>
    <row r="298" spans="1:3" x14ac:dyDescent="0.2">
      <c r="A298" s="60">
        <v>16711</v>
      </c>
      <c r="B298" s="61">
        <v>282000</v>
      </c>
      <c r="C298" s="75">
        <f t="shared" si="16"/>
        <v>282</v>
      </c>
    </row>
    <row r="299" spans="1:3" x14ac:dyDescent="0.2">
      <c r="A299" s="60">
        <v>16742</v>
      </c>
      <c r="B299" s="61">
        <v>474000</v>
      </c>
      <c r="C299" s="75">
        <f t="shared" si="16"/>
        <v>474</v>
      </c>
    </row>
    <row r="300" spans="1:3" x14ac:dyDescent="0.2">
      <c r="A300" s="60">
        <v>16772</v>
      </c>
      <c r="B300" s="61">
        <v>1324000</v>
      </c>
      <c r="C300" s="75">
        <f t="shared" si="16"/>
        <v>1324</v>
      </c>
    </row>
    <row r="301" spans="1:3" x14ac:dyDescent="0.2">
      <c r="A301" s="60">
        <v>16803</v>
      </c>
      <c r="B301" s="61">
        <v>777000</v>
      </c>
      <c r="C301" s="75">
        <f t="shared" si="16"/>
        <v>777</v>
      </c>
    </row>
    <row r="302" spans="1:3" x14ac:dyDescent="0.2">
      <c r="A302" s="60">
        <v>16834</v>
      </c>
      <c r="B302" s="61">
        <v>423000</v>
      </c>
      <c r="C302" s="75">
        <f t="shared" si="16"/>
        <v>423</v>
      </c>
    </row>
    <row r="303" spans="1:3" x14ac:dyDescent="0.2">
      <c r="A303" s="60">
        <v>16862</v>
      </c>
      <c r="B303" s="61">
        <v>597000</v>
      </c>
      <c r="C303" s="75">
        <f t="shared" si="16"/>
        <v>597</v>
      </c>
    </row>
    <row r="304" spans="1:3" x14ac:dyDescent="0.2">
      <c r="A304" s="60">
        <v>16893</v>
      </c>
      <c r="B304" s="61">
        <v>594000</v>
      </c>
      <c r="C304" s="75">
        <f t="shared" si="16"/>
        <v>594</v>
      </c>
    </row>
    <row r="305" spans="1:3" x14ac:dyDescent="0.2">
      <c r="A305" s="60">
        <v>16923</v>
      </c>
      <c r="B305" s="61">
        <v>465000</v>
      </c>
      <c r="C305" s="75">
        <f t="shared" si="16"/>
        <v>465</v>
      </c>
    </row>
    <row r="306" spans="1:3" x14ac:dyDescent="0.2">
      <c r="A306" s="60">
        <v>16954</v>
      </c>
      <c r="B306" s="61">
        <v>287000</v>
      </c>
      <c r="C306" s="75">
        <f t="shared" si="16"/>
        <v>287</v>
      </c>
    </row>
    <row r="307" spans="1:3" x14ac:dyDescent="0.2">
      <c r="A307" s="60">
        <v>16984</v>
      </c>
      <c r="B307" s="61">
        <v>251000</v>
      </c>
      <c r="C307" s="75">
        <f t="shared" si="16"/>
        <v>251</v>
      </c>
    </row>
    <row r="308" spans="1:3" x14ac:dyDescent="0.2">
      <c r="A308" s="60">
        <v>17015</v>
      </c>
      <c r="B308" s="61">
        <v>229000</v>
      </c>
      <c r="C308" s="75">
        <f t="shared" si="16"/>
        <v>229</v>
      </c>
    </row>
    <row r="309" spans="1:3" x14ac:dyDescent="0.2">
      <c r="A309" s="60">
        <v>17046</v>
      </c>
      <c r="B309" s="61">
        <v>203000</v>
      </c>
      <c r="C309" s="75">
        <f t="shared" si="16"/>
        <v>203</v>
      </c>
    </row>
    <row r="310" spans="1:3" x14ac:dyDescent="0.2">
      <c r="A310" s="60">
        <v>17076</v>
      </c>
      <c r="B310" s="61">
        <v>214000</v>
      </c>
      <c r="C310" s="75">
        <f t="shared" si="16"/>
        <v>214</v>
      </c>
    </row>
    <row r="311" spans="1:3" x14ac:dyDescent="0.2">
      <c r="A311" s="60">
        <v>17107</v>
      </c>
      <c r="B311" s="61">
        <v>295000</v>
      </c>
      <c r="C311" s="75">
        <f t="shared" si="16"/>
        <v>295</v>
      </c>
    </row>
    <row r="312" spans="1:3" x14ac:dyDescent="0.2">
      <c r="A312" s="60">
        <v>17137</v>
      </c>
      <c r="B312" s="61">
        <v>306000</v>
      </c>
      <c r="C312" s="75">
        <f t="shared" si="16"/>
        <v>306</v>
      </c>
    </row>
    <row r="313" spans="1:3" x14ac:dyDescent="0.2">
      <c r="A313" s="60">
        <v>17168</v>
      </c>
      <c r="B313" s="61">
        <v>233000</v>
      </c>
      <c r="C313" s="75">
        <f t="shared" si="16"/>
        <v>233</v>
      </c>
    </row>
    <row r="314" spans="1:3" x14ac:dyDescent="0.2">
      <c r="A314" s="60">
        <v>17199</v>
      </c>
      <c r="B314" s="61">
        <v>437000</v>
      </c>
      <c r="C314" s="75">
        <f t="shared" si="16"/>
        <v>437</v>
      </c>
    </row>
    <row r="315" spans="1:3" x14ac:dyDescent="0.2">
      <c r="A315" s="60">
        <v>17227</v>
      </c>
      <c r="B315" s="61">
        <v>716000</v>
      </c>
      <c r="C315" s="75">
        <f t="shared" si="16"/>
        <v>716</v>
      </c>
    </row>
    <row r="316" spans="1:3" x14ac:dyDescent="0.2">
      <c r="A316" s="60">
        <v>17258</v>
      </c>
      <c r="B316" s="61">
        <v>449000</v>
      </c>
      <c r="C316" s="75">
        <f t="shared" si="16"/>
        <v>449</v>
      </c>
    </row>
    <row r="317" spans="1:3" x14ac:dyDescent="0.2">
      <c r="A317" s="60">
        <v>17288</v>
      </c>
      <c r="B317" s="61">
        <v>272000</v>
      </c>
      <c r="C317" s="75">
        <f t="shared" si="16"/>
        <v>272</v>
      </c>
    </row>
    <row r="318" spans="1:3" x14ac:dyDescent="0.2">
      <c r="A318" s="60">
        <v>17319</v>
      </c>
      <c r="B318" s="61">
        <v>375000</v>
      </c>
      <c r="C318" s="75">
        <f t="shared" si="16"/>
        <v>375</v>
      </c>
    </row>
    <row r="319" spans="1:3" x14ac:dyDescent="0.2">
      <c r="A319" s="60">
        <v>17349</v>
      </c>
      <c r="B319" s="61">
        <v>223000</v>
      </c>
      <c r="C319" s="75">
        <f t="shared" si="16"/>
        <v>223</v>
      </c>
    </row>
    <row r="320" spans="1:3" x14ac:dyDescent="0.2">
      <c r="A320" s="60">
        <v>17380</v>
      </c>
      <c r="B320" s="61">
        <v>200000</v>
      </c>
      <c r="C320" s="75">
        <f t="shared" si="16"/>
        <v>200</v>
      </c>
    </row>
    <row r="321" spans="1:3" x14ac:dyDescent="0.2">
      <c r="A321" s="60">
        <v>17411</v>
      </c>
      <c r="B321" s="61">
        <v>188000</v>
      </c>
      <c r="C321" s="75">
        <f t="shared" si="16"/>
        <v>188</v>
      </c>
    </row>
    <row r="322" spans="1:3" x14ac:dyDescent="0.2">
      <c r="A322" s="60">
        <v>17441</v>
      </c>
      <c r="B322" s="61">
        <v>290000</v>
      </c>
      <c r="C322" s="75">
        <f t="shared" si="16"/>
        <v>290</v>
      </c>
    </row>
    <row r="323" spans="1:3" x14ac:dyDescent="0.2">
      <c r="A323" s="60">
        <v>17472</v>
      </c>
      <c r="B323" s="61">
        <v>238000</v>
      </c>
      <c r="C323" s="75">
        <f t="shared" si="16"/>
        <v>238</v>
      </c>
    </row>
    <row r="324" spans="1:3" x14ac:dyDescent="0.2">
      <c r="A324" s="60">
        <v>17502</v>
      </c>
      <c r="B324" s="61">
        <v>237000</v>
      </c>
      <c r="C324" s="75">
        <f t="shared" si="16"/>
        <v>237</v>
      </c>
    </row>
    <row r="325" spans="1:3" x14ac:dyDescent="0.2">
      <c r="A325" s="60">
        <v>17533</v>
      </c>
      <c r="B325" s="61">
        <v>742000</v>
      </c>
      <c r="C325" s="75">
        <f t="shared" si="16"/>
        <v>742</v>
      </c>
    </row>
    <row r="326" spans="1:3" x14ac:dyDescent="0.2">
      <c r="A326" s="60">
        <v>17564</v>
      </c>
      <c r="B326" s="61">
        <v>271000</v>
      </c>
      <c r="C326" s="75">
        <f t="shared" si="16"/>
        <v>271</v>
      </c>
    </row>
    <row r="327" spans="1:3" x14ac:dyDescent="0.2">
      <c r="A327" s="60">
        <v>17593</v>
      </c>
      <c r="B327" s="61">
        <v>531000</v>
      </c>
      <c r="C327" s="75">
        <f t="shared" si="16"/>
        <v>531</v>
      </c>
    </row>
    <row r="328" spans="1:3" x14ac:dyDescent="0.2">
      <c r="A328" s="60">
        <v>17624</v>
      </c>
      <c r="B328" s="61">
        <v>1132000</v>
      </c>
      <c r="C328" s="75">
        <f t="shared" si="16"/>
        <v>1132</v>
      </c>
    </row>
    <row r="329" spans="1:3" x14ac:dyDescent="0.2">
      <c r="A329" s="60">
        <v>17654</v>
      </c>
      <c r="B329" s="61">
        <v>800000</v>
      </c>
      <c r="C329" s="75">
        <f t="shared" si="16"/>
        <v>800</v>
      </c>
    </row>
    <row r="330" spans="1:3" x14ac:dyDescent="0.2">
      <c r="A330" s="60">
        <v>17685</v>
      </c>
      <c r="B330" s="61">
        <v>511000</v>
      </c>
      <c r="C330" s="75">
        <f t="shared" si="16"/>
        <v>511</v>
      </c>
    </row>
    <row r="331" spans="1:3" x14ac:dyDescent="0.2">
      <c r="A331" s="60">
        <v>17715</v>
      </c>
      <c r="B331" s="61">
        <v>253000</v>
      </c>
      <c r="C331" s="75">
        <f t="shared" ref="C331:C394" si="17">B331 / 1000</f>
        <v>253</v>
      </c>
    </row>
    <row r="332" spans="1:3" x14ac:dyDescent="0.2">
      <c r="A332" s="60">
        <v>17746</v>
      </c>
      <c r="B332" s="61">
        <v>205000</v>
      </c>
      <c r="C332" s="75">
        <f t="shared" si="17"/>
        <v>205</v>
      </c>
    </row>
    <row r="333" spans="1:3" x14ac:dyDescent="0.2">
      <c r="A333" s="60">
        <v>17777</v>
      </c>
      <c r="B333" s="61">
        <v>206000</v>
      </c>
      <c r="C333" s="75">
        <f t="shared" si="17"/>
        <v>206</v>
      </c>
    </row>
    <row r="334" spans="1:3" x14ac:dyDescent="0.2">
      <c r="A334" s="60">
        <v>17807</v>
      </c>
      <c r="B334" s="61">
        <v>215000</v>
      </c>
      <c r="C334" s="75">
        <f t="shared" si="17"/>
        <v>215</v>
      </c>
    </row>
    <row r="335" spans="1:3" x14ac:dyDescent="0.2">
      <c r="A335" s="60">
        <v>17838</v>
      </c>
      <c r="B335" s="61">
        <v>240000</v>
      </c>
      <c r="C335" s="75">
        <f t="shared" si="17"/>
        <v>240</v>
      </c>
    </row>
    <row r="336" spans="1:3" x14ac:dyDescent="0.2">
      <c r="A336" s="60">
        <v>17868</v>
      </c>
      <c r="B336" s="61">
        <v>267000</v>
      </c>
      <c r="C336" s="75">
        <f t="shared" si="17"/>
        <v>267</v>
      </c>
    </row>
    <row r="337" spans="1:3" x14ac:dyDescent="0.2">
      <c r="A337" s="60">
        <v>17899</v>
      </c>
      <c r="B337" s="61">
        <v>218000</v>
      </c>
      <c r="C337" s="75">
        <f t="shared" si="17"/>
        <v>218</v>
      </c>
    </row>
    <row r="338" spans="1:3" x14ac:dyDescent="0.2">
      <c r="A338" s="60">
        <v>17930</v>
      </c>
      <c r="B338" s="61">
        <v>371000</v>
      </c>
      <c r="C338" s="75">
        <f t="shared" si="17"/>
        <v>371</v>
      </c>
    </row>
    <row r="339" spans="1:3" x14ac:dyDescent="0.2">
      <c r="A339" s="60">
        <v>17958</v>
      </c>
      <c r="B339" s="61">
        <v>1141000</v>
      </c>
      <c r="C339" s="75">
        <f t="shared" si="17"/>
        <v>1141</v>
      </c>
    </row>
    <row r="340" spans="1:3" x14ac:dyDescent="0.2">
      <c r="A340" s="60">
        <v>17989</v>
      </c>
      <c r="B340" s="61">
        <v>612000</v>
      </c>
      <c r="C340" s="75">
        <f t="shared" si="17"/>
        <v>612</v>
      </c>
    </row>
    <row r="341" spans="1:3" x14ac:dyDescent="0.2">
      <c r="A341" s="60">
        <v>18019</v>
      </c>
      <c r="B341" s="61">
        <v>450000</v>
      </c>
      <c r="C341" s="75">
        <f t="shared" si="17"/>
        <v>450</v>
      </c>
    </row>
    <row r="342" spans="1:3" x14ac:dyDescent="0.2">
      <c r="A342" s="60">
        <v>18050</v>
      </c>
      <c r="B342" s="61">
        <v>248000</v>
      </c>
      <c r="C342" s="75">
        <f t="shared" si="17"/>
        <v>248</v>
      </c>
    </row>
    <row r="343" spans="1:3" x14ac:dyDescent="0.2">
      <c r="A343" s="60">
        <v>18080</v>
      </c>
      <c r="B343" s="61">
        <v>196000</v>
      </c>
      <c r="C343" s="75">
        <f t="shared" si="17"/>
        <v>196</v>
      </c>
    </row>
    <row r="344" spans="1:3" x14ac:dyDescent="0.2">
      <c r="A344" s="60">
        <v>18111</v>
      </c>
      <c r="B344" s="61">
        <v>187000</v>
      </c>
      <c r="C344" s="75">
        <f t="shared" si="17"/>
        <v>187</v>
      </c>
    </row>
    <row r="345" spans="1:3" x14ac:dyDescent="0.2">
      <c r="A345" s="60">
        <v>18142</v>
      </c>
      <c r="B345" s="61">
        <v>173000</v>
      </c>
      <c r="C345" s="75">
        <f t="shared" si="17"/>
        <v>173</v>
      </c>
    </row>
    <row r="346" spans="1:3" x14ac:dyDescent="0.2">
      <c r="A346" s="60">
        <v>18172</v>
      </c>
      <c r="B346" s="61">
        <v>191000</v>
      </c>
      <c r="C346" s="75">
        <f t="shared" si="17"/>
        <v>191</v>
      </c>
    </row>
    <row r="347" spans="1:3" x14ac:dyDescent="0.2">
      <c r="A347" s="60">
        <v>18203</v>
      </c>
      <c r="B347" s="61">
        <v>206000</v>
      </c>
      <c r="C347" s="75">
        <f t="shared" si="17"/>
        <v>206</v>
      </c>
    </row>
    <row r="348" spans="1:3" x14ac:dyDescent="0.2">
      <c r="A348" s="60">
        <v>18233</v>
      </c>
      <c r="B348" s="61">
        <v>206000</v>
      </c>
      <c r="C348" s="75">
        <f t="shared" si="17"/>
        <v>206</v>
      </c>
    </row>
    <row r="349" spans="1:3" x14ac:dyDescent="0.2">
      <c r="A349" s="60">
        <v>18264</v>
      </c>
      <c r="B349" s="61">
        <v>477000</v>
      </c>
      <c r="C349" s="75">
        <f t="shared" si="17"/>
        <v>477</v>
      </c>
    </row>
    <row r="350" spans="1:3" x14ac:dyDescent="0.2">
      <c r="A350" s="60">
        <v>18295</v>
      </c>
      <c r="B350" s="61">
        <v>577000</v>
      </c>
      <c r="C350" s="75">
        <f t="shared" si="17"/>
        <v>577</v>
      </c>
    </row>
    <row r="351" spans="1:3" x14ac:dyDescent="0.2">
      <c r="A351" s="60">
        <v>18323</v>
      </c>
      <c r="B351" s="61">
        <v>652000</v>
      </c>
      <c r="C351" s="75">
        <f t="shared" si="17"/>
        <v>652</v>
      </c>
    </row>
    <row r="352" spans="1:3" x14ac:dyDescent="0.2">
      <c r="A352" s="60">
        <v>18354</v>
      </c>
      <c r="B352" s="61">
        <v>616000</v>
      </c>
      <c r="C352" s="75">
        <f t="shared" si="17"/>
        <v>616</v>
      </c>
    </row>
    <row r="353" spans="1:3" x14ac:dyDescent="0.2">
      <c r="A353" s="60">
        <v>18384</v>
      </c>
      <c r="B353" s="61">
        <v>408000</v>
      </c>
      <c r="C353" s="75">
        <f t="shared" si="17"/>
        <v>408</v>
      </c>
    </row>
    <row r="354" spans="1:3" x14ac:dyDescent="0.2">
      <c r="A354" s="60">
        <v>18415</v>
      </c>
      <c r="B354" s="61">
        <v>240000</v>
      </c>
      <c r="C354" s="75">
        <f t="shared" si="17"/>
        <v>240</v>
      </c>
    </row>
    <row r="355" spans="1:3" x14ac:dyDescent="0.2">
      <c r="A355" s="60">
        <v>18445</v>
      </c>
      <c r="B355" s="61">
        <v>195000</v>
      </c>
      <c r="C355" s="75">
        <f t="shared" si="17"/>
        <v>195</v>
      </c>
    </row>
    <row r="356" spans="1:3" x14ac:dyDescent="0.2">
      <c r="A356" s="60">
        <v>18476</v>
      </c>
      <c r="B356" s="61">
        <v>186000</v>
      </c>
      <c r="C356" s="75">
        <f t="shared" si="17"/>
        <v>186</v>
      </c>
    </row>
    <row r="357" spans="1:3" x14ac:dyDescent="0.2">
      <c r="A357" s="60">
        <v>18507</v>
      </c>
      <c r="B357" s="61">
        <v>179000</v>
      </c>
      <c r="C357" s="75">
        <f t="shared" si="17"/>
        <v>179</v>
      </c>
    </row>
    <row r="358" spans="1:3" x14ac:dyDescent="0.2">
      <c r="A358" s="60">
        <v>18537</v>
      </c>
      <c r="B358" s="61">
        <v>529000</v>
      </c>
      <c r="C358" s="75">
        <f t="shared" si="17"/>
        <v>529</v>
      </c>
    </row>
    <row r="359" spans="1:3" x14ac:dyDescent="0.2">
      <c r="A359" s="60">
        <v>18568</v>
      </c>
      <c r="B359" s="61">
        <v>594000</v>
      </c>
      <c r="C359" s="75">
        <f t="shared" si="17"/>
        <v>594</v>
      </c>
    </row>
    <row r="360" spans="1:3" x14ac:dyDescent="0.2">
      <c r="A360" s="60">
        <v>18598</v>
      </c>
      <c r="B360" s="61">
        <v>954000</v>
      </c>
      <c r="C360" s="75">
        <f t="shared" si="17"/>
        <v>954</v>
      </c>
    </row>
    <row r="361" spans="1:3" x14ac:dyDescent="0.2">
      <c r="A361" s="60">
        <v>18629</v>
      </c>
      <c r="B361" s="61">
        <v>731000</v>
      </c>
      <c r="C361" s="75">
        <f t="shared" si="17"/>
        <v>731</v>
      </c>
    </row>
    <row r="362" spans="1:3" x14ac:dyDescent="0.2">
      <c r="A362" s="60">
        <v>18660</v>
      </c>
      <c r="B362" s="61">
        <v>983000</v>
      </c>
      <c r="C362" s="75">
        <f t="shared" si="17"/>
        <v>983</v>
      </c>
    </row>
    <row r="363" spans="1:3" x14ac:dyDescent="0.2">
      <c r="A363" s="60">
        <v>18688</v>
      </c>
      <c r="B363" s="61">
        <v>663000</v>
      </c>
      <c r="C363" s="75">
        <f t="shared" si="17"/>
        <v>663</v>
      </c>
    </row>
    <row r="364" spans="1:3" x14ac:dyDescent="0.2">
      <c r="A364" s="60">
        <v>18719</v>
      </c>
      <c r="B364" s="61">
        <v>503000</v>
      </c>
      <c r="C364" s="75">
        <f t="shared" si="17"/>
        <v>503</v>
      </c>
    </row>
    <row r="365" spans="1:3" x14ac:dyDescent="0.2">
      <c r="A365" s="60">
        <v>18749</v>
      </c>
      <c r="B365" s="61">
        <v>502000</v>
      </c>
      <c r="C365" s="75">
        <f t="shared" si="17"/>
        <v>502</v>
      </c>
    </row>
    <row r="366" spans="1:3" x14ac:dyDescent="0.2">
      <c r="A366" s="60">
        <v>18780</v>
      </c>
      <c r="B366" s="61">
        <v>264000</v>
      </c>
      <c r="C366" s="75">
        <f t="shared" si="17"/>
        <v>264</v>
      </c>
    </row>
    <row r="367" spans="1:3" x14ac:dyDescent="0.2">
      <c r="A367" s="60">
        <v>18810</v>
      </c>
      <c r="B367" s="61">
        <v>207000</v>
      </c>
      <c r="C367" s="75">
        <f t="shared" si="17"/>
        <v>207</v>
      </c>
    </row>
    <row r="368" spans="1:3" x14ac:dyDescent="0.2">
      <c r="A368" s="60">
        <v>18841</v>
      </c>
      <c r="B368" s="61">
        <v>199000</v>
      </c>
      <c r="C368" s="75">
        <f t="shared" si="17"/>
        <v>199</v>
      </c>
    </row>
    <row r="369" spans="1:3" x14ac:dyDescent="0.2">
      <c r="A369" s="60">
        <v>18872</v>
      </c>
      <c r="B369" s="61">
        <v>187000</v>
      </c>
      <c r="C369" s="75">
        <f t="shared" si="17"/>
        <v>187</v>
      </c>
    </row>
    <row r="370" spans="1:3" x14ac:dyDescent="0.2">
      <c r="A370" s="60">
        <v>18902</v>
      </c>
      <c r="B370" s="61">
        <v>237000</v>
      </c>
      <c r="C370" s="75">
        <f t="shared" si="17"/>
        <v>237</v>
      </c>
    </row>
    <row r="371" spans="1:3" x14ac:dyDescent="0.2">
      <c r="A371" s="60">
        <v>18933</v>
      </c>
      <c r="B371" s="61">
        <v>388000</v>
      </c>
      <c r="C371" s="75">
        <f t="shared" si="17"/>
        <v>388</v>
      </c>
    </row>
    <row r="372" spans="1:3" x14ac:dyDescent="0.2">
      <c r="A372" s="60">
        <v>18963</v>
      </c>
      <c r="B372" s="61">
        <v>1061000</v>
      </c>
      <c r="C372" s="75">
        <f t="shared" si="17"/>
        <v>1061</v>
      </c>
    </row>
    <row r="373" spans="1:3" x14ac:dyDescent="0.2">
      <c r="A373" s="60">
        <v>18994</v>
      </c>
      <c r="B373" s="61">
        <v>748000</v>
      </c>
      <c r="C373" s="75">
        <f t="shared" si="17"/>
        <v>748</v>
      </c>
    </row>
    <row r="374" spans="1:3" x14ac:dyDescent="0.2">
      <c r="A374" s="60">
        <v>19025</v>
      </c>
      <c r="B374" s="61">
        <v>1140000</v>
      </c>
      <c r="C374" s="75">
        <f t="shared" si="17"/>
        <v>1140</v>
      </c>
    </row>
    <row r="375" spans="1:3" x14ac:dyDescent="0.2">
      <c r="A375" s="60">
        <v>19054</v>
      </c>
      <c r="B375" s="61">
        <v>923000</v>
      </c>
      <c r="C375" s="75">
        <f t="shared" si="17"/>
        <v>923</v>
      </c>
    </row>
    <row r="376" spans="1:3" x14ac:dyDescent="0.2">
      <c r="A376" s="60">
        <v>19085</v>
      </c>
      <c r="B376" s="61">
        <v>1301000</v>
      </c>
      <c r="C376" s="75">
        <f t="shared" si="17"/>
        <v>1301</v>
      </c>
    </row>
    <row r="377" spans="1:3" x14ac:dyDescent="0.2">
      <c r="A377" s="60">
        <v>19115</v>
      </c>
      <c r="B377" s="61">
        <v>827000</v>
      </c>
      <c r="C377" s="75">
        <f t="shared" si="17"/>
        <v>827</v>
      </c>
    </row>
    <row r="378" spans="1:3" x14ac:dyDescent="0.2">
      <c r="A378" s="60">
        <v>19146</v>
      </c>
      <c r="B378" s="61">
        <v>399000</v>
      </c>
      <c r="C378" s="75">
        <f t="shared" si="17"/>
        <v>399</v>
      </c>
    </row>
    <row r="379" spans="1:3" x14ac:dyDescent="0.2">
      <c r="A379" s="60">
        <v>19176</v>
      </c>
      <c r="B379" s="61">
        <v>301000</v>
      </c>
      <c r="C379" s="75">
        <f t="shared" si="17"/>
        <v>301</v>
      </c>
    </row>
    <row r="380" spans="1:3" x14ac:dyDescent="0.2">
      <c r="A380" s="60">
        <v>19207</v>
      </c>
      <c r="B380" s="61">
        <v>232000</v>
      </c>
      <c r="C380" s="75">
        <f t="shared" si="17"/>
        <v>232</v>
      </c>
    </row>
    <row r="381" spans="1:3" x14ac:dyDescent="0.2">
      <c r="A381" s="60">
        <v>19238</v>
      </c>
      <c r="B381" s="61">
        <v>228000</v>
      </c>
      <c r="C381" s="75">
        <f t="shared" si="17"/>
        <v>228</v>
      </c>
    </row>
    <row r="382" spans="1:3" x14ac:dyDescent="0.2">
      <c r="A382" s="60">
        <v>19268</v>
      </c>
      <c r="B382" s="61">
        <v>238000</v>
      </c>
      <c r="C382" s="75">
        <f t="shared" si="17"/>
        <v>238</v>
      </c>
    </row>
    <row r="383" spans="1:3" x14ac:dyDescent="0.2">
      <c r="A383" s="60">
        <v>19299</v>
      </c>
      <c r="B383" s="61">
        <v>236000</v>
      </c>
      <c r="C383" s="75">
        <f t="shared" si="17"/>
        <v>236</v>
      </c>
    </row>
    <row r="384" spans="1:3" x14ac:dyDescent="0.2">
      <c r="A384" s="60">
        <v>19329</v>
      </c>
      <c r="B384" s="61">
        <v>639000</v>
      </c>
      <c r="C384" s="75">
        <f t="shared" si="17"/>
        <v>639</v>
      </c>
    </row>
    <row r="385" spans="1:3" x14ac:dyDescent="0.2">
      <c r="A385" s="60">
        <v>19360</v>
      </c>
      <c r="B385" s="61">
        <v>1677000</v>
      </c>
      <c r="C385" s="75">
        <f t="shared" si="17"/>
        <v>1677</v>
      </c>
    </row>
    <row r="386" spans="1:3" x14ac:dyDescent="0.2">
      <c r="A386" s="60">
        <v>19391</v>
      </c>
      <c r="B386" s="61">
        <v>497000</v>
      </c>
      <c r="C386" s="75">
        <f t="shared" si="17"/>
        <v>497</v>
      </c>
    </row>
    <row r="387" spans="1:3" x14ac:dyDescent="0.2">
      <c r="A387" s="60">
        <v>19419</v>
      </c>
      <c r="B387" s="61">
        <v>663000</v>
      </c>
      <c r="C387" s="75">
        <f t="shared" si="17"/>
        <v>663</v>
      </c>
    </row>
    <row r="388" spans="1:3" x14ac:dyDescent="0.2">
      <c r="A388" s="60">
        <v>19450</v>
      </c>
      <c r="B388" s="61">
        <v>629000</v>
      </c>
      <c r="C388" s="75">
        <f t="shared" si="17"/>
        <v>629</v>
      </c>
    </row>
    <row r="389" spans="1:3" x14ac:dyDescent="0.2">
      <c r="A389" s="60">
        <v>19480</v>
      </c>
      <c r="B389" s="61">
        <v>665000</v>
      </c>
      <c r="C389" s="75">
        <f t="shared" si="17"/>
        <v>665</v>
      </c>
    </row>
    <row r="390" spans="1:3" x14ac:dyDescent="0.2">
      <c r="A390" s="60">
        <v>19511</v>
      </c>
      <c r="B390" s="61">
        <v>538000</v>
      </c>
      <c r="C390" s="75">
        <f t="shared" si="17"/>
        <v>538</v>
      </c>
    </row>
    <row r="391" spans="1:3" x14ac:dyDescent="0.2">
      <c r="A391" s="60">
        <v>19541</v>
      </c>
      <c r="B391" s="61">
        <v>296000</v>
      </c>
      <c r="C391" s="75">
        <f t="shared" si="17"/>
        <v>296</v>
      </c>
    </row>
    <row r="392" spans="1:3" x14ac:dyDescent="0.2">
      <c r="A392" s="60">
        <v>19572</v>
      </c>
      <c r="B392" s="61">
        <v>233000</v>
      </c>
      <c r="C392" s="75">
        <f t="shared" si="17"/>
        <v>233</v>
      </c>
    </row>
    <row r="393" spans="1:3" x14ac:dyDescent="0.2">
      <c r="A393" s="60">
        <v>19603</v>
      </c>
      <c r="B393" s="61">
        <v>229000</v>
      </c>
      <c r="C393" s="75">
        <f t="shared" si="17"/>
        <v>229</v>
      </c>
    </row>
    <row r="394" spans="1:3" x14ac:dyDescent="0.2">
      <c r="A394" s="60">
        <v>19633</v>
      </c>
      <c r="B394" s="61">
        <v>247000</v>
      </c>
      <c r="C394" s="75">
        <f t="shared" si="17"/>
        <v>247</v>
      </c>
    </row>
    <row r="395" spans="1:3" x14ac:dyDescent="0.2">
      <c r="A395" s="60">
        <v>19664</v>
      </c>
      <c r="B395" s="61">
        <v>393000</v>
      </c>
      <c r="C395" s="75">
        <f t="shared" ref="C395:C458" si="18">B395 / 1000</f>
        <v>393</v>
      </c>
    </row>
    <row r="396" spans="1:3" x14ac:dyDescent="0.2">
      <c r="A396" s="60">
        <v>19694</v>
      </c>
      <c r="B396" s="61">
        <v>350000</v>
      </c>
      <c r="C396" s="75">
        <f t="shared" si="18"/>
        <v>350</v>
      </c>
    </row>
    <row r="397" spans="1:3" x14ac:dyDescent="0.2">
      <c r="A397" s="60">
        <v>19725</v>
      </c>
      <c r="B397" s="61">
        <v>952000</v>
      </c>
      <c r="C397" s="75">
        <f t="shared" si="18"/>
        <v>952</v>
      </c>
    </row>
    <row r="398" spans="1:3" x14ac:dyDescent="0.2">
      <c r="A398" s="60">
        <v>19756</v>
      </c>
      <c r="B398" s="61">
        <v>1055000</v>
      </c>
      <c r="C398" s="75">
        <f t="shared" si="18"/>
        <v>1055</v>
      </c>
    </row>
    <row r="399" spans="1:3" x14ac:dyDescent="0.2">
      <c r="A399" s="60">
        <v>19784</v>
      </c>
      <c r="B399" s="61">
        <v>959000</v>
      </c>
      <c r="C399" s="75">
        <f t="shared" si="18"/>
        <v>959</v>
      </c>
    </row>
    <row r="400" spans="1:3" x14ac:dyDescent="0.2">
      <c r="A400" s="60">
        <v>19815</v>
      </c>
      <c r="B400" s="61">
        <v>1036000</v>
      </c>
      <c r="C400" s="75">
        <f t="shared" si="18"/>
        <v>1036</v>
      </c>
    </row>
    <row r="401" spans="1:3" x14ac:dyDescent="0.2">
      <c r="A401" s="60">
        <v>19845</v>
      </c>
      <c r="B401" s="61">
        <v>480000</v>
      </c>
      <c r="C401" s="75">
        <f t="shared" si="18"/>
        <v>480</v>
      </c>
    </row>
    <row r="402" spans="1:3" x14ac:dyDescent="0.2">
      <c r="A402" s="60">
        <v>19876</v>
      </c>
      <c r="B402" s="61">
        <v>325000</v>
      </c>
      <c r="C402" s="75">
        <f t="shared" si="18"/>
        <v>325</v>
      </c>
    </row>
    <row r="403" spans="1:3" x14ac:dyDescent="0.2">
      <c r="A403" s="60">
        <v>19906</v>
      </c>
      <c r="B403" s="61">
        <v>257000</v>
      </c>
      <c r="C403" s="75">
        <f t="shared" si="18"/>
        <v>257</v>
      </c>
    </row>
    <row r="404" spans="1:3" x14ac:dyDescent="0.2">
      <c r="A404" s="60">
        <v>19937</v>
      </c>
      <c r="B404" s="61">
        <v>252000</v>
      </c>
      <c r="C404" s="75">
        <f t="shared" si="18"/>
        <v>252</v>
      </c>
    </row>
    <row r="405" spans="1:3" x14ac:dyDescent="0.2">
      <c r="A405" s="60">
        <v>19968</v>
      </c>
      <c r="B405" s="61">
        <v>235000</v>
      </c>
      <c r="C405" s="75">
        <f t="shared" si="18"/>
        <v>235</v>
      </c>
    </row>
    <row r="406" spans="1:3" x14ac:dyDescent="0.2">
      <c r="A406" s="60">
        <v>19998</v>
      </c>
      <c r="B406" s="61">
        <v>241000</v>
      </c>
      <c r="C406" s="75">
        <f t="shared" si="18"/>
        <v>241</v>
      </c>
    </row>
    <row r="407" spans="1:3" x14ac:dyDescent="0.2">
      <c r="A407" s="60">
        <v>20029</v>
      </c>
      <c r="B407" s="61">
        <v>350000</v>
      </c>
      <c r="C407" s="75">
        <f t="shared" si="18"/>
        <v>350</v>
      </c>
    </row>
    <row r="408" spans="1:3" x14ac:dyDescent="0.2">
      <c r="A408" s="60">
        <v>20059</v>
      </c>
      <c r="B408" s="61">
        <v>502000</v>
      </c>
      <c r="C408" s="75">
        <f t="shared" si="18"/>
        <v>502</v>
      </c>
    </row>
    <row r="409" spans="1:3" x14ac:dyDescent="0.2">
      <c r="A409" s="60">
        <v>20090</v>
      </c>
      <c r="B409" s="61">
        <v>340000</v>
      </c>
      <c r="C409" s="75">
        <f t="shared" si="18"/>
        <v>340</v>
      </c>
    </row>
    <row r="410" spans="1:3" x14ac:dyDescent="0.2">
      <c r="A410" s="60">
        <v>20121</v>
      </c>
      <c r="B410" s="61">
        <v>329000</v>
      </c>
      <c r="C410" s="75">
        <f t="shared" si="18"/>
        <v>329</v>
      </c>
    </row>
    <row r="411" spans="1:3" x14ac:dyDescent="0.2">
      <c r="A411" s="60">
        <v>20149</v>
      </c>
      <c r="B411" s="61">
        <v>376000</v>
      </c>
      <c r="C411" s="75">
        <f t="shared" si="18"/>
        <v>376</v>
      </c>
    </row>
    <row r="412" spans="1:3" x14ac:dyDescent="0.2">
      <c r="A412" s="60">
        <v>20180</v>
      </c>
      <c r="B412" s="61">
        <v>574000</v>
      </c>
      <c r="C412" s="75">
        <f t="shared" si="18"/>
        <v>574</v>
      </c>
    </row>
    <row r="413" spans="1:3" x14ac:dyDescent="0.2">
      <c r="A413" s="60">
        <v>20210</v>
      </c>
      <c r="B413" s="61">
        <v>507000</v>
      </c>
      <c r="C413" s="75">
        <f t="shared" si="18"/>
        <v>507</v>
      </c>
    </row>
    <row r="414" spans="1:3" x14ac:dyDescent="0.2">
      <c r="A414" s="60">
        <v>20241</v>
      </c>
      <c r="B414" s="61">
        <v>270000</v>
      </c>
      <c r="C414" s="75">
        <f t="shared" si="18"/>
        <v>270</v>
      </c>
    </row>
    <row r="415" spans="1:3" x14ac:dyDescent="0.2">
      <c r="A415" s="60">
        <v>20271</v>
      </c>
      <c r="B415" s="61">
        <v>219000</v>
      </c>
      <c r="C415" s="75">
        <f t="shared" si="18"/>
        <v>219</v>
      </c>
    </row>
    <row r="416" spans="1:3" x14ac:dyDescent="0.2">
      <c r="A416" s="60">
        <v>20302</v>
      </c>
      <c r="B416" s="61">
        <v>198000</v>
      </c>
      <c r="C416" s="75">
        <f t="shared" si="18"/>
        <v>198</v>
      </c>
    </row>
    <row r="417" spans="1:3" x14ac:dyDescent="0.2">
      <c r="A417" s="60">
        <v>20333</v>
      </c>
      <c r="B417" s="61">
        <v>207000</v>
      </c>
      <c r="C417" s="75">
        <f t="shared" si="18"/>
        <v>207</v>
      </c>
    </row>
    <row r="418" spans="1:3" x14ac:dyDescent="0.2">
      <c r="A418" s="60">
        <v>20363</v>
      </c>
      <c r="B418" s="61">
        <v>206000</v>
      </c>
      <c r="C418" s="75">
        <f t="shared" si="18"/>
        <v>206</v>
      </c>
    </row>
    <row r="419" spans="1:3" x14ac:dyDescent="0.2">
      <c r="A419" s="60">
        <v>20394</v>
      </c>
      <c r="B419" s="61">
        <v>294000</v>
      </c>
      <c r="C419" s="75">
        <f t="shared" si="18"/>
        <v>294</v>
      </c>
    </row>
    <row r="420" spans="1:3" x14ac:dyDescent="0.2">
      <c r="A420" s="60">
        <v>20424</v>
      </c>
      <c r="B420" s="61">
        <v>1870000</v>
      </c>
      <c r="C420" s="75">
        <f t="shared" si="18"/>
        <v>1870</v>
      </c>
    </row>
    <row r="421" spans="1:3" x14ac:dyDescent="0.2">
      <c r="A421" s="60">
        <v>20455</v>
      </c>
      <c r="B421" s="61">
        <v>1758000</v>
      </c>
      <c r="C421" s="75">
        <f t="shared" si="18"/>
        <v>1758</v>
      </c>
    </row>
    <row r="422" spans="1:3" x14ac:dyDescent="0.2">
      <c r="A422" s="60">
        <v>20486</v>
      </c>
      <c r="B422" s="61">
        <v>1209000</v>
      </c>
      <c r="C422" s="75">
        <f t="shared" si="18"/>
        <v>1209</v>
      </c>
    </row>
    <row r="423" spans="1:3" x14ac:dyDescent="0.2">
      <c r="A423" s="60">
        <v>20515</v>
      </c>
      <c r="B423" s="61">
        <v>888000</v>
      </c>
      <c r="C423" s="75">
        <f t="shared" si="18"/>
        <v>888</v>
      </c>
    </row>
    <row r="424" spans="1:3" x14ac:dyDescent="0.2">
      <c r="A424" s="60">
        <v>20546</v>
      </c>
      <c r="B424" s="61">
        <v>735000</v>
      </c>
      <c r="C424" s="75">
        <f t="shared" si="18"/>
        <v>735</v>
      </c>
    </row>
    <row r="425" spans="1:3" x14ac:dyDescent="0.2">
      <c r="A425" s="60">
        <v>20576</v>
      </c>
      <c r="B425" s="61">
        <v>730000</v>
      </c>
      <c r="C425" s="75">
        <f t="shared" si="18"/>
        <v>730</v>
      </c>
    </row>
    <row r="426" spans="1:3" x14ac:dyDescent="0.2">
      <c r="A426" s="60">
        <v>20607</v>
      </c>
      <c r="B426" s="61">
        <v>384000</v>
      </c>
      <c r="C426" s="75">
        <f t="shared" si="18"/>
        <v>384</v>
      </c>
    </row>
    <row r="427" spans="1:3" x14ac:dyDescent="0.2">
      <c r="A427" s="60">
        <v>20637</v>
      </c>
      <c r="B427" s="61">
        <v>279000</v>
      </c>
      <c r="C427" s="75">
        <f t="shared" si="18"/>
        <v>279</v>
      </c>
    </row>
    <row r="428" spans="1:3" x14ac:dyDescent="0.2">
      <c r="A428" s="60">
        <v>20668</v>
      </c>
      <c r="B428" s="61">
        <v>248000</v>
      </c>
      <c r="C428" s="75">
        <f t="shared" si="18"/>
        <v>248</v>
      </c>
    </row>
    <row r="429" spans="1:3" x14ac:dyDescent="0.2">
      <c r="A429" s="60">
        <v>20699</v>
      </c>
      <c r="B429" s="61">
        <v>233000</v>
      </c>
      <c r="C429" s="75">
        <f t="shared" si="18"/>
        <v>233</v>
      </c>
    </row>
    <row r="430" spans="1:3" x14ac:dyDescent="0.2">
      <c r="A430" s="60">
        <v>20729</v>
      </c>
      <c r="B430" s="61">
        <v>288500</v>
      </c>
      <c r="C430" s="75">
        <f t="shared" si="18"/>
        <v>288.5</v>
      </c>
    </row>
    <row r="431" spans="1:3" x14ac:dyDescent="0.2">
      <c r="A431" s="60">
        <v>20760</v>
      </c>
      <c r="B431" s="61">
        <v>259700</v>
      </c>
      <c r="C431" s="75">
        <f t="shared" si="18"/>
        <v>259.7</v>
      </c>
    </row>
    <row r="432" spans="1:3" x14ac:dyDescent="0.2">
      <c r="A432" s="60">
        <v>20790</v>
      </c>
      <c r="B432" s="61">
        <v>262400</v>
      </c>
      <c r="C432" s="75">
        <f t="shared" si="18"/>
        <v>262.39999999999998</v>
      </c>
    </row>
    <row r="433" spans="1:3" x14ac:dyDescent="0.2">
      <c r="A433" s="60">
        <v>20821</v>
      </c>
      <c r="B433" s="61">
        <v>312200</v>
      </c>
      <c r="C433" s="75">
        <f t="shared" si="18"/>
        <v>312.2</v>
      </c>
    </row>
    <row r="434" spans="1:3" x14ac:dyDescent="0.2">
      <c r="A434" s="60">
        <v>20852</v>
      </c>
      <c r="B434" s="61">
        <v>854600</v>
      </c>
      <c r="C434" s="75">
        <f t="shared" si="18"/>
        <v>854.6</v>
      </c>
    </row>
    <row r="435" spans="1:3" x14ac:dyDescent="0.2">
      <c r="A435" s="60">
        <v>20880</v>
      </c>
      <c r="B435" s="61">
        <v>1001900</v>
      </c>
      <c r="C435" s="75">
        <f t="shared" si="18"/>
        <v>1001.9</v>
      </c>
    </row>
    <row r="436" spans="1:3" x14ac:dyDescent="0.2">
      <c r="A436" s="60">
        <v>20911</v>
      </c>
      <c r="B436" s="61">
        <v>615400</v>
      </c>
      <c r="C436" s="75">
        <f t="shared" si="18"/>
        <v>615.4</v>
      </c>
    </row>
    <row r="437" spans="1:3" x14ac:dyDescent="0.2">
      <c r="A437" s="60">
        <v>20941</v>
      </c>
      <c r="B437" s="61">
        <v>705300</v>
      </c>
      <c r="C437" s="75">
        <f t="shared" si="18"/>
        <v>705.3</v>
      </c>
    </row>
    <row r="438" spans="1:3" x14ac:dyDescent="0.2">
      <c r="A438" s="60">
        <v>20972</v>
      </c>
      <c r="B438" s="61">
        <v>333200</v>
      </c>
      <c r="C438" s="75">
        <f t="shared" si="18"/>
        <v>333.2</v>
      </c>
    </row>
    <row r="439" spans="1:3" x14ac:dyDescent="0.2">
      <c r="A439" s="60">
        <v>21002</v>
      </c>
      <c r="B439" s="61">
        <v>256000</v>
      </c>
      <c r="C439" s="75">
        <f t="shared" si="18"/>
        <v>256</v>
      </c>
    </row>
    <row r="440" spans="1:3" x14ac:dyDescent="0.2">
      <c r="A440" s="60">
        <v>21033</v>
      </c>
      <c r="B440" s="61">
        <v>223100</v>
      </c>
      <c r="C440" s="75">
        <f t="shared" si="18"/>
        <v>223.1</v>
      </c>
    </row>
    <row r="441" spans="1:3" x14ac:dyDescent="0.2">
      <c r="A441" s="60">
        <v>21064</v>
      </c>
      <c r="B441" s="61">
        <v>256600</v>
      </c>
      <c r="C441" s="75">
        <f t="shared" si="18"/>
        <v>256.60000000000002</v>
      </c>
    </row>
    <row r="442" spans="1:3" x14ac:dyDescent="0.2">
      <c r="A442" s="60">
        <v>21094</v>
      </c>
      <c r="B442" s="61">
        <v>394300</v>
      </c>
      <c r="C442" s="75">
        <f t="shared" si="18"/>
        <v>394.3</v>
      </c>
    </row>
    <row r="443" spans="1:3" x14ac:dyDescent="0.2">
      <c r="A443" s="60">
        <v>21125</v>
      </c>
      <c r="B443" s="61">
        <v>377100</v>
      </c>
      <c r="C443" s="75">
        <f t="shared" si="18"/>
        <v>377.1</v>
      </c>
    </row>
    <row r="444" spans="1:3" x14ac:dyDescent="0.2">
      <c r="A444" s="60">
        <v>21155</v>
      </c>
      <c r="B444" s="61">
        <v>634400</v>
      </c>
      <c r="C444" s="75">
        <f t="shared" si="18"/>
        <v>634.4</v>
      </c>
    </row>
    <row r="445" spans="1:3" x14ac:dyDescent="0.2">
      <c r="A445" s="60">
        <v>21186</v>
      </c>
      <c r="B445" s="61">
        <v>888400</v>
      </c>
      <c r="C445" s="75">
        <f t="shared" si="18"/>
        <v>888.4</v>
      </c>
    </row>
    <row r="446" spans="1:3" x14ac:dyDescent="0.2">
      <c r="A446" s="60">
        <v>21217</v>
      </c>
      <c r="B446" s="61">
        <v>2480500</v>
      </c>
      <c r="C446" s="75">
        <f t="shared" si="18"/>
        <v>2480.5</v>
      </c>
    </row>
    <row r="447" spans="1:3" x14ac:dyDescent="0.2">
      <c r="A447" s="60">
        <v>21245</v>
      </c>
      <c r="B447" s="61">
        <v>1319300</v>
      </c>
      <c r="C447" s="75">
        <f t="shared" si="18"/>
        <v>1319.3</v>
      </c>
    </row>
    <row r="448" spans="1:3" x14ac:dyDescent="0.2">
      <c r="A448" s="60">
        <v>21276</v>
      </c>
      <c r="B448" s="61">
        <v>1394900</v>
      </c>
      <c r="C448" s="75">
        <f t="shared" si="18"/>
        <v>1394.9</v>
      </c>
    </row>
    <row r="449" spans="1:3" x14ac:dyDescent="0.2">
      <c r="A449" s="60">
        <v>21306</v>
      </c>
      <c r="B449" s="61">
        <v>800900</v>
      </c>
      <c r="C449" s="75">
        <f t="shared" si="18"/>
        <v>800.9</v>
      </c>
    </row>
    <row r="450" spans="1:3" x14ac:dyDescent="0.2">
      <c r="A450" s="60">
        <v>21337</v>
      </c>
      <c r="B450" s="61">
        <v>523200</v>
      </c>
      <c r="C450" s="75">
        <f t="shared" si="18"/>
        <v>523.20000000000005</v>
      </c>
    </row>
    <row r="451" spans="1:3" x14ac:dyDescent="0.2">
      <c r="A451" s="60">
        <v>21367</v>
      </c>
      <c r="B451" s="61">
        <v>344600</v>
      </c>
      <c r="C451" s="75">
        <f t="shared" si="18"/>
        <v>344.6</v>
      </c>
    </row>
    <row r="452" spans="1:3" x14ac:dyDescent="0.2">
      <c r="A452" s="60">
        <v>21398</v>
      </c>
      <c r="B452" s="61">
        <v>281200</v>
      </c>
      <c r="C452" s="75">
        <f t="shared" si="18"/>
        <v>281.2</v>
      </c>
    </row>
    <row r="453" spans="1:3" x14ac:dyDescent="0.2">
      <c r="A453" s="60">
        <v>21429</v>
      </c>
      <c r="B453" s="61">
        <v>260900</v>
      </c>
      <c r="C453" s="75">
        <f t="shared" si="18"/>
        <v>260.89999999999998</v>
      </c>
    </row>
    <row r="454" spans="1:3" x14ac:dyDescent="0.2">
      <c r="A454" s="60">
        <v>21459</v>
      </c>
      <c r="B454" s="61">
        <v>279100</v>
      </c>
      <c r="C454" s="75">
        <f t="shared" si="18"/>
        <v>279.10000000000002</v>
      </c>
    </row>
    <row r="455" spans="1:3" x14ac:dyDescent="0.2">
      <c r="A455" s="60">
        <v>21490</v>
      </c>
      <c r="B455" s="61">
        <v>259600</v>
      </c>
      <c r="C455" s="75">
        <f t="shared" si="18"/>
        <v>259.60000000000002</v>
      </c>
    </row>
    <row r="456" spans="1:3" x14ac:dyDescent="0.2">
      <c r="A456" s="60">
        <v>21520</v>
      </c>
      <c r="B456" s="61">
        <v>289400</v>
      </c>
      <c r="C456" s="75">
        <f t="shared" si="18"/>
        <v>289.39999999999998</v>
      </c>
    </row>
    <row r="457" spans="1:3" x14ac:dyDescent="0.2">
      <c r="A457" s="60">
        <v>21551</v>
      </c>
      <c r="B457" s="61">
        <v>951800</v>
      </c>
      <c r="C457" s="75">
        <f t="shared" si="18"/>
        <v>951.8</v>
      </c>
    </row>
    <row r="458" spans="1:3" x14ac:dyDescent="0.2">
      <c r="A458" s="60">
        <v>21582</v>
      </c>
      <c r="B458" s="61">
        <v>839800</v>
      </c>
      <c r="C458" s="75">
        <f t="shared" si="18"/>
        <v>839.8</v>
      </c>
    </row>
    <row r="459" spans="1:3" x14ac:dyDescent="0.2">
      <c r="A459" s="60">
        <v>21610</v>
      </c>
      <c r="B459" s="61">
        <v>609500</v>
      </c>
      <c r="C459" s="75">
        <f t="shared" ref="C459:C522" si="19">B459 / 1000</f>
        <v>609.5</v>
      </c>
    </row>
    <row r="460" spans="1:3" x14ac:dyDescent="0.2">
      <c r="A460" s="60">
        <v>21641</v>
      </c>
      <c r="B460" s="61">
        <v>510900</v>
      </c>
      <c r="C460" s="75">
        <f t="shared" si="19"/>
        <v>510.9</v>
      </c>
    </row>
    <row r="461" spans="1:3" x14ac:dyDescent="0.2">
      <c r="A461" s="60">
        <v>21671</v>
      </c>
      <c r="B461" s="61">
        <v>369000</v>
      </c>
      <c r="C461" s="75">
        <f t="shared" si="19"/>
        <v>369</v>
      </c>
    </row>
    <row r="462" spans="1:3" x14ac:dyDescent="0.2">
      <c r="A462" s="60">
        <v>21702</v>
      </c>
      <c r="B462" s="61">
        <v>269200</v>
      </c>
      <c r="C462" s="75">
        <f t="shared" si="19"/>
        <v>269.2</v>
      </c>
    </row>
    <row r="463" spans="1:3" x14ac:dyDescent="0.2">
      <c r="A463" s="60">
        <v>21732</v>
      </c>
      <c r="B463" s="61">
        <v>234300</v>
      </c>
      <c r="C463" s="75">
        <f t="shared" si="19"/>
        <v>234.3</v>
      </c>
    </row>
    <row r="464" spans="1:3" x14ac:dyDescent="0.2">
      <c r="A464" s="60">
        <v>21763</v>
      </c>
      <c r="B464" s="61">
        <v>211600</v>
      </c>
      <c r="C464" s="75">
        <f t="shared" si="19"/>
        <v>211.6</v>
      </c>
    </row>
    <row r="465" spans="1:3" x14ac:dyDescent="0.2">
      <c r="A465" s="60">
        <v>21794</v>
      </c>
      <c r="B465" s="61">
        <v>262000</v>
      </c>
      <c r="C465" s="75">
        <f t="shared" si="19"/>
        <v>262</v>
      </c>
    </row>
    <row r="466" spans="1:3" x14ac:dyDescent="0.2">
      <c r="A466" s="60">
        <v>21824</v>
      </c>
      <c r="B466" s="61">
        <v>232600</v>
      </c>
      <c r="C466" s="75">
        <f t="shared" si="19"/>
        <v>232.6</v>
      </c>
    </row>
    <row r="467" spans="1:3" x14ac:dyDescent="0.2">
      <c r="A467" s="60">
        <v>21855</v>
      </c>
      <c r="B467" s="61">
        <v>224100</v>
      </c>
      <c r="C467" s="75">
        <f t="shared" si="19"/>
        <v>224.1</v>
      </c>
    </row>
    <row r="468" spans="1:3" x14ac:dyDescent="0.2">
      <c r="A468" s="60">
        <v>21885</v>
      </c>
      <c r="B468" s="61">
        <v>246200</v>
      </c>
      <c r="C468" s="75">
        <f t="shared" si="19"/>
        <v>246.2</v>
      </c>
    </row>
    <row r="469" spans="1:3" x14ac:dyDescent="0.2">
      <c r="A469" s="60">
        <v>21916</v>
      </c>
      <c r="B469" s="61">
        <v>401900</v>
      </c>
      <c r="C469" s="75">
        <f t="shared" si="19"/>
        <v>401.9</v>
      </c>
    </row>
    <row r="470" spans="1:3" x14ac:dyDescent="0.2">
      <c r="A470" s="60">
        <v>21947</v>
      </c>
      <c r="B470" s="61">
        <v>874100</v>
      </c>
      <c r="C470" s="75">
        <f t="shared" si="19"/>
        <v>874.1</v>
      </c>
    </row>
    <row r="471" spans="1:3" x14ac:dyDescent="0.2">
      <c r="A471" s="60">
        <v>21976</v>
      </c>
      <c r="B471" s="61">
        <v>873500</v>
      </c>
      <c r="C471" s="75">
        <f t="shared" si="19"/>
        <v>873.5</v>
      </c>
    </row>
    <row r="472" spans="1:3" x14ac:dyDescent="0.2">
      <c r="A472" s="60">
        <v>22007</v>
      </c>
      <c r="B472" s="61">
        <v>474000</v>
      </c>
      <c r="C472" s="75">
        <f t="shared" si="19"/>
        <v>474</v>
      </c>
    </row>
    <row r="473" spans="1:3" x14ac:dyDescent="0.2">
      <c r="A473" s="60">
        <v>22037</v>
      </c>
      <c r="B473" s="61">
        <v>453100</v>
      </c>
      <c r="C473" s="75">
        <f t="shared" si="19"/>
        <v>453.1</v>
      </c>
    </row>
    <row r="474" spans="1:3" x14ac:dyDescent="0.2">
      <c r="A474" s="60">
        <v>22068</v>
      </c>
      <c r="B474" s="61">
        <v>319600</v>
      </c>
      <c r="C474" s="75">
        <f t="shared" si="19"/>
        <v>319.60000000000002</v>
      </c>
    </row>
    <row r="475" spans="1:3" x14ac:dyDescent="0.2">
      <c r="A475" s="60">
        <v>22098</v>
      </c>
      <c r="B475" s="61">
        <v>223500</v>
      </c>
      <c r="C475" s="75">
        <f t="shared" si="19"/>
        <v>223.5</v>
      </c>
    </row>
    <row r="476" spans="1:3" x14ac:dyDescent="0.2">
      <c r="A476" s="60">
        <v>22129</v>
      </c>
      <c r="B476" s="61">
        <v>208200</v>
      </c>
      <c r="C476" s="75">
        <f t="shared" si="19"/>
        <v>208.2</v>
      </c>
    </row>
    <row r="477" spans="1:3" x14ac:dyDescent="0.2">
      <c r="A477" s="60">
        <v>22160</v>
      </c>
      <c r="B477" s="61">
        <v>202500</v>
      </c>
      <c r="C477" s="75">
        <f t="shared" si="19"/>
        <v>202.5</v>
      </c>
    </row>
    <row r="478" spans="1:3" x14ac:dyDescent="0.2">
      <c r="A478" s="60">
        <v>22190</v>
      </c>
      <c r="B478" s="61">
        <v>227000</v>
      </c>
      <c r="C478" s="75">
        <f t="shared" si="19"/>
        <v>227</v>
      </c>
    </row>
    <row r="479" spans="1:3" x14ac:dyDescent="0.2">
      <c r="A479" s="60">
        <v>22221</v>
      </c>
      <c r="B479" s="61">
        <v>318600</v>
      </c>
      <c r="C479" s="75">
        <f t="shared" si="19"/>
        <v>318.60000000000002</v>
      </c>
    </row>
    <row r="480" spans="1:3" x14ac:dyDescent="0.2">
      <c r="A480" s="60">
        <v>22251</v>
      </c>
      <c r="B480" s="61">
        <v>640300</v>
      </c>
      <c r="C480" s="75">
        <f t="shared" si="19"/>
        <v>640.29999999999995</v>
      </c>
    </row>
    <row r="481" spans="1:3" x14ac:dyDescent="0.2">
      <c r="A481" s="60">
        <v>22282</v>
      </c>
      <c r="B481" s="61">
        <v>404400</v>
      </c>
      <c r="C481" s="75">
        <f t="shared" si="19"/>
        <v>404.4</v>
      </c>
    </row>
    <row r="482" spans="1:3" x14ac:dyDescent="0.2">
      <c r="A482" s="60">
        <v>22313</v>
      </c>
      <c r="B482" s="61">
        <v>861900</v>
      </c>
      <c r="C482" s="75">
        <f t="shared" si="19"/>
        <v>861.9</v>
      </c>
    </row>
    <row r="483" spans="1:3" x14ac:dyDescent="0.2">
      <c r="A483" s="60">
        <v>22341</v>
      </c>
      <c r="B483" s="61">
        <v>718300</v>
      </c>
      <c r="C483" s="75">
        <f t="shared" si="19"/>
        <v>718.3</v>
      </c>
    </row>
    <row r="484" spans="1:3" x14ac:dyDescent="0.2">
      <c r="A484" s="60">
        <v>22372</v>
      </c>
      <c r="B484" s="61">
        <v>501400</v>
      </c>
      <c r="C484" s="75">
        <f t="shared" si="19"/>
        <v>501.4</v>
      </c>
    </row>
    <row r="485" spans="1:3" x14ac:dyDescent="0.2">
      <c r="A485" s="60">
        <v>22402</v>
      </c>
      <c r="B485" s="61">
        <v>472200</v>
      </c>
      <c r="C485" s="75">
        <f t="shared" si="19"/>
        <v>472.2</v>
      </c>
    </row>
    <row r="486" spans="1:3" x14ac:dyDescent="0.2">
      <c r="A486" s="60">
        <v>22433</v>
      </c>
      <c r="B486" s="61">
        <v>305400</v>
      </c>
      <c r="C486" s="75">
        <f t="shared" si="19"/>
        <v>305.39999999999998</v>
      </c>
    </row>
    <row r="487" spans="1:3" x14ac:dyDescent="0.2">
      <c r="A487" s="60">
        <v>22463</v>
      </c>
      <c r="B487" s="61">
        <v>220200</v>
      </c>
      <c r="C487" s="75">
        <f t="shared" si="19"/>
        <v>220.2</v>
      </c>
    </row>
    <row r="488" spans="1:3" x14ac:dyDescent="0.2">
      <c r="A488" s="60">
        <v>22494</v>
      </c>
      <c r="B488" s="61">
        <v>206500</v>
      </c>
      <c r="C488" s="75">
        <f t="shared" si="19"/>
        <v>206.5</v>
      </c>
    </row>
    <row r="489" spans="1:3" x14ac:dyDescent="0.2">
      <c r="A489" s="60">
        <v>22525</v>
      </c>
      <c r="B489" s="61">
        <v>196700</v>
      </c>
      <c r="C489" s="75">
        <f t="shared" si="19"/>
        <v>196.7</v>
      </c>
    </row>
    <row r="490" spans="1:3" x14ac:dyDescent="0.2">
      <c r="A490" s="60">
        <v>22555</v>
      </c>
      <c r="B490" s="61">
        <v>221600</v>
      </c>
      <c r="C490" s="75">
        <f t="shared" si="19"/>
        <v>221.6</v>
      </c>
    </row>
    <row r="491" spans="1:3" x14ac:dyDescent="0.2">
      <c r="A491" s="60">
        <v>22586</v>
      </c>
      <c r="B491" s="61">
        <v>332600</v>
      </c>
      <c r="C491" s="75">
        <f t="shared" si="19"/>
        <v>332.6</v>
      </c>
    </row>
    <row r="492" spans="1:3" x14ac:dyDescent="0.2">
      <c r="A492" s="60">
        <v>22616</v>
      </c>
      <c r="B492" s="61">
        <v>531900</v>
      </c>
      <c r="C492" s="75">
        <f t="shared" si="19"/>
        <v>531.9</v>
      </c>
    </row>
    <row r="493" spans="1:3" x14ac:dyDescent="0.2">
      <c r="A493" s="60">
        <v>22647</v>
      </c>
      <c r="B493" s="61">
        <v>323200</v>
      </c>
      <c r="C493" s="75">
        <f t="shared" si="19"/>
        <v>323.2</v>
      </c>
    </row>
    <row r="494" spans="1:3" x14ac:dyDescent="0.2">
      <c r="A494" s="60">
        <v>22678</v>
      </c>
      <c r="B494" s="61">
        <v>1252600</v>
      </c>
      <c r="C494" s="75">
        <f t="shared" si="19"/>
        <v>1252.5999999999999</v>
      </c>
    </row>
    <row r="495" spans="1:3" x14ac:dyDescent="0.2">
      <c r="A495" s="60">
        <v>22706</v>
      </c>
      <c r="B495" s="61">
        <v>698500</v>
      </c>
      <c r="C495" s="75">
        <f t="shared" si="19"/>
        <v>698.5</v>
      </c>
    </row>
    <row r="496" spans="1:3" x14ac:dyDescent="0.2">
      <c r="A496" s="60">
        <v>22737</v>
      </c>
      <c r="B496" s="61">
        <v>594600</v>
      </c>
      <c r="C496" s="75">
        <f t="shared" si="19"/>
        <v>594.6</v>
      </c>
    </row>
    <row r="497" spans="1:3" x14ac:dyDescent="0.2">
      <c r="A497" s="60">
        <v>22767</v>
      </c>
      <c r="B497" s="61">
        <v>422000</v>
      </c>
      <c r="C497" s="75">
        <f t="shared" si="19"/>
        <v>422</v>
      </c>
    </row>
    <row r="498" spans="1:3" x14ac:dyDescent="0.2">
      <c r="A498" s="60">
        <v>22798</v>
      </c>
      <c r="B498" s="61">
        <v>282200</v>
      </c>
      <c r="C498" s="75">
        <f t="shared" si="19"/>
        <v>282.2</v>
      </c>
    </row>
    <row r="499" spans="1:3" x14ac:dyDescent="0.2">
      <c r="A499" s="60">
        <v>22828</v>
      </c>
      <c r="B499" s="61">
        <v>207700</v>
      </c>
      <c r="C499" s="75">
        <f t="shared" si="19"/>
        <v>207.7</v>
      </c>
    </row>
    <row r="500" spans="1:3" x14ac:dyDescent="0.2">
      <c r="A500" s="60">
        <v>22859</v>
      </c>
      <c r="B500" s="61">
        <v>205300</v>
      </c>
      <c r="C500" s="75">
        <f t="shared" si="19"/>
        <v>205.3</v>
      </c>
    </row>
    <row r="501" spans="1:3" x14ac:dyDescent="0.2">
      <c r="A501" s="60">
        <v>22890</v>
      </c>
      <c r="B501" s="61">
        <v>189000</v>
      </c>
      <c r="C501" s="75">
        <f t="shared" si="19"/>
        <v>189</v>
      </c>
    </row>
    <row r="502" spans="1:3" x14ac:dyDescent="0.2">
      <c r="A502" s="60">
        <v>22920</v>
      </c>
      <c r="B502" s="61">
        <v>658900</v>
      </c>
      <c r="C502" s="75">
        <f t="shared" si="19"/>
        <v>658.9</v>
      </c>
    </row>
    <row r="503" spans="1:3" x14ac:dyDescent="0.2">
      <c r="A503" s="60">
        <v>22951</v>
      </c>
      <c r="B503" s="61">
        <v>312600</v>
      </c>
      <c r="C503" s="75">
        <f t="shared" si="19"/>
        <v>312.60000000000002</v>
      </c>
    </row>
    <row r="504" spans="1:3" x14ac:dyDescent="0.2">
      <c r="A504" s="60">
        <v>22981</v>
      </c>
      <c r="B504" s="61">
        <v>633800</v>
      </c>
      <c r="C504" s="75">
        <f t="shared" si="19"/>
        <v>633.79999999999995</v>
      </c>
    </row>
    <row r="505" spans="1:3" x14ac:dyDescent="0.2">
      <c r="A505" s="60">
        <v>23012</v>
      </c>
      <c r="B505" s="61">
        <v>386400</v>
      </c>
      <c r="C505" s="75">
        <f t="shared" si="19"/>
        <v>386.4</v>
      </c>
    </row>
    <row r="506" spans="1:3" x14ac:dyDescent="0.2">
      <c r="A506" s="60">
        <v>23043</v>
      </c>
      <c r="B506" s="61">
        <v>908200</v>
      </c>
      <c r="C506" s="75">
        <f t="shared" si="19"/>
        <v>908.2</v>
      </c>
    </row>
    <row r="507" spans="1:3" x14ac:dyDescent="0.2">
      <c r="A507" s="60">
        <v>23071</v>
      </c>
      <c r="B507" s="61">
        <v>658900</v>
      </c>
      <c r="C507" s="75">
        <f t="shared" si="19"/>
        <v>658.9</v>
      </c>
    </row>
    <row r="508" spans="1:3" x14ac:dyDescent="0.2">
      <c r="A508" s="60">
        <v>23102</v>
      </c>
      <c r="B508" s="61">
        <v>1631900</v>
      </c>
      <c r="C508" s="75">
        <f t="shared" si="19"/>
        <v>1631.9</v>
      </c>
    </row>
    <row r="509" spans="1:3" x14ac:dyDescent="0.2">
      <c r="A509" s="60">
        <v>23132</v>
      </c>
      <c r="B509" s="61">
        <v>751700</v>
      </c>
      <c r="C509" s="75">
        <f t="shared" si="19"/>
        <v>751.7</v>
      </c>
    </row>
    <row r="510" spans="1:3" x14ac:dyDescent="0.2">
      <c r="A510" s="60">
        <v>23163</v>
      </c>
      <c r="B510" s="61">
        <v>343800</v>
      </c>
      <c r="C510" s="75">
        <f t="shared" si="19"/>
        <v>343.8</v>
      </c>
    </row>
    <row r="511" spans="1:3" x14ac:dyDescent="0.2">
      <c r="A511" s="60">
        <v>23193</v>
      </c>
      <c r="B511" s="61">
        <v>267200</v>
      </c>
      <c r="C511" s="75">
        <f t="shared" si="19"/>
        <v>267.2</v>
      </c>
    </row>
    <row r="512" spans="1:3" x14ac:dyDescent="0.2">
      <c r="A512" s="60">
        <v>23224</v>
      </c>
      <c r="B512" s="61">
        <v>231100</v>
      </c>
      <c r="C512" s="75">
        <f t="shared" si="19"/>
        <v>231.1</v>
      </c>
    </row>
    <row r="513" spans="1:3" x14ac:dyDescent="0.2">
      <c r="A513" s="60">
        <v>23255</v>
      </c>
      <c r="B513" s="61">
        <v>217800</v>
      </c>
      <c r="C513" s="75">
        <f t="shared" si="19"/>
        <v>217.8</v>
      </c>
    </row>
    <row r="514" spans="1:3" x14ac:dyDescent="0.2">
      <c r="A514" s="60">
        <v>23285</v>
      </c>
      <c r="B514" s="61">
        <v>256500</v>
      </c>
      <c r="C514" s="75">
        <f t="shared" si="19"/>
        <v>256.5</v>
      </c>
    </row>
    <row r="515" spans="1:3" x14ac:dyDescent="0.2">
      <c r="A515" s="60">
        <v>23316</v>
      </c>
      <c r="B515" s="61">
        <v>487600</v>
      </c>
      <c r="C515" s="75">
        <f t="shared" si="19"/>
        <v>487.6</v>
      </c>
    </row>
    <row r="516" spans="1:3" x14ac:dyDescent="0.2">
      <c r="A516" s="60">
        <v>23346</v>
      </c>
      <c r="B516" s="61">
        <v>298100</v>
      </c>
      <c r="C516" s="75">
        <f t="shared" si="19"/>
        <v>298.10000000000002</v>
      </c>
    </row>
    <row r="517" spans="1:3" x14ac:dyDescent="0.2">
      <c r="A517" s="60">
        <v>23377</v>
      </c>
      <c r="B517" s="61">
        <v>595300</v>
      </c>
      <c r="C517" s="75">
        <f t="shared" si="19"/>
        <v>595.29999999999995</v>
      </c>
    </row>
    <row r="518" spans="1:3" x14ac:dyDescent="0.2">
      <c r="A518" s="60">
        <v>23408</v>
      </c>
      <c r="B518" s="61">
        <v>354700</v>
      </c>
      <c r="C518" s="75">
        <f t="shared" si="19"/>
        <v>354.7</v>
      </c>
    </row>
    <row r="519" spans="1:3" x14ac:dyDescent="0.2">
      <c r="A519" s="60">
        <v>23437</v>
      </c>
      <c r="B519" s="61">
        <v>355900</v>
      </c>
      <c r="C519" s="75">
        <f t="shared" si="19"/>
        <v>355.9</v>
      </c>
    </row>
    <row r="520" spans="1:3" x14ac:dyDescent="0.2">
      <c r="A520" s="60">
        <v>23468</v>
      </c>
      <c r="B520" s="61">
        <v>364000</v>
      </c>
      <c r="C520" s="75">
        <f t="shared" si="19"/>
        <v>364</v>
      </c>
    </row>
    <row r="521" spans="1:3" x14ac:dyDescent="0.2">
      <c r="A521" s="60">
        <v>23498</v>
      </c>
      <c r="B521" s="61">
        <v>300500</v>
      </c>
      <c r="C521" s="75">
        <f t="shared" si="19"/>
        <v>300.5</v>
      </c>
    </row>
    <row r="522" spans="1:3" x14ac:dyDescent="0.2">
      <c r="A522" s="60">
        <v>23529</v>
      </c>
      <c r="B522" s="61">
        <v>317500</v>
      </c>
      <c r="C522" s="75">
        <f t="shared" si="19"/>
        <v>317.5</v>
      </c>
    </row>
    <row r="523" spans="1:3" x14ac:dyDescent="0.2">
      <c r="A523" s="60">
        <v>23559</v>
      </c>
      <c r="B523" s="61">
        <v>201200</v>
      </c>
      <c r="C523" s="75">
        <f t="shared" ref="C523:C586" si="20">B523 / 1000</f>
        <v>201.2</v>
      </c>
    </row>
    <row r="524" spans="1:3" x14ac:dyDescent="0.2">
      <c r="A524" s="60">
        <v>23590</v>
      </c>
      <c r="B524" s="61">
        <v>187100</v>
      </c>
      <c r="C524" s="75">
        <f t="shared" si="20"/>
        <v>187.1</v>
      </c>
    </row>
    <row r="525" spans="1:3" x14ac:dyDescent="0.2">
      <c r="A525" s="60">
        <v>23621</v>
      </c>
      <c r="B525" s="61">
        <v>187000</v>
      </c>
      <c r="C525" s="75">
        <f t="shared" si="20"/>
        <v>187</v>
      </c>
    </row>
    <row r="526" spans="1:3" x14ac:dyDescent="0.2">
      <c r="A526" s="60">
        <v>23651</v>
      </c>
      <c r="B526" s="61">
        <v>211700</v>
      </c>
      <c r="C526" s="75">
        <f t="shared" si="20"/>
        <v>211.7</v>
      </c>
    </row>
    <row r="527" spans="1:3" x14ac:dyDescent="0.2">
      <c r="A527" s="60">
        <v>23682</v>
      </c>
      <c r="B527" s="61">
        <v>322200</v>
      </c>
      <c r="C527" s="75">
        <f t="shared" si="20"/>
        <v>322.2</v>
      </c>
    </row>
    <row r="528" spans="1:3" x14ac:dyDescent="0.2">
      <c r="A528" s="60">
        <v>23712</v>
      </c>
      <c r="B528" s="61">
        <v>1611600</v>
      </c>
      <c r="C528" s="75">
        <f t="shared" si="20"/>
        <v>1611.6</v>
      </c>
    </row>
    <row r="529" spans="1:3" x14ac:dyDescent="0.2">
      <c r="A529" s="60">
        <v>23743</v>
      </c>
      <c r="B529" s="61">
        <v>1339700</v>
      </c>
      <c r="C529" s="75">
        <f t="shared" si="20"/>
        <v>1339.7</v>
      </c>
    </row>
    <row r="530" spans="1:3" x14ac:dyDescent="0.2">
      <c r="A530" s="60">
        <v>23774</v>
      </c>
      <c r="B530" s="61">
        <v>583300</v>
      </c>
      <c r="C530" s="75">
        <f t="shared" si="20"/>
        <v>583.29999999999995</v>
      </c>
    </row>
    <row r="531" spans="1:3" x14ac:dyDescent="0.2">
      <c r="A531" s="60">
        <v>23802</v>
      </c>
      <c r="B531" s="61">
        <v>443800</v>
      </c>
      <c r="C531" s="75">
        <f t="shared" si="20"/>
        <v>443.8</v>
      </c>
    </row>
    <row r="532" spans="1:3" x14ac:dyDescent="0.2">
      <c r="A532" s="60">
        <v>23833</v>
      </c>
      <c r="B532" s="61">
        <v>1002100</v>
      </c>
      <c r="C532" s="75">
        <f t="shared" si="20"/>
        <v>1002.1</v>
      </c>
    </row>
    <row r="533" spans="1:3" x14ac:dyDescent="0.2">
      <c r="A533" s="60">
        <v>23863</v>
      </c>
      <c r="B533" s="61">
        <v>485100</v>
      </c>
      <c r="C533" s="75">
        <f t="shared" si="20"/>
        <v>485.1</v>
      </c>
    </row>
    <row r="534" spans="1:3" x14ac:dyDescent="0.2">
      <c r="A534" s="60">
        <v>23894</v>
      </c>
      <c r="B534" s="61">
        <v>284300</v>
      </c>
      <c r="C534" s="75">
        <f t="shared" si="20"/>
        <v>284.3</v>
      </c>
    </row>
    <row r="535" spans="1:3" x14ac:dyDescent="0.2">
      <c r="A535" s="60">
        <v>23924</v>
      </c>
      <c r="B535" s="61">
        <v>258500</v>
      </c>
      <c r="C535" s="75">
        <f t="shared" si="20"/>
        <v>258.5</v>
      </c>
    </row>
    <row r="536" spans="1:3" x14ac:dyDescent="0.2">
      <c r="A536" s="60">
        <v>23955</v>
      </c>
      <c r="B536" s="61">
        <v>226800</v>
      </c>
      <c r="C536" s="75">
        <f t="shared" si="20"/>
        <v>226.8</v>
      </c>
    </row>
    <row r="537" spans="1:3" x14ac:dyDescent="0.2">
      <c r="A537" s="60">
        <v>23986</v>
      </c>
      <c r="B537" s="61">
        <v>214300</v>
      </c>
      <c r="C537" s="75">
        <f t="shared" si="20"/>
        <v>214.3</v>
      </c>
    </row>
    <row r="538" spans="1:3" x14ac:dyDescent="0.2">
      <c r="A538" s="60">
        <v>24016</v>
      </c>
      <c r="B538" s="61">
        <v>229200</v>
      </c>
      <c r="C538" s="75">
        <f t="shared" si="20"/>
        <v>229.2</v>
      </c>
    </row>
    <row r="539" spans="1:3" x14ac:dyDescent="0.2">
      <c r="A539" s="60">
        <v>24047</v>
      </c>
      <c r="B539" s="61">
        <v>500300</v>
      </c>
      <c r="C539" s="75">
        <f t="shared" si="20"/>
        <v>500.3</v>
      </c>
    </row>
    <row r="540" spans="1:3" x14ac:dyDescent="0.2">
      <c r="A540" s="60">
        <v>24077</v>
      </c>
      <c r="B540" s="61">
        <v>344500</v>
      </c>
      <c r="C540" s="75">
        <f t="shared" si="20"/>
        <v>344.5</v>
      </c>
    </row>
    <row r="541" spans="1:3" x14ac:dyDescent="0.2">
      <c r="A541" s="60">
        <v>24108</v>
      </c>
      <c r="B541" s="61">
        <v>718600</v>
      </c>
      <c r="C541" s="75">
        <f t="shared" si="20"/>
        <v>718.6</v>
      </c>
    </row>
    <row r="542" spans="1:3" x14ac:dyDescent="0.2">
      <c r="A542" s="60">
        <v>24139</v>
      </c>
      <c r="B542" s="61">
        <v>604500</v>
      </c>
      <c r="C542" s="75">
        <f t="shared" si="20"/>
        <v>604.5</v>
      </c>
    </row>
    <row r="543" spans="1:3" x14ac:dyDescent="0.2">
      <c r="A543" s="60">
        <v>24167</v>
      </c>
      <c r="B543" s="61">
        <v>890700</v>
      </c>
      <c r="C543" s="75">
        <f t="shared" si="20"/>
        <v>890.7</v>
      </c>
    </row>
    <row r="544" spans="1:3" x14ac:dyDescent="0.2">
      <c r="A544" s="60">
        <v>24198</v>
      </c>
      <c r="B544" s="61">
        <v>712000</v>
      </c>
      <c r="C544" s="75">
        <f t="shared" si="20"/>
        <v>712</v>
      </c>
    </row>
    <row r="545" spans="1:3" x14ac:dyDescent="0.2">
      <c r="A545" s="60">
        <v>24228</v>
      </c>
      <c r="B545" s="61">
        <v>395300</v>
      </c>
      <c r="C545" s="75">
        <f t="shared" si="20"/>
        <v>395.3</v>
      </c>
    </row>
    <row r="546" spans="1:3" x14ac:dyDescent="0.2">
      <c r="A546" s="60">
        <v>24259</v>
      </c>
      <c r="B546" s="61">
        <v>263400</v>
      </c>
      <c r="C546" s="75">
        <f t="shared" si="20"/>
        <v>263.39999999999998</v>
      </c>
    </row>
    <row r="547" spans="1:3" x14ac:dyDescent="0.2">
      <c r="A547" s="60">
        <v>24289</v>
      </c>
      <c r="B547" s="61">
        <v>227000</v>
      </c>
      <c r="C547" s="75">
        <f t="shared" si="20"/>
        <v>227</v>
      </c>
    </row>
    <row r="548" spans="1:3" x14ac:dyDescent="0.2">
      <c r="A548" s="60">
        <v>24320</v>
      </c>
      <c r="B548" s="61">
        <v>207800</v>
      </c>
      <c r="C548" s="75">
        <f t="shared" si="20"/>
        <v>207.8</v>
      </c>
    </row>
    <row r="549" spans="1:3" x14ac:dyDescent="0.2">
      <c r="A549" s="60">
        <v>24351</v>
      </c>
      <c r="B549" s="61">
        <v>205900</v>
      </c>
      <c r="C549" s="75">
        <f t="shared" si="20"/>
        <v>205.9</v>
      </c>
    </row>
    <row r="550" spans="1:3" x14ac:dyDescent="0.2">
      <c r="A550" s="60">
        <v>24381</v>
      </c>
      <c r="B550" s="61">
        <v>212800</v>
      </c>
      <c r="C550" s="75">
        <f t="shared" si="20"/>
        <v>212.8</v>
      </c>
    </row>
    <row r="551" spans="1:3" x14ac:dyDescent="0.2">
      <c r="A551" s="60">
        <v>24412</v>
      </c>
      <c r="B551" s="61">
        <v>540500</v>
      </c>
      <c r="C551" s="75">
        <f t="shared" si="20"/>
        <v>540.5</v>
      </c>
    </row>
    <row r="552" spans="1:3" x14ac:dyDescent="0.2">
      <c r="A552" s="60">
        <v>24442</v>
      </c>
      <c r="B552" s="61">
        <v>901800</v>
      </c>
      <c r="C552" s="75">
        <f t="shared" si="20"/>
        <v>901.8</v>
      </c>
    </row>
    <row r="553" spans="1:3" x14ac:dyDescent="0.2">
      <c r="A553" s="60">
        <v>24473</v>
      </c>
      <c r="B553" s="61">
        <v>738300</v>
      </c>
      <c r="C553" s="75">
        <f t="shared" si="20"/>
        <v>738.3</v>
      </c>
    </row>
    <row r="554" spans="1:3" x14ac:dyDescent="0.2">
      <c r="A554" s="60">
        <v>24504</v>
      </c>
      <c r="B554" s="61">
        <v>749500</v>
      </c>
      <c r="C554" s="75">
        <f t="shared" si="20"/>
        <v>749.5</v>
      </c>
    </row>
    <row r="555" spans="1:3" x14ac:dyDescent="0.2">
      <c r="A555" s="60">
        <v>24532</v>
      </c>
      <c r="B555" s="61">
        <v>1005100</v>
      </c>
      <c r="C555" s="75">
        <f t="shared" si="20"/>
        <v>1005.1</v>
      </c>
    </row>
    <row r="556" spans="1:3" x14ac:dyDescent="0.2">
      <c r="A556" s="60">
        <v>24563</v>
      </c>
      <c r="B556" s="61">
        <v>998100</v>
      </c>
      <c r="C556" s="75">
        <f t="shared" si="20"/>
        <v>998.1</v>
      </c>
    </row>
    <row r="557" spans="1:3" x14ac:dyDescent="0.2">
      <c r="A557" s="60">
        <v>24593</v>
      </c>
      <c r="B557" s="61">
        <v>932500</v>
      </c>
      <c r="C557" s="75">
        <f t="shared" si="20"/>
        <v>932.5</v>
      </c>
    </row>
    <row r="558" spans="1:3" x14ac:dyDescent="0.2">
      <c r="A558" s="60">
        <v>24624</v>
      </c>
      <c r="B558" s="61">
        <v>530500</v>
      </c>
      <c r="C558" s="75">
        <f t="shared" si="20"/>
        <v>530.5</v>
      </c>
    </row>
    <row r="559" spans="1:3" x14ac:dyDescent="0.2">
      <c r="A559" s="60">
        <v>24654</v>
      </c>
      <c r="B559" s="61">
        <v>299000</v>
      </c>
      <c r="C559" s="75">
        <f t="shared" si="20"/>
        <v>299</v>
      </c>
    </row>
    <row r="560" spans="1:3" x14ac:dyDescent="0.2">
      <c r="A560" s="60">
        <v>24685</v>
      </c>
      <c r="B560" s="61">
        <v>262500</v>
      </c>
      <c r="C560" s="75">
        <f t="shared" si="20"/>
        <v>262.5</v>
      </c>
    </row>
    <row r="561" spans="1:3" x14ac:dyDescent="0.2">
      <c r="A561" s="60">
        <v>24716</v>
      </c>
      <c r="B561" s="61">
        <v>233100</v>
      </c>
      <c r="C561" s="75">
        <f t="shared" si="20"/>
        <v>233.1</v>
      </c>
    </row>
    <row r="562" spans="1:3" x14ac:dyDescent="0.2">
      <c r="A562" s="60">
        <v>24746</v>
      </c>
      <c r="B562" s="61">
        <v>266100</v>
      </c>
      <c r="C562" s="75">
        <f t="shared" si="20"/>
        <v>266.10000000000002</v>
      </c>
    </row>
    <row r="563" spans="1:3" x14ac:dyDescent="0.2">
      <c r="A563" s="60">
        <v>24777</v>
      </c>
      <c r="B563" s="61">
        <v>252600</v>
      </c>
      <c r="C563" s="75">
        <f t="shared" si="20"/>
        <v>252.6</v>
      </c>
    </row>
    <row r="564" spans="1:3" x14ac:dyDescent="0.2">
      <c r="A564" s="60">
        <v>24807</v>
      </c>
      <c r="B564" s="61">
        <v>317900</v>
      </c>
      <c r="C564" s="75">
        <f t="shared" si="20"/>
        <v>317.89999999999998</v>
      </c>
    </row>
    <row r="565" spans="1:3" x14ac:dyDescent="0.2">
      <c r="A565" s="60">
        <v>24838</v>
      </c>
      <c r="B565" s="61">
        <v>414400</v>
      </c>
      <c r="C565" s="75">
        <f t="shared" si="20"/>
        <v>414.4</v>
      </c>
    </row>
    <row r="566" spans="1:3" x14ac:dyDescent="0.2">
      <c r="A566" s="60">
        <v>24869</v>
      </c>
      <c r="B566" s="61">
        <v>1036800</v>
      </c>
      <c r="C566" s="75">
        <f t="shared" si="20"/>
        <v>1036.8</v>
      </c>
    </row>
    <row r="567" spans="1:3" x14ac:dyDescent="0.2">
      <c r="A567" s="60">
        <v>24898</v>
      </c>
      <c r="B567" s="61">
        <v>745600</v>
      </c>
      <c r="C567" s="75">
        <f t="shared" si="20"/>
        <v>745.6</v>
      </c>
    </row>
    <row r="568" spans="1:3" x14ac:dyDescent="0.2">
      <c r="A568" s="60">
        <v>24929</v>
      </c>
      <c r="B568" s="61">
        <v>444400</v>
      </c>
      <c r="C568" s="75">
        <f t="shared" si="20"/>
        <v>444.4</v>
      </c>
    </row>
    <row r="569" spans="1:3" x14ac:dyDescent="0.2">
      <c r="A569" s="60">
        <v>24959</v>
      </c>
      <c r="B569" s="61">
        <v>365100</v>
      </c>
      <c r="C569" s="75">
        <f t="shared" si="20"/>
        <v>365.1</v>
      </c>
    </row>
    <row r="570" spans="1:3" x14ac:dyDescent="0.2">
      <c r="A570" s="60">
        <v>24990</v>
      </c>
      <c r="B570" s="61">
        <v>251100</v>
      </c>
      <c r="C570" s="75">
        <f t="shared" si="20"/>
        <v>251.1</v>
      </c>
    </row>
    <row r="571" spans="1:3" x14ac:dyDescent="0.2">
      <c r="A571" s="60">
        <v>25020</v>
      </c>
      <c r="B571" s="61">
        <v>216700</v>
      </c>
      <c r="C571" s="75">
        <f t="shared" si="20"/>
        <v>216.7</v>
      </c>
    </row>
    <row r="572" spans="1:3" x14ac:dyDescent="0.2">
      <c r="A572" s="60">
        <v>25051</v>
      </c>
      <c r="B572" s="61">
        <v>234400</v>
      </c>
      <c r="C572" s="75">
        <f t="shared" si="20"/>
        <v>234.4</v>
      </c>
    </row>
    <row r="573" spans="1:3" x14ac:dyDescent="0.2">
      <c r="A573" s="60">
        <v>25082</v>
      </c>
      <c r="B573" s="61">
        <v>226800</v>
      </c>
      <c r="C573" s="75">
        <f t="shared" si="20"/>
        <v>226.8</v>
      </c>
    </row>
    <row r="574" spans="1:3" x14ac:dyDescent="0.2">
      <c r="A574" s="60">
        <v>25112</v>
      </c>
      <c r="B574" s="61">
        <v>253600</v>
      </c>
      <c r="C574" s="75">
        <f t="shared" si="20"/>
        <v>253.6</v>
      </c>
    </row>
    <row r="575" spans="1:3" x14ac:dyDescent="0.2">
      <c r="A575" s="60">
        <v>25143</v>
      </c>
      <c r="B575" s="61">
        <v>279100</v>
      </c>
      <c r="C575" s="75">
        <f t="shared" si="20"/>
        <v>279.10000000000002</v>
      </c>
    </row>
    <row r="576" spans="1:3" x14ac:dyDescent="0.2">
      <c r="A576" s="60">
        <v>25173</v>
      </c>
      <c r="B576" s="61">
        <v>529700</v>
      </c>
      <c r="C576" s="75">
        <f t="shared" si="20"/>
        <v>529.70000000000005</v>
      </c>
    </row>
    <row r="577" spans="1:3" x14ac:dyDescent="0.2">
      <c r="A577" s="60">
        <v>25204</v>
      </c>
      <c r="B577" s="61">
        <v>1426300</v>
      </c>
      <c r="C577" s="75">
        <f t="shared" si="20"/>
        <v>1426.3</v>
      </c>
    </row>
    <row r="578" spans="1:3" x14ac:dyDescent="0.2">
      <c r="A578" s="60">
        <v>25235</v>
      </c>
      <c r="B578" s="61">
        <v>1228600</v>
      </c>
      <c r="C578" s="75">
        <f t="shared" si="20"/>
        <v>1228.5999999999999</v>
      </c>
    </row>
    <row r="579" spans="1:3" x14ac:dyDescent="0.2">
      <c r="A579" s="60">
        <v>25263</v>
      </c>
      <c r="B579" s="61">
        <v>870700</v>
      </c>
      <c r="C579" s="75">
        <f t="shared" si="20"/>
        <v>870.7</v>
      </c>
    </row>
    <row r="580" spans="1:3" x14ac:dyDescent="0.2">
      <c r="A580" s="60">
        <v>25294</v>
      </c>
      <c r="B580" s="61">
        <v>1090300</v>
      </c>
      <c r="C580" s="75">
        <f t="shared" si="20"/>
        <v>1090.3</v>
      </c>
    </row>
    <row r="581" spans="1:3" x14ac:dyDescent="0.2">
      <c r="A581" s="60">
        <v>25324</v>
      </c>
      <c r="B581" s="61">
        <v>813800</v>
      </c>
      <c r="C581" s="75">
        <f t="shared" si="20"/>
        <v>813.8</v>
      </c>
    </row>
    <row r="582" spans="1:3" x14ac:dyDescent="0.2">
      <c r="A582" s="60">
        <v>25355</v>
      </c>
      <c r="B582" s="61">
        <v>405200</v>
      </c>
      <c r="C582" s="75">
        <f t="shared" si="20"/>
        <v>405.2</v>
      </c>
    </row>
    <row r="583" spans="1:3" x14ac:dyDescent="0.2">
      <c r="A583" s="60">
        <v>25385</v>
      </c>
      <c r="B583" s="61">
        <v>278700</v>
      </c>
      <c r="C583" s="75">
        <f t="shared" si="20"/>
        <v>278.7</v>
      </c>
    </row>
    <row r="584" spans="1:3" x14ac:dyDescent="0.2">
      <c r="A584" s="60">
        <v>25416</v>
      </c>
      <c r="B584" s="61">
        <v>235200</v>
      </c>
      <c r="C584" s="75">
        <f t="shared" si="20"/>
        <v>235.2</v>
      </c>
    </row>
    <row r="585" spans="1:3" x14ac:dyDescent="0.2">
      <c r="A585" s="60">
        <v>25447</v>
      </c>
      <c r="B585" s="61">
        <v>255900</v>
      </c>
      <c r="C585" s="75">
        <f t="shared" si="20"/>
        <v>255.9</v>
      </c>
    </row>
    <row r="586" spans="1:3" x14ac:dyDescent="0.2">
      <c r="A586" s="60">
        <v>25477</v>
      </c>
      <c r="B586" s="61">
        <v>271500</v>
      </c>
      <c r="C586" s="75">
        <f t="shared" si="20"/>
        <v>271.5</v>
      </c>
    </row>
    <row r="587" spans="1:3" x14ac:dyDescent="0.2">
      <c r="A587" s="60">
        <v>25508</v>
      </c>
      <c r="B587" s="61">
        <v>264300</v>
      </c>
      <c r="C587" s="75">
        <f t="shared" ref="C587:C650" si="21">B587 / 1000</f>
        <v>264.3</v>
      </c>
    </row>
    <row r="588" spans="1:3" x14ac:dyDescent="0.2">
      <c r="A588" s="60">
        <v>25538</v>
      </c>
      <c r="B588" s="61">
        <v>938000</v>
      </c>
      <c r="C588" s="75">
        <f t="shared" si="21"/>
        <v>938</v>
      </c>
    </row>
    <row r="589" spans="1:3" x14ac:dyDescent="0.2">
      <c r="A589" s="60">
        <v>25569</v>
      </c>
      <c r="B589" s="61">
        <v>2924900</v>
      </c>
      <c r="C589" s="75">
        <f t="shared" si="21"/>
        <v>2924.9</v>
      </c>
    </row>
    <row r="590" spans="1:3" x14ac:dyDescent="0.2">
      <c r="A590" s="60">
        <v>25600</v>
      </c>
      <c r="B590" s="61">
        <v>863600</v>
      </c>
      <c r="C590" s="75">
        <f t="shared" si="21"/>
        <v>863.6</v>
      </c>
    </row>
    <row r="591" spans="1:3" x14ac:dyDescent="0.2">
      <c r="A591" s="60">
        <v>25628</v>
      </c>
      <c r="B591" s="61">
        <v>813200</v>
      </c>
      <c r="C591" s="75">
        <f t="shared" si="21"/>
        <v>813.2</v>
      </c>
    </row>
    <row r="592" spans="1:3" x14ac:dyDescent="0.2">
      <c r="A592" s="60">
        <v>25659</v>
      </c>
      <c r="B592" s="61">
        <v>439600</v>
      </c>
      <c r="C592" s="75">
        <f t="shared" si="21"/>
        <v>439.6</v>
      </c>
    </row>
    <row r="593" spans="1:3" x14ac:dyDescent="0.2">
      <c r="A593" s="60">
        <v>25689</v>
      </c>
      <c r="B593" s="61">
        <v>375500</v>
      </c>
      <c r="C593" s="75">
        <f t="shared" si="21"/>
        <v>375.5</v>
      </c>
    </row>
    <row r="594" spans="1:3" x14ac:dyDescent="0.2">
      <c r="A594" s="60">
        <v>25720</v>
      </c>
      <c r="B594" s="61">
        <v>301900</v>
      </c>
      <c r="C594" s="75">
        <f t="shared" si="21"/>
        <v>301.89999999999998</v>
      </c>
    </row>
    <row r="595" spans="1:3" x14ac:dyDescent="0.2">
      <c r="A595" s="60">
        <v>25750</v>
      </c>
      <c r="B595" s="61">
        <v>246700</v>
      </c>
      <c r="C595" s="75">
        <f t="shared" si="21"/>
        <v>246.7</v>
      </c>
    </row>
    <row r="596" spans="1:3" x14ac:dyDescent="0.2">
      <c r="A596" s="60">
        <v>25781</v>
      </c>
      <c r="B596" s="61">
        <v>239500</v>
      </c>
      <c r="C596" s="75">
        <f t="shared" si="21"/>
        <v>239.5</v>
      </c>
    </row>
    <row r="597" spans="1:3" x14ac:dyDescent="0.2">
      <c r="A597" s="60">
        <v>25812</v>
      </c>
      <c r="B597" s="61">
        <v>222600</v>
      </c>
      <c r="C597" s="75">
        <f t="shared" si="21"/>
        <v>222.6</v>
      </c>
    </row>
    <row r="598" spans="1:3" x14ac:dyDescent="0.2">
      <c r="A598" s="60">
        <v>25842</v>
      </c>
      <c r="B598" s="61">
        <v>265500</v>
      </c>
      <c r="C598" s="75">
        <f t="shared" si="21"/>
        <v>265.5</v>
      </c>
    </row>
    <row r="599" spans="1:3" x14ac:dyDescent="0.2">
      <c r="A599" s="60">
        <v>25873</v>
      </c>
      <c r="B599" s="61">
        <v>654200</v>
      </c>
      <c r="C599" s="75">
        <f t="shared" si="21"/>
        <v>654.20000000000005</v>
      </c>
    </row>
    <row r="600" spans="1:3" x14ac:dyDescent="0.2">
      <c r="A600" s="60">
        <v>25903</v>
      </c>
      <c r="B600" s="61">
        <v>987100</v>
      </c>
      <c r="C600" s="75">
        <f t="shared" si="21"/>
        <v>987.1</v>
      </c>
    </row>
    <row r="601" spans="1:3" x14ac:dyDescent="0.2">
      <c r="A601" s="60">
        <v>25934</v>
      </c>
      <c r="B601" s="61">
        <v>1027700</v>
      </c>
      <c r="C601" s="75">
        <f t="shared" si="21"/>
        <v>1027.7</v>
      </c>
    </row>
    <row r="602" spans="1:3" x14ac:dyDescent="0.2">
      <c r="A602" s="60">
        <v>25965</v>
      </c>
      <c r="B602" s="61">
        <v>558500</v>
      </c>
      <c r="C602" s="75">
        <f t="shared" si="21"/>
        <v>558.5</v>
      </c>
    </row>
    <row r="603" spans="1:3" x14ac:dyDescent="0.2">
      <c r="A603" s="60">
        <v>25993</v>
      </c>
      <c r="B603" s="61">
        <v>1046700</v>
      </c>
      <c r="C603" s="75">
        <f t="shared" si="21"/>
        <v>1046.7</v>
      </c>
    </row>
    <row r="604" spans="1:3" x14ac:dyDescent="0.2">
      <c r="A604" s="60">
        <v>26024</v>
      </c>
      <c r="B604" s="61">
        <v>833700</v>
      </c>
      <c r="C604" s="75">
        <f t="shared" si="21"/>
        <v>833.7</v>
      </c>
    </row>
    <row r="605" spans="1:3" x14ac:dyDescent="0.2">
      <c r="A605" s="60">
        <v>26054</v>
      </c>
      <c r="B605" s="61">
        <v>712200</v>
      </c>
      <c r="C605" s="75">
        <f t="shared" si="21"/>
        <v>712.2</v>
      </c>
    </row>
    <row r="606" spans="1:3" x14ac:dyDescent="0.2">
      <c r="A606" s="60">
        <v>26085</v>
      </c>
      <c r="B606" s="61">
        <v>492400</v>
      </c>
      <c r="C606" s="75">
        <f t="shared" si="21"/>
        <v>492.4</v>
      </c>
    </row>
    <row r="607" spans="1:3" x14ac:dyDescent="0.2">
      <c r="A607" s="60">
        <v>26115</v>
      </c>
      <c r="B607" s="61">
        <v>293600</v>
      </c>
      <c r="C607" s="75">
        <f t="shared" si="21"/>
        <v>293.60000000000002</v>
      </c>
    </row>
    <row r="608" spans="1:3" x14ac:dyDescent="0.2">
      <c r="A608" s="60">
        <v>26146</v>
      </c>
      <c r="B608" s="61">
        <v>227800</v>
      </c>
      <c r="C608" s="75">
        <f t="shared" si="21"/>
        <v>227.8</v>
      </c>
    </row>
    <row r="609" spans="1:3" x14ac:dyDescent="0.2">
      <c r="A609" s="60">
        <v>26177</v>
      </c>
      <c r="B609" s="61">
        <v>227900</v>
      </c>
      <c r="C609" s="75">
        <f t="shared" si="21"/>
        <v>227.9</v>
      </c>
    </row>
    <row r="610" spans="1:3" x14ac:dyDescent="0.2">
      <c r="A610" s="60">
        <v>26207</v>
      </c>
      <c r="B610" s="61">
        <v>280400</v>
      </c>
      <c r="C610" s="75">
        <f t="shared" si="21"/>
        <v>280.39999999999998</v>
      </c>
    </row>
    <row r="611" spans="1:3" x14ac:dyDescent="0.2">
      <c r="A611" s="60">
        <v>26238</v>
      </c>
      <c r="B611" s="61">
        <v>285900</v>
      </c>
      <c r="C611" s="75">
        <f t="shared" si="21"/>
        <v>285.89999999999998</v>
      </c>
    </row>
    <row r="612" spans="1:3" x14ac:dyDescent="0.2">
      <c r="A612" s="60">
        <v>26268</v>
      </c>
      <c r="B612" s="61">
        <v>371500</v>
      </c>
      <c r="C612" s="75">
        <f t="shared" si="21"/>
        <v>371.5</v>
      </c>
    </row>
    <row r="613" spans="1:3" x14ac:dyDescent="0.2">
      <c r="A613" s="60">
        <v>26299</v>
      </c>
      <c r="B613" s="61">
        <v>548000</v>
      </c>
      <c r="C613" s="75">
        <f t="shared" si="21"/>
        <v>548</v>
      </c>
    </row>
    <row r="614" spans="1:3" x14ac:dyDescent="0.2">
      <c r="A614" s="60">
        <v>26330</v>
      </c>
      <c r="B614" s="61">
        <v>559100</v>
      </c>
      <c r="C614" s="75">
        <f t="shared" si="21"/>
        <v>559.1</v>
      </c>
    </row>
    <row r="615" spans="1:3" x14ac:dyDescent="0.2">
      <c r="A615" s="60">
        <v>26359</v>
      </c>
      <c r="B615" s="61">
        <v>948400</v>
      </c>
      <c r="C615" s="75">
        <f t="shared" si="21"/>
        <v>948.4</v>
      </c>
    </row>
    <row r="616" spans="1:3" x14ac:dyDescent="0.2">
      <c r="A616" s="60">
        <v>26390</v>
      </c>
      <c r="B616" s="61">
        <v>700600</v>
      </c>
      <c r="C616" s="75">
        <f t="shared" si="21"/>
        <v>700.6</v>
      </c>
    </row>
    <row r="617" spans="1:3" x14ac:dyDescent="0.2">
      <c r="A617" s="60">
        <v>26420</v>
      </c>
      <c r="B617" s="61">
        <v>397400</v>
      </c>
      <c r="C617" s="75">
        <f t="shared" si="21"/>
        <v>397.4</v>
      </c>
    </row>
    <row r="618" spans="1:3" x14ac:dyDescent="0.2">
      <c r="A618" s="60">
        <v>26451</v>
      </c>
      <c r="B618" s="61">
        <v>286900</v>
      </c>
      <c r="C618" s="75">
        <f t="shared" si="21"/>
        <v>286.89999999999998</v>
      </c>
    </row>
    <row r="619" spans="1:3" x14ac:dyDescent="0.2">
      <c r="A619" s="60">
        <v>26481</v>
      </c>
      <c r="B619" s="61">
        <v>236000</v>
      </c>
      <c r="C619" s="75">
        <f t="shared" si="21"/>
        <v>236</v>
      </c>
    </row>
    <row r="620" spans="1:3" x14ac:dyDescent="0.2">
      <c r="A620" s="60">
        <v>26512</v>
      </c>
      <c r="B620" s="61">
        <v>234000</v>
      </c>
      <c r="C620" s="75">
        <f t="shared" si="21"/>
        <v>234</v>
      </c>
    </row>
    <row r="621" spans="1:3" x14ac:dyDescent="0.2">
      <c r="A621" s="60">
        <v>26543</v>
      </c>
      <c r="B621" s="61">
        <v>229300</v>
      </c>
      <c r="C621" s="75">
        <f t="shared" si="21"/>
        <v>229.3</v>
      </c>
    </row>
    <row r="622" spans="1:3" x14ac:dyDescent="0.2">
      <c r="A622" s="60">
        <v>26573</v>
      </c>
      <c r="B622" s="61">
        <v>285800</v>
      </c>
      <c r="C622" s="75">
        <f t="shared" si="21"/>
        <v>285.8</v>
      </c>
    </row>
    <row r="623" spans="1:3" x14ac:dyDescent="0.2">
      <c r="A623" s="60">
        <v>26604</v>
      </c>
      <c r="B623" s="61">
        <v>438500</v>
      </c>
      <c r="C623" s="75">
        <f t="shared" si="21"/>
        <v>438.5</v>
      </c>
    </row>
    <row r="624" spans="1:3" x14ac:dyDescent="0.2">
      <c r="A624" s="60">
        <v>26634</v>
      </c>
      <c r="B624" s="61">
        <v>509400</v>
      </c>
      <c r="C624" s="75">
        <f t="shared" si="21"/>
        <v>509.4</v>
      </c>
    </row>
    <row r="625" spans="1:3" x14ac:dyDescent="0.2">
      <c r="A625" s="60">
        <v>26665</v>
      </c>
      <c r="B625" s="61">
        <v>1029000</v>
      </c>
      <c r="C625" s="75">
        <f t="shared" si="21"/>
        <v>1029</v>
      </c>
    </row>
    <row r="626" spans="1:3" x14ac:dyDescent="0.2">
      <c r="A626" s="60">
        <v>26696</v>
      </c>
      <c r="B626" s="61">
        <v>1038500</v>
      </c>
      <c r="C626" s="75">
        <f t="shared" si="21"/>
        <v>1038.5</v>
      </c>
    </row>
    <row r="627" spans="1:3" x14ac:dyDescent="0.2">
      <c r="A627" s="60">
        <v>26724</v>
      </c>
      <c r="B627" s="61">
        <v>899300</v>
      </c>
      <c r="C627" s="75">
        <f t="shared" si="21"/>
        <v>899.3</v>
      </c>
    </row>
    <row r="628" spans="1:3" x14ac:dyDescent="0.2">
      <c r="A628" s="60">
        <v>26755</v>
      </c>
      <c r="B628" s="61">
        <v>552900</v>
      </c>
      <c r="C628" s="75">
        <f t="shared" si="21"/>
        <v>552.9</v>
      </c>
    </row>
    <row r="629" spans="1:3" x14ac:dyDescent="0.2">
      <c r="A629" s="60">
        <v>26785</v>
      </c>
      <c r="B629" s="61">
        <v>477900</v>
      </c>
      <c r="C629" s="75">
        <f t="shared" si="21"/>
        <v>477.9</v>
      </c>
    </row>
    <row r="630" spans="1:3" x14ac:dyDescent="0.2">
      <c r="A630" s="60">
        <v>26816</v>
      </c>
      <c r="B630" s="61">
        <v>270600</v>
      </c>
      <c r="C630" s="75">
        <f t="shared" si="21"/>
        <v>270.60000000000002</v>
      </c>
    </row>
    <row r="631" spans="1:3" x14ac:dyDescent="0.2">
      <c r="A631" s="60">
        <v>26846</v>
      </c>
      <c r="B631" s="61">
        <v>236200</v>
      </c>
      <c r="C631" s="75">
        <f t="shared" si="21"/>
        <v>236.2</v>
      </c>
    </row>
    <row r="632" spans="1:3" x14ac:dyDescent="0.2">
      <c r="A632" s="60">
        <v>26877</v>
      </c>
      <c r="B632" s="61">
        <v>212800</v>
      </c>
      <c r="C632" s="75">
        <f t="shared" si="21"/>
        <v>212.8</v>
      </c>
    </row>
    <row r="633" spans="1:3" x14ac:dyDescent="0.2">
      <c r="A633" s="60">
        <v>26908</v>
      </c>
      <c r="B633" s="61">
        <v>215700</v>
      </c>
      <c r="C633" s="75">
        <f t="shared" si="21"/>
        <v>215.7</v>
      </c>
    </row>
    <row r="634" spans="1:3" x14ac:dyDescent="0.2">
      <c r="A634" s="60">
        <v>26938</v>
      </c>
      <c r="B634" s="61">
        <v>311900</v>
      </c>
      <c r="C634" s="75">
        <f t="shared" si="21"/>
        <v>311.89999999999998</v>
      </c>
    </row>
    <row r="635" spans="1:3" x14ac:dyDescent="0.2">
      <c r="A635" s="60">
        <v>26969</v>
      </c>
      <c r="B635" s="61">
        <v>1577300</v>
      </c>
      <c r="C635" s="75">
        <f t="shared" si="21"/>
        <v>1577.3</v>
      </c>
    </row>
    <row r="636" spans="1:3" x14ac:dyDescent="0.2">
      <c r="A636" s="60">
        <v>26999</v>
      </c>
      <c r="B636" s="61">
        <v>1183100</v>
      </c>
      <c r="C636" s="75">
        <f t="shared" si="21"/>
        <v>1183.0999999999999</v>
      </c>
    </row>
    <row r="637" spans="1:3" x14ac:dyDescent="0.2">
      <c r="A637" s="60">
        <v>27030</v>
      </c>
      <c r="B637" s="61">
        <v>2099100</v>
      </c>
      <c r="C637" s="75">
        <f t="shared" si="21"/>
        <v>2099.1</v>
      </c>
    </row>
    <row r="638" spans="1:3" x14ac:dyDescent="0.2">
      <c r="A638" s="60">
        <v>27061</v>
      </c>
      <c r="B638" s="61">
        <v>695400</v>
      </c>
      <c r="C638" s="75">
        <f t="shared" si="21"/>
        <v>695.4</v>
      </c>
    </row>
    <row r="639" spans="1:3" x14ac:dyDescent="0.2">
      <c r="A639" s="60">
        <v>27089</v>
      </c>
      <c r="B639" s="61">
        <v>1777900</v>
      </c>
      <c r="C639" s="75">
        <f t="shared" si="21"/>
        <v>1777.9</v>
      </c>
    </row>
    <row r="640" spans="1:3" x14ac:dyDescent="0.2">
      <c r="A640" s="60">
        <v>27120</v>
      </c>
      <c r="B640" s="61">
        <v>1198400</v>
      </c>
      <c r="C640" s="75">
        <f t="shared" si="21"/>
        <v>1198.4000000000001</v>
      </c>
    </row>
    <row r="641" spans="1:3" x14ac:dyDescent="0.2">
      <c r="A641" s="60">
        <v>27150</v>
      </c>
      <c r="B641" s="61">
        <v>666100</v>
      </c>
      <c r="C641" s="75">
        <f t="shared" si="21"/>
        <v>666.1</v>
      </c>
    </row>
    <row r="642" spans="1:3" x14ac:dyDescent="0.2">
      <c r="A642" s="60">
        <v>27181</v>
      </c>
      <c r="B642" s="61">
        <v>413800</v>
      </c>
      <c r="C642" s="75">
        <f t="shared" si="21"/>
        <v>413.8</v>
      </c>
    </row>
    <row r="643" spans="1:3" x14ac:dyDescent="0.2">
      <c r="A643" s="60">
        <v>27211</v>
      </c>
      <c r="B643" s="61">
        <v>325600</v>
      </c>
      <c r="C643" s="75">
        <f t="shared" si="21"/>
        <v>325.60000000000002</v>
      </c>
    </row>
    <row r="644" spans="1:3" x14ac:dyDescent="0.2">
      <c r="A644" s="60">
        <v>27242</v>
      </c>
      <c r="B644" s="61">
        <v>277100</v>
      </c>
      <c r="C644" s="75">
        <f t="shared" si="21"/>
        <v>277.10000000000002</v>
      </c>
    </row>
    <row r="645" spans="1:3" x14ac:dyDescent="0.2">
      <c r="A645" s="60">
        <v>27273</v>
      </c>
      <c r="B645" s="61">
        <v>270600</v>
      </c>
      <c r="C645" s="75">
        <f t="shared" si="21"/>
        <v>270.60000000000002</v>
      </c>
    </row>
    <row r="646" spans="1:3" x14ac:dyDescent="0.2">
      <c r="A646" s="60">
        <v>27303</v>
      </c>
      <c r="B646" s="61">
        <v>270130</v>
      </c>
      <c r="C646" s="75">
        <f t="shared" si="21"/>
        <v>270.13</v>
      </c>
    </row>
    <row r="647" spans="1:3" x14ac:dyDescent="0.2">
      <c r="A647" s="60">
        <v>27334</v>
      </c>
      <c r="B647" s="61">
        <v>299470</v>
      </c>
      <c r="C647" s="75">
        <f t="shared" si="21"/>
        <v>299.47000000000003</v>
      </c>
    </row>
    <row r="648" spans="1:3" x14ac:dyDescent="0.2">
      <c r="A648" s="60">
        <v>27364</v>
      </c>
      <c r="B648" s="61">
        <v>358140</v>
      </c>
      <c r="C648" s="75">
        <f t="shared" si="21"/>
        <v>358.14</v>
      </c>
    </row>
    <row r="649" spans="1:3" x14ac:dyDescent="0.2">
      <c r="A649" s="60">
        <v>27395</v>
      </c>
      <c r="B649" s="61">
        <v>343780</v>
      </c>
      <c r="C649" s="75">
        <f t="shared" si="21"/>
        <v>343.78</v>
      </c>
    </row>
    <row r="650" spans="1:3" x14ac:dyDescent="0.2">
      <c r="A650" s="60">
        <v>27426</v>
      </c>
      <c r="B650" s="61">
        <v>849690</v>
      </c>
      <c r="C650" s="75">
        <f t="shared" si="21"/>
        <v>849.69</v>
      </c>
    </row>
    <row r="651" spans="1:3" x14ac:dyDescent="0.2">
      <c r="A651" s="60">
        <v>27454</v>
      </c>
      <c r="B651" s="61">
        <v>1401070</v>
      </c>
      <c r="C651" s="75">
        <f t="shared" ref="C651:C714" si="22">B651 / 1000</f>
        <v>1401.07</v>
      </c>
    </row>
    <row r="652" spans="1:3" x14ac:dyDescent="0.2">
      <c r="A652" s="60">
        <v>27485</v>
      </c>
      <c r="B652" s="61">
        <v>824300</v>
      </c>
      <c r="C652" s="75">
        <f t="shared" si="22"/>
        <v>824.3</v>
      </c>
    </row>
    <row r="653" spans="1:3" x14ac:dyDescent="0.2">
      <c r="A653" s="60">
        <v>27515</v>
      </c>
      <c r="B653" s="61">
        <v>793400</v>
      </c>
      <c r="C653" s="75">
        <f t="shared" si="22"/>
        <v>793.4</v>
      </c>
    </row>
    <row r="654" spans="1:3" x14ac:dyDescent="0.2">
      <c r="A654" s="60">
        <v>27546</v>
      </c>
      <c r="B654" s="61">
        <v>464400</v>
      </c>
      <c r="C654" s="75">
        <f t="shared" si="22"/>
        <v>464.4</v>
      </c>
    </row>
    <row r="655" spans="1:3" x14ac:dyDescent="0.2">
      <c r="A655" s="60">
        <v>27576</v>
      </c>
      <c r="B655" s="61">
        <v>286810</v>
      </c>
      <c r="C655" s="75">
        <f t="shared" si="22"/>
        <v>286.81</v>
      </c>
    </row>
    <row r="656" spans="1:3" x14ac:dyDescent="0.2">
      <c r="A656" s="60">
        <v>27607</v>
      </c>
      <c r="B656" s="61">
        <v>256330</v>
      </c>
      <c r="C656" s="75">
        <f t="shared" si="22"/>
        <v>256.33</v>
      </c>
    </row>
    <row r="657" spans="1:3" x14ac:dyDescent="0.2">
      <c r="A657" s="60">
        <v>27638</v>
      </c>
      <c r="B657" s="61">
        <v>257870</v>
      </c>
      <c r="C657" s="75">
        <f t="shared" si="22"/>
        <v>257.87</v>
      </c>
    </row>
    <row r="658" spans="1:3" x14ac:dyDescent="0.2">
      <c r="A658" s="60">
        <v>27668</v>
      </c>
      <c r="B658" s="61">
        <v>326200</v>
      </c>
      <c r="C658" s="75">
        <f t="shared" si="22"/>
        <v>326.2</v>
      </c>
    </row>
    <row r="659" spans="1:3" x14ac:dyDescent="0.2">
      <c r="A659" s="60">
        <v>27699</v>
      </c>
      <c r="B659" s="61">
        <v>297410</v>
      </c>
      <c r="C659" s="75">
        <f t="shared" si="22"/>
        <v>297.41000000000003</v>
      </c>
    </row>
    <row r="660" spans="1:3" x14ac:dyDescent="0.2">
      <c r="A660" s="60">
        <v>27729</v>
      </c>
      <c r="B660" s="61">
        <v>293840</v>
      </c>
      <c r="C660" s="75">
        <f t="shared" si="22"/>
        <v>293.83999999999997</v>
      </c>
    </row>
    <row r="661" spans="1:3" x14ac:dyDescent="0.2">
      <c r="A661" s="60">
        <v>27760</v>
      </c>
      <c r="B661" s="61">
        <v>282250</v>
      </c>
      <c r="C661" s="75">
        <f t="shared" si="22"/>
        <v>282.25</v>
      </c>
    </row>
    <row r="662" spans="1:3" x14ac:dyDescent="0.2">
      <c r="A662" s="60">
        <v>27791</v>
      </c>
      <c r="B662" s="61">
        <v>366810</v>
      </c>
      <c r="C662" s="75">
        <f t="shared" si="22"/>
        <v>366.81</v>
      </c>
    </row>
    <row r="663" spans="1:3" x14ac:dyDescent="0.2">
      <c r="A663" s="60">
        <v>27820</v>
      </c>
      <c r="B663" s="61">
        <v>435970</v>
      </c>
      <c r="C663" s="75">
        <f t="shared" si="22"/>
        <v>435.97</v>
      </c>
    </row>
    <row r="664" spans="1:3" x14ac:dyDescent="0.2">
      <c r="A664" s="60">
        <v>27851</v>
      </c>
      <c r="B664" s="61">
        <v>391320</v>
      </c>
      <c r="C664" s="75">
        <f t="shared" si="22"/>
        <v>391.32</v>
      </c>
    </row>
    <row r="665" spans="1:3" x14ac:dyDescent="0.2">
      <c r="A665" s="60">
        <v>27881</v>
      </c>
      <c r="B665" s="61">
        <v>304940</v>
      </c>
      <c r="C665" s="75">
        <f t="shared" si="22"/>
        <v>304.94</v>
      </c>
    </row>
    <row r="666" spans="1:3" x14ac:dyDescent="0.2">
      <c r="A666" s="60">
        <v>27912</v>
      </c>
      <c r="B666" s="61">
        <v>224410</v>
      </c>
      <c r="C666" s="75">
        <f t="shared" si="22"/>
        <v>224.41</v>
      </c>
    </row>
    <row r="667" spans="1:3" x14ac:dyDescent="0.2">
      <c r="A667" s="60">
        <v>27942</v>
      </c>
      <c r="B667" s="61">
        <v>214690</v>
      </c>
      <c r="C667" s="75">
        <f t="shared" si="22"/>
        <v>214.69</v>
      </c>
    </row>
    <row r="668" spans="1:3" x14ac:dyDescent="0.2">
      <c r="A668" s="60">
        <v>27973</v>
      </c>
      <c r="B668" s="61">
        <v>248000</v>
      </c>
      <c r="C668" s="75">
        <f t="shared" si="22"/>
        <v>248</v>
      </c>
    </row>
    <row r="669" spans="1:3" x14ac:dyDescent="0.2">
      <c r="A669" s="60">
        <v>28004</v>
      </c>
      <c r="B669" s="61">
        <v>227310</v>
      </c>
      <c r="C669" s="75">
        <f t="shared" si="22"/>
        <v>227.31</v>
      </c>
    </row>
    <row r="670" spans="1:3" x14ac:dyDescent="0.2">
      <c r="A670" s="60">
        <v>28034</v>
      </c>
      <c r="B670" s="61">
        <v>230940</v>
      </c>
      <c r="C670" s="75">
        <f t="shared" si="22"/>
        <v>230.94</v>
      </c>
    </row>
    <row r="671" spans="1:3" x14ac:dyDescent="0.2">
      <c r="A671" s="60">
        <v>28065</v>
      </c>
      <c r="B671" s="61">
        <v>228630</v>
      </c>
      <c r="C671" s="75">
        <f t="shared" si="22"/>
        <v>228.63</v>
      </c>
    </row>
    <row r="672" spans="1:3" x14ac:dyDescent="0.2">
      <c r="A672" s="60">
        <v>28095</v>
      </c>
      <c r="B672" s="61">
        <v>230050</v>
      </c>
      <c r="C672" s="75">
        <f t="shared" si="22"/>
        <v>230.05</v>
      </c>
    </row>
    <row r="673" spans="1:3" x14ac:dyDescent="0.2">
      <c r="A673" s="60">
        <v>28126</v>
      </c>
      <c r="B673" s="61">
        <v>235030</v>
      </c>
      <c r="C673" s="75">
        <f t="shared" si="22"/>
        <v>235.03</v>
      </c>
    </row>
    <row r="674" spans="1:3" x14ac:dyDescent="0.2">
      <c r="A674" s="60">
        <v>28157</v>
      </c>
      <c r="B674" s="61">
        <v>219850</v>
      </c>
      <c r="C674" s="75">
        <f t="shared" si="22"/>
        <v>219.85</v>
      </c>
    </row>
    <row r="675" spans="1:3" x14ac:dyDescent="0.2">
      <c r="A675" s="60">
        <v>28185</v>
      </c>
      <c r="B675" s="61">
        <v>245560</v>
      </c>
      <c r="C675" s="75">
        <f t="shared" si="22"/>
        <v>245.56</v>
      </c>
    </row>
    <row r="676" spans="1:3" x14ac:dyDescent="0.2">
      <c r="A676" s="60">
        <v>28216</v>
      </c>
      <c r="B676" s="61">
        <v>215130</v>
      </c>
      <c r="C676" s="75">
        <f t="shared" si="22"/>
        <v>215.13</v>
      </c>
    </row>
    <row r="677" spans="1:3" x14ac:dyDescent="0.2">
      <c r="A677" s="60">
        <v>28246</v>
      </c>
      <c r="B677" s="61">
        <v>241940</v>
      </c>
      <c r="C677" s="75">
        <f t="shared" si="22"/>
        <v>241.94</v>
      </c>
    </row>
    <row r="678" spans="1:3" x14ac:dyDescent="0.2">
      <c r="A678" s="60">
        <v>28277</v>
      </c>
      <c r="B678" s="61">
        <v>191850</v>
      </c>
      <c r="C678" s="75">
        <f t="shared" si="22"/>
        <v>191.85</v>
      </c>
    </row>
    <row r="679" spans="1:3" x14ac:dyDescent="0.2">
      <c r="A679" s="60">
        <v>28307</v>
      </c>
      <c r="B679" s="61">
        <v>182410</v>
      </c>
      <c r="C679" s="75">
        <f t="shared" si="22"/>
        <v>182.41</v>
      </c>
    </row>
    <row r="680" spans="1:3" x14ac:dyDescent="0.2">
      <c r="A680" s="60">
        <v>28338</v>
      </c>
      <c r="B680" s="61">
        <v>187240</v>
      </c>
      <c r="C680" s="75">
        <f t="shared" si="22"/>
        <v>187.24</v>
      </c>
    </row>
    <row r="681" spans="1:3" x14ac:dyDescent="0.2">
      <c r="A681" s="60">
        <v>28369</v>
      </c>
      <c r="B681" s="61">
        <v>226910</v>
      </c>
      <c r="C681" s="75">
        <f t="shared" si="22"/>
        <v>226.91</v>
      </c>
    </row>
    <row r="682" spans="1:3" x14ac:dyDescent="0.2">
      <c r="A682" s="60">
        <v>28399</v>
      </c>
      <c r="B682" s="61">
        <v>222680</v>
      </c>
      <c r="C682" s="75">
        <f t="shared" si="22"/>
        <v>222.68</v>
      </c>
    </row>
    <row r="683" spans="1:3" x14ac:dyDescent="0.2">
      <c r="A683" s="60">
        <v>28430</v>
      </c>
      <c r="B683" s="61">
        <v>247010</v>
      </c>
      <c r="C683" s="75">
        <f t="shared" si="22"/>
        <v>247.01</v>
      </c>
    </row>
    <row r="684" spans="1:3" x14ac:dyDescent="0.2">
      <c r="A684" s="60">
        <v>28460</v>
      </c>
      <c r="B684" s="61">
        <v>629380</v>
      </c>
      <c r="C684" s="75">
        <f t="shared" si="22"/>
        <v>629.38</v>
      </c>
    </row>
    <row r="685" spans="1:3" x14ac:dyDescent="0.2">
      <c r="A685" s="60">
        <v>28491</v>
      </c>
      <c r="B685" s="61">
        <v>1925920</v>
      </c>
      <c r="C685" s="75">
        <f t="shared" si="22"/>
        <v>1925.92</v>
      </c>
    </row>
    <row r="686" spans="1:3" x14ac:dyDescent="0.2">
      <c r="A686" s="60">
        <v>28522</v>
      </c>
      <c r="B686" s="61">
        <v>1055340</v>
      </c>
      <c r="C686" s="75">
        <f t="shared" si="22"/>
        <v>1055.3399999999999</v>
      </c>
    </row>
    <row r="687" spans="1:3" x14ac:dyDescent="0.2">
      <c r="A687" s="60">
        <v>28550</v>
      </c>
      <c r="B687" s="61">
        <v>1232130</v>
      </c>
      <c r="C687" s="75">
        <f t="shared" si="22"/>
        <v>1232.1300000000001</v>
      </c>
    </row>
    <row r="688" spans="1:3" x14ac:dyDescent="0.2">
      <c r="A688" s="60">
        <v>28581</v>
      </c>
      <c r="B688" s="61">
        <v>910400</v>
      </c>
      <c r="C688" s="75">
        <f t="shared" si="22"/>
        <v>910.4</v>
      </c>
    </row>
    <row r="689" spans="1:3" x14ac:dyDescent="0.2">
      <c r="A689" s="60">
        <v>28611</v>
      </c>
      <c r="B689" s="61">
        <v>560680</v>
      </c>
      <c r="C689" s="75">
        <f t="shared" si="22"/>
        <v>560.67999999999995</v>
      </c>
    </row>
    <row r="690" spans="1:3" x14ac:dyDescent="0.2">
      <c r="A690" s="60">
        <v>28642</v>
      </c>
      <c r="B690" s="61">
        <v>341100</v>
      </c>
      <c r="C690" s="75">
        <f t="shared" si="22"/>
        <v>341.1</v>
      </c>
    </row>
    <row r="691" spans="1:3" x14ac:dyDescent="0.2">
      <c r="A691" s="60">
        <v>28672</v>
      </c>
      <c r="B691" s="61">
        <v>253690</v>
      </c>
      <c r="C691" s="75">
        <f t="shared" si="22"/>
        <v>253.69</v>
      </c>
    </row>
    <row r="692" spans="1:3" x14ac:dyDescent="0.2">
      <c r="A692" s="60">
        <v>28703</v>
      </c>
      <c r="B692" s="61">
        <v>220450</v>
      </c>
      <c r="C692" s="75">
        <f t="shared" si="22"/>
        <v>220.45</v>
      </c>
    </row>
    <row r="693" spans="1:3" x14ac:dyDescent="0.2">
      <c r="A693" s="60">
        <v>28734</v>
      </c>
      <c r="B693" s="61">
        <v>234470</v>
      </c>
      <c r="C693" s="75">
        <f t="shared" si="22"/>
        <v>234.47</v>
      </c>
    </row>
    <row r="694" spans="1:3" x14ac:dyDescent="0.2">
      <c r="A694" s="60">
        <v>28764</v>
      </c>
      <c r="B694" s="61">
        <v>223620</v>
      </c>
      <c r="C694" s="75">
        <f t="shared" si="22"/>
        <v>223.62</v>
      </c>
    </row>
    <row r="695" spans="1:3" x14ac:dyDescent="0.2">
      <c r="A695" s="60">
        <v>28795</v>
      </c>
      <c r="B695" s="61">
        <v>229350</v>
      </c>
      <c r="C695" s="75">
        <f t="shared" si="22"/>
        <v>229.35</v>
      </c>
    </row>
    <row r="696" spans="1:3" x14ac:dyDescent="0.2">
      <c r="A696" s="60">
        <v>28825</v>
      </c>
      <c r="B696" s="61">
        <v>223220</v>
      </c>
      <c r="C696" s="75">
        <f t="shared" si="22"/>
        <v>223.22</v>
      </c>
    </row>
    <row r="697" spans="1:3" x14ac:dyDescent="0.2">
      <c r="A697" s="60">
        <v>28856</v>
      </c>
      <c r="B697" s="61">
        <v>352150</v>
      </c>
      <c r="C697" s="75">
        <f t="shared" si="22"/>
        <v>352.15</v>
      </c>
    </row>
    <row r="698" spans="1:3" x14ac:dyDescent="0.2">
      <c r="A698" s="60">
        <v>28887</v>
      </c>
      <c r="B698" s="61">
        <v>513310</v>
      </c>
      <c r="C698" s="75">
        <f t="shared" si="22"/>
        <v>513.30999999999995</v>
      </c>
    </row>
    <row r="699" spans="1:3" x14ac:dyDescent="0.2">
      <c r="A699" s="60">
        <v>28915</v>
      </c>
      <c r="B699" s="61">
        <v>683410</v>
      </c>
      <c r="C699" s="75">
        <f t="shared" si="22"/>
        <v>683.41</v>
      </c>
    </row>
    <row r="700" spans="1:3" x14ac:dyDescent="0.2">
      <c r="A700" s="60">
        <v>28946</v>
      </c>
      <c r="B700" s="61">
        <v>463370</v>
      </c>
      <c r="C700" s="75">
        <f t="shared" si="22"/>
        <v>463.37</v>
      </c>
    </row>
    <row r="701" spans="1:3" x14ac:dyDescent="0.2">
      <c r="A701" s="60">
        <v>28976</v>
      </c>
      <c r="B701" s="61">
        <v>512720</v>
      </c>
      <c r="C701" s="75">
        <f t="shared" si="22"/>
        <v>512.72</v>
      </c>
    </row>
    <row r="702" spans="1:3" x14ac:dyDescent="0.2">
      <c r="A702" s="60">
        <v>29007</v>
      </c>
      <c r="B702" s="61">
        <v>224210</v>
      </c>
      <c r="C702" s="75">
        <f t="shared" si="22"/>
        <v>224.21</v>
      </c>
    </row>
    <row r="703" spans="1:3" x14ac:dyDescent="0.2">
      <c r="A703" s="60">
        <v>29037</v>
      </c>
      <c r="B703" s="61">
        <v>208390</v>
      </c>
      <c r="C703" s="75">
        <f t="shared" si="22"/>
        <v>208.39</v>
      </c>
    </row>
    <row r="704" spans="1:3" x14ac:dyDescent="0.2">
      <c r="A704" s="60">
        <v>29068</v>
      </c>
      <c r="B704" s="61">
        <v>196230</v>
      </c>
      <c r="C704" s="75">
        <f t="shared" si="22"/>
        <v>196.23</v>
      </c>
    </row>
    <row r="705" spans="1:3" x14ac:dyDescent="0.2">
      <c r="A705" s="60">
        <v>29099</v>
      </c>
      <c r="B705" s="61">
        <v>192320</v>
      </c>
      <c r="C705" s="75">
        <f t="shared" si="22"/>
        <v>192.32</v>
      </c>
    </row>
    <row r="706" spans="1:3" x14ac:dyDescent="0.2">
      <c r="A706" s="60">
        <v>29129</v>
      </c>
      <c r="B706" s="61">
        <v>272580</v>
      </c>
      <c r="C706" s="75">
        <f t="shared" si="22"/>
        <v>272.58</v>
      </c>
    </row>
    <row r="707" spans="1:3" x14ac:dyDescent="0.2">
      <c r="A707" s="60">
        <v>29160</v>
      </c>
      <c r="B707" s="61">
        <v>337550</v>
      </c>
      <c r="C707" s="75">
        <f t="shared" si="22"/>
        <v>337.55</v>
      </c>
    </row>
    <row r="708" spans="1:3" x14ac:dyDescent="0.2">
      <c r="A708" s="60">
        <v>29190</v>
      </c>
      <c r="B708" s="61">
        <v>346890</v>
      </c>
      <c r="C708" s="75">
        <f t="shared" si="22"/>
        <v>346.89</v>
      </c>
    </row>
    <row r="709" spans="1:3" x14ac:dyDescent="0.2">
      <c r="A709" s="60">
        <v>29221</v>
      </c>
      <c r="B709" s="61">
        <v>1241230</v>
      </c>
      <c r="C709" s="75">
        <f t="shared" si="22"/>
        <v>1241.23</v>
      </c>
    </row>
    <row r="710" spans="1:3" x14ac:dyDescent="0.2">
      <c r="A710" s="60">
        <v>29252</v>
      </c>
      <c r="B710" s="61">
        <v>1401920</v>
      </c>
      <c r="C710" s="75">
        <f t="shared" si="22"/>
        <v>1401.92</v>
      </c>
    </row>
    <row r="711" spans="1:3" x14ac:dyDescent="0.2">
      <c r="A711" s="60">
        <v>29281</v>
      </c>
      <c r="B711" s="61">
        <v>885360</v>
      </c>
      <c r="C711" s="75">
        <f t="shared" si="22"/>
        <v>885.36</v>
      </c>
    </row>
    <row r="712" spans="1:3" x14ac:dyDescent="0.2">
      <c r="A712" s="60">
        <v>29312</v>
      </c>
      <c r="B712" s="61">
        <v>567940</v>
      </c>
      <c r="C712" s="75">
        <f t="shared" si="22"/>
        <v>567.94000000000005</v>
      </c>
    </row>
    <row r="713" spans="1:3" x14ac:dyDescent="0.2">
      <c r="A713" s="60">
        <v>29342</v>
      </c>
      <c r="B713" s="61">
        <v>426510</v>
      </c>
      <c r="C713" s="75">
        <f t="shared" si="22"/>
        <v>426.51</v>
      </c>
    </row>
    <row r="714" spans="1:3" x14ac:dyDescent="0.2">
      <c r="A714" s="60">
        <v>29373</v>
      </c>
      <c r="B714" s="61">
        <v>271260</v>
      </c>
      <c r="C714" s="75">
        <f t="shared" si="22"/>
        <v>271.26</v>
      </c>
    </row>
    <row r="715" spans="1:3" x14ac:dyDescent="0.2">
      <c r="A715" s="60">
        <v>29403</v>
      </c>
      <c r="B715" s="61">
        <v>236060</v>
      </c>
      <c r="C715" s="75">
        <f t="shared" ref="C715:C778" si="23">B715 / 1000</f>
        <v>236.06</v>
      </c>
    </row>
    <row r="716" spans="1:3" x14ac:dyDescent="0.2">
      <c r="A716" s="60">
        <v>29434</v>
      </c>
      <c r="B716" s="61">
        <v>204560</v>
      </c>
      <c r="C716" s="75">
        <f t="shared" si="23"/>
        <v>204.56</v>
      </c>
    </row>
    <row r="717" spans="1:3" x14ac:dyDescent="0.2">
      <c r="A717" s="60">
        <v>29465</v>
      </c>
      <c r="B717" s="61">
        <v>221720</v>
      </c>
      <c r="C717" s="75">
        <f t="shared" si="23"/>
        <v>221.72</v>
      </c>
    </row>
    <row r="718" spans="1:3" x14ac:dyDescent="0.2">
      <c r="A718" s="60">
        <v>29495</v>
      </c>
      <c r="B718" s="61">
        <v>215480</v>
      </c>
      <c r="C718" s="75">
        <f t="shared" si="23"/>
        <v>215.48</v>
      </c>
    </row>
    <row r="719" spans="1:3" x14ac:dyDescent="0.2">
      <c r="A719" s="60">
        <v>29526</v>
      </c>
      <c r="B719" s="61">
        <v>218010</v>
      </c>
      <c r="C719" s="75">
        <f t="shared" si="23"/>
        <v>218.01</v>
      </c>
    </row>
    <row r="720" spans="1:3" x14ac:dyDescent="0.2">
      <c r="A720" s="60">
        <v>29556</v>
      </c>
      <c r="B720" s="61">
        <v>353220</v>
      </c>
      <c r="C720" s="75">
        <f t="shared" si="23"/>
        <v>353.22</v>
      </c>
    </row>
    <row r="721" spans="1:3" x14ac:dyDescent="0.2">
      <c r="A721" s="60">
        <v>29587</v>
      </c>
      <c r="B721" s="61">
        <v>480760</v>
      </c>
      <c r="C721" s="75">
        <f t="shared" si="23"/>
        <v>480.76</v>
      </c>
    </row>
    <row r="722" spans="1:3" x14ac:dyDescent="0.2">
      <c r="A722" s="60">
        <v>29618</v>
      </c>
      <c r="B722" s="61">
        <v>559900</v>
      </c>
      <c r="C722" s="75">
        <f t="shared" si="23"/>
        <v>559.9</v>
      </c>
    </row>
    <row r="723" spans="1:3" x14ac:dyDescent="0.2">
      <c r="A723" s="60">
        <v>29646</v>
      </c>
      <c r="B723" s="61">
        <v>768730</v>
      </c>
      <c r="C723" s="75">
        <f t="shared" si="23"/>
        <v>768.73</v>
      </c>
    </row>
    <row r="724" spans="1:3" x14ac:dyDescent="0.2">
      <c r="A724" s="60">
        <v>29677</v>
      </c>
      <c r="B724" s="61">
        <v>441580</v>
      </c>
      <c r="C724" s="75">
        <f t="shared" si="23"/>
        <v>441.58</v>
      </c>
    </row>
    <row r="725" spans="1:3" x14ac:dyDescent="0.2">
      <c r="A725" s="60">
        <v>29707</v>
      </c>
      <c r="B725" s="61">
        <v>315560</v>
      </c>
      <c r="C725" s="75">
        <f t="shared" si="23"/>
        <v>315.56</v>
      </c>
    </row>
    <row r="726" spans="1:3" x14ac:dyDescent="0.2">
      <c r="A726" s="60">
        <v>29738</v>
      </c>
      <c r="B726" s="61">
        <v>220560</v>
      </c>
      <c r="C726" s="75">
        <f t="shared" si="23"/>
        <v>220.56</v>
      </c>
    </row>
    <row r="727" spans="1:3" x14ac:dyDescent="0.2">
      <c r="A727" s="60">
        <v>29768</v>
      </c>
      <c r="B727" s="61">
        <v>186940</v>
      </c>
      <c r="C727" s="75">
        <f t="shared" si="23"/>
        <v>186.94</v>
      </c>
    </row>
    <row r="728" spans="1:3" x14ac:dyDescent="0.2">
      <c r="A728" s="60">
        <v>29799</v>
      </c>
      <c r="B728" s="61">
        <v>166800</v>
      </c>
      <c r="C728" s="75">
        <f t="shared" si="23"/>
        <v>166.8</v>
      </c>
    </row>
    <row r="729" spans="1:3" x14ac:dyDescent="0.2">
      <c r="A729" s="60">
        <v>29830</v>
      </c>
      <c r="B729" s="61">
        <v>179700</v>
      </c>
      <c r="C729" s="75">
        <f t="shared" si="23"/>
        <v>179.7</v>
      </c>
    </row>
    <row r="730" spans="1:3" x14ac:dyDescent="0.2">
      <c r="A730" s="60">
        <v>29860</v>
      </c>
      <c r="B730" s="61">
        <v>231660</v>
      </c>
      <c r="C730" s="75">
        <f t="shared" si="23"/>
        <v>231.66</v>
      </c>
    </row>
    <row r="731" spans="1:3" x14ac:dyDescent="0.2">
      <c r="A731" s="60">
        <v>29891</v>
      </c>
      <c r="B731" s="61">
        <v>1057780</v>
      </c>
      <c r="C731" s="75">
        <f t="shared" si="23"/>
        <v>1057.78</v>
      </c>
    </row>
    <row r="732" spans="1:3" x14ac:dyDescent="0.2">
      <c r="A732" s="60">
        <v>29921</v>
      </c>
      <c r="B732" s="61">
        <v>1325590</v>
      </c>
      <c r="C732" s="75">
        <f t="shared" si="23"/>
        <v>1325.59</v>
      </c>
    </row>
    <row r="733" spans="1:3" x14ac:dyDescent="0.2">
      <c r="A733" s="60">
        <v>29952</v>
      </c>
      <c r="B733" s="61">
        <v>736000</v>
      </c>
      <c r="C733" s="75">
        <f t="shared" si="23"/>
        <v>736</v>
      </c>
    </row>
    <row r="734" spans="1:3" x14ac:dyDescent="0.2">
      <c r="A734" s="60">
        <v>29983</v>
      </c>
      <c r="B734" s="61">
        <v>1155590</v>
      </c>
      <c r="C734" s="75">
        <f t="shared" si="23"/>
        <v>1155.5899999999999</v>
      </c>
    </row>
    <row r="735" spans="1:3" x14ac:dyDescent="0.2">
      <c r="A735" s="60">
        <v>30011</v>
      </c>
      <c r="B735" s="61">
        <v>1126230</v>
      </c>
      <c r="C735" s="75">
        <f t="shared" si="23"/>
        <v>1126.23</v>
      </c>
    </row>
    <row r="736" spans="1:3" x14ac:dyDescent="0.2">
      <c r="A736" s="60">
        <v>30042</v>
      </c>
      <c r="B736" s="61">
        <v>1575800</v>
      </c>
      <c r="C736" s="75">
        <f t="shared" si="23"/>
        <v>1575.8</v>
      </c>
    </row>
    <row r="737" spans="1:3" x14ac:dyDescent="0.2">
      <c r="A737" s="60">
        <v>30072</v>
      </c>
      <c r="B737" s="61">
        <v>671950</v>
      </c>
      <c r="C737" s="75">
        <f t="shared" si="23"/>
        <v>671.95</v>
      </c>
    </row>
    <row r="738" spans="1:3" x14ac:dyDescent="0.2">
      <c r="A738" s="60">
        <v>30103</v>
      </c>
      <c r="B738" s="61">
        <v>373290</v>
      </c>
      <c r="C738" s="75">
        <f t="shared" si="23"/>
        <v>373.29</v>
      </c>
    </row>
    <row r="739" spans="1:3" x14ac:dyDescent="0.2">
      <c r="A739" s="60">
        <v>30133</v>
      </c>
      <c r="B739" s="61">
        <v>281600</v>
      </c>
      <c r="C739" s="75">
        <f t="shared" si="23"/>
        <v>281.60000000000002</v>
      </c>
    </row>
    <row r="740" spans="1:3" x14ac:dyDescent="0.2">
      <c r="A740" s="60">
        <v>30164</v>
      </c>
      <c r="B740" s="61">
        <v>248040</v>
      </c>
      <c r="C740" s="75">
        <f t="shared" si="23"/>
        <v>248.04</v>
      </c>
    </row>
    <row r="741" spans="1:3" x14ac:dyDescent="0.2">
      <c r="A741" s="60">
        <v>30195</v>
      </c>
      <c r="B741" s="61">
        <v>229730</v>
      </c>
      <c r="C741" s="75">
        <f t="shared" si="23"/>
        <v>229.73</v>
      </c>
    </row>
    <row r="742" spans="1:3" x14ac:dyDescent="0.2">
      <c r="A742" s="60">
        <v>30225</v>
      </c>
      <c r="B742" s="61">
        <v>290930</v>
      </c>
      <c r="C742" s="75">
        <f t="shared" si="23"/>
        <v>290.93</v>
      </c>
    </row>
    <row r="743" spans="1:3" x14ac:dyDescent="0.2">
      <c r="A743" s="60">
        <v>30256</v>
      </c>
      <c r="B743" s="61">
        <v>356890</v>
      </c>
      <c r="C743" s="75">
        <f t="shared" si="23"/>
        <v>356.89</v>
      </c>
    </row>
    <row r="744" spans="1:3" x14ac:dyDescent="0.2">
      <c r="A744" s="60">
        <v>30286</v>
      </c>
      <c r="B744" s="61">
        <v>822480</v>
      </c>
      <c r="C744" s="75">
        <f t="shared" si="23"/>
        <v>822.48</v>
      </c>
    </row>
    <row r="745" spans="1:3" x14ac:dyDescent="0.2">
      <c r="A745" s="60">
        <v>30317</v>
      </c>
      <c r="B745" s="61">
        <v>1124800</v>
      </c>
      <c r="C745" s="75">
        <f t="shared" si="23"/>
        <v>1124.8</v>
      </c>
    </row>
    <row r="746" spans="1:3" x14ac:dyDescent="0.2">
      <c r="A746" s="60">
        <v>30348</v>
      </c>
      <c r="B746" s="61">
        <v>1690910</v>
      </c>
      <c r="C746" s="75">
        <f t="shared" si="23"/>
        <v>1690.91</v>
      </c>
    </row>
    <row r="747" spans="1:3" x14ac:dyDescent="0.2">
      <c r="A747" s="60">
        <v>30376</v>
      </c>
      <c r="B747" s="61">
        <v>2735030</v>
      </c>
      <c r="C747" s="75">
        <f t="shared" si="23"/>
        <v>2735.03</v>
      </c>
    </row>
    <row r="748" spans="1:3" x14ac:dyDescent="0.2">
      <c r="A748" s="60">
        <v>30407</v>
      </c>
      <c r="B748" s="61">
        <v>1139700</v>
      </c>
      <c r="C748" s="75">
        <f t="shared" si="23"/>
        <v>1139.7</v>
      </c>
    </row>
    <row r="749" spans="1:3" x14ac:dyDescent="0.2">
      <c r="A749" s="60">
        <v>30437</v>
      </c>
      <c r="B749" s="61">
        <v>1031620</v>
      </c>
      <c r="C749" s="75">
        <f t="shared" si="23"/>
        <v>1031.6199999999999</v>
      </c>
    </row>
    <row r="750" spans="1:3" x14ac:dyDescent="0.2">
      <c r="A750" s="60">
        <v>30468</v>
      </c>
      <c r="B750" s="61">
        <v>644340</v>
      </c>
      <c r="C750" s="75">
        <f t="shared" si="23"/>
        <v>644.34</v>
      </c>
    </row>
    <row r="751" spans="1:3" x14ac:dyDescent="0.2">
      <c r="A751" s="60">
        <v>30498</v>
      </c>
      <c r="B751" s="61">
        <v>373290</v>
      </c>
      <c r="C751" s="75">
        <f t="shared" si="23"/>
        <v>373.29</v>
      </c>
    </row>
    <row r="752" spans="1:3" x14ac:dyDescent="0.2">
      <c r="A752" s="60">
        <v>30529</v>
      </c>
      <c r="B752" s="61">
        <v>297880</v>
      </c>
      <c r="C752" s="75">
        <f t="shared" si="23"/>
        <v>297.88</v>
      </c>
    </row>
    <row r="753" spans="1:3" x14ac:dyDescent="0.2">
      <c r="A753" s="60">
        <v>30560</v>
      </c>
      <c r="B753" s="61">
        <v>287350</v>
      </c>
      <c r="C753" s="75">
        <f t="shared" si="23"/>
        <v>287.35000000000002</v>
      </c>
    </row>
    <row r="754" spans="1:3" x14ac:dyDescent="0.2">
      <c r="A754" s="60">
        <v>30590</v>
      </c>
      <c r="B754" s="61">
        <v>299450</v>
      </c>
      <c r="C754" s="75">
        <f t="shared" si="23"/>
        <v>299.45</v>
      </c>
    </row>
    <row r="755" spans="1:3" x14ac:dyDescent="0.2">
      <c r="A755" s="60">
        <v>30621</v>
      </c>
      <c r="B755" s="61">
        <v>654100</v>
      </c>
      <c r="C755" s="75">
        <f t="shared" si="23"/>
        <v>654.1</v>
      </c>
    </row>
    <row r="756" spans="1:3" x14ac:dyDescent="0.2">
      <c r="A756" s="60">
        <v>30651</v>
      </c>
      <c r="B756" s="61">
        <v>1436590</v>
      </c>
      <c r="C756" s="75">
        <f t="shared" si="23"/>
        <v>1436.59</v>
      </c>
    </row>
    <row r="757" spans="1:3" x14ac:dyDescent="0.2">
      <c r="A757" s="60">
        <v>30682</v>
      </c>
      <c r="B757" s="61">
        <v>691310</v>
      </c>
      <c r="C757" s="75">
        <f t="shared" si="23"/>
        <v>691.31</v>
      </c>
    </row>
    <row r="758" spans="1:3" x14ac:dyDescent="0.2">
      <c r="A758" s="60">
        <v>30713</v>
      </c>
      <c r="B758" s="61">
        <v>580910</v>
      </c>
      <c r="C758" s="75">
        <f t="shared" si="23"/>
        <v>580.91</v>
      </c>
    </row>
    <row r="759" spans="1:3" x14ac:dyDescent="0.2">
      <c r="A759" s="60">
        <v>30742</v>
      </c>
      <c r="B759" s="61">
        <v>829780</v>
      </c>
      <c r="C759" s="75">
        <f t="shared" si="23"/>
        <v>829.78</v>
      </c>
    </row>
    <row r="760" spans="1:3" x14ac:dyDescent="0.2">
      <c r="A760" s="60">
        <v>30773</v>
      </c>
      <c r="B760" s="61">
        <v>572840</v>
      </c>
      <c r="C760" s="75">
        <f t="shared" si="23"/>
        <v>572.84</v>
      </c>
    </row>
    <row r="761" spans="1:3" x14ac:dyDescent="0.2">
      <c r="A761" s="60">
        <v>30803</v>
      </c>
      <c r="B761" s="61">
        <v>497560</v>
      </c>
      <c r="C761" s="75">
        <f t="shared" si="23"/>
        <v>497.56</v>
      </c>
    </row>
    <row r="762" spans="1:3" x14ac:dyDescent="0.2">
      <c r="A762" s="60">
        <v>30834</v>
      </c>
      <c r="B762" s="61">
        <v>357030</v>
      </c>
      <c r="C762" s="75">
        <f t="shared" si="23"/>
        <v>357.03</v>
      </c>
    </row>
    <row r="763" spans="1:3" x14ac:dyDescent="0.2">
      <c r="A763" s="60">
        <v>30864</v>
      </c>
      <c r="B763" s="61">
        <v>260180</v>
      </c>
      <c r="C763" s="75">
        <f t="shared" si="23"/>
        <v>260.18</v>
      </c>
    </row>
    <row r="764" spans="1:3" x14ac:dyDescent="0.2">
      <c r="A764" s="60">
        <v>30895</v>
      </c>
      <c r="B764" s="61">
        <v>246050</v>
      </c>
      <c r="C764" s="75">
        <f t="shared" si="23"/>
        <v>246.05</v>
      </c>
    </row>
    <row r="765" spans="1:3" x14ac:dyDescent="0.2">
      <c r="A765" s="60">
        <v>30926</v>
      </c>
      <c r="B765" s="61">
        <v>242420</v>
      </c>
      <c r="C765" s="75">
        <f t="shared" si="23"/>
        <v>242.42</v>
      </c>
    </row>
    <row r="766" spans="1:3" x14ac:dyDescent="0.2">
      <c r="A766" s="60">
        <v>30956</v>
      </c>
      <c r="B766" s="61">
        <v>273390</v>
      </c>
      <c r="C766" s="75">
        <f t="shared" si="23"/>
        <v>273.39</v>
      </c>
    </row>
    <row r="767" spans="1:3" x14ac:dyDescent="0.2">
      <c r="A767" s="60">
        <v>30987</v>
      </c>
      <c r="B767" s="61">
        <v>586660</v>
      </c>
      <c r="C767" s="75">
        <f t="shared" si="23"/>
        <v>586.66</v>
      </c>
    </row>
    <row r="768" spans="1:3" x14ac:dyDescent="0.2">
      <c r="A768" s="60">
        <v>31017</v>
      </c>
      <c r="B768" s="61">
        <v>441330</v>
      </c>
      <c r="C768" s="75">
        <f t="shared" si="23"/>
        <v>441.33</v>
      </c>
    </row>
    <row r="769" spans="1:3" x14ac:dyDescent="0.2">
      <c r="A769" s="60">
        <v>31048</v>
      </c>
      <c r="B769" s="61">
        <v>315970</v>
      </c>
      <c r="C769" s="75">
        <f t="shared" si="23"/>
        <v>315.97000000000003</v>
      </c>
    </row>
    <row r="770" spans="1:3" x14ac:dyDescent="0.2">
      <c r="A770" s="60">
        <v>31079</v>
      </c>
      <c r="B770" s="61">
        <v>349890</v>
      </c>
      <c r="C770" s="75">
        <f t="shared" si="23"/>
        <v>349.89</v>
      </c>
    </row>
    <row r="771" spans="1:3" x14ac:dyDescent="0.2">
      <c r="A771" s="60">
        <v>31107</v>
      </c>
      <c r="B771" s="61">
        <v>416770</v>
      </c>
      <c r="C771" s="75">
        <f t="shared" si="23"/>
        <v>416.77</v>
      </c>
    </row>
    <row r="772" spans="1:3" x14ac:dyDescent="0.2">
      <c r="A772" s="60">
        <v>31138</v>
      </c>
      <c r="B772" s="61">
        <v>432870</v>
      </c>
      <c r="C772" s="75">
        <f t="shared" si="23"/>
        <v>432.87</v>
      </c>
    </row>
    <row r="773" spans="1:3" x14ac:dyDescent="0.2">
      <c r="A773" s="60">
        <v>31168</v>
      </c>
      <c r="B773" s="61">
        <v>267020</v>
      </c>
      <c r="C773" s="75">
        <f t="shared" si="23"/>
        <v>267.02</v>
      </c>
    </row>
    <row r="774" spans="1:3" x14ac:dyDescent="0.2">
      <c r="A774" s="60">
        <v>31199</v>
      </c>
      <c r="B774" s="61">
        <v>230260</v>
      </c>
      <c r="C774" s="75">
        <f t="shared" si="23"/>
        <v>230.26</v>
      </c>
    </row>
    <row r="775" spans="1:3" x14ac:dyDescent="0.2">
      <c r="A775" s="60">
        <v>31229</v>
      </c>
      <c r="B775" s="61">
        <v>220490</v>
      </c>
      <c r="C775" s="75">
        <f t="shared" si="23"/>
        <v>220.49</v>
      </c>
    </row>
    <row r="776" spans="1:3" x14ac:dyDescent="0.2">
      <c r="A776" s="60">
        <v>31260</v>
      </c>
      <c r="B776" s="61">
        <v>209000</v>
      </c>
      <c r="C776" s="75">
        <f t="shared" si="23"/>
        <v>209</v>
      </c>
    </row>
    <row r="777" spans="1:3" x14ac:dyDescent="0.2">
      <c r="A777" s="60">
        <v>31291</v>
      </c>
      <c r="B777" s="61">
        <v>222410</v>
      </c>
      <c r="C777" s="75">
        <f t="shared" si="23"/>
        <v>222.41</v>
      </c>
    </row>
    <row r="778" spans="1:3" x14ac:dyDescent="0.2">
      <c r="A778" s="60">
        <v>31321</v>
      </c>
      <c r="B778" s="61">
        <v>249800</v>
      </c>
      <c r="C778" s="75">
        <f t="shared" si="23"/>
        <v>249.8</v>
      </c>
    </row>
    <row r="779" spans="1:3" x14ac:dyDescent="0.2">
      <c r="A779" s="60">
        <v>31352</v>
      </c>
      <c r="B779" s="61">
        <v>249300</v>
      </c>
      <c r="C779" s="75">
        <f t="shared" ref="C779:C842" si="24">B779 / 1000</f>
        <v>249.3</v>
      </c>
    </row>
    <row r="780" spans="1:3" x14ac:dyDescent="0.2">
      <c r="A780" s="60">
        <v>31382</v>
      </c>
      <c r="B780" s="61">
        <v>374900</v>
      </c>
      <c r="C780" s="75">
        <f t="shared" si="24"/>
        <v>374.9</v>
      </c>
    </row>
    <row r="781" spans="1:3" x14ac:dyDescent="0.2">
      <c r="A781" s="60">
        <v>31413</v>
      </c>
      <c r="B781" s="61">
        <v>738200</v>
      </c>
      <c r="C781" s="75">
        <f t="shared" si="24"/>
        <v>738.2</v>
      </c>
    </row>
    <row r="782" spans="1:3" x14ac:dyDescent="0.2">
      <c r="A782" s="60">
        <v>31444</v>
      </c>
      <c r="B782" s="61">
        <v>2435500</v>
      </c>
      <c r="C782" s="75">
        <f t="shared" si="24"/>
        <v>2435.5</v>
      </c>
    </row>
    <row r="783" spans="1:3" x14ac:dyDescent="0.2">
      <c r="A783" s="60">
        <v>31472</v>
      </c>
      <c r="B783" s="61">
        <v>1447600</v>
      </c>
      <c r="C783" s="75">
        <f t="shared" si="24"/>
        <v>1447.6</v>
      </c>
    </row>
    <row r="784" spans="1:3" x14ac:dyDescent="0.2">
      <c r="A784" s="60">
        <v>31503</v>
      </c>
      <c r="B784" s="61">
        <v>576000</v>
      </c>
      <c r="C784" s="75">
        <f t="shared" si="24"/>
        <v>576</v>
      </c>
    </row>
    <row r="785" spans="1:3" x14ac:dyDescent="0.2">
      <c r="A785" s="60">
        <v>31533</v>
      </c>
      <c r="B785" s="61">
        <v>461500</v>
      </c>
      <c r="C785" s="75">
        <f t="shared" si="24"/>
        <v>461.5</v>
      </c>
    </row>
    <row r="786" spans="1:3" x14ac:dyDescent="0.2">
      <c r="A786" s="60">
        <v>31564</v>
      </c>
      <c r="B786" s="61">
        <v>271300</v>
      </c>
      <c r="C786" s="75">
        <f t="shared" si="24"/>
        <v>271.3</v>
      </c>
    </row>
    <row r="787" spans="1:3" x14ac:dyDescent="0.2">
      <c r="A787" s="60">
        <v>31594</v>
      </c>
      <c r="B787" s="61">
        <v>255930</v>
      </c>
      <c r="C787" s="75">
        <f t="shared" si="24"/>
        <v>255.93</v>
      </c>
    </row>
    <row r="788" spans="1:3" x14ac:dyDescent="0.2">
      <c r="A788" s="60">
        <v>31625</v>
      </c>
      <c r="B788" s="61">
        <v>234170</v>
      </c>
      <c r="C788" s="75">
        <f t="shared" si="24"/>
        <v>234.17</v>
      </c>
    </row>
    <row r="789" spans="1:3" x14ac:dyDescent="0.2">
      <c r="A789" s="60">
        <v>31656</v>
      </c>
      <c r="B789" s="61">
        <v>251690</v>
      </c>
      <c r="C789" s="75">
        <f t="shared" si="24"/>
        <v>251.69</v>
      </c>
    </row>
    <row r="790" spans="1:3" x14ac:dyDescent="0.2">
      <c r="A790" s="60">
        <v>31686</v>
      </c>
      <c r="B790" s="61">
        <v>259000</v>
      </c>
      <c r="C790" s="75">
        <f t="shared" si="24"/>
        <v>259</v>
      </c>
    </row>
    <row r="791" spans="1:3" x14ac:dyDescent="0.2">
      <c r="A791" s="60">
        <v>31717</v>
      </c>
      <c r="B791" s="61">
        <v>232400</v>
      </c>
      <c r="C791" s="75">
        <f t="shared" si="24"/>
        <v>232.4</v>
      </c>
    </row>
    <row r="792" spans="1:3" x14ac:dyDescent="0.2">
      <c r="A792" s="60">
        <v>31747</v>
      </c>
      <c r="B792" s="61">
        <v>254200</v>
      </c>
      <c r="C792" s="75">
        <f t="shared" si="24"/>
        <v>254.2</v>
      </c>
    </row>
    <row r="793" spans="1:3" x14ac:dyDescent="0.2">
      <c r="A793" s="60">
        <v>31778</v>
      </c>
      <c r="B793" s="61">
        <v>330000</v>
      </c>
      <c r="C793" s="75">
        <f t="shared" si="24"/>
        <v>330</v>
      </c>
    </row>
    <row r="794" spans="1:3" x14ac:dyDescent="0.2">
      <c r="A794" s="60">
        <v>31809</v>
      </c>
      <c r="B794" s="61">
        <v>502400</v>
      </c>
      <c r="C794" s="75">
        <f t="shared" si="24"/>
        <v>502.4</v>
      </c>
    </row>
    <row r="795" spans="1:3" x14ac:dyDescent="0.2">
      <c r="A795" s="60">
        <v>31837</v>
      </c>
      <c r="B795" s="61">
        <v>903400</v>
      </c>
      <c r="C795" s="75">
        <f t="shared" si="24"/>
        <v>903.4</v>
      </c>
    </row>
    <row r="796" spans="1:3" x14ac:dyDescent="0.2">
      <c r="A796" s="60">
        <v>31868</v>
      </c>
      <c r="B796" s="61">
        <v>372400</v>
      </c>
      <c r="C796" s="75">
        <f t="shared" si="24"/>
        <v>372.4</v>
      </c>
    </row>
    <row r="797" spans="1:3" x14ac:dyDescent="0.2">
      <c r="A797" s="60">
        <v>31898</v>
      </c>
      <c r="B797" s="61">
        <v>287400</v>
      </c>
      <c r="C797" s="75">
        <f t="shared" si="24"/>
        <v>287.39999999999998</v>
      </c>
    </row>
    <row r="798" spans="1:3" x14ac:dyDescent="0.2">
      <c r="A798" s="60">
        <v>31929</v>
      </c>
      <c r="B798" s="61">
        <v>204300</v>
      </c>
      <c r="C798" s="75">
        <f t="shared" si="24"/>
        <v>204.3</v>
      </c>
    </row>
    <row r="799" spans="1:3" x14ac:dyDescent="0.2">
      <c r="A799" s="60">
        <v>31959</v>
      </c>
      <c r="B799" s="61">
        <v>225000</v>
      </c>
      <c r="C799" s="75">
        <f t="shared" si="24"/>
        <v>225</v>
      </c>
    </row>
    <row r="800" spans="1:3" x14ac:dyDescent="0.2">
      <c r="A800" s="60">
        <v>31990</v>
      </c>
      <c r="B800" s="61">
        <v>172000</v>
      </c>
      <c r="C800" s="75">
        <f t="shared" si="24"/>
        <v>172</v>
      </c>
    </row>
    <row r="801" spans="1:3" x14ac:dyDescent="0.2">
      <c r="A801" s="60">
        <v>32021</v>
      </c>
      <c r="B801" s="61">
        <v>203480</v>
      </c>
      <c r="C801" s="75">
        <f t="shared" si="24"/>
        <v>203.48</v>
      </c>
    </row>
    <row r="802" spans="1:3" x14ac:dyDescent="0.2">
      <c r="A802" s="60">
        <v>32051</v>
      </c>
      <c r="B802" s="61">
        <v>209050</v>
      </c>
      <c r="C802" s="75">
        <f t="shared" si="24"/>
        <v>209.05</v>
      </c>
    </row>
    <row r="803" spans="1:3" x14ac:dyDescent="0.2">
      <c r="A803" s="60">
        <v>32082</v>
      </c>
      <c r="B803" s="61">
        <v>225080</v>
      </c>
      <c r="C803" s="75">
        <f t="shared" si="24"/>
        <v>225.08</v>
      </c>
    </row>
    <row r="804" spans="1:3" x14ac:dyDescent="0.2">
      <c r="A804" s="60">
        <v>32112</v>
      </c>
      <c r="B804" s="61">
        <v>678660</v>
      </c>
      <c r="C804" s="75">
        <f t="shared" si="24"/>
        <v>678.66</v>
      </c>
    </row>
    <row r="805" spans="1:3" x14ac:dyDescent="0.2">
      <c r="A805" s="60">
        <v>32143</v>
      </c>
      <c r="B805" s="61">
        <v>602700</v>
      </c>
      <c r="C805" s="75">
        <f t="shared" si="24"/>
        <v>602.70000000000005</v>
      </c>
    </row>
    <row r="806" spans="1:3" x14ac:dyDescent="0.2">
      <c r="A806" s="60">
        <v>32174</v>
      </c>
      <c r="B806" s="61">
        <v>363620</v>
      </c>
      <c r="C806" s="75">
        <f t="shared" si="24"/>
        <v>363.62</v>
      </c>
    </row>
    <row r="807" spans="1:3" x14ac:dyDescent="0.2">
      <c r="A807" s="60">
        <v>32203</v>
      </c>
      <c r="B807" s="61">
        <v>359390</v>
      </c>
      <c r="C807" s="75">
        <f t="shared" si="24"/>
        <v>359.39</v>
      </c>
    </row>
    <row r="808" spans="1:3" x14ac:dyDescent="0.2">
      <c r="A808" s="60">
        <v>32234</v>
      </c>
      <c r="B808" s="61">
        <v>319550</v>
      </c>
      <c r="C808" s="75">
        <f t="shared" si="24"/>
        <v>319.55</v>
      </c>
    </row>
    <row r="809" spans="1:3" x14ac:dyDescent="0.2">
      <c r="A809" s="60">
        <v>32264</v>
      </c>
      <c r="B809" s="61">
        <v>356470</v>
      </c>
      <c r="C809" s="75">
        <f t="shared" si="24"/>
        <v>356.47</v>
      </c>
    </row>
    <row r="810" spans="1:3" x14ac:dyDescent="0.2">
      <c r="A810" s="60">
        <v>32295</v>
      </c>
      <c r="B810" s="61">
        <v>261150</v>
      </c>
      <c r="C810" s="75">
        <f t="shared" si="24"/>
        <v>261.14999999999998</v>
      </c>
    </row>
    <row r="811" spans="1:3" x14ac:dyDescent="0.2">
      <c r="A811" s="60">
        <v>32325</v>
      </c>
      <c r="B811" s="61">
        <v>177030</v>
      </c>
      <c r="C811" s="75">
        <f t="shared" si="24"/>
        <v>177.03</v>
      </c>
    </row>
    <row r="812" spans="1:3" x14ac:dyDescent="0.2">
      <c r="A812" s="60">
        <v>32356</v>
      </c>
      <c r="B812" s="61">
        <v>183690</v>
      </c>
      <c r="C812" s="75">
        <f t="shared" si="24"/>
        <v>183.69</v>
      </c>
    </row>
    <row r="813" spans="1:3" x14ac:dyDescent="0.2">
      <c r="A813" s="60">
        <v>32387</v>
      </c>
      <c r="B813" s="61">
        <v>194320</v>
      </c>
      <c r="C813" s="75">
        <f t="shared" si="24"/>
        <v>194.32</v>
      </c>
    </row>
    <row r="814" spans="1:3" x14ac:dyDescent="0.2">
      <c r="A814" s="60">
        <v>32417</v>
      </c>
      <c r="B814" s="61">
        <v>191980</v>
      </c>
      <c r="C814" s="75">
        <f t="shared" si="24"/>
        <v>191.98</v>
      </c>
    </row>
    <row r="815" spans="1:3" x14ac:dyDescent="0.2">
      <c r="A815" s="60">
        <v>32448</v>
      </c>
      <c r="B815" s="61">
        <v>373300</v>
      </c>
      <c r="C815" s="75">
        <f t="shared" si="24"/>
        <v>373.3</v>
      </c>
    </row>
    <row r="816" spans="1:3" x14ac:dyDescent="0.2">
      <c r="A816" s="60">
        <v>32478</v>
      </c>
      <c r="B816" s="61">
        <v>296000</v>
      </c>
      <c r="C816" s="75">
        <f t="shared" si="24"/>
        <v>296</v>
      </c>
    </row>
    <row r="817" spans="1:3" x14ac:dyDescent="0.2">
      <c r="A817" s="60">
        <v>32509</v>
      </c>
      <c r="B817" s="61">
        <v>301810</v>
      </c>
      <c r="C817" s="75">
        <f t="shared" si="24"/>
        <v>301.81</v>
      </c>
    </row>
    <row r="818" spans="1:3" x14ac:dyDescent="0.2">
      <c r="A818" s="60">
        <v>32540</v>
      </c>
      <c r="B818" s="61">
        <v>288020</v>
      </c>
      <c r="C818" s="75">
        <f t="shared" si="24"/>
        <v>288.02</v>
      </c>
    </row>
    <row r="819" spans="1:3" x14ac:dyDescent="0.2">
      <c r="A819" s="60">
        <v>32568</v>
      </c>
      <c r="B819" s="61">
        <v>1501800</v>
      </c>
      <c r="C819" s="75">
        <f t="shared" si="24"/>
        <v>1501.8</v>
      </c>
    </row>
    <row r="820" spans="1:3" x14ac:dyDescent="0.2">
      <c r="A820" s="60">
        <v>32599</v>
      </c>
      <c r="B820" s="61">
        <v>659260</v>
      </c>
      <c r="C820" s="75">
        <f t="shared" si="24"/>
        <v>659.26</v>
      </c>
    </row>
    <row r="821" spans="1:3" x14ac:dyDescent="0.2">
      <c r="A821" s="60">
        <v>32629</v>
      </c>
      <c r="B821" s="61">
        <v>335690</v>
      </c>
      <c r="C821" s="75">
        <f t="shared" si="24"/>
        <v>335.69</v>
      </c>
    </row>
    <row r="822" spans="1:3" x14ac:dyDescent="0.2">
      <c r="A822" s="60">
        <v>32660</v>
      </c>
      <c r="B822" s="61">
        <v>221220</v>
      </c>
      <c r="C822" s="75">
        <f t="shared" si="24"/>
        <v>221.22</v>
      </c>
    </row>
    <row r="823" spans="1:3" x14ac:dyDescent="0.2">
      <c r="A823" s="60">
        <v>32690</v>
      </c>
      <c r="B823" s="61">
        <v>178480</v>
      </c>
      <c r="C823" s="75">
        <f t="shared" si="24"/>
        <v>178.48</v>
      </c>
    </row>
    <row r="824" spans="1:3" x14ac:dyDescent="0.2">
      <c r="A824" s="60">
        <v>32721</v>
      </c>
      <c r="B824" s="61">
        <v>186530</v>
      </c>
      <c r="C824" s="75">
        <f t="shared" si="24"/>
        <v>186.53</v>
      </c>
    </row>
    <row r="825" spans="1:3" x14ac:dyDescent="0.2">
      <c r="A825" s="60">
        <v>32752</v>
      </c>
      <c r="B825" s="61">
        <v>210530</v>
      </c>
      <c r="C825" s="75">
        <f t="shared" si="24"/>
        <v>210.53</v>
      </c>
    </row>
    <row r="826" spans="1:3" x14ac:dyDescent="0.2">
      <c r="A826" s="60">
        <v>32782</v>
      </c>
      <c r="B826" s="61">
        <v>316890</v>
      </c>
      <c r="C826" s="75">
        <f t="shared" si="24"/>
        <v>316.89</v>
      </c>
    </row>
    <row r="827" spans="1:3" x14ac:dyDescent="0.2">
      <c r="A827" s="60">
        <v>32813</v>
      </c>
      <c r="B827" s="61">
        <v>227460</v>
      </c>
      <c r="C827" s="75">
        <f t="shared" si="24"/>
        <v>227.46</v>
      </c>
    </row>
    <row r="828" spans="1:3" x14ac:dyDescent="0.2">
      <c r="A828" s="60">
        <v>32843</v>
      </c>
      <c r="B828" s="61">
        <v>209520</v>
      </c>
      <c r="C828" s="75">
        <f t="shared" si="24"/>
        <v>209.52</v>
      </c>
    </row>
    <row r="829" spans="1:3" x14ac:dyDescent="0.2">
      <c r="A829" s="60">
        <v>32874</v>
      </c>
      <c r="B829" s="61">
        <v>429280</v>
      </c>
      <c r="C829" s="75">
        <f t="shared" si="24"/>
        <v>429.28</v>
      </c>
    </row>
    <row r="830" spans="1:3" x14ac:dyDescent="0.2">
      <c r="A830" s="60">
        <v>32905</v>
      </c>
      <c r="B830" s="61">
        <v>275560</v>
      </c>
      <c r="C830" s="75">
        <f t="shared" si="24"/>
        <v>275.56</v>
      </c>
    </row>
    <row r="831" spans="1:3" x14ac:dyDescent="0.2">
      <c r="A831" s="60">
        <v>32933</v>
      </c>
      <c r="B831" s="61">
        <v>471900</v>
      </c>
      <c r="C831" s="75">
        <f t="shared" si="24"/>
        <v>471.9</v>
      </c>
    </row>
    <row r="832" spans="1:3" x14ac:dyDescent="0.2">
      <c r="A832" s="60">
        <v>32964</v>
      </c>
      <c r="B832" s="61">
        <v>247890</v>
      </c>
      <c r="C832" s="75">
        <f t="shared" si="24"/>
        <v>247.89</v>
      </c>
    </row>
    <row r="833" spans="1:3" x14ac:dyDescent="0.2">
      <c r="A833" s="60">
        <v>32994</v>
      </c>
      <c r="B833" s="61">
        <v>494840</v>
      </c>
      <c r="C833" s="75">
        <f t="shared" si="24"/>
        <v>494.84</v>
      </c>
    </row>
    <row r="834" spans="1:3" x14ac:dyDescent="0.2">
      <c r="A834" s="60">
        <v>33025</v>
      </c>
      <c r="B834" s="61">
        <v>346870</v>
      </c>
      <c r="C834" s="75">
        <f t="shared" si="24"/>
        <v>346.87</v>
      </c>
    </row>
    <row r="835" spans="1:3" x14ac:dyDescent="0.2">
      <c r="A835" s="60">
        <v>33055</v>
      </c>
      <c r="B835" s="61">
        <v>207810</v>
      </c>
      <c r="C835" s="75">
        <f t="shared" si="24"/>
        <v>207.81</v>
      </c>
    </row>
    <row r="836" spans="1:3" x14ac:dyDescent="0.2">
      <c r="A836" s="60">
        <v>33086</v>
      </c>
      <c r="B836" s="61">
        <v>199180</v>
      </c>
      <c r="C836" s="75">
        <f t="shared" si="24"/>
        <v>199.18</v>
      </c>
    </row>
    <row r="837" spans="1:3" x14ac:dyDescent="0.2">
      <c r="A837" s="60">
        <v>33117</v>
      </c>
      <c r="B837" s="61">
        <v>188370</v>
      </c>
      <c r="C837" s="75">
        <f t="shared" si="24"/>
        <v>188.37</v>
      </c>
    </row>
    <row r="838" spans="1:3" x14ac:dyDescent="0.2">
      <c r="A838" s="60">
        <v>33147</v>
      </c>
      <c r="B838" s="61">
        <v>198290</v>
      </c>
      <c r="C838" s="75">
        <f t="shared" si="24"/>
        <v>198.29</v>
      </c>
    </row>
    <row r="839" spans="1:3" x14ac:dyDescent="0.2">
      <c r="A839" s="60">
        <v>33178</v>
      </c>
      <c r="B839" s="61">
        <v>197690</v>
      </c>
      <c r="C839" s="75">
        <f t="shared" si="24"/>
        <v>197.69</v>
      </c>
    </row>
    <row r="840" spans="1:3" x14ac:dyDescent="0.2">
      <c r="A840" s="60">
        <v>33208</v>
      </c>
      <c r="B840" s="61">
        <v>186120</v>
      </c>
      <c r="C840" s="75">
        <f t="shared" si="24"/>
        <v>186.12</v>
      </c>
    </row>
    <row r="841" spans="1:3" x14ac:dyDescent="0.2">
      <c r="A841" s="60">
        <v>33239</v>
      </c>
      <c r="B841" s="61">
        <v>204190</v>
      </c>
      <c r="C841" s="75">
        <f t="shared" si="24"/>
        <v>204.19</v>
      </c>
    </row>
    <row r="842" spans="1:3" x14ac:dyDescent="0.2">
      <c r="A842" s="60">
        <v>33270</v>
      </c>
      <c r="B842" s="61">
        <v>212290</v>
      </c>
      <c r="C842" s="75">
        <f t="shared" si="24"/>
        <v>212.29</v>
      </c>
    </row>
    <row r="843" spans="1:3" x14ac:dyDescent="0.2">
      <c r="A843" s="60">
        <v>33298</v>
      </c>
      <c r="B843" s="61">
        <v>607490</v>
      </c>
      <c r="C843" s="75">
        <f t="shared" ref="C843:C906" si="25">B843 / 1000</f>
        <v>607.49</v>
      </c>
    </row>
    <row r="844" spans="1:3" x14ac:dyDescent="0.2">
      <c r="A844" s="60">
        <v>33329</v>
      </c>
      <c r="B844" s="61">
        <v>361670</v>
      </c>
      <c r="C844" s="75">
        <f t="shared" si="25"/>
        <v>361.67</v>
      </c>
    </row>
    <row r="845" spans="1:3" x14ac:dyDescent="0.2">
      <c r="A845" s="60">
        <v>33359</v>
      </c>
      <c r="B845" s="61">
        <v>347820</v>
      </c>
      <c r="C845" s="75">
        <f t="shared" si="25"/>
        <v>347.82</v>
      </c>
    </row>
    <row r="846" spans="1:3" x14ac:dyDescent="0.2">
      <c r="A846" s="60">
        <v>33390</v>
      </c>
      <c r="B846" s="61">
        <v>216090</v>
      </c>
      <c r="C846" s="75">
        <f t="shared" si="25"/>
        <v>216.09</v>
      </c>
    </row>
    <row r="847" spans="1:3" x14ac:dyDescent="0.2">
      <c r="A847" s="60">
        <v>33420</v>
      </c>
      <c r="B847" s="61">
        <v>185810</v>
      </c>
      <c r="C847" s="75">
        <f t="shared" si="25"/>
        <v>185.81</v>
      </c>
    </row>
    <row r="848" spans="1:3" x14ac:dyDescent="0.2">
      <c r="A848" s="60">
        <v>33451</v>
      </c>
      <c r="B848" s="61">
        <v>172390</v>
      </c>
      <c r="C848" s="75">
        <f t="shared" si="25"/>
        <v>172.39</v>
      </c>
    </row>
    <row r="849" spans="1:3" x14ac:dyDescent="0.2">
      <c r="A849" s="60">
        <v>33482</v>
      </c>
      <c r="B849" s="61">
        <v>169120</v>
      </c>
      <c r="C849" s="75">
        <f t="shared" si="25"/>
        <v>169.12</v>
      </c>
    </row>
    <row r="850" spans="1:3" x14ac:dyDescent="0.2">
      <c r="A850" s="60">
        <v>33512</v>
      </c>
      <c r="B850" s="61">
        <v>191220</v>
      </c>
      <c r="C850" s="75">
        <f t="shared" si="25"/>
        <v>191.22</v>
      </c>
    </row>
    <row r="851" spans="1:3" x14ac:dyDescent="0.2">
      <c r="A851" s="60">
        <v>33543</v>
      </c>
      <c r="B851" s="61">
        <v>177380</v>
      </c>
      <c r="C851" s="75">
        <f t="shared" si="25"/>
        <v>177.38</v>
      </c>
    </row>
    <row r="852" spans="1:3" x14ac:dyDescent="0.2">
      <c r="A852" s="60">
        <v>33573</v>
      </c>
      <c r="B852" s="61">
        <v>196960</v>
      </c>
      <c r="C852" s="75">
        <f t="shared" si="25"/>
        <v>196.96</v>
      </c>
    </row>
    <row r="853" spans="1:3" x14ac:dyDescent="0.2">
      <c r="A853" s="60">
        <v>33604</v>
      </c>
      <c r="B853" s="61">
        <v>238400</v>
      </c>
      <c r="C853" s="75">
        <f t="shared" si="25"/>
        <v>238.4</v>
      </c>
    </row>
    <row r="854" spans="1:3" x14ac:dyDescent="0.2">
      <c r="A854" s="60">
        <v>33635</v>
      </c>
      <c r="B854" s="61">
        <v>761000</v>
      </c>
      <c r="C854" s="75">
        <f t="shared" si="25"/>
        <v>761</v>
      </c>
    </row>
    <row r="855" spans="1:3" x14ac:dyDescent="0.2">
      <c r="A855" s="60">
        <v>33664</v>
      </c>
      <c r="B855" s="61">
        <v>587600</v>
      </c>
      <c r="C855" s="75">
        <f t="shared" si="25"/>
        <v>587.6</v>
      </c>
    </row>
    <row r="856" spans="1:3" x14ac:dyDescent="0.2">
      <c r="A856" s="60">
        <v>33695</v>
      </c>
      <c r="B856" s="61">
        <v>454830</v>
      </c>
      <c r="C856" s="75">
        <f t="shared" si="25"/>
        <v>454.83</v>
      </c>
    </row>
    <row r="857" spans="1:3" x14ac:dyDescent="0.2">
      <c r="A857" s="60">
        <v>33725</v>
      </c>
      <c r="B857" s="61">
        <v>277220</v>
      </c>
      <c r="C857" s="75">
        <f t="shared" si="25"/>
        <v>277.22000000000003</v>
      </c>
    </row>
    <row r="858" spans="1:3" x14ac:dyDescent="0.2">
      <c r="A858" s="60">
        <v>33756</v>
      </c>
      <c r="B858" s="61">
        <v>203090</v>
      </c>
      <c r="C858" s="75">
        <f t="shared" si="25"/>
        <v>203.09</v>
      </c>
    </row>
    <row r="859" spans="1:3" x14ac:dyDescent="0.2">
      <c r="A859" s="60">
        <v>33786</v>
      </c>
      <c r="B859" s="61">
        <v>194060</v>
      </c>
      <c r="C859" s="75">
        <f t="shared" si="25"/>
        <v>194.06</v>
      </c>
    </row>
    <row r="860" spans="1:3" x14ac:dyDescent="0.2">
      <c r="A860" s="60">
        <v>33817</v>
      </c>
      <c r="B860" s="61">
        <v>160260</v>
      </c>
      <c r="C860" s="75">
        <f t="shared" si="25"/>
        <v>160.26</v>
      </c>
    </row>
    <row r="861" spans="1:3" x14ac:dyDescent="0.2">
      <c r="A861" s="60">
        <v>33848</v>
      </c>
      <c r="B861" s="61">
        <v>177490</v>
      </c>
      <c r="C861" s="75">
        <f t="shared" si="25"/>
        <v>177.49</v>
      </c>
    </row>
    <row r="862" spans="1:3" x14ac:dyDescent="0.2">
      <c r="A862" s="60">
        <v>33878</v>
      </c>
      <c r="B862" s="61">
        <v>202300</v>
      </c>
      <c r="C862" s="75">
        <f t="shared" si="25"/>
        <v>202.3</v>
      </c>
    </row>
    <row r="863" spans="1:3" x14ac:dyDescent="0.2">
      <c r="A863" s="60">
        <v>33909</v>
      </c>
      <c r="B863" s="61">
        <v>188600</v>
      </c>
      <c r="C863" s="75">
        <f t="shared" si="25"/>
        <v>188.6</v>
      </c>
    </row>
    <row r="864" spans="1:3" x14ac:dyDescent="0.2">
      <c r="A864" s="60">
        <v>33939</v>
      </c>
      <c r="B864" s="61">
        <v>409640</v>
      </c>
      <c r="C864" s="75">
        <f t="shared" si="25"/>
        <v>409.64</v>
      </c>
    </row>
    <row r="865" spans="1:3" x14ac:dyDescent="0.2">
      <c r="A865" s="60">
        <v>33970</v>
      </c>
      <c r="B865" s="61">
        <v>795300</v>
      </c>
      <c r="C865" s="75">
        <f t="shared" si="25"/>
        <v>795.3</v>
      </c>
    </row>
    <row r="866" spans="1:3" x14ac:dyDescent="0.2">
      <c r="A866" s="60">
        <v>34001</v>
      </c>
      <c r="B866" s="61">
        <v>844260</v>
      </c>
      <c r="C866" s="75">
        <f t="shared" si="25"/>
        <v>844.26</v>
      </c>
    </row>
    <row r="867" spans="1:3" x14ac:dyDescent="0.2">
      <c r="A867" s="60">
        <v>34029</v>
      </c>
      <c r="B867" s="61">
        <v>1607470</v>
      </c>
      <c r="C867" s="75">
        <f t="shared" si="25"/>
        <v>1607.47</v>
      </c>
    </row>
    <row r="868" spans="1:3" x14ac:dyDescent="0.2">
      <c r="A868" s="60">
        <v>34060</v>
      </c>
      <c r="B868" s="61">
        <v>901560</v>
      </c>
      <c r="C868" s="75">
        <f t="shared" si="25"/>
        <v>901.56</v>
      </c>
    </row>
    <row r="869" spans="1:3" x14ac:dyDescent="0.2">
      <c r="A869" s="60">
        <v>34090</v>
      </c>
      <c r="B869" s="61">
        <v>648220</v>
      </c>
      <c r="C869" s="75">
        <f t="shared" si="25"/>
        <v>648.22</v>
      </c>
    </row>
    <row r="870" spans="1:3" x14ac:dyDescent="0.2">
      <c r="A870" s="60">
        <v>34121</v>
      </c>
      <c r="B870" s="61">
        <v>538900</v>
      </c>
      <c r="C870" s="75">
        <f t="shared" si="25"/>
        <v>538.9</v>
      </c>
    </row>
    <row r="871" spans="1:3" x14ac:dyDescent="0.2">
      <c r="A871" s="60">
        <v>34151</v>
      </c>
      <c r="B871" s="61">
        <v>255580</v>
      </c>
      <c r="C871" s="75">
        <f t="shared" si="25"/>
        <v>255.58</v>
      </c>
    </row>
    <row r="872" spans="1:3" x14ac:dyDescent="0.2">
      <c r="A872" s="60">
        <v>34182</v>
      </c>
      <c r="B872" s="61">
        <v>222060</v>
      </c>
      <c r="C872" s="75">
        <f t="shared" si="25"/>
        <v>222.06</v>
      </c>
    </row>
    <row r="873" spans="1:3" x14ac:dyDescent="0.2">
      <c r="A873" s="60">
        <v>34213</v>
      </c>
      <c r="B873" s="61">
        <v>210870</v>
      </c>
      <c r="C873" s="75">
        <f t="shared" si="25"/>
        <v>210.87</v>
      </c>
    </row>
    <row r="874" spans="1:3" x14ac:dyDescent="0.2">
      <c r="A874" s="60">
        <v>34243</v>
      </c>
      <c r="B874" s="61">
        <v>222670</v>
      </c>
      <c r="C874" s="75">
        <f t="shared" si="25"/>
        <v>222.67</v>
      </c>
    </row>
    <row r="875" spans="1:3" x14ac:dyDescent="0.2">
      <c r="A875" s="60">
        <v>34274</v>
      </c>
      <c r="B875" s="61">
        <v>206780</v>
      </c>
      <c r="C875" s="75">
        <f t="shared" si="25"/>
        <v>206.78</v>
      </c>
    </row>
    <row r="876" spans="1:3" x14ac:dyDescent="0.2">
      <c r="A876" s="60">
        <v>34304</v>
      </c>
      <c r="B876" s="61">
        <v>320420</v>
      </c>
      <c r="C876" s="75">
        <f t="shared" si="25"/>
        <v>320.42</v>
      </c>
    </row>
    <row r="877" spans="1:3" x14ac:dyDescent="0.2">
      <c r="A877" s="60">
        <v>34335</v>
      </c>
      <c r="B877" s="61">
        <v>323150</v>
      </c>
      <c r="C877" s="75">
        <f t="shared" si="25"/>
        <v>323.14999999999998</v>
      </c>
    </row>
    <row r="878" spans="1:3" x14ac:dyDescent="0.2">
      <c r="A878" s="60">
        <v>34366</v>
      </c>
      <c r="B878" s="61">
        <v>390520</v>
      </c>
      <c r="C878" s="75">
        <f t="shared" si="25"/>
        <v>390.52</v>
      </c>
    </row>
    <row r="879" spans="1:3" x14ac:dyDescent="0.2">
      <c r="A879" s="60">
        <v>34394</v>
      </c>
      <c r="B879" s="61">
        <v>380260</v>
      </c>
      <c r="C879" s="75">
        <f t="shared" si="25"/>
        <v>380.26</v>
      </c>
    </row>
    <row r="880" spans="1:3" x14ac:dyDescent="0.2">
      <c r="A880" s="60">
        <v>34425</v>
      </c>
      <c r="B880" s="61">
        <v>272330</v>
      </c>
      <c r="C880" s="75">
        <f t="shared" si="25"/>
        <v>272.33</v>
      </c>
    </row>
    <row r="881" spans="1:3" x14ac:dyDescent="0.2">
      <c r="A881" s="60">
        <v>34455</v>
      </c>
      <c r="B881" s="61">
        <v>282960</v>
      </c>
      <c r="C881" s="75">
        <f t="shared" si="25"/>
        <v>282.95999999999998</v>
      </c>
    </row>
    <row r="882" spans="1:3" x14ac:dyDescent="0.2">
      <c r="A882" s="60">
        <v>34486</v>
      </c>
      <c r="B882" s="61">
        <v>190290</v>
      </c>
      <c r="C882" s="75">
        <f t="shared" si="25"/>
        <v>190.29</v>
      </c>
    </row>
    <row r="883" spans="1:3" x14ac:dyDescent="0.2">
      <c r="A883" s="60">
        <v>34516</v>
      </c>
      <c r="B883" s="61">
        <v>168350</v>
      </c>
      <c r="C883" s="75">
        <f t="shared" si="25"/>
        <v>168.35</v>
      </c>
    </row>
    <row r="884" spans="1:3" x14ac:dyDescent="0.2">
      <c r="A884" s="60">
        <v>34547</v>
      </c>
      <c r="B884" s="61">
        <v>169420</v>
      </c>
      <c r="C884" s="75">
        <f t="shared" si="25"/>
        <v>169.42</v>
      </c>
    </row>
    <row r="885" spans="1:3" x14ac:dyDescent="0.2">
      <c r="A885" s="60">
        <v>34578</v>
      </c>
      <c r="B885" s="61">
        <v>166330</v>
      </c>
      <c r="C885" s="75">
        <f t="shared" si="25"/>
        <v>166.33</v>
      </c>
    </row>
    <row r="886" spans="1:3" x14ac:dyDescent="0.2">
      <c r="A886" s="60">
        <v>34608</v>
      </c>
      <c r="B886" s="61">
        <v>177180</v>
      </c>
      <c r="C886" s="75">
        <f t="shared" si="25"/>
        <v>177.18</v>
      </c>
    </row>
    <row r="887" spans="1:3" x14ac:dyDescent="0.2">
      <c r="A887" s="60">
        <v>34639</v>
      </c>
      <c r="B887" s="61">
        <v>208250</v>
      </c>
      <c r="C887" s="75">
        <f t="shared" si="25"/>
        <v>208.25</v>
      </c>
    </row>
    <row r="888" spans="1:3" x14ac:dyDescent="0.2">
      <c r="A888" s="60">
        <v>34669</v>
      </c>
      <c r="B888" s="61">
        <v>221820</v>
      </c>
      <c r="C888" s="75">
        <f t="shared" si="25"/>
        <v>221.82</v>
      </c>
    </row>
    <row r="889" spans="1:3" x14ac:dyDescent="0.2">
      <c r="A889" s="60">
        <v>34700</v>
      </c>
      <c r="B889" s="61">
        <v>2132310</v>
      </c>
      <c r="C889" s="75">
        <f t="shared" si="25"/>
        <v>2132.31</v>
      </c>
    </row>
    <row r="890" spans="1:3" x14ac:dyDescent="0.2">
      <c r="A890" s="60">
        <v>34731</v>
      </c>
      <c r="B890" s="61">
        <v>851110</v>
      </c>
      <c r="C890" s="75">
        <f t="shared" si="25"/>
        <v>851.11</v>
      </c>
    </row>
    <row r="891" spans="1:3" x14ac:dyDescent="0.2">
      <c r="A891" s="60">
        <v>34759</v>
      </c>
      <c r="B891" s="61">
        <v>2383690</v>
      </c>
      <c r="C891" s="75">
        <f t="shared" si="25"/>
        <v>2383.69</v>
      </c>
    </row>
    <row r="892" spans="1:3" x14ac:dyDescent="0.2">
      <c r="A892" s="60">
        <v>34790</v>
      </c>
      <c r="B892" s="61">
        <v>1229880</v>
      </c>
      <c r="C892" s="75">
        <f t="shared" si="25"/>
        <v>1229.8800000000001</v>
      </c>
    </row>
    <row r="893" spans="1:3" x14ac:dyDescent="0.2">
      <c r="A893" s="60">
        <v>34820</v>
      </c>
      <c r="B893" s="61">
        <v>1096610</v>
      </c>
      <c r="C893" s="75">
        <f t="shared" si="25"/>
        <v>1096.6099999999999</v>
      </c>
    </row>
    <row r="894" spans="1:3" x14ac:dyDescent="0.2">
      <c r="A894" s="60">
        <v>34851</v>
      </c>
      <c r="B894" s="61">
        <v>506590</v>
      </c>
      <c r="C894" s="75">
        <f t="shared" si="25"/>
        <v>506.59</v>
      </c>
    </row>
    <row r="895" spans="1:3" x14ac:dyDescent="0.2">
      <c r="A895" s="60">
        <v>34881</v>
      </c>
      <c r="B895" s="61">
        <v>327770</v>
      </c>
      <c r="C895" s="75">
        <f t="shared" si="25"/>
        <v>327.77</v>
      </c>
    </row>
    <row r="896" spans="1:3" x14ac:dyDescent="0.2">
      <c r="A896" s="60">
        <v>34912</v>
      </c>
      <c r="B896" s="61">
        <v>250090</v>
      </c>
      <c r="C896" s="75">
        <f t="shared" si="25"/>
        <v>250.09</v>
      </c>
    </row>
    <row r="897" spans="1:3" x14ac:dyDescent="0.2">
      <c r="A897" s="60">
        <v>34943</v>
      </c>
      <c r="B897" s="61">
        <v>227580</v>
      </c>
      <c r="C897" s="75">
        <f t="shared" si="25"/>
        <v>227.58</v>
      </c>
    </row>
    <row r="898" spans="1:3" x14ac:dyDescent="0.2">
      <c r="A898" s="60">
        <v>34973</v>
      </c>
      <c r="B898" s="61">
        <v>251320</v>
      </c>
      <c r="C898" s="75">
        <f t="shared" si="25"/>
        <v>251.32</v>
      </c>
    </row>
    <row r="899" spans="1:3" x14ac:dyDescent="0.2">
      <c r="A899" s="60">
        <v>35004</v>
      </c>
      <c r="B899" s="61">
        <v>221870</v>
      </c>
      <c r="C899" s="75">
        <f t="shared" si="25"/>
        <v>221.87</v>
      </c>
    </row>
    <row r="900" spans="1:3" x14ac:dyDescent="0.2">
      <c r="A900" s="60">
        <v>35034</v>
      </c>
      <c r="B900" s="61">
        <v>500960</v>
      </c>
      <c r="C900" s="75">
        <f t="shared" si="25"/>
        <v>500.96</v>
      </c>
    </row>
    <row r="901" spans="1:3" x14ac:dyDescent="0.2">
      <c r="A901" s="60">
        <v>35065</v>
      </c>
      <c r="B901" s="61">
        <v>555090</v>
      </c>
      <c r="C901" s="75">
        <f t="shared" si="25"/>
        <v>555.09</v>
      </c>
    </row>
    <row r="902" spans="1:3" x14ac:dyDescent="0.2">
      <c r="A902" s="60">
        <v>35096</v>
      </c>
      <c r="B902" s="61">
        <v>1633600</v>
      </c>
      <c r="C902" s="75">
        <f t="shared" si="25"/>
        <v>1633.6</v>
      </c>
    </row>
    <row r="903" spans="1:3" x14ac:dyDescent="0.2">
      <c r="A903" s="60">
        <v>35125</v>
      </c>
      <c r="B903" s="61">
        <v>1048140</v>
      </c>
      <c r="C903" s="75">
        <f t="shared" si="25"/>
        <v>1048.1400000000001</v>
      </c>
    </row>
    <row r="904" spans="1:3" x14ac:dyDescent="0.2">
      <c r="A904" s="60">
        <v>35156</v>
      </c>
      <c r="B904" s="61">
        <v>686580</v>
      </c>
      <c r="C904" s="75">
        <f t="shared" si="25"/>
        <v>686.58</v>
      </c>
    </row>
    <row r="905" spans="1:3" x14ac:dyDescent="0.2">
      <c r="A905" s="60">
        <v>35186</v>
      </c>
      <c r="B905" s="61">
        <v>807540</v>
      </c>
      <c r="C905" s="75">
        <f t="shared" si="25"/>
        <v>807.54</v>
      </c>
    </row>
    <row r="906" spans="1:3" x14ac:dyDescent="0.2">
      <c r="A906" s="60">
        <v>35217</v>
      </c>
      <c r="B906" s="61">
        <v>383160</v>
      </c>
      <c r="C906" s="75">
        <f t="shared" si="25"/>
        <v>383.16</v>
      </c>
    </row>
    <row r="907" spans="1:3" x14ac:dyDescent="0.2">
      <c r="A907" s="60">
        <v>35247</v>
      </c>
      <c r="B907" s="61">
        <v>265570</v>
      </c>
      <c r="C907" s="75">
        <f t="shared" ref="C907:C970" si="26">B907 / 1000</f>
        <v>265.57</v>
      </c>
    </row>
    <row r="908" spans="1:3" x14ac:dyDescent="0.2">
      <c r="A908" s="60">
        <v>35278</v>
      </c>
      <c r="B908" s="61">
        <v>258030</v>
      </c>
      <c r="C908" s="75">
        <f t="shared" si="26"/>
        <v>258.02999999999997</v>
      </c>
    </row>
    <row r="909" spans="1:3" x14ac:dyDescent="0.2">
      <c r="A909" s="60">
        <v>35309</v>
      </c>
      <c r="B909" s="61">
        <v>234300</v>
      </c>
      <c r="C909" s="75">
        <f t="shared" si="26"/>
        <v>234.3</v>
      </c>
    </row>
    <row r="910" spans="1:3" x14ac:dyDescent="0.2">
      <c r="A910" s="60">
        <v>35339</v>
      </c>
      <c r="B910" s="61">
        <v>254270</v>
      </c>
      <c r="C910" s="75">
        <f t="shared" si="26"/>
        <v>254.27</v>
      </c>
    </row>
    <row r="911" spans="1:3" x14ac:dyDescent="0.2">
      <c r="A911" s="60">
        <v>35370</v>
      </c>
      <c r="B911" s="61">
        <v>400300</v>
      </c>
      <c r="C911" s="75">
        <f t="shared" si="26"/>
        <v>400.3</v>
      </c>
    </row>
    <row r="912" spans="1:3" x14ac:dyDescent="0.2">
      <c r="A912" s="60">
        <v>35400</v>
      </c>
      <c r="B912" s="61">
        <v>1701520</v>
      </c>
      <c r="C912" s="75">
        <f t="shared" si="26"/>
        <v>1701.52</v>
      </c>
    </row>
    <row r="913" spans="1:3" x14ac:dyDescent="0.2">
      <c r="A913" s="60">
        <v>35431</v>
      </c>
      <c r="B913" s="61">
        <v>2040370</v>
      </c>
      <c r="C913" s="75">
        <f t="shared" si="26"/>
        <v>2040.37</v>
      </c>
    </row>
    <row r="914" spans="1:3" x14ac:dyDescent="0.2">
      <c r="A914" s="60">
        <v>35462</v>
      </c>
      <c r="B914" s="61">
        <v>711380</v>
      </c>
      <c r="C914" s="75">
        <f t="shared" si="26"/>
        <v>711.38</v>
      </c>
    </row>
    <row r="915" spans="1:3" x14ac:dyDescent="0.2">
      <c r="A915" s="60">
        <v>35490</v>
      </c>
      <c r="B915" s="61">
        <v>502180</v>
      </c>
      <c r="C915" s="75">
        <f t="shared" si="26"/>
        <v>502.18</v>
      </c>
    </row>
    <row r="916" spans="1:3" x14ac:dyDescent="0.2">
      <c r="A916" s="60">
        <v>35521</v>
      </c>
      <c r="B916" s="61">
        <v>457040</v>
      </c>
      <c r="C916" s="75">
        <f t="shared" si="26"/>
        <v>457.04</v>
      </c>
    </row>
    <row r="917" spans="1:3" x14ac:dyDescent="0.2">
      <c r="A917" s="60">
        <v>35551</v>
      </c>
      <c r="B917" s="61">
        <v>350410</v>
      </c>
      <c r="C917" s="75">
        <f t="shared" si="26"/>
        <v>350.41</v>
      </c>
    </row>
    <row r="918" spans="1:3" x14ac:dyDescent="0.2">
      <c r="A918" s="60">
        <v>35582</v>
      </c>
      <c r="B918" s="61">
        <v>275920</v>
      </c>
      <c r="C918" s="75">
        <f t="shared" si="26"/>
        <v>275.92</v>
      </c>
    </row>
    <row r="919" spans="1:3" x14ac:dyDescent="0.2">
      <c r="A919" s="60">
        <v>35612</v>
      </c>
      <c r="B919" s="61">
        <v>242050</v>
      </c>
      <c r="C919" s="75">
        <f t="shared" si="26"/>
        <v>242.05</v>
      </c>
    </row>
    <row r="920" spans="1:3" x14ac:dyDescent="0.2">
      <c r="A920" s="60">
        <v>35643</v>
      </c>
      <c r="B920" s="61">
        <v>242480</v>
      </c>
      <c r="C920" s="75">
        <f t="shared" si="26"/>
        <v>242.48</v>
      </c>
    </row>
    <row r="921" spans="1:3" x14ac:dyDescent="0.2">
      <c r="A921" s="60">
        <v>35674</v>
      </c>
      <c r="B921" s="61">
        <v>245490</v>
      </c>
      <c r="C921" s="75">
        <f t="shared" si="26"/>
        <v>245.49</v>
      </c>
    </row>
    <row r="922" spans="1:3" x14ac:dyDescent="0.2">
      <c r="A922" s="60">
        <v>35704</v>
      </c>
      <c r="B922" s="61">
        <v>266980</v>
      </c>
      <c r="C922" s="75">
        <f t="shared" si="26"/>
        <v>266.98</v>
      </c>
    </row>
    <row r="923" spans="1:3" x14ac:dyDescent="0.2">
      <c r="A923" s="60">
        <v>35735</v>
      </c>
      <c r="B923" s="61">
        <v>435110</v>
      </c>
      <c r="C923" s="75">
        <f t="shared" si="26"/>
        <v>435.11</v>
      </c>
    </row>
    <row r="924" spans="1:3" x14ac:dyDescent="0.2">
      <c r="A924" s="60">
        <v>35765</v>
      </c>
      <c r="B924" s="61">
        <v>431060</v>
      </c>
      <c r="C924" s="75">
        <f t="shared" si="26"/>
        <v>431.06</v>
      </c>
    </row>
    <row r="925" spans="1:3" x14ac:dyDescent="0.2">
      <c r="A925" s="60">
        <v>35796</v>
      </c>
      <c r="B925" s="61">
        <v>1578200</v>
      </c>
      <c r="C925" s="75">
        <f t="shared" si="26"/>
        <v>1578.2</v>
      </c>
    </row>
    <row r="926" spans="1:3" x14ac:dyDescent="0.2">
      <c r="A926" s="60">
        <v>35827</v>
      </c>
      <c r="B926" s="61">
        <v>2138600</v>
      </c>
      <c r="C926" s="75">
        <f t="shared" si="26"/>
        <v>2138.6</v>
      </c>
    </row>
    <row r="927" spans="1:3" x14ac:dyDescent="0.2">
      <c r="A927" s="60">
        <v>35855</v>
      </c>
      <c r="B927" s="61">
        <v>1305050</v>
      </c>
      <c r="C927" s="75">
        <f t="shared" si="26"/>
        <v>1305.05</v>
      </c>
    </row>
    <row r="928" spans="1:3" x14ac:dyDescent="0.2">
      <c r="A928" s="60">
        <v>35886</v>
      </c>
      <c r="B928" s="61">
        <v>993050</v>
      </c>
      <c r="C928" s="75">
        <f t="shared" si="26"/>
        <v>993.05</v>
      </c>
    </row>
    <row r="929" spans="1:3" x14ac:dyDescent="0.2">
      <c r="A929" s="60">
        <v>35916</v>
      </c>
      <c r="B929" s="61">
        <v>1162580</v>
      </c>
      <c r="C929" s="75">
        <f t="shared" si="26"/>
        <v>1162.58</v>
      </c>
    </row>
    <row r="930" spans="1:3" x14ac:dyDescent="0.2">
      <c r="A930" s="60">
        <v>35947</v>
      </c>
      <c r="B930" s="61">
        <v>940140</v>
      </c>
      <c r="C930" s="75">
        <f t="shared" si="26"/>
        <v>940.14</v>
      </c>
    </row>
    <row r="931" spans="1:3" x14ac:dyDescent="0.2">
      <c r="A931" s="60">
        <v>35977</v>
      </c>
      <c r="B931" s="61">
        <v>429540</v>
      </c>
      <c r="C931" s="75">
        <f t="shared" si="26"/>
        <v>429.54</v>
      </c>
    </row>
    <row r="932" spans="1:3" x14ac:dyDescent="0.2">
      <c r="A932" s="60">
        <v>36008</v>
      </c>
      <c r="B932" s="61">
        <v>316620</v>
      </c>
      <c r="C932" s="75">
        <f t="shared" si="26"/>
        <v>316.62</v>
      </c>
    </row>
    <row r="933" spans="1:3" x14ac:dyDescent="0.2">
      <c r="A933" s="60">
        <v>36039</v>
      </c>
      <c r="B933" s="61">
        <v>297060</v>
      </c>
      <c r="C933" s="75">
        <f t="shared" si="26"/>
        <v>297.06</v>
      </c>
    </row>
    <row r="934" spans="1:3" x14ac:dyDescent="0.2">
      <c r="A934" s="60">
        <v>36069</v>
      </c>
      <c r="B934" s="61">
        <v>321640</v>
      </c>
      <c r="C934" s="75">
        <f t="shared" si="26"/>
        <v>321.64</v>
      </c>
    </row>
    <row r="935" spans="1:3" x14ac:dyDescent="0.2">
      <c r="A935" s="60">
        <v>36100</v>
      </c>
      <c r="B935" s="61">
        <v>569200</v>
      </c>
      <c r="C935" s="75">
        <f t="shared" si="26"/>
        <v>569.20000000000005</v>
      </c>
    </row>
    <row r="936" spans="1:3" x14ac:dyDescent="0.2">
      <c r="A936" s="60">
        <v>36130</v>
      </c>
      <c r="B936" s="61">
        <v>704770</v>
      </c>
      <c r="C936" s="75">
        <f t="shared" si="26"/>
        <v>704.77</v>
      </c>
    </row>
    <row r="937" spans="1:3" x14ac:dyDescent="0.2">
      <c r="A937" s="60">
        <v>36161</v>
      </c>
      <c r="B937" s="61">
        <v>718850</v>
      </c>
      <c r="C937" s="75">
        <f t="shared" si="26"/>
        <v>718.85</v>
      </c>
    </row>
    <row r="938" spans="1:3" x14ac:dyDescent="0.2">
      <c r="A938" s="60">
        <v>36192</v>
      </c>
      <c r="B938" s="61">
        <v>1169840</v>
      </c>
      <c r="C938" s="75">
        <f t="shared" si="26"/>
        <v>1169.8399999999999</v>
      </c>
    </row>
    <row r="939" spans="1:3" x14ac:dyDescent="0.2">
      <c r="A939" s="60">
        <v>36220</v>
      </c>
      <c r="B939" s="61">
        <v>1091090</v>
      </c>
      <c r="C939" s="75">
        <f t="shared" si="26"/>
        <v>1091.0899999999999</v>
      </c>
    </row>
    <row r="940" spans="1:3" x14ac:dyDescent="0.2">
      <c r="A940" s="60">
        <v>36251</v>
      </c>
      <c r="B940" s="61">
        <v>786180</v>
      </c>
      <c r="C940" s="75">
        <f t="shared" si="26"/>
        <v>786.18</v>
      </c>
    </row>
    <row r="941" spans="1:3" x14ac:dyDescent="0.2">
      <c r="A941" s="60">
        <v>36281</v>
      </c>
      <c r="B941" s="61">
        <v>613940</v>
      </c>
      <c r="C941" s="75">
        <f t="shared" si="26"/>
        <v>613.94000000000005</v>
      </c>
    </row>
    <row r="942" spans="1:3" x14ac:dyDescent="0.2">
      <c r="A942" s="60">
        <v>36312</v>
      </c>
      <c r="B942" s="61">
        <v>390550</v>
      </c>
      <c r="C942" s="75">
        <f t="shared" si="26"/>
        <v>390.55</v>
      </c>
    </row>
    <row r="943" spans="1:3" x14ac:dyDescent="0.2">
      <c r="A943" s="60">
        <v>36342</v>
      </c>
      <c r="B943" s="61">
        <v>298650</v>
      </c>
      <c r="C943" s="75">
        <f t="shared" si="26"/>
        <v>298.64999999999998</v>
      </c>
    </row>
    <row r="944" spans="1:3" x14ac:dyDescent="0.2">
      <c r="A944" s="60">
        <v>36373</v>
      </c>
      <c r="B944" s="61">
        <v>267940</v>
      </c>
      <c r="C944" s="75">
        <f t="shared" si="26"/>
        <v>267.94</v>
      </c>
    </row>
    <row r="945" spans="1:3" x14ac:dyDescent="0.2">
      <c r="A945" s="60">
        <v>36404</v>
      </c>
      <c r="B945" s="61">
        <v>265710</v>
      </c>
      <c r="C945" s="75">
        <f t="shared" si="26"/>
        <v>265.70999999999998</v>
      </c>
    </row>
    <row r="946" spans="1:3" x14ac:dyDescent="0.2">
      <c r="A946" s="60">
        <v>36434</v>
      </c>
      <c r="B946" s="61">
        <v>289760</v>
      </c>
      <c r="C946" s="75">
        <f t="shared" si="26"/>
        <v>289.76</v>
      </c>
    </row>
    <row r="947" spans="1:3" x14ac:dyDescent="0.2">
      <c r="A947" s="60">
        <v>36465</v>
      </c>
      <c r="B947" s="61">
        <v>329780</v>
      </c>
      <c r="C947" s="75">
        <f t="shared" si="26"/>
        <v>329.78</v>
      </c>
    </row>
    <row r="948" spans="1:3" x14ac:dyDescent="0.2">
      <c r="A948" s="60">
        <v>36495</v>
      </c>
      <c r="B948" s="61">
        <v>327716</v>
      </c>
      <c r="C948" s="75">
        <f t="shared" si="26"/>
        <v>327.71600000000001</v>
      </c>
    </row>
    <row r="949" spans="1:3" x14ac:dyDescent="0.2">
      <c r="A949" s="60">
        <v>36526</v>
      </c>
      <c r="B949" s="61">
        <v>835635</v>
      </c>
      <c r="C949" s="75">
        <f t="shared" si="26"/>
        <v>835.63499999999999</v>
      </c>
    </row>
    <row r="950" spans="1:3" x14ac:dyDescent="0.2">
      <c r="A950" s="60">
        <v>36557</v>
      </c>
      <c r="B950" s="61">
        <v>1546547</v>
      </c>
      <c r="C950" s="75">
        <f t="shared" si="26"/>
        <v>1546.547</v>
      </c>
    </row>
    <row r="951" spans="1:3" x14ac:dyDescent="0.2">
      <c r="A951" s="60">
        <v>36586</v>
      </c>
      <c r="B951" s="61">
        <v>1091413</v>
      </c>
      <c r="C951" s="75">
        <f t="shared" si="26"/>
        <v>1091.413</v>
      </c>
    </row>
    <row r="952" spans="1:3" x14ac:dyDescent="0.2">
      <c r="A952" s="60">
        <v>36617</v>
      </c>
      <c r="B952" s="61">
        <v>762198</v>
      </c>
      <c r="C952" s="75">
        <f t="shared" si="26"/>
        <v>762.19799999999998</v>
      </c>
    </row>
    <row r="953" spans="1:3" x14ac:dyDescent="0.2">
      <c r="A953" s="60">
        <v>36647</v>
      </c>
      <c r="B953" s="61">
        <v>495119</v>
      </c>
      <c r="C953" s="75">
        <f t="shared" si="26"/>
        <v>495.11900000000003</v>
      </c>
    </row>
    <row r="954" spans="1:3" x14ac:dyDescent="0.2">
      <c r="A954" s="60">
        <v>36678</v>
      </c>
      <c r="B954" s="61">
        <v>349699</v>
      </c>
      <c r="C954" s="75">
        <f t="shared" si="26"/>
        <v>349.69900000000001</v>
      </c>
    </row>
    <row r="955" spans="1:3" x14ac:dyDescent="0.2">
      <c r="A955" s="60">
        <v>36708</v>
      </c>
      <c r="B955" s="61">
        <v>284642</v>
      </c>
      <c r="C955" s="75">
        <f t="shared" si="26"/>
        <v>284.642</v>
      </c>
    </row>
    <row r="956" spans="1:3" x14ac:dyDescent="0.2">
      <c r="A956" s="60">
        <v>36739</v>
      </c>
      <c r="B956" s="61">
        <v>259944</v>
      </c>
      <c r="C956" s="75">
        <f t="shared" si="26"/>
        <v>259.94400000000002</v>
      </c>
    </row>
    <row r="957" spans="1:3" x14ac:dyDescent="0.2">
      <c r="A957" s="60">
        <v>36770</v>
      </c>
      <c r="B957" s="61">
        <v>266759</v>
      </c>
      <c r="C957" s="75">
        <f t="shared" si="26"/>
        <v>266.75900000000001</v>
      </c>
    </row>
    <row r="958" spans="1:3" x14ac:dyDescent="0.2">
      <c r="A958" s="60">
        <v>36800</v>
      </c>
      <c r="B958" s="61">
        <v>290960</v>
      </c>
      <c r="C958" s="75">
        <f t="shared" si="26"/>
        <v>290.95999999999998</v>
      </c>
    </row>
    <row r="959" spans="1:3" x14ac:dyDescent="0.2">
      <c r="A959" s="60">
        <v>36831</v>
      </c>
      <c r="B959" s="61">
        <v>269187</v>
      </c>
      <c r="C959" s="75">
        <f t="shared" si="26"/>
        <v>269.18700000000001</v>
      </c>
    </row>
    <row r="960" spans="1:3" x14ac:dyDescent="0.2">
      <c r="A960" s="60">
        <v>36861</v>
      </c>
      <c r="B960" s="61">
        <v>312996</v>
      </c>
      <c r="C960" s="75">
        <f t="shared" si="26"/>
        <v>312.99599999999998</v>
      </c>
    </row>
    <row r="961" spans="1:3" x14ac:dyDescent="0.2">
      <c r="A961" s="60">
        <v>36892</v>
      </c>
      <c r="B961" s="61">
        <v>337810</v>
      </c>
      <c r="C961" s="75">
        <f t="shared" si="26"/>
        <v>337.81</v>
      </c>
    </row>
    <row r="962" spans="1:3" x14ac:dyDescent="0.2">
      <c r="A962" s="60">
        <v>36923</v>
      </c>
      <c r="B962" s="61">
        <v>555017</v>
      </c>
      <c r="C962" s="75">
        <f t="shared" si="26"/>
        <v>555.01700000000005</v>
      </c>
    </row>
    <row r="963" spans="1:3" x14ac:dyDescent="0.2">
      <c r="A963" s="60">
        <v>36951</v>
      </c>
      <c r="B963" s="61">
        <v>650217</v>
      </c>
      <c r="C963" s="75">
        <f t="shared" si="26"/>
        <v>650.21699999999998</v>
      </c>
    </row>
    <row r="964" spans="1:3" x14ac:dyDescent="0.2">
      <c r="A964" s="60">
        <v>36982</v>
      </c>
      <c r="B964" s="61">
        <v>416700</v>
      </c>
      <c r="C964" s="75">
        <f t="shared" si="26"/>
        <v>416.7</v>
      </c>
    </row>
    <row r="965" spans="1:3" x14ac:dyDescent="0.2">
      <c r="A965" s="60">
        <v>37012</v>
      </c>
      <c r="B965" s="61">
        <v>368403</v>
      </c>
      <c r="C965" s="75">
        <f t="shared" si="26"/>
        <v>368.40300000000002</v>
      </c>
    </row>
    <row r="966" spans="1:3" x14ac:dyDescent="0.2">
      <c r="A966" s="60">
        <v>37043</v>
      </c>
      <c r="B966" s="61">
        <v>263335</v>
      </c>
      <c r="C966" s="75">
        <f t="shared" si="26"/>
        <v>263.33499999999998</v>
      </c>
    </row>
    <row r="967" spans="1:3" x14ac:dyDescent="0.2">
      <c r="A967" s="60">
        <v>37073</v>
      </c>
      <c r="B967" s="61">
        <v>251323</v>
      </c>
      <c r="C967" s="75">
        <f t="shared" si="26"/>
        <v>251.32300000000001</v>
      </c>
    </row>
    <row r="968" spans="1:3" x14ac:dyDescent="0.2">
      <c r="A968" s="60">
        <v>37104</v>
      </c>
      <c r="B968" s="61">
        <v>220145</v>
      </c>
      <c r="C968" s="75">
        <f t="shared" si="26"/>
        <v>220.14500000000001</v>
      </c>
    </row>
    <row r="969" spans="1:3" x14ac:dyDescent="0.2">
      <c r="A969" s="60">
        <v>37135</v>
      </c>
      <c r="B969" s="61">
        <v>200817</v>
      </c>
      <c r="C969" s="75">
        <f t="shared" si="26"/>
        <v>200.81700000000001</v>
      </c>
    </row>
    <row r="970" spans="1:3" x14ac:dyDescent="0.2">
      <c r="A970" s="60">
        <v>37165</v>
      </c>
      <c r="B970" s="61">
        <v>202783</v>
      </c>
      <c r="C970" s="75">
        <f t="shared" si="26"/>
        <v>202.78299999999999</v>
      </c>
    </row>
    <row r="971" spans="1:3" x14ac:dyDescent="0.2">
      <c r="A971" s="60">
        <v>37196</v>
      </c>
      <c r="B971" s="61">
        <v>361665</v>
      </c>
      <c r="C971" s="75">
        <f t="shared" ref="C971:C1034" si="27">B971 / 1000</f>
        <v>361.66500000000002</v>
      </c>
    </row>
    <row r="972" spans="1:3" x14ac:dyDescent="0.2">
      <c r="A972" s="60">
        <v>37226</v>
      </c>
      <c r="B972" s="61">
        <v>831386</v>
      </c>
      <c r="C972" s="75">
        <f t="shared" si="27"/>
        <v>831.38599999999997</v>
      </c>
    </row>
    <row r="973" spans="1:3" x14ac:dyDescent="0.2">
      <c r="A973" s="60">
        <v>37257</v>
      </c>
      <c r="B973" s="61">
        <v>876689</v>
      </c>
      <c r="C973" s="75">
        <f t="shared" si="27"/>
        <v>876.68899999999996</v>
      </c>
    </row>
    <row r="974" spans="1:3" x14ac:dyDescent="0.2">
      <c r="A974" s="60">
        <v>37288</v>
      </c>
      <c r="B974" s="61">
        <v>521212</v>
      </c>
      <c r="C974" s="75">
        <f t="shared" si="27"/>
        <v>521.21199999999999</v>
      </c>
    </row>
    <row r="975" spans="1:3" x14ac:dyDescent="0.2">
      <c r="A975" s="60">
        <v>37316</v>
      </c>
      <c r="B975" s="61">
        <v>574636</v>
      </c>
      <c r="C975" s="75">
        <f t="shared" si="27"/>
        <v>574.63599999999997</v>
      </c>
    </row>
    <row r="976" spans="1:3" x14ac:dyDescent="0.2">
      <c r="A976" s="60">
        <v>37347</v>
      </c>
      <c r="B976" s="61">
        <v>483883</v>
      </c>
      <c r="C976" s="75">
        <f t="shared" si="27"/>
        <v>483.88299999999998</v>
      </c>
    </row>
    <row r="977" spans="1:3" x14ac:dyDescent="0.2">
      <c r="A977" s="60">
        <v>37377</v>
      </c>
      <c r="B977" s="61">
        <v>363119</v>
      </c>
      <c r="C977" s="75">
        <f t="shared" si="27"/>
        <v>363.11900000000003</v>
      </c>
    </row>
    <row r="978" spans="1:3" x14ac:dyDescent="0.2">
      <c r="A978" s="60">
        <v>37408</v>
      </c>
      <c r="B978" s="61">
        <v>234852</v>
      </c>
      <c r="C978" s="75">
        <f t="shared" si="27"/>
        <v>234.852</v>
      </c>
    </row>
    <row r="979" spans="1:3" x14ac:dyDescent="0.2">
      <c r="A979" s="60">
        <v>37438</v>
      </c>
      <c r="B979" s="61">
        <v>209440</v>
      </c>
      <c r="C979" s="75">
        <f t="shared" si="27"/>
        <v>209.44</v>
      </c>
    </row>
    <row r="980" spans="1:3" x14ac:dyDescent="0.2">
      <c r="A980" s="60">
        <v>37469</v>
      </c>
      <c r="B980" s="61">
        <v>202414</v>
      </c>
      <c r="C980" s="75">
        <f t="shared" si="27"/>
        <v>202.41399999999999</v>
      </c>
    </row>
    <row r="981" spans="1:3" x14ac:dyDescent="0.2">
      <c r="A981" s="60">
        <v>37500</v>
      </c>
      <c r="B981" s="61">
        <v>181429</v>
      </c>
      <c r="C981" s="75">
        <f t="shared" si="27"/>
        <v>181.429</v>
      </c>
    </row>
    <row r="982" spans="1:3" x14ac:dyDescent="0.2">
      <c r="A982" s="60">
        <v>37530</v>
      </c>
      <c r="B982" s="61">
        <v>186417</v>
      </c>
      <c r="C982" s="75">
        <f t="shared" si="27"/>
        <v>186.417</v>
      </c>
    </row>
    <row r="983" spans="1:3" x14ac:dyDescent="0.2">
      <c r="A983" s="60">
        <v>37561</v>
      </c>
      <c r="B983" s="61">
        <v>225792</v>
      </c>
      <c r="C983" s="75">
        <f t="shared" si="27"/>
        <v>225.792</v>
      </c>
    </row>
    <row r="984" spans="1:3" x14ac:dyDescent="0.2">
      <c r="A984" s="60">
        <v>37591</v>
      </c>
      <c r="B984" s="61">
        <v>1119797</v>
      </c>
      <c r="C984" s="75">
        <f t="shared" si="27"/>
        <v>1119.797</v>
      </c>
    </row>
    <row r="985" spans="1:3" x14ac:dyDescent="0.2">
      <c r="A985" s="60">
        <v>37622</v>
      </c>
      <c r="B985" s="61">
        <v>1040705</v>
      </c>
      <c r="C985" s="75">
        <f t="shared" si="27"/>
        <v>1040.7049999999999</v>
      </c>
    </row>
    <row r="986" spans="1:3" x14ac:dyDescent="0.2">
      <c r="A986" s="60">
        <v>37653</v>
      </c>
      <c r="B986" s="61">
        <v>484190</v>
      </c>
      <c r="C986" s="75">
        <f t="shared" si="27"/>
        <v>484.19</v>
      </c>
    </row>
    <row r="987" spans="1:3" x14ac:dyDescent="0.2">
      <c r="A987" s="60">
        <v>37681</v>
      </c>
      <c r="B987" s="61">
        <v>695471</v>
      </c>
      <c r="C987" s="75">
        <f t="shared" si="27"/>
        <v>695.471</v>
      </c>
    </row>
    <row r="988" spans="1:3" x14ac:dyDescent="0.2">
      <c r="A988" s="60">
        <v>37712</v>
      </c>
      <c r="B988" s="61">
        <v>818128</v>
      </c>
      <c r="C988" s="75">
        <f t="shared" si="27"/>
        <v>818.12800000000004</v>
      </c>
    </row>
    <row r="989" spans="1:3" x14ac:dyDescent="0.2">
      <c r="A989" s="60">
        <v>37742</v>
      </c>
      <c r="B989" s="61">
        <v>805624</v>
      </c>
      <c r="C989" s="75">
        <f t="shared" si="27"/>
        <v>805.62400000000002</v>
      </c>
    </row>
    <row r="990" spans="1:3" x14ac:dyDescent="0.2">
      <c r="A990" s="60">
        <v>37773</v>
      </c>
      <c r="B990" s="61">
        <v>341083</v>
      </c>
      <c r="C990" s="75">
        <f t="shared" si="27"/>
        <v>341.08300000000003</v>
      </c>
    </row>
    <row r="991" spans="1:3" x14ac:dyDescent="0.2">
      <c r="A991" s="60">
        <v>37803</v>
      </c>
      <c r="B991" s="61">
        <v>242634</v>
      </c>
      <c r="C991" s="75">
        <f t="shared" si="27"/>
        <v>242.63399999999999</v>
      </c>
    </row>
    <row r="992" spans="1:3" x14ac:dyDescent="0.2">
      <c r="A992" s="60">
        <v>37834</v>
      </c>
      <c r="B992" s="61">
        <v>202551</v>
      </c>
      <c r="C992" s="75">
        <f t="shared" si="27"/>
        <v>202.55099999999999</v>
      </c>
    </row>
    <row r="993" spans="1:3" x14ac:dyDescent="0.2">
      <c r="A993" s="60">
        <v>37865</v>
      </c>
      <c r="B993" s="61">
        <v>206752</v>
      </c>
      <c r="C993" s="75">
        <f t="shared" si="27"/>
        <v>206.75200000000001</v>
      </c>
    </row>
    <row r="994" spans="1:3" x14ac:dyDescent="0.2">
      <c r="A994" s="60">
        <v>37895</v>
      </c>
      <c r="B994" s="61">
        <v>209299</v>
      </c>
      <c r="C994" s="75">
        <f t="shared" si="27"/>
        <v>209.29900000000001</v>
      </c>
    </row>
    <row r="995" spans="1:3" x14ac:dyDescent="0.2">
      <c r="A995" s="60">
        <v>37926</v>
      </c>
      <c r="B995" s="61">
        <v>266565</v>
      </c>
      <c r="C995" s="75">
        <f t="shared" si="27"/>
        <v>266.565</v>
      </c>
    </row>
    <row r="996" spans="1:3" x14ac:dyDescent="0.2">
      <c r="A996" s="60">
        <v>37956</v>
      </c>
      <c r="B996" s="61">
        <v>671593</v>
      </c>
      <c r="C996" s="75">
        <f t="shared" si="27"/>
        <v>671.59299999999996</v>
      </c>
    </row>
    <row r="997" spans="1:3" x14ac:dyDescent="0.2">
      <c r="A997" s="60">
        <v>37987</v>
      </c>
      <c r="B997" s="61">
        <v>660658</v>
      </c>
      <c r="C997" s="75">
        <f t="shared" si="27"/>
        <v>660.65800000000002</v>
      </c>
    </row>
    <row r="998" spans="1:3" x14ac:dyDescent="0.2">
      <c r="A998" s="60">
        <v>38018</v>
      </c>
      <c r="B998" s="61">
        <v>1371781</v>
      </c>
      <c r="C998" s="75">
        <f t="shared" si="27"/>
        <v>1371.7809999999999</v>
      </c>
    </row>
    <row r="999" spans="1:3" x14ac:dyDescent="0.2">
      <c r="A999" s="60">
        <v>38047</v>
      </c>
      <c r="B999" s="61">
        <v>779172</v>
      </c>
      <c r="C999" s="75">
        <f t="shared" si="27"/>
        <v>779.17200000000003</v>
      </c>
    </row>
    <row r="1000" spans="1:3" x14ac:dyDescent="0.2">
      <c r="A1000" s="60">
        <v>38078</v>
      </c>
      <c r="B1000" s="61">
        <v>516186</v>
      </c>
      <c r="C1000" s="75">
        <f t="shared" si="27"/>
        <v>516.18600000000004</v>
      </c>
    </row>
    <row r="1001" spans="1:3" x14ac:dyDescent="0.2">
      <c r="A1001" s="60">
        <v>38108</v>
      </c>
      <c r="B1001" s="61">
        <v>391394</v>
      </c>
      <c r="C1001" s="75">
        <f t="shared" si="27"/>
        <v>391.39400000000001</v>
      </c>
    </row>
    <row r="1002" spans="1:3" x14ac:dyDescent="0.2">
      <c r="A1002" s="60">
        <v>38139</v>
      </c>
      <c r="B1002" s="61">
        <v>264051</v>
      </c>
      <c r="C1002" s="75">
        <f t="shared" si="27"/>
        <v>264.05099999999999</v>
      </c>
    </row>
    <row r="1003" spans="1:3" x14ac:dyDescent="0.2">
      <c r="A1003" s="60">
        <v>38169</v>
      </c>
      <c r="B1003" s="61">
        <v>228916</v>
      </c>
      <c r="C1003" s="75">
        <f t="shared" si="27"/>
        <v>228.916</v>
      </c>
    </row>
    <row r="1004" spans="1:3" x14ac:dyDescent="0.2">
      <c r="A1004" s="60">
        <v>38200</v>
      </c>
      <c r="B1004" s="61">
        <v>188127</v>
      </c>
      <c r="C1004" s="75">
        <f t="shared" si="27"/>
        <v>188.12700000000001</v>
      </c>
    </row>
    <row r="1005" spans="1:3" x14ac:dyDescent="0.2">
      <c r="A1005" s="60">
        <v>38231</v>
      </c>
      <c r="B1005" s="61">
        <v>180703</v>
      </c>
      <c r="C1005" s="75">
        <f t="shared" si="27"/>
        <v>180.703</v>
      </c>
    </row>
    <row r="1006" spans="1:3" x14ac:dyDescent="0.2">
      <c r="A1006" s="60">
        <v>38261</v>
      </c>
      <c r="B1006" s="61">
        <v>245297</v>
      </c>
      <c r="C1006" s="75">
        <f t="shared" si="27"/>
        <v>245.297</v>
      </c>
    </row>
    <row r="1007" spans="1:3" x14ac:dyDescent="0.2">
      <c r="A1007" s="60">
        <v>38292</v>
      </c>
      <c r="B1007" s="61">
        <v>211128</v>
      </c>
      <c r="C1007" s="75">
        <f t="shared" si="27"/>
        <v>211.12799999999999</v>
      </c>
    </row>
    <row r="1008" spans="1:3" x14ac:dyDescent="0.2">
      <c r="A1008" s="60">
        <v>38322</v>
      </c>
      <c r="B1008" s="61">
        <v>477175</v>
      </c>
      <c r="C1008" s="75">
        <f t="shared" si="27"/>
        <v>477.17500000000001</v>
      </c>
    </row>
    <row r="1009" spans="1:3" x14ac:dyDescent="0.2">
      <c r="A1009" s="60">
        <v>38353</v>
      </c>
      <c r="B1009" s="61">
        <v>600360</v>
      </c>
      <c r="C1009" s="75">
        <f t="shared" si="27"/>
        <v>600.36</v>
      </c>
    </row>
    <row r="1010" spans="1:3" x14ac:dyDescent="0.2">
      <c r="A1010" s="60">
        <v>38384</v>
      </c>
      <c r="B1010" s="61">
        <v>498918</v>
      </c>
      <c r="C1010" s="75">
        <f t="shared" si="27"/>
        <v>498.91800000000001</v>
      </c>
    </row>
    <row r="1011" spans="1:3" x14ac:dyDescent="0.2">
      <c r="A1011" s="60">
        <v>38412</v>
      </c>
      <c r="B1011" s="61">
        <v>790508</v>
      </c>
      <c r="C1011" s="75">
        <f t="shared" si="27"/>
        <v>790.50800000000004</v>
      </c>
    </row>
    <row r="1012" spans="1:3" x14ac:dyDescent="0.2">
      <c r="A1012" s="60">
        <v>38443</v>
      </c>
      <c r="B1012" s="61">
        <v>600314</v>
      </c>
      <c r="C1012" s="75">
        <f t="shared" si="27"/>
        <v>600.31399999999996</v>
      </c>
    </row>
    <row r="1013" spans="1:3" x14ac:dyDescent="0.2">
      <c r="A1013" s="60">
        <v>38473</v>
      </c>
      <c r="B1013" s="61">
        <v>1096467</v>
      </c>
      <c r="C1013" s="75">
        <f t="shared" si="27"/>
        <v>1096.4670000000001</v>
      </c>
    </row>
    <row r="1014" spans="1:3" x14ac:dyDescent="0.2">
      <c r="A1014" s="60">
        <v>38504</v>
      </c>
      <c r="B1014" s="61">
        <v>441279</v>
      </c>
      <c r="C1014" s="75">
        <f t="shared" si="27"/>
        <v>441.279</v>
      </c>
    </row>
    <row r="1015" spans="1:3" x14ac:dyDescent="0.2">
      <c r="A1015" s="60">
        <v>38534</v>
      </c>
      <c r="B1015" s="61">
        <v>267209</v>
      </c>
      <c r="C1015" s="75">
        <f t="shared" si="27"/>
        <v>267.209</v>
      </c>
    </row>
    <row r="1016" spans="1:3" x14ac:dyDescent="0.2">
      <c r="A1016" s="60">
        <v>38565</v>
      </c>
      <c r="B1016" s="61">
        <v>215152</v>
      </c>
      <c r="C1016" s="75">
        <f t="shared" si="27"/>
        <v>215.15199999999999</v>
      </c>
    </row>
    <row r="1017" spans="1:3" x14ac:dyDescent="0.2">
      <c r="A1017" s="60">
        <v>38596</v>
      </c>
      <c r="B1017" s="61">
        <v>202277</v>
      </c>
      <c r="C1017" s="75">
        <f t="shared" si="27"/>
        <v>202.27699999999999</v>
      </c>
    </row>
    <row r="1018" spans="1:3" x14ac:dyDescent="0.2">
      <c r="A1018" s="60">
        <v>38626</v>
      </c>
      <c r="B1018" s="61">
        <v>214262</v>
      </c>
      <c r="C1018" s="75">
        <f t="shared" si="27"/>
        <v>214.262</v>
      </c>
    </row>
    <row r="1019" spans="1:3" x14ac:dyDescent="0.2">
      <c r="A1019" s="60">
        <v>38657</v>
      </c>
      <c r="B1019" s="61">
        <v>290287</v>
      </c>
      <c r="C1019" s="75">
        <f t="shared" si="27"/>
        <v>290.28699999999998</v>
      </c>
    </row>
    <row r="1020" spans="1:3" x14ac:dyDescent="0.2">
      <c r="A1020" s="60">
        <v>38687</v>
      </c>
      <c r="B1020" s="61">
        <v>1206696</v>
      </c>
      <c r="C1020" s="75">
        <f t="shared" si="27"/>
        <v>1206.6959999999999</v>
      </c>
    </row>
    <row r="1021" spans="1:3" x14ac:dyDescent="0.2">
      <c r="A1021" s="60">
        <v>38718</v>
      </c>
      <c r="B1021" s="61">
        <v>1414448</v>
      </c>
      <c r="C1021" s="75">
        <f t="shared" si="27"/>
        <v>1414.4480000000001</v>
      </c>
    </row>
    <row r="1022" spans="1:3" x14ac:dyDescent="0.2">
      <c r="A1022" s="60">
        <v>38749</v>
      </c>
      <c r="B1022" s="61">
        <v>825197</v>
      </c>
      <c r="C1022" s="75">
        <f t="shared" si="27"/>
        <v>825.197</v>
      </c>
    </row>
    <row r="1023" spans="1:3" x14ac:dyDescent="0.2">
      <c r="A1023" s="60">
        <v>38777</v>
      </c>
      <c r="B1023" s="61">
        <v>1378719</v>
      </c>
      <c r="C1023" s="75">
        <f t="shared" si="27"/>
        <v>1378.7190000000001</v>
      </c>
    </row>
    <row r="1024" spans="1:3" x14ac:dyDescent="0.2">
      <c r="A1024" s="60">
        <v>38808</v>
      </c>
      <c r="B1024" s="61">
        <v>1752394</v>
      </c>
      <c r="C1024" s="75">
        <f t="shared" si="27"/>
        <v>1752.394</v>
      </c>
    </row>
    <row r="1025" spans="1:3" x14ac:dyDescent="0.2">
      <c r="A1025" s="60">
        <v>38838</v>
      </c>
      <c r="B1025" s="61">
        <v>933094</v>
      </c>
      <c r="C1025" s="75">
        <f t="shared" si="27"/>
        <v>933.09400000000005</v>
      </c>
    </row>
    <row r="1026" spans="1:3" x14ac:dyDescent="0.2">
      <c r="A1026" s="60">
        <v>38869</v>
      </c>
      <c r="B1026" s="61">
        <v>436378</v>
      </c>
      <c r="C1026" s="75">
        <f t="shared" si="27"/>
        <v>436.37799999999999</v>
      </c>
    </row>
    <row r="1027" spans="1:3" x14ac:dyDescent="0.2">
      <c r="A1027" s="60">
        <v>38899</v>
      </c>
      <c r="B1027" s="61">
        <v>298662</v>
      </c>
      <c r="C1027" s="75">
        <f t="shared" si="27"/>
        <v>298.66199999999998</v>
      </c>
    </row>
    <row r="1028" spans="1:3" x14ac:dyDescent="0.2">
      <c r="A1028" s="60">
        <v>38930</v>
      </c>
      <c r="B1028" s="61">
        <v>254225</v>
      </c>
      <c r="C1028" s="75">
        <f t="shared" si="27"/>
        <v>254.22499999999999</v>
      </c>
    </row>
    <row r="1029" spans="1:3" x14ac:dyDescent="0.2">
      <c r="A1029" s="60">
        <v>38961</v>
      </c>
      <c r="B1029" s="61">
        <v>228965</v>
      </c>
      <c r="C1029" s="75">
        <f t="shared" si="27"/>
        <v>228.965</v>
      </c>
    </row>
    <row r="1030" spans="1:3" x14ac:dyDescent="0.2">
      <c r="A1030" s="60">
        <v>38991</v>
      </c>
      <c r="B1030" s="61">
        <v>240337</v>
      </c>
      <c r="C1030" s="75">
        <f t="shared" si="27"/>
        <v>240.33699999999999</v>
      </c>
    </row>
    <row r="1031" spans="1:3" x14ac:dyDescent="0.2">
      <c r="A1031" s="60">
        <v>39022</v>
      </c>
      <c r="B1031" s="61">
        <v>287919</v>
      </c>
      <c r="C1031" s="75">
        <f t="shared" si="27"/>
        <v>287.91899999999998</v>
      </c>
    </row>
    <row r="1032" spans="1:3" x14ac:dyDescent="0.2">
      <c r="A1032" s="60">
        <v>39052</v>
      </c>
      <c r="B1032" s="61">
        <v>478587</v>
      </c>
      <c r="C1032" s="75">
        <f t="shared" si="27"/>
        <v>478.58699999999999</v>
      </c>
    </row>
    <row r="1033" spans="1:3" x14ac:dyDescent="0.2">
      <c r="A1033" s="60">
        <v>39083</v>
      </c>
      <c r="B1033" s="61">
        <v>325381</v>
      </c>
      <c r="C1033" s="75">
        <f t="shared" si="27"/>
        <v>325.38099999999997</v>
      </c>
    </row>
    <row r="1034" spans="1:3" x14ac:dyDescent="0.2">
      <c r="A1034" s="60">
        <v>39114</v>
      </c>
      <c r="B1034" s="61">
        <v>606259</v>
      </c>
      <c r="C1034" s="75">
        <f t="shared" si="27"/>
        <v>606.25900000000001</v>
      </c>
    </row>
    <row r="1035" spans="1:3" x14ac:dyDescent="0.2">
      <c r="A1035" s="60">
        <v>39142</v>
      </c>
      <c r="B1035" s="61">
        <v>543969</v>
      </c>
      <c r="C1035" s="75">
        <f t="shared" ref="C1035:C1098" si="28">B1035 / 1000</f>
        <v>543.96900000000005</v>
      </c>
    </row>
    <row r="1036" spans="1:3" x14ac:dyDescent="0.2">
      <c r="A1036" s="60">
        <v>39173</v>
      </c>
      <c r="B1036" s="61">
        <v>345694</v>
      </c>
      <c r="C1036" s="75">
        <f t="shared" si="28"/>
        <v>345.69400000000002</v>
      </c>
    </row>
    <row r="1037" spans="1:3" x14ac:dyDescent="0.2">
      <c r="A1037" s="60">
        <v>39203</v>
      </c>
      <c r="B1037" s="61">
        <v>298539</v>
      </c>
      <c r="C1037" s="75">
        <f t="shared" si="28"/>
        <v>298.53899999999999</v>
      </c>
    </row>
    <row r="1038" spans="1:3" x14ac:dyDescent="0.2">
      <c r="A1038" s="60">
        <v>39234</v>
      </c>
      <c r="B1038" s="61">
        <v>211784</v>
      </c>
      <c r="C1038" s="75">
        <f t="shared" si="28"/>
        <v>211.78399999999999</v>
      </c>
    </row>
    <row r="1039" spans="1:3" x14ac:dyDescent="0.2">
      <c r="A1039" s="60">
        <v>39264</v>
      </c>
      <c r="B1039" s="61">
        <v>221726</v>
      </c>
      <c r="C1039" s="75">
        <f t="shared" si="28"/>
        <v>221.726</v>
      </c>
    </row>
    <row r="1040" spans="1:3" x14ac:dyDescent="0.2">
      <c r="A1040" s="60">
        <v>39295</v>
      </c>
      <c r="B1040" s="61">
        <v>191088</v>
      </c>
      <c r="C1040" s="75">
        <f t="shared" si="28"/>
        <v>191.08799999999999</v>
      </c>
    </row>
    <row r="1041" spans="1:3" x14ac:dyDescent="0.2">
      <c r="A1041" s="60">
        <v>39326</v>
      </c>
      <c r="B1041" s="61">
        <v>190850</v>
      </c>
      <c r="C1041" s="75">
        <f t="shared" si="28"/>
        <v>190.85</v>
      </c>
    </row>
    <row r="1042" spans="1:3" x14ac:dyDescent="0.2">
      <c r="A1042" s="60">
        <v>39356</v>
      </c>
      <c r="B1042" s="61">
        <v>226904</v>
      </c>
      <c r="C1042" s="75">
        <f t="shared" si="28"/>
        <v>226.904</v>
      </c>
    </row>
    <row r="1043" spans="1:3" x14ac:dyDescent="0.2">
      <c r="A1043" s="60">
        <v>39387</v>
      </c>
      <c r="B1043" s="61">
        <v>208920</v>
      </c>
      <c r="C1043" s="75">
        <f t="shared" si="28"/>
        <v>208.92</v>
      </c>
    </row>
    <row r="1044" spans="1:3" x14ac:dyDescent="0.2">
      <c r="A1044" s="60">
        <v>39417</v>
      </c>
      <c r="B1044" s="61">
        <v>323316</v>
      </c>
      <c r="C1044" s="75">
        <f t="shared" si="28"/>
        <v>323.31599999999997</v>
      </c>
    </row>
    <row r="1045" spans="1:3" x14ac:dyDescent="0.2">
      <c r="A1045" s="60">
        <v>39448</v>
      </c>
      <c r="B1045" s="61">
        <v>576072</v>
      </c>
      <c r="C1045" s="75">
        <f t="shared" si="28"/>
        <v>576.072</v>
      </c>
    </row>
    <row r="1046" spans="1:3" x14ac:dyDescent="0.2">
      <c r="A1046" s="60">
        <v>39479</v>
      </c>
      <c r="B1046" s="61">
        <v>609639</v>
      </c>
      <c r="C1046" s="75">
        <f t="shared" si="28"/>
        <v>609.63900000000001</v>
      </c>
    </row>
    <row r="1047" spans="1:3" x14ac:dyDescent="0.2">
      <c r="A1047" s="60">
        <v>39508</v>
      </c>
      <c r="B1047" s="61">
        <v>525294</v>
      </c>
      <c r="C1047" s="75">
        <f t="shared" si="28"/>
        <v>525.29399999999998</v>
      </c>
    </row>
    <row r="1048" spans="1:3" x14ac:dyDescent="0.2">
      <c r="A1048" s="60">
        <v>39539</v>
      </c>
      <c r="B1048" s="61">
        <v>369064</v>
      </c>
      <c r="C1048" s="75">
        <f t="shared" si="28"/>
        <v>369.06400000000002</v>
      </c>
    </row>
    <row r="1049" spans="1:3" x14ac:dyDescent="0.2">
      <c r="A1049" s="60">
        <v>39569</v>
      </c>
      <c r="B1049" s="61">
        <v>390365</v>
      </c>
      <c r="C1049" s="75">
        <f t="shared" si="28"/>
        <v>390.36500000000001</v>
      </c>
    </row>
    <row r="1050" spans="1:3" x14ac:dyDescent="0.2">
      <c r="A1050" s="60">
        <v>39600</v>
      </c>
      <c r="B1050" s="61">
        <v>240134</v>
      </c>
      <c r="C1050" s="75">
        <f t="shared" si="28"/>
        <v>240.13399999999999</v>
      </c>
    </row>
    <row r="1051" spans="1:3" x14ac:dyDescent="0.2">
      <c r="A1051" s="60">
        <v>39630</v>
      </c>
      <c r="B1051" s="61">
        <v>183634</v>
      </c>
      <c r="C1051" s="75">
        <f t="shared" si="28"/>
        <v>183.63399999999999</v>
      </c>
    </row>
    <row r="1052" spans="1:3" x14ac:dyDescent="0.2">
      <c r="A1052" s="60">
        <v>39661</v>
      </c>
      <c r="B1052" s="61">
        <v>164537</v>
      </c>
      <c r="C1052" s="75">
        <f t="shared" si="28"/>
        <v>164.53700000000001</v>
      </c>
    </row>
    <row r="1053" spans="1:3" x14ac:dyDescent="0.2">
      <c r="A1053" s="60">
        <v>39692</v>
      </c>
      <c r="B1053" s="61">
        <v>162566</v>
      </c>
      <c r="C1053" s="75">
        <f t="shared" si="28"/>
        <v>162.566</v>
      </c>
    </row>
    <row r="1054" spans="1:3" x14ac:dyDescent="0.2">
      <c r="A1054" s="60">
        <v>39722</v>
      </c>
      <c r="B1054" s="61">
        <v>199165</v>
      </c>
      <c r="C1054" s="75">
        <f t="shared" si="28"/>
        <v>199.16499999999999</v>
      </c>
    </row>
    <row r="1055" spans="1:3" x14ac:dyDescent="0.2">
      <c r="A1055" s="60">
        <v>39753</v>
      </c>
      <c r="B1055" s="61">
        <v>249022</v>
      </c>
      <c r="C1055" s="75">
        <f t="shared" si="28"/>
        <v>249.02199999999999</v>
      </c>
    </row>
    <row r="1056" spans="1:3" x14ac:dyDescent="0.2">
      <c r="A1056" s="60">
        <v>39783</v>
      </c>
      <c r="B1056" s="61">
        <v>223604</v>
      </c>
      <c r="C1056" s="75">
        <f t="shared" si="28"/>
        <v>223.60400000000001</v>
      </c>
    </row>
    <row r="1057" spans="1:3" x14ac:dyDescent="0.2">
      <c r="A1057" s="60">
        <v>39814</v>
      </c>
      <c r="B1057" s="61">
        <v>245553</v>
      </c>
      <c r="C1057" s="75">
        <f t="shared" si="28"/>
        <v>245.553</v>
      </c>
    </row>
    <row r="1058" spans="1:3" x14ac:dyDescent="0.2">
      <c r="A1058" s="60">
        <v>39845</v>
      </c>
      <c r="B1058" s="61">
        <v>663873</v>
      </c>
      <c r="C1058" s="75">
        <f t="shared" si="28"/>
        <v>663.87300000000005</v>
      </c>
    </row>
    <row r="1059" spans="1:3" x14ac:dyDescent="0.2">
      <c r="A1059" s="60">
        <v>39873</v>
      </c>
      <c r="B1059" s="61">
        <v>1039786</v>
      </c>
      <c r="C1059" s="75">
        <f t="shared" si="28"/>
        <v>1039.7860000000001</v>
      </c>
    </row>
    <row r="1060" spans="1:3" x14ac:dyDescent="0.2">
      <c r="A1060" s="60">
        <v>39904</v>
      </c>
      <c r="B1060" s="61">
        <v>469248</v>
      </c>
      <c r="C1060" s="75">
        <f t="shared" si="28"/>
        <v>469.24799999999999</v>
      </c>
    </row>
    <row r="1061" spans="1:3" x14ac:dyDescent="0.2">
      <c r="A1061" s="60">
        <v>39934</v>
      </c>
      <c r="B1061" s="61">
        <v>613084</v>
      </c>
      <c r="C1061" s="75">
        <f t="shared" si="28"/>
        <v>613.08399999999995</v>
      </c>
    </row>
    <row r="1062" spans="1:3" x14ac:dyDescent="0.2">
      <c r="A1062" s="60">
        <v>39965</v>
      </c>
      <c r="B1062" s="61">
        <v>266289</v>
      </c>
      <c r="C1062" s="75">
        <f t="shared" si="28"/>
        <v>266.28899999999999</v>
      </c>
    </row>
    <row r="1063" spans="1:3" x14ac:dyDescent="0.2">
      <c r="A1063" s="60">
        <v>39995</v>
      </c>
      <c r="B1063" s="61">
        <v>206016</v>
      </c>
      <c r="C1063" s="75">
        <f t="shared" si="28"/>
        <v>206.01599999999999</v>
      </c>
    </row>
    <row r="1064" spans="1:3" x14ac:dyDescent="0.2">
      <c r="A1064" s="60">
        <v>40026</v>
      </c>
      <c r="B1064" s="61">
        <v>176865</v>
      </c>
      <c r="C1064" s="75">
        <f t="shared" si="28"/>
        <v>176.86500000000001</v>
      </c>
    </row>
    <row r="1065" spans="1:3" x14ac:dyDescent="0.2">
      <c r="A1065" s="60">
        <v>40057</v>
      </c>
      <c r="B1065" s="61">
        <v>160435</v>
      </c>
      <c r="C1065" s="75">
        <f t="shared" si="28"/>
        <v>160.435</v>
      </c>
    </row>
    <row r="1066" spans="1:3" x14ac:dyDescent="0.2">
      <c r="A1066" s="60">
        <v>40087</v>
      </c>
      <c r="B1066" s="61">
        <v>263492</v>
      </c>
      <c r="C1066" s="75">
        <f t="shared" si="28"/>
        <v>263.49200000000002</v>
      </c>
    </row>
    <row r="1067" spans="1:3" x14ac:dyDescent="0.2">
      <c r="A1067" s="60">
        <v>40118</v>
      </c>
      <c r="B1067" s="61">
        <v>212909</v>
      </c>
      <c r="C1067" s="75">
        <f t="shared" si="28"/>
        <v>212.90899999999999</v>
      </c>
    </row>
    <row r="1068" spans="1:3" x14ac:dyDescent="0.2">
      <c r="A1068" s="60">
        <v>40148</v>
      </c>
      <c r="B1068" s="61">
        <v>291686</v>
      </c>
      <c r="C1068" s="75">
        <f t="shared" si="28"/>
        <v>291.68599999999998</v>
      </c>
    </row>
    <row r="1069" spans="1:3" x14ac:dyDescent="0.2">
      <c r="A1069" s="60">
        <v>40179</v>
      </c>
      <c r="B1069" s="61">
        <v>927379</v>
      </c>
      <c r="C1069" s="75">
        <f t="shared" si="28"/>
        <v>927.37900000000002</v>
      </c>
    </row>
    <row r="1070" spans="1:3" x14ac:dyDescent="0.2">
      <c r="A1070" s="60">
        <v>40210</v>
      </c>
      <c r="B1070" s="61">
        <v>836424</v>
      </c>
      <c r="C1070" s="75">
        <f t="shared" si="28"/>
        <v>836.42399999999998</v>
      </c>
    </row>
    <row r="1071" spans="1:3" x14ac:dyDescent="0.2">
      <c r="A1071" s="60">
        <v>40238</v>
      </c>
      <c r="B1071" s="61">
        <v>637336</v>
      </c>
      <c r="C1071" s="75">
        <f t="shared" si="28"/>
        <v>637.33600000000001</v>
      </c>
    </row>
    <row r="1072" spans="1:3" x14ac:dyDescent="0.2">
      <c r="A1072" s="60">
        <v>40269</v>
      </c>
      <c r="B1072" s="61">
        <v>733568</v>
      </c>
      <c r="C1072" s="75">
        <f t="shared" si="28"/>
        <v>733.56799999999998</v>
      </c>
    </row>
    <row r="1073" spans="1:3" x14ac:dyDescent="0.2">
      <c r="A1073" s="60">
        <v>40299</v>
      </c>
      <c r="B1073" s="61">
        <v>579722</v>
      </c>
      <c r="C1073" s="75">
        <f t="shared" si="28"/>
        <v>579.72199999999998</v>
      </c>
    </row>
    <row r="1074" spans="1:3" x14ac:dyDescent="0.2">
      <c r="A1074" s="60">
        <v>40330</v>
      </c>
      <c r="B1074" s="61">
        <v>484736</v>
      </c>
      <c r="C1074" s="75">
        <f t="shared" si="28"/>
        <v>484.73599999999999</v>
      </c>
    </row>
    <row r="1075" spans="1:3" x14ac:dyDescent="0.2">
      <c r="A1075" s="60">
        <v>40360</v>
      </c>
      <c r="B1075" s="61">
        <v>253719</v>
      </c>
      <c r="C1075" s="75">
        <f t="shared" si="28"/>
        <v>253.71899999999999</v>
      </c>
    </row>
    <row r="1076" spans="1:3" x14ac:dyDescent="0.2">
      <c r="A1076" s="60">
        <v>40391</v>
      </c>
      <c r="B1076" s="61">
        <v>214990</v>
      </c>
      <c r="C1076" s="75">
        <f t="shared" si="28"/>
        <v>214.99</v>
      </c>
    </row>
    <row r="1077" spans="1:3" x14ac:dyDescent="0.2">
      <c r="A1077" s="60">
        <v>40422</v>
      </c>
      <c r="B1077" s="61">
        <v>197309</v>
      </c>
      <c r="C1077" s="75">
        <f t="shared" si="28"/>
        <v>197.309</v>
      </c>
    </row>
    <row r="1078" spans="1:3" x14ac:dyDescent="0.2">
      <c r="A1078" s="60">
        <v>40452</v>
      </c>
      <c r="B1078" s="61">
        <v>236193</v>
      </c>
      <c r="C1078" s="75">
        <f t="shared" si="28"/>
        <v>236.19300000000001</v>
      </c>
    </row>
    <row r="1079" spans="1:3" x14ac:dyDescent="0.2">
      <c r="A1079" s="60">
        <v>40483</v>
      </c>
      <c r="B1079" s="61">
        <v>261503</v>
      </c>
      <c r="C1079" s="75">
        <f t="shared" si="28"/>
        <v>261.50299999999999</v>
      </c>
    </row>
    <row r="1080" spans="1:3" x14ac:dyDescent="0.2">
      <c r="A1080" s="60">
        <v>40513</v>
      </c>
      <c r="B1080" s="61">
        <v>823482</v>
      </c>
      <c r="C1080" s="75">
        <f t="shared" si="28"/>
        <v>823.48199999999997</v>
      </c>
    </row>
    <row r="1081" spans="1:3" x14ac:dyDescent="0.2">
      <c r="A1081" s="60">
        <v>40544</v>
      </c>
      <c r="B1081" s="61">
        <v>462516</v>
      </c>
      <c r="C1081" s="75">
        <f t="shared" si="28"/>
        <v>462.51600000000002</v>
      </c>
    </row>
    <row r="1082" spans="1:3" x14ac:dyDescent="0.2">
      <c r="A1082" s="60">
        <v>40575</v>
      </c>
      <c r="B1082" s="61">
        <v>488596</v>
      </c>
      <c r="C1082" s="75">
        <f t="shared" si="28"/>
        <v>488.596</v>
      </c>
    </row>
    <row r="1083" spans="1:3" x14ac:dyDescent="0.2">
      <c r="A1083" s="60">
        <v>40603</v>
      </c>
      <c r="B1083" s="61">
        <v>1481383</v>
      </c>
      <c r="C1083" s="75">
        <f t="shared" si="28"/>
        <v>1481.383</v>
      </c>
    </row>
    <row r="1084" spans="1:3" x14ac:dyDescent="0.2">
      <c r="A1084" s="60">
        <v>40634</v>
      </c>
      <c r="B1084" s="61">
        <v>942478</v>
      </c>
      <c r="C1084" s="75">
        <f t="shared" si="28"/>
        <v>942.47799999999995</v>
      </c>
    </row>
    <row r="1085" spans="1:3" x14ac:dyDescent="0.2">
      <c r="A1085" s="60">
        <v>40664</v>
      </c>
      <c r="B1085" s="61">
        <v>724777</v>
      </c>
      <c r="C1085" s="75">
        <f t="shared" si="28"/>
        <v>724.77700000000004</v>
      </c>
    </row>
    <row r="1086" spans="1:3" x14ac:dyDescent="0.2">
      <c r="A1086" s="60">
        <v>40695</v>
      </c>
      <c r="B1086" s="61">
        <v>565298</v>
      </c>
      <c r="C1086" s="75">
        <f t="shared" si="28"/>
        <v>565.298</v>
      </c>
    </row>
    <row r="1087" spans="1:3" x14ac:dyDescent="0.2">
      <c r="A1087" s="60">
        <v>40725</v>
      </c>
      <c r="B1087" s="61">
        <v>296829</v>
      </c>
      <c r="C1087" s="75">
        <f t="shared" si="28"/>
        <v>296.82900000000001</v>
      </c>
    </row>
    <row r="1088" spans="1:3" x14ac:dyDescent="0.2">
      <c r="A1088" s="60">
        <v>40756</v>
      </c>
      <c r="B1088" s="61">
        <v>222442</v>
      </c>
      <c r="C1088" s="75">
        <f t="shared" si="28"/>
        <v>222.44200000000001</v>
      </c>
    </row>
    <row r="1089" spans="1:3" x14ac:dyDescent="0.2">
      <c r="A1089" s="60">
        <v>40787</v>
      </c>
      <c r="B1089" s="61">
        <v>209428</v>
      </c>
      <c r="C1089" s="75">
        <f t="shared" si="28"/>
        <v>209.428</v>
      </c>
    </row>
    <row r="1090" spans="1:3" x14ac:dyDescent="0.2">
      <c r="A1090" s="60">
        <v>40817</v>
      </c>
      <c r="B1090" s="61">
        <v>222263</v>
      </c>
      <c r="C1090" s="75">
        <f t="shared" si="28"/>
        <v>222.26300000000001</v>
      </c>
    </row>
    <row r="1091" spans="1:3" x14ac:dyDescent="0.2">
      <c r="A1091" s="60">
        <v>40848</v>
      </c>
      <c r="B1091" s="61">
        <v>242164</v>
      </c>
      <c r="C1091" s="75">
        <f t="shared" si="28"/>
        <v>242.16399999999999</v>
      </c>
    </row>
    <row r="1092" spans="1:3" x14ac:dyDescent="0.2">
      <c r="A1092" s="60">
        <v>40878</v>
      </c>
      <c r="B1092" s="61">
        <v>211237</v>
      </c>
      <c r="C1092" s="75">
        <f t="shared" si="28"/>
        <v>211.23699999999999</v>
      </c>
    </row>
    <row r="1093" spans="1:3" x14ac:dyDescent="0.2">
      <c r="A1093" s="60">
        <v>40909</v>
      </c>
      <c r="B1093" s="61">
        <v>275591</v>
      </c>
      <c r="C1093" s="75">
        <f t="shared" si="28"/>
        <v>275.59100000000001</v>
      </c>
    </row>
    <row r="1094" spans="1:3" x14ac:dyDescent="0.2">
      <c r="A1094" s="60">
        <v>40940</v>
      </c>
      <c r="B1094" s="61">
        <v>258581</v>
      </c>
      <c r="C1094" s="75">
        <f t="shared" si="28"/>
        <v>258.58100000000002</v>
      </c>
    </row>
    <row r="1095" spans="1:3" x14ac:dyDescent="0.2">
      <c r="A1095" s="60">
        <v>40969</v>
      </c>
      <c r="B1095" s="61">
        <v>832596</v>
      </c>
      <c r="C1095" s="75">
        <f t="shared" si="28"/>
        <v>832.596</v>
      </c>
    </row>
    <row r="1096" spans="1:3" x14ac:dyDescent="0.2">
      <c r="A1096" s="60">
        <v>41000</v>
      </c>
      <c r="B1096" s="61">
        <v>772545</v>
      </c>
      <c r="C1096" s="75">
        <f t="shared" si="28"/>
        <v>772.54499999999996</v>
      </c>
    </row>
    <row r="1097" spans="1:3" x14ac:dyDescent="0.2">
      <c r="A1097" s="60">
        <v>41030</v>
      </c>
      <c r="B1097" s="61">
        <v>397134</v>
      </c>
      <c r="C1097" s="75">
        <f t="shared" si="28"/>
        <v>397.13400000000001</v>
      </c>
    </row>
    <row r="1098" spans="1:3" x14ac:dyDescent="0.2">
      <c r="A1098" s="60">
        <v>41061</v>
      </c>
      <c r="B1098" s="61">
        <v>233601</v>
      </c>
      <c r="C1098" s="75">
        <f t="shared" si="28"/>
        <v>233.601</v>
      </c>
    </row>
    <row r="1099" spans="1:3" x14ac:dyDescent="0.2">
      <c r="A1099" s="60">
        <v>41091</v>
      </c>
      <c r="B1099" s="61">
        <v>186403</v>
      </c>
      <c r="C1099" s="75">
        <f t="shared" ref="C1099:C1109" si="29">B1099 / 1000</f>
        <v>186.40299999999999</v>
      </c>
    </row>
    <row r="1100" spans="1:3" x14ac:dyDescent="0.2">
      <c r="A1100" s="60">
        <v>41122</v>
      </c>
      <c r="B1100" s="61">
        <v>170732</v>
      </c>
      <c r="C1100" s="75">
        <f t="shared" si="29"/>
        <v>170.732</v>
      </c>
    </row>
    <row r="1101" spans="1:3" x14ac:dyDescent="0.2">
      <c r="A1101" s="60">
        <v>41153</v>
      </c>
      <c r="B1101" s="61">
        <v>157305</v>
      </c>
      <c r="C1101" s="75">
        <f t="shared" si="29"/>
        <v>157.30500000000001</v>
      </c>
    </row>
    <row r="1102" spans="1:3" x14ac:dyDescent="0.2">
      <c r="A1102" s="60">
        <v>41183</v>
      </c>
      <c r="B1102" s="61">
        <v>170557</v>
      </c>
      <c r="C1102" s="75">
        <f t="shared" si="29"/>
        <v>170.55699999999999</v>
      </c>
    </row>
    <row r="1103" spans="1:3" x14ac:dyDescent="0.2">
      <c r="A1103" s="60">
        <v>41214</v>
      </c>
      <c r="B1103" s="61">
        <v>381653</v>
      </c>
      <c r="C1103" s="75">
        <f t="shared" si="29"/>
        <v>381.65300000000002</v>
      </c>
    </row>
    <row r="1104" spans="1:3" x14ac:dyDescent="0.2">
      <c r="A1104" s="60">
        <v>41244</v>
      </c>
      <c r="B1104" s="61">
        <v>918003</v>
      </c>
      <c r="C1104" s="75">
        <f t="shared" si="29"/>
        <v>918.00300000000004</v>
      </c>
    </row>
    <row r="1105" spans="1:3" x14ac:dyDescent="0.2">
      <c r="A1105" s="60">
        <v>41275</v>
      </c>
      <c r="B1105" s="61">
        <v>392029</v>
      </c>
      <c r="C1105" s="75">
        <f t="shared" si="29"/>
        <v>392.029</v>
      </c>
    </row>
    <row r="1106" spans="1:3" x14ac:dyDescent="0.2">
      <c r="A1106" s="60">
        <v>41306</v>
      </c>
      <c r="B1106" s="61">
        <v>338381</v>
      </c>
      <c r="C1106" s="75">
        <f t="shared" si="29"/>
        <v>338.38099999999997</v>
      </c>
    </row>
    <row r="1107" spans="1:3" x14ac:dyDescent="0.2">
      <c r="A1107" s="60">
        <v>41334</v>
      </c>
      <c r="B1107" s="61">
        <v>415228</v>
      </c>
      <c r="C1107" s="75">
        <f t="shared" si="29"/>
        <v>415.22800000000001</v>
      </c>
    </row>
    <row r="1108" spans="1:3" x14ac:dyDescent="0.2">
      <c r="A1108" s="60">
        <v>41365</v>
      </c>
      <c r="B1108" s="61">
        <v>412992</v>
      </c>
      <c r="C1108" s="75">
        <f t="shared" si="29"/>
        <v>412.99200000000002</v>
      </c>
    </row>
    <row r="1109" spans="1:3" x14ac:dyDescent="0.2">
      <c r="A1109" s="60">
        <v>41395</v>
      </c>
      <c r="B1109" s="61">
        <v>244940</v>
      </c>
      <c r="C1109" s="75">
        <f t="shared" si="29"/>
        <v>244.94</v>
      </c>
    </row>
  </sheetData>
  <mergeCells count="2">
    <mergeCell ref="A8:A9"/>
    <mergeCell ref="C8:C9"/>
  </mergeCells>
  <hyperlinks>
    <hyperlink ref="A7" r:id="rId1" display="http://cdec/histPlot/DataPlotter.jsp?staid=SIS&amp;sensor_no=65&amp;duration=M&amp;start=01/01/1900+00:00&amp;end=10/16/2012+13:45&amp;geom=small"/>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W1121"/>
  <sheetViews>
    <sheetView workbookViewId="0">
      <selection activeCell="P105" sqref="P105"/>
    </sheetView>
  </sheetViews>
  <sheetFormatPr defaultRowHeight="15" x14ac:dyDescent="0.2"/>
  <cols>
    <col min="2" max="2" width="9.85546875" bestFit="1" customWidth="1"/>
    <col min="3" max="3" width="10.5703125" bestFit="1" customWidth="1"/>
    <col min="4" max="4" width="3.140625" customWidth="1"/>
    <col min="5" max="5" width="6.42578125" bestFit="1" customWidth="1"/>
    <col min="19" max="19" width="16.5703125" style="104" bestFit="1" customWidth="1"/>
    <col min="20" max="20" width="21.85546875" style="104" bestFit="1" customWidth="1"/>
    <col min="21" max="21" width="10.28515625" style="104" bestFit="1" customWidth="1"/>
    <col min="22" max="22" width="21.28515625" style="104" bestFit="1" customWidth="1"/>
    <col min="23" max="23" width="9.140625" style="104"/>
  </cols>
  <sheetData>
    <row r="1" spans="1:23" ht="30" x14ac:dyDescent="0.4">
      <c r="A1" s="53" t="s">
        <v>137</v>
      </c>
      <c r="E1" s="63"/>
      <c r="F1" s="63"/>
      <c r="G1" s="63"/>
      <c r="H1" s="63"/>
      <c r="I1" s="63"/>
      <c r="J1" s="63"/>
      <c r="K1" s="63"/>
      <c r="L1" s="63"/>
      <c r="M1" s="63"/>
      <c r="N1" s="63"/>
      <c r="O1" s="63"/>
      <c r="P1" s="63"/>
      <c r="Q1" s="63"/>
      <c r="R1" s="63"/>
    </row>
    <row r="2" spans="1:23" x14ac:dyDescent="0.2">
      <c r="A2" s="54"/>
      <c r="E2" s="63"/>
      <c r="F2" s="63"/>
      <c r="G2" s="63"/>
      <c r="H2" s="63"/>
      <c r="I2" s="63"/>
      <c r="J2" s="63"/>
      <c r="K2" s="63"/>
      <c r="L2" s="63"/>
      <c r="M2" s="63"/>
      <c r="N2" s="63"/>
      <c r="O2" s="63"/>
      <c r="P2" s="63"/>
      <c r="Q2" s="63"/>
      <c r="R2" s="63"/>
    </row>
    <row r="3" spans="1:23" x14ac:dyDescent="0.2">
      <c r="A3" s="55" t="s">
        <v>138</v>
      </c>
      <c r="E3" s="63"/>
      <c r="F3" s="63"/>
      <c r="G3" s="63"/>
      <c r="H3" s="63"/>
      <c r="I3" s="63"/>
      <c r="J3" s="63"/>
      <c r="K3" s="63"/>
      <c r="L3" s="63"/>
      <c r="M3" s="63"/>
      <c r="N3" s="63"/>
      <c r="O3" s="63"/>
      <c r="P3" s="63"/>
      <c r="Q3" s="63"/>
      <c r="R3" s="63"/>
    </row>
    <row r="4" spans="1:23" x14ac:dyDescent="0.2">
      <c r="A4" s="55" t="s">
        <v>2</v>
      </c>
      <c r="E4" s="63"/>
      <c r="F4" s="63"/>
      <c r="G4" s="63"/>
      <c r="H4" s="63"/>
      <c r="I4" s="63"/>
      <c r="J4" s="63"/>
      <c r="K4" s="63"/>
      <c r="L4" s="63"/>
      <c r="M4" s="63"/>
      <c r="N4" s="63"/>
      <c r="O4" s="63"/>
      <c r="P4" s="63"/>
      <c r="Q4" s="63"/>
      <c r="R4" s="63"/>
    </row>
    <row r="5" spans="1:23" x14ac:dyDescent="0.2">
      <c r="A5" s="56" t="s">
        <v>139</v>
      </c>
      <c r="E5" s="63"/>
      <c r="F5" s="63"/>
      <c r="G5" s="63"/>
      <c r="H5" s="63"/>
      <c r="I5" s="63"/>
      <c r="J5" s="63"/>
      <c r="K5" s="63"/>
      <c r="L5" s="63"/>
      <c r="M5" s="63"/>
      <c r="N5" s="63"/>
      <c r="O5" s="63"/>
      <c r="P5" s="63"/>
      <c r="Q5" s="63"/>
      <c r="R5" s="63"/>
    </row>
    <row r="6" spans="1:23" x14ac:dyDescent="0.2">
      <c r="A6" s="56"/>
      <c r="E6" s="63"/>
      <c r="F6" s="63"/>
      <c r="G6" s="63"/>
      <c r="H6" s="63"/>
      <c r="I6" s="63"/>
      <c r="J6" s="63"/>
      <c r="K6" s="63"/>
      <c r="L6" s="63"/>
      <c r="M6" s="63"/>
      <c r="N6" s="63"/>
      <c r="O6" s="63"/>
      <c r="P6" s="63"/>
      <c r="Q6" s="63"/>
      <c r="R6" s="63"/>
    </row>
    <row r="7" spans="1:23" x14ac:dyDescent="0.2">
      <c r="A7" s="57" t="s">
        <v>140</v>
      </c>
      <c r="E7" s="63"/>
      <c r="F7" s="63"/>
      <c r="G7" s="63"/>
      <c r="H7" s="63"/>
      <c r="I7" s="63"/>
      <c r="J7" s="63"/>
      <c r="K7" s="63"/>
      <c r="L7" s="63"/>
      <c r="M7" s="63"/>
      <c r="N7" s="63"/>
      <c r="O7" s="63"/>
      <c r="P7" s="63"/>
      <c r="Q7" s="63"/>
      <c r="R7" s="63"/>
    </row>
    <row r="8" spans="1:23" ht="15" customHeight="1" x14ac:dyDescent="0.2">
      <c r="A8" s="133" t="s">
        <v>80</v>
      </c>
      <c r="B8" s="58" t="s">
        <v>6</v>
      </c>
      <c r="C8" s="134"/>
      <c r="E8" s="63"/>
      <c r="F8" s="63"/>
      <c r="G8" s="63"/>
      <c r="H8" s="63"/>
      <c r="I8" s="63"/>
      <c r="J8" s="63"/>
      <c r="K8" s="63"/>
      <c r="L8" s="63"/>
      <c r="M8" s="63"/>
      <c r="N8" s="63"/>
      <c r="O8" s="63"/>
      <c r="P8" s="63"/>
      <c r="Q8" s="63"/>
      <c r="R8" s="63"/>
    </row>
    <row r="9" spans="1:23" x14ac:dyDescent="0.2">
      <c r="A9" s="133"/>
      <c r="B9" s="59" t="s">
        <v>7</v>
      </c>
      <c r="C9" s="134"/>
      <c r="E9" s="64"/>
      <c r="F9" s="64"/>
      <c r="G9" s="65">
        <v>1</v>
      </c>
      <c r="H9" s="65">
        <v>2</v>
      </c>
      <c r="I9" s="65">
        <v>3</v>
      </c>
      <c r="J9" s="65">
        <v>4</v>
      </c>
      <c r="K9" s="65">
        <v>5</v>
      </c>
      <c r="L9" s="65">
        <v>6</v>
      </c>
      <c r="M9" s="65">
        <v>7</v>
      </c>
      <c r="N9" s="65">
        <v>8</v>
      </c>
      <c r="O9" s="65">
        <v>9</v>
      </c>
      <c r="P9" s="65">
        <v>10</v>
      </c>
      <c r="Q9" s="65">
        <v>11</v>
      </c>
      <c r="R9" s="65">
        <v>12</v>
      </c>
    </row>
    <row r="10" spans="1:23" ht="15.75" x14ac:dyDescent="0.25">
      <c r="A10" s="60">
        <v>7610</v>
      </c>
      <c r="B10" s="61">
        <v>37900</v>
      </c>
      <c r="C10" s="103">
        <f>B10 / 1000</f>
        <v>37.9</v>
      </c>
      <c r="E10" s="64"/>
      <c r="F10" s="64"/>
      <c r="G10" s="64" t="s">
        <v>82</v>
      </c>
      <c r="H10" s="64" t="s">
        <v>83</v>
      </c>
      <c r="I10" s="64" t="s">
        <v>84</v>
      </c>
      <c r="J10" s="64" t="s">
        <v>85</v>
      </c>
      <c r="K10" s="64" t="s">
        <v>86</v>
      </c>
      <c r="L10" s="64" t="s">
        <v>87</v>
      </c>
      <c r="M10" s="64" t="s">
        <v>88</v>
      </c>
      <c r="N10" s="64" t="s">
        <v>89</v>
      </c>
      <c r="O10" s="64" t="s">
        <v>90</v>
      </c>
      <c r="P10" s="64" t="s">
        <v>91</v>
      </c>
      <c r="Q10" s="64" t="s">
        <v>92</v>
      </c>
      <c r="R10" s="64" t="s">
        <v>93</v>
      </c>
      <c r="S10" s="104" t="s">
        <v>144</v>
      </c>
      <c r="T10" s="104" t="s">
        <v>142</v>
      </c>
      <c r="U10" s="104" t="s">
        <v>143</v>
      </c>
      <c r="V10" s="105" t="s">
        <v>145</v>
      </c>
      <c r="W10" s="106" t="s">
        <v>27</v>
      </c>
    </row>
    <row r="11" spans="1:23" ht="15.75" x14ac:dyDescent="0.25">
      <c r="A11" s="60">
        <v>7640</v>
      </c>
      <c r="B11" s="61">
        <v>157400</v>
      </c>
      <c r="C11" s="103">
        <f t="shared" ref="C11:C74" si="0">B11 / 1000</f>
        <v>157.4</v>
      </c>
      <c r="E11" s="64">
        <f>(F11 - $F$11) * 12</f>
        <v>0</v>
      </c>
      <c r="F11" s="64">
        <v>1921</v>
      </c>
      <c r="G11" s="68">
        <f t="shared" ref="G11:R20" si="1">INDEX($C$10:$C$1499,G$9+$E11,1)</f>
        <v>37.9</v>
      </c>
      <c r="H11" s="68">
        <f t="shared" si="1"/>
        <v>157.4</v>
      </c>
      <c r="I11" s="68">
        <f t="shared" si="1"/>
        <v>275.10000000000002</v>
      </c>
      <c r="J11" s="68">
        <f t="shared" si="1"/>
        <v>467.8</v>
      </c>
      <c r="K11" s="68">
        <f t="shared" si="1"/>
        <v>319.7</v>
      </c>
      <c r="L11" s="68">
        <f t="shared" si="1"/>
        <v>535.29999999999995</v>
      </c>
      <c r="M11" s="68">
        <f t="shared" si="1"/>
        <v>420.9</v>
      </c>
      <c r="N11" s="68">
        <f t="shared" si="1"/>
        <v>525.4</v>
      </c>
      <c r="O11" s="68">
        <f t="shared" si="1"/>
        <v>374.8</v>
      </c>
      <c r="P11" s="68">
        <f t="shared" si="1"/>
        <v>71</v>
      </c>
      <c r="Q11" s="68">
        <f t="shared" si="1"/>
        <v>12.3</v>
      </c>
      <c r="R11" s="68">
        <f t="shared" si="1"/>
        <v>6.3</v>
      </c>
      <c r="S11" s="107">
        <f>SUM(G11:R11)</f>
        <v>3203.9000000000005</v>
      </c>
      <c r="T11" s="107">
        <f>SUM(M11:R11)</f>
        <v>1410.6999999999998</v>
      </c>
      <c r="U11" s="104">
        <f>IF(T11 &gt; 600, 1, 2)</f>
        <v>1</v>
      </c>
      <c r="V11" s="104">
        <v>1</v>
      </c>
      <c r="W11" s="106">
        <f>U11-V11</f>
        <v>0</v>
      </c>
    </row>
    <row r="12" spans="1:23" ht="15.75" x14ac:dyDescent="0.25">
      <c r="A12" s="60">
        <v>7671</v>
      </c>
      <c r="B12" s="61">
        <v>275100</v>
      </c>
      <c r="C12" s="103">
        <f t="shared" si="0"/>
        <v>275.10000000000002</v>
      </c>
      <c r="E12" s="64">
        <f t="shared" ref="E12:E75" si="2">(F12 - $F$11) * 12</f>
        <v>12</v>
      </c>
      <c r="F12" s="64">
        <f>F11+1</f>
        <v>1922</v>
      </c>
      <c r="G12" s="68">
        <f t="shared" si="1"/>
        <v>14.2</v>
      </c>
      <c r="H12" s="68">
        <f t="shared" si="1"/>
        <v>38.799999999999997</v>
      </c>
      <c r="I12" s="68">
        <f t="shared" si="1"/>
        <v>131</v>
      </c>
      <c r="J12" s="68">
        <f t="shared" si="1"/>
        <v>112.7</v>
      </c>
      <c r="K12" s="68">
        <f t="shared" si="1"/>
        <v>360.1</v>
      </c>
      <c r="L12" s="68">
        <f t="shared" si="1"/>
        <v>324.60000000000002</v>
      </c>
      <c r="M12" s="68">
        <f t="shared" si="1"/>
        <v>480.2</v>
      </c>
      <c r="N12" s="68">
        <f t="shared" si="1"/>
        <v>1027</v>
      </c>
      <c r="O12" s="68">
        <f t="shared" si="1"/>
        <v>677.3</v>
      </c>
      <c r="P12" s="68">
        <f t="shared" si="1"/>
        <v>93.6</v>
      </c>
      <c r="Q12" s="68">
        <f t="shared" si="1"/>
        <v>13.6</v>
      </c>
      <c r="R12" s="68">
        <f t="shared" si="1"/>
        <v>5.9</v>
      </c>
      <c r="S12" s="107">
        <f t="shared" ref="S12:S75" si="3">SUM(G12:R12)</f>
        <v>3278.9999999999995</v>
      </c>
      <c r="T12" s="107">
        <f t="shared" ref="T12:T75" si="4">SUM(M12:R12)</f>
        <v>2297.6</v>
      </c>
      <c r="U12" s="104">
        <f t="shared" ref="U12:U75" si="5">IF(T12 &gt; 600, 1, 2)</f>
        <v>1</v>
      </c>
      <c r="V12" s="104">
        <v>1</v>
      </c>
      <c r="W12" s="106">
        <f t="shared" ref="W12:W75" si="6">U12-V12</f>
        <v>0</v>
      </c>
    </row>
    <row r="13" spans="1:23" ht="15.75" x14ac:dyDescent="0.25">
      <c r="A13" s="60">
        <v>7702</v>
      </c>
      <c r="B13" s="61">
        <v>467800</v>
      </c>
      <c r="C13" s="103">
        <f t="shared" si="0"/>
        <v>467.8</v>
      </c>
      <c r="E13" s="64">
        <f t="shared" si="2"/>
        <v>24</v>
      </c>
      <c r="F13" s="64">
        <f t="shared" ref="F13:F76" si="7">F12+1</f>
        <v>1923</v>
      </c>
      <c r="G13" s="68">
        <f t="shared" si="1"/>
        <v>19.3</v>
      </c>
      <c r="H13" s="68">
        <f t="shared" si="1"/>
        <v>55.8</v>
      </c>
      <c r="I13" s="68">
        <f t="shared" si="1"/>
        <v>398</v>
      </c>
      <c r="J13" s="68">
        <f t="shared" si="1"/>
        <v>275</v>
      </c>
      <c r="K13" s="68">
        <f t="shared" si="1"/>
        <v>182.8</v>
      </c>
      <c r="L13" s="68">
        <f t="shared" si="1"/>
        <v>224.5</v>
      </c>
      <c r="M13" s="68">
        <f t="shared" si="1"/>
        <v>564.20000000000005</v>
      </c>
      <c r="N13" s="68">
        <f t="shared" si="1"/>
        <v>615.9</v>
      </c>
      <c r="O13" s="68">
        <f t="shared" si="1"/>
        <v>283.39999999999998</v>
      </c>
      <c r="P13" s="68">
        <f t="shared" si="1"/>
        <v>96.7</v>
      </c>
      <c r="Q13" s="68">
        <f t="shared" si="1"/>
        <v>17.5</v>
      </c>
      <c r="R13" s="68">
        <f t="shared" si="1"/>
        <v>17.5</v>
      </c>
      <c r="S13" s="107">
        <f t="shared" si="3"/>
        <v>2750.6</v>
      </c>
      <c r="T13" s="107">
        <f t="shared" si="4"/>
        <v>1595.2</v>
      </c>
      <c r="U13" s="104">
        <f t="shared" si="5"/>
        <v>1</v>
      </c>
      <c r="V13" s="104">
        <v>1</v>
      </c>
      <c r="W13" s="106">
        <f t="shared" si="6"/>
        <v>0</v>
      </c>
    </row>
    <row r="14" spans="1:23" ht="15.75" x14ac:dyDescent="0.25">
      <c r="A14" s="60">
        <v>7730</v>
      </c>
      <c r="B14" s="61">
        <v>319700</v>
      </c>
      <c r="C14" s="103">
        <f t="shared" si="0"/>
        <v>319.7</v>
      </c>
      <c r="E14" s="64">
        <f t="shared" si="2"/>
        <v>36</v>
      </c>
      <c r="F14" s="64">
        <f t="shared" si="7"/>
        <v>1924</v>
      </c>
      <c r="G14" s="68">
        <f t="shared" si="1"/>
        <v>23.2</v>
      </c>
      <c r="H14" s="68">
        <f t="shared" si="1"/>
        <v>21.1</v>
      </c>
      <c r="I14" s="68">
        <f t="shared" si="1"/>
        <v>26.8</v>
      </c>
      <c r="J14" s="68">
        <f t="shared" si="1"/>
        <v>41.9</v>
      </c>
      <c r="K14" s="68">
        <f t="shared" si="1"/>
        <v>112.1</v>
      </c>
      <c r="L14" s="68">
        <f t="shared" si="1"/>
        <v>57.9</v>
      </c>
      <c r="M14" s="68">
        <f t="shared" si="1"/>
        <v>123</v>
      </c>
      <c r="N14" s="68">
        <f t="shared" si="1"/>
        <v>104.5</v>
      </c>
      <c r="O14" s="68">
        <f t="shared" si="1"/>
        <v>26.3</v>
      </c>
      <c r="P14" s="68">
        <f t="shared" si="1"/>
        <v>3.5</v>
      </c>
      <c r="Q14" s="68">
        <f t="shared" si="1"/>
        <v>0.8</v>
      </c>
      <c r="R14" s="68">
        <f t="shared" si="1"/>
        <v>2.2999999999999998</v>
      </c>
      <c r="S14" s="107">
        <f t="shared" si="3"/>
        <v>543.39999999999986</v>
      </c>
      <c r="T14" s="107">
        <f t="shared" si="4"/>
        <v>260.40000000000003</v>
      </c>
      <c r="U14" s="104">
        <f t="shared" si="5"/>
        <v>2</v>
      </c>
      <c r="V14" s="104">
        <v>2</v>
      </c>
      <c r="W14" s="106">
        <f t="shared" si="6"/>
        <v>0</v>
      </c>
    </row>
    <row r="15" spans="1:23" ht="15.75" x14ac:dyDescent="0.25">
      <c r="A15" s="60">
        <v>7761</v>
      </c>
      <c r="B15" s="61">
        <v>535300</v>
      </c>
      <c r="C15" s="103">
        <f t="shared" si="0"/>
        <v>535.29999999999995</v>
      </c>
      <c r="E15" s="64">
        <f t="shared" si="2"/>
        <v>48</v>
      </c>
      <c r="F15" s="64">
        <f t="shared" si="7"/>
        <v>1925</v>
      </c>
      <c r="G15" s="68">
        <f t="shared" si="1"/>
        <v>13.3</v>
      </c>
      <c r="H15" s="68">
        <f t="shared" si="1"/>
        <v>57.3</v>
      </c>
      <c r="I15" s="68">
        <f t="shared" si="1"/>
        <v>85.9</v>
      </c>
      <c r="J15" s="68">
        <f t="shared" si="1"/>
        <v>87.2</v>
      </c>
      <c r="K15" s="68">
        <f t="shared" si="1"/>
        <v>598.29999999999995</v>
      </c>
      <c r="L15" s="68">
        <f t="shared" si="1"/>
        <v>311.7</v>
      </c>
      <c r="M15" s="68">
        <f t="shared" si="1"/>
        <v>599.9</v>
      </c>
      <c r="N15" s="68">
        <f t="shared" si="1"/>
        <v>612.9</v>
      </c>
      <c r="O15" s="68">
        <f t="shared" si="1"/>
        <v>272.89999999999998</v>
      </c>
      <c r="P15" s="68">
        <f t="shared" si="1"/>
        <v>60.1</v>
      </c>
      <c r="Q15" s="68">
        <f t="shared" si="1"/>
        <v>11.1</v>
      </c>
      <c r="R15" s="68">
        <f t="shared" si="1"/>
        <v>6.5</v>
      </c>
      <c r="S15" s="107">
        <f t="shared" si="3"/>
        <v>2717.1</v>
      </c>
      <c r="T15" s="107">
        <f t="shared" si="4"/>
        <v>1563.3999999999996</v>
      </c>
      <c r="U15" s="104">
        <f t="shared" si="5"/>
        <v>1</v>
      </c>
      <c r="V15" s="104">
        <v>1</v>
      </c>
      <c r="W15" s="106">
        <f t="shared" si="6"/>
        <v>0</v>
      </c>
    </row>
    <row r="16" spans="1:23" ht="15.75" x14ac:dyDescent="0.25">
      <c r="A16" s="60">
        <v>7791</v>
      </c>
      <c r="B16" s="61">
        <v>420900</v>
      </c>
      <c r="C16" s="103">
        <f t="shared" si="0"/>
        <v>420.9</v>
      </c>
      <c r="E16" s="64">
        <f t="shared" si="2"/>
        <v>60</v>
      </c>
      <c r="F16" s="64">
        <f t="shared" si="7"/>
        <v>1926</v>
      </c>
      <c r="G16" s="68">
        <f t="shared" si="1"/>
        <v>20.100000000000001</v>
      </c>
      <c r="H16" s="68">
        <f t="shared" si="1"/>
        <v>32.799999999999997</v>
      </c>
      <c r="I16" s="68">
        <f t="shared" si="1"/>
        <v>53.7</v>
      </c>
      <c r="J16" s="68">
        <f t="shared" si="1"/>
        <v>48.1</v>
      </c>
      <c r="K16" s="68">
        <f t="shared" si="1"/>
        <v>260.5</v>
      </c>
      <c r="L16" s="68">
        <f t="shared" si="1"/>
        <v>199.7</v>
      </c>
      <c r="M16" s="68">
        <f t="shared" si="1"/>
        <v>479.3</v>
      </c>
      <c r="N16" s="68">
        <f t="shared" si="1"/>
        <v>212.2</v>
      </c>
      <c r="O16" s="68">
        <f t="shared" si="1"/>
        <v>66.3</v>
      </c>
      <c r="P16" s="68">
        <f t="shared" si="1"/>
        <v>12.6</v>
      </c>
      <c r="Q16" s="68">
        <f t="shared" si="1"/>
        <v>0</v>
      </c>
      <c r="R16" s="68">
        <f t="shared" si="1"/>
        <v>1.2</v>
      </c>
      <c r="S16" s="107">
        <f t="shared" si="3"/>
        <v>1386.5</v>
      </c>
      <c r="T16" s="107">
        <f t="shared" si="4"/>
        <v>771.6</v>
      </c>
      <c r="U16" s="104">
        <f t="shared" si="5"/>
        <v>1</v>
      </c>
      <c r="V16" s="104">
        <v>1</v>
      </c>
      <c r="W16" s="106">
        <f t="shared" si="6"/>
        <v>0</v>
      </c>
    </row>
    <row r="17" spans="1:23" ht="15.75" x14ac:dyDescent="0.25">
      <c r="A17" s="60">
        <v>7822</v>
      </c>
      <c r="B17" s="61">
        <v>525400</v>
      </c>
      <c r="C17" s="103">
        <f t="shared" si="0"/>
        <v>525.4</v>
      </c>
      <c r="E17" s="64">
        <f t="shared" si="2"/>
        <v>72</v>
      </c>
      <c r="F17" s="64">
        <f t="shared" si="7"/>
        <v>1927</v>
      </c>
      <c r="G17" s="68">
        <f t="shared" si="1"/>
        <v>13.2</v>
      </c>
      <c r="H17" s="68">
        <f t="shared" si="1"/>
        <v>180.5</v>
      </c>
      <c r="I17" s="68">
        <f t="shared" si="1"/>
        <v>141.5</v>
      </c>
      <c r="J17" s="68">
        <f t="shared" si="1"/>
        <v>222.4</v>
      </c>
      <c r="K17" s="68">
        <f t="shared" si="1"/>
        <v>774.5</v>
      </c>
      <c r="L17" s="68">
        <f t="shared" si="1"/>
        <v>446.8</v>
      </c>
      <c r="M17" s="68">
        <f t="shared" si="1"/>
        <v>727.9</v>
      </c>
      <c r="N17" s="68">
        <f t="shared" si="1"/>
        <v>616.5</v>
      </c>
      <c r="O17" s="68">
        <f t="shared" si="1"/>
        <v>431.8</v>
      </c>
      <c r="P17" s="68">
        <f t="shared" si="1"/>
        <v>74.599999999999994</v>
      </c>
      <c r="Q17" s="68">
        <f t="shared" si="1"/>
        <v>13.4</v>
      </c>
      <c r="R17" s="68">
        <f t="shared" si="1"/>
        <v>9.1</v>
      </c>
      <c r="S17" s="107">
        <f t="shared" si="3"/>
        <v>3652.2</v>
      </c>
      <c r="T17" s="107">
        <f t="shared" si="4"/>
        <v>1873.3</v>
      </c>
      <c r="U17" s="104">
        <f t="shared" si="5"/>
        <v>1</v>
      </c>
      <c r="V17" s="104">
        <v>1</v>
      </c>
      <c r="W17" s="106">
        <f t="shared" si="6"/>
        <v>0</v>
      </c>
    </row>
    <row r="18" spans="1:23" ht="15.75" x14ac:dyDescent="0.25">
      <c r="A18" s="60">
        <v>7852</v>
      </c>
      <c r="B18" s="61">
        <v>374800</v>
      </c>
      <c r="C18" s="103">
        <f t="shared" si="0"/>
        <v>374.8</v>
      </c>
      <c r="E18" s="64">
        <f t="shared" si="2"/>
        <v>84</v>
      </c>
      <c r="F18" s="64">
        <f t="shared" si="7"/>
        <v>1928</v>
      </c>
      <c r="G18" s="68">
        <f t="shared" si="1"/>
        <v>17.399999999999999</v>
      </c>
      <c r="H18" s="68">
        <f t="shared" si="1"/>
        <v>113.4</v>
      </c>
      <c r="I18" s="68">
        <f t="shared" si="1"/>
        <v>99.1</v>
      </c>
      <c r="J18" s="68">
        <f t="shared" si="1"/>
        <v>108.5</v>
      </c>
      <c r="K18" s="68">
        <f t="shared" si="1"/>
        <v>138.30000000000001</v>
      </c>
      <c r="L18" s="68">
        <f t="shared" si="1"/>
        <v>988.5</v>
      </c>
      <c r="M18" s="68">
        <f t="shared" si="1"/>
        <v>536</v>
      </c>
      <c r="N18" s="68">
        <f t="shared" si="1"/>
        <v>395.6</v>
      </c>
      <c r="O18" s="68">
        <f t="shared" si="1"/>
        <v>97.5</v>
      </c>
      <c r="P18" s="68">
        <f t="shared" si="1"/>
        <v>19.7</v>
      </c>
      <c r="Q18" s="68">
        <f t="shared" si="1"/>
        <v>4.4000000000000004</v>
      </c>
      <c r="R18" s="68">
        <f t="shared" si="1"/>
        <v>2.4</v>
      </c>
      <c r="S18" s="107">
        <f t="shared" si="3"/>
        <v>2520.8000000000002</v>
      </c>
      <c r="T18" s="107">
        <f t="shared" si="4"/>
        <v>1055.6000000000001</v>
      </c>
      <c r="U18" s="104">
        <f t="shared" si="5"/>
        <v>1</v>
      </c>
      <c r="V18" s="104">
        <v>1</v>
      </c>
      <c r="W18" s="106">
        <f t="shared" si="6"/>
        <v>0</v>
      </c>
    </row>
    <row r="19" spans="1:23" ht="15.75" x14ac:dyDescent="0.25">
      <c r="A19" s="60">
        <v>7883</v>
      </c>
      <c r="B19" s="61">
        <v>71000</v>
      </c>
      <c r="C19" s="103">
        <f t="shared" si="0"/>
        <v>71</v>
      </c>
      <c r="E19" s="64">
        <f t="shared" si="2"/>
        <v>96</v>
      </c>
      <c r="F19" s="64">
        <f t="shared" si="7"/>
        <v>1929</v>
      </c>
      <c r="G19" s="68">
        <f t="shared" si="1"/>
        <v>11.6</v>
      </c>
      <c r="H19" s="68">
        <f t="shared" si="1"/>
        <v>27.5</v>
      </c>
      <c r="I19" s="68">
        <f t="shared" si="1"/>
        <v>38.299999999999997</v>
      </c>
      <c r="J19" s="68">
        <f t="shared" si="1"/>
        <v>41.7</v>
      </c>
      <c r="K19" s="68">
        <f t="shared" si="1"/>
        <v>98.8</v>
      </c>
      <c r="L19" s="68">
        <f t="shared" si="1"/>
        <v>148.19999999999999</v>
      </c>
      <c r="M19" s="68">
        <f t="shared" si="1"/>
        <v>211</v>
      </c>
      <c r="N19" s="68">
        <f t="shared" si="1"/>
        <v>357.6</v>
      </c>
      <c r="O19" s="68">
        <f t="shared" si="1"/>
        <v>179.7</v>
      </c>
      <c r="P19" s="68">
        <f t="shared" si="1"/>
        <v>30.4</v>
      </c>
      <c r="Q19" s="68">
        <f t="shared" si="1"/>
        <v>1.6</v>
      </c>
      <c r="R19" s="68">
        <f t="shared" si="1"/>
        <v>1</v>
      </c>
      <c r="S19" s="107">
        <f t="shared" si="3"/>
        <v>1147.4000000000001</v>
      </c>
      <c r="T19" s="107">
        <f t="shared" si="4"/>
        <v>781.3</v>
      </c>
      <c r="U19" s="104">
        <f t="shared" si="5"/>
        <v>1</v>
      </c>
      <c r="V19" s="104">
        <v>1</v>
      </c>
      <c r="W19" s="106">
        <f t="shared" si="6"/>
        <v>0</v>
      </c>
    </row>
    <row r="20" spans="1:23" ht="15.75" x14ac:dyDescent="0.25">
      <c r="A20" s="60">
        <v>7914</v>
      </c>
      <c r="B20" s="61">
        <v>12300</v>
      </c>
      <c r="C20" s="103">
        <f t="shared" si="0"/>
        <v>12.3</v>
      </c>
      <c r="E20" s="64">
        <f t="shared" si="2"/>
        <v>108</v>
      </c>
      <c r="F20" s="64">
        <f t="shared" si="7"/>
        <v>1930</v>
      </c>
      <c r="G20" s="68">
        <f t="shared" si="1"/>
        <v>11.3</v>
      </c>
      <c r="H20" s="68">
        <f t="shared" si="1"/>
        <v>11.8</v>
      </c>
      <c r="I20" s="68">
        <f t="shared" si="1"/>
        <v>162</v>
      </c>
      <c r="J20" s="68">
        <f t="shared" si="1"/>
        <v>144</v>
      </c>
      <c r="K20" s="68">
        <f t="shared" si="1"/>
        <v>151</v>
      </c>
      <c r="L20" s="68">
        <f t="shared" si="1"/>
        <v>328</v>
      </c>
      <c r="M20" s="68">
        <f t="shared" si="1"/>
        <v>357</v>
      </c>
      <c r="N20" s="68">
        <f t="shared" si="1"/>
        <v>285</v>
      </c>
      <c r="O20" s="68">
        <f t="shared" si="1"/>
        <v>160</v>
      </c>
      <c r="P20" s="68">
        <f t="shared" si="1"/>
        <v>27.2</v>
      </c>
      <c r="Q20" s="68">
        <f t="shared" si="1"/>
        <v>6.84</v>
      </c>
      <c r="R20" s="68">
        <f t="shared" si="1"/>
        <v>8.0500000000000007</v>
      </c>
      <c r="S20" s="107">
        <f t="shared" si="3"/>
        <v>1652.1899999999998</v>
      </c>
      <c r="T20" s="107">
        <f t="shared" si="4"/>
        <v>844.09</v>
      </c>
      <c r="U20" s="104">
        <f t="shared" si="5"/>
        <v>1</v>
      </c>
      <c r="V20" s="104">
        <v>1</v>
      </c>
      <c r="W20" s="106">
        <f t="shared" si="6"/>
        <v>0</v>
      </c>
    </row>
    <row r="21" spans="1:23" ht="15.75" x14ac:dyDescent="0.25">
      <c r="A21" s="60">
        <v>7944</v>
      </c>
      <c r="B21" s="61">
        <v>6300</v>
      </c>
      <c r="C21" s="103">
        <f t="shared" si="0"/>
        <v>6.3</v>
      </c>
      <c r="E21" s="64">
        <f t="shared" si="2"/>
        <v>120</v>
      </c>
      <c r="F21" s="64">
        <f t="shared" si="7"/>
        <v>1931</v>
      </c>
      <c r="G21" s="68">
        <f t="shared" ref="G21:R30" si="8">INDEX($C$10:$C$1499,G$9+$E21,1)</f>
        <v>16.8</v>
      </c>
      <c r="H21" s="68">
        <f t="shared" si="8"/>
        <v>34.1</v>
      </c>
      <c r="I21" s="68">
        <f t="shared" si="8"/>
        <v>21</v>
      </c>
      <c r="J21" s="68">
        <f t="shared" si="8"/>
        <v>57</v>
      </c>
      <c r="K21" s="68">
        <f t="shared" si="8"/>
        <v>75.400000000000006</v>
      </c>
      <c r="L21" s="68">
        <f t="shared" si="8"/>
        <v>139.80000000000001</v>
      </c>
      <c r="M21" s="68">
        <f t="shared" si="8"/>
        <v>172.9</v>
      </c>
      <c r="N21" s="68">
        <f t="shared" si="8"/>
        <v>135.6</v>
      </c>
      <c r="O21" s="68">
        <f t="shared" si="8"/>
        <v>47.3</v>
      </c>
      <c r="P21" s="68">
        <f t="shared" si="8"/>
        <v>8.1</v>
      </c>
      <c r="Q21" s="68">
        <f t="shared" si="8"/>
        <v>3</v>
      </c>
      <c r="R21" s="68">
        <f t="shared" si="8"/>
        <v>4.2</v>
      </c>
      <c r="S21" s="107">
        <f t="shared" si="3"/>
        <v>715.2</v>
      </c>
      <c r="T21" s="107">
        <f t="shared" si="4"/>
        <v>371.1</v>
      </c>
      <c r="U21" s="104">
        <f t="shared" si="5"/>
        <v>2</v>
      </c>
      <c r="V21" s="104">
        <v>2</v>
      </c>
      <c r="W21" s="106">
        <f t="shared" si="6"/>
        <v>0</v>
      </c>
    </row>
    <row r="22" spans="1:23" ht="15.75" x14ac:dyDescent="0.25">
      <c r="A22" s="60">
        <v>7975</v>
      </c>
      <c r="B22" s="61">
        <v>14200</v>
      </c>
      <c r="C22" s="103">
        <f t="shared" si="0"/>
        <v>14.2</v>
      </c>
      <c r="E22" s="64">
        <f t="shared" si="2"/>
        <v>132</v>
      </c>
      <c r="F22" s="64">
        <f t="shared" si="7"/>
        <v>1932</v>
      </c>
      <c r="G22" s="68">
        <f t="shared" si="8"/>
        <v>16</v>
      </c>
      <c r="H22" s="68">
        <f t="shared" si="8"/>
        <v>30.3</v>
      </c>
      <c r="I22" s="68">
        <f t="shared" si="8"/>
        <v>165</v>
      </c>
      <c r="J22" s="68">
        <f t="shared" si="8"/>
        <v>161.1</v>
      </c>
      <c r="K22" s="68">
        <f t="shared" si="8"/>
        <v>319.60000000000002</v>
      </c>
      <c r="L22" s="68">
        <f t="shared" si="8"/>
        <v>298</v>
      </c>
      <c r="M22" s="68">
        <f t="shared" si="8"/>
        <v>402.5</v>
      </c>
      <c r="N22" s="68">
        <f t="shared" si="8"/>
        <v>659</v>
      </c>
      <c r="O22" s="68">
        <f t="shared" si="8"/>
        <v>425.8</v>
      </c>
      <c r="P22" s="68">
        <f t="shared" si="8"/>
        <v>92.5</v>
      </c>
      <c r="Q22" s="68">
        <f t="shared" si="8"/>
        <v>16.8</v>
      </c>
      <c r="R22" s="68">
        <f t="shared" si="8"/>
        <v>8.6</v>
      </c>
      <c r="S22" s="107">
        <f t="shared" si="3"/>
        <v>2595.2000000000003</v>
      </c>
      <c r="T22" s="107">
        <f t="shared" si="4"/>
        <v>1605.1999999999998</v>
      </c>
      <c r="U22" s="104">
        <f t="shared" si="5"/>
        <v>1</v>
      </c>
      <c r="V22" s="104">
        <v>1</v>
      </c>
      <c r="W22" s="106">
        <f t="shared" si="6"/>
        <v>0</v>
      </c>
    </row>
    <row r="23" spans="1:23" ht="15.75" x14ac:dyDescent="0.25">
      <c r="A23" s="60">
        <v>8005</v>
      </c>
      <c r="B23" s="61">
        <v>38800</v>
      </c>
      <c r="C23" s="103">
        <f t="shared" si="0"/>
        <v>38.799999999999997</v>
      </c>
      <c r="E23" s="64">
        <f t="shared" si="2"/>
        <v>144</v>
      </c>
      <c r="F23" s="64">
        <f t="shared" si="7"/>
        <v>1933</v>
      </c>
      <c r="G23" s="68">
        <f t="shared" si="8"/>
        <v>10.9</v>
      </c>
      <c r="H23" s="68">
        <f t="shared" si="8"/>
        <v>14.1</v>
      </c>
      <c r="I23" s="68">
        <f t="shared" si="8"/>
        <v>23.3</v>
      </c>
      <c r="J23" s="68">
        <f t="shared" si="8"/>
        <v>42.9</v>
      </c>
      <c r="K23" s="68">
        <f t="shared" si="8"/>
        <v>46.7</v>
      </c>
      <c r="L23" s="68">
        <f t="shared" si="8"/>
        <v>135</v>
      </c>
      <c r="M23" s="68">
        <f t="shared" si="8"/>
        <v>239</v>
      </c>
      <c r="N23" s="68">
        <f t="shared" si="8"/>
        <v>354</v>
      </c>
      <c r="O23" s="68">
        <f t="shared" si="8"/>
        <v>342</v>
      </c>
      <c r="P23" s="68">
        <f t="shared" si="8"/>
        <v>42.2</v>
      </c>
      <c r="Q23" s="68">
        <f t="shared" si="8"/>
        <v>9.6</v>
      </c>
      <c r="R23" s="68">
        <f t="shared" si="8"/>
        <v>9.1999999999999993</v>
      </c>
      <c r="S23" s="107">
        <f t="shared" si="3"/>
        <v>1268.9000000000001</v>
      </c>
      <c r="T23" s="107">
        <f t="shared" si="4"/>
        <v>996.00000000000011</v>
      </c>
      <c r="U23" s="104">
        <f t="shared" si="5"/>
        <v>1</v>
      </c>
      <c r="V23" s="104">
        <v>1</v>
      </c>
      <c r="W23" s="106">
        <f t="shared" si="6"/>
        <v>0</v>
      </c>
    </row>
    <row r="24" spans="1:23" ht="15.75" x14ac:dyDescent="0.25">
      <c r="A24" s="60">
        <v>8036</v>
      </c>
      <c r="B24" s="61">
        <v>131000</v>
      </c>
      <c r="C24" s="103">
        <f t="shared" si="0"/>
        <v>131</v>
      </c>
      <c r="E24" s="64">
        <f t="shared" si="2"/>
        <v>156</v>
      </c>
      <c r="F24" s="64">
        <f t="shared" si="7"/>
        <v>1934</v>
      </c>
      <c r="G24" s="68">
        <f t="shared" si="8"/>
        <v>21.5</v>
      </c>
      <c r="H24" s="68">
        <f t="shared" si="8"/>
        <v>33.799999999999997</v>
      </c>
      <c r="I24" s="68">
        <f t="shared" si="8"/>
        <v>108.3</v>
      </c>
      <c r="J24" s="68">
        <f t="shared" si="8"/>
        <v>159.1</v>
      </c>
      <c r="K24" s="68">
        <f t="shared" si="8"/>
        <v>171.4</v>
      </c>
      <c r="L24" s="68">
        <f t="shared" si="8"/>
        <v>255.4</v>
      </c>
      <c r="M24" s="68">
        <f t="shared" si="8"/>
        <v>195.9</v>
      </c>
      <c r="N24" s="68">
        <f t="shared" si="8"/>
        <v>105.7</v>
      </c>
      <c r="O24" s="68">
        <f t="shared" si="8"/>
        <v>48.7</v>
      </c>
      <c r="P24" s="68">
        <f t="shared" si="8"/>
        <v>11.4</v>
      </c>
      <c r="Q24" s="68">
        <f t="shared" si="8"/>
        <v>6.5</v>
      </c>
      <c r="R24" s="68">
        <f t="shared" si="8"/>
        <v>6.3</v>
      </c>
      <c r="S24" s="107">
        <f t="shared" si="3"/>
        <v>1124</v>
      </c>
      <c r="T24" s="107">
        <f t="shared" si="4"/>
        <v>374.5</v>
      </c>
      <c r="U24" s="104">
        <f t="shared" si="5"/>
        <v>2</v>
      </c>
      <c r="V24" s="104">
        <v>2</v>
      </c>
      <c r="W24" s="106">
        <f t="shared" si="6"/>
        <v>0</v>
      </c>
    </row>
    <row r="25" spans="1:23" ht="15.75" x14ac:dyDescent="0.25">
      <c r="A25" s="60">
        <v>8067</v>
      </c>
      <c r="B25" s="61">
        <v>112700</v>
      </c>
      <c r="C25" s="103">
        <f t="shared" si="0"/>
        <v>112.7</v>
      </c>
      <c r="E25" s="64">
        <f t="shared" si="2"/>
        <v>168</v>
      </c>
      <c r="F25" s="64">
        <f t="shared" si="7"/>
        <v>1935</v>
      </c>
      <c r="G25" s="68">
        <f t="shared" si="8"/>
        <v>10.7</v>
      </c>
      <c r="H25" s="68">
        <f t="shared" si="8"/>
        <v>59.1</v>
      </c>
      <c r="I25" s="68">
        <f t="shared" si="8"/>
        <v>53.8</v>
      </c>
      <c r="J25" s="68">
        <f t="shared" si="8"/>
        <v>156.1</v>
      </c>
      <c r="K25" s="68">
        <f t="shared" si="8"/>
        <v>147.80000000000001</v>
      </c>
      <c r="L25" s="68">
        <f t="shared" si="8"/>
        <v>213</v>
      </c>
      <c r="M25" s="68">
        <f t="shared" si="8"/>
        <v>818</v>
      </c>
      <c r="N25" s="68">
        <f t="shared" si="8"/>
        <v>667.9</v>
      </c>
      <c r="O25" s="68">
        <f t="shared" si="8"/>
        <v>359.6</v>
      </c>
      <c r="P25" s="68">
        <f t="shared" si="8"/>
        <v>69.5</v>
      </c>
      <c r="Q25" s="68">
        <f t="shared" si="8"/>
        <v>16.5</v>
      </c>
      <c r="R25" s="68">
        <f t="shared" si="8"/>
        <v>11.1</v>
      </c>
      <c r="S25" s="107">
        <f t="shared" si="3"/>
        <v>2583.1</v>
      </c>
      <c r="T25" s="107">
        <f t="shared" si="4"/>
        <v>1942.6</v>
      </c>
      <c r="U25" s="104">
        <f t="shared" si="5"/>
        <v>1</v>
      </c>
      <c r="V25" s="104">
        <v>1</v>
      </c>
      <c r="W25" s="106">
        <f t="shared" si="6"/>
        <v>0</v>
      </c>
    </row>
    <row r="26" spans="1:23" ht="15.75" x14ac:dyDescent="0.25">
      <c r="A26" s="60">
        <v>8095</v>
      </c>
      <c r="B26" s="61">
        <v>360100</v>
      </c>
      <c r="C26" s="103">
        <f t="shared" si="0"/>
        <v>360.1</v>
      </c>
      <c r="E26" s="64">
        <f t="shared" si="2"/>
        <v>180</v>
      </c>
      <c r="F26" s="64">
        <f t="shared" si="7"/>
        <v>1936</v>
      </c>
      <c r="G26" s="68">
        <f t="shared" si="8"/>
        <v>21.3</v>
      </c>
      <c r="H26" s="68">
        <f t="shared" si="8"/>
        <v>30.2</v>
      </c>
      <c r="I26" s="68">
        <f t="shared" si="8"/>
        <v>34.299999999999997</v>
      </c>
      <c r="J26" s="68">
        <f t="shared" si="8"/>
        <v>408.1</v>
      </c>
      <c r="K26" s="68">
        <f t="shared" si="8"/>
        <v>775.4</v>
      </c>
      <c r="L26" s="68">
        <f t="shared" si="8"/>
        <v>431.9</v>
      </c>
      <c r="M26" s="68">
        <f t="shared" si="8"/>
        <v>635.79999999999995</v>
      </c>
      <c r="N26" s="68">
        <f t="shared" si="8"/>
        <v>587</v>
      </c>
      <c r="O26" s="68">
        <f t="shared" si="8"/>
        <v>357.7</v>
      </c>
      <c r="P26" s="68">
        <f t="shared" si="8"/>
        <v>83.3</v>
      </c>
      <c r="Q26" s="68">
        <f t="shared" si="8"/>
        <v>17.7</v>
      </c>
      <c r="R26" s="68">
        <f t="shared" si="8"/>
        <v>13.9</v>
      </c>
      <c r="S26" s="107">
        <f t="shared" si="3"/>
        <v>3396.6</v>
      </c>
      <c r="T26" s="107">
        <f t="shared" si="4"/>
        <v>1695.4</v>
      </c>
      <c r="U26" s="104">
        <f t="shared" si="5"/>
        <v>1</v>
      </c>
      <c r="V26" s="104">
        <v>1</v>
      </c>
      <c r="W26" s="106">
        <f t="shared" si="6"/>
        <v>0</v>
      </c>
    </row>
    <row r="27" spans="1:23" ht="15.75" x14ac:dyDescent="0.25">
      <c r="A27" s="60">
        <v>8126</v>
      </c>
      <c r="B27" s="61">
        <v>324600</v>
      </c>
      <c r="C27" s="103">
        <f t="shared" si="0"/>
        <v>324.60000000000002</v>
      </c>
      <c r="E27" s="64">
        <f t="shared" si="2"/>
        <v>192</v>
      </c>
      <c r="F27" s="64">
        <f t="shared" si="7"/>
        <v>1937</v>
      </c>
      <c r="G27" s="68">
        <f t="shared" si="8"/>
        <v>10.5</v>
      </c>
      <c r="H27" s="68">
        <f t="shared" si="8"/>
        <v>14.5</v>
      </c>
      <c r="I27" s="68">
        <f t="shared" si="8"/>
        <v>23</v>
      </c>
      <c r="J27" s="68">
        <f t="shared" si="8"/>
        <v>44.2</v>
      </c>
      <c r="K27" s="68">
        <f t="shared" si="8"/>
        <v>336.3</v>
      </c>
      <c r="L27" s="68">
        <f t="shared" si="8"/>
        <v>395.6</v>
      </c>
      <c r="M27" s="68">
        <f t="shared" si="8"/>
        <v>502.5</v>
      </c>
      <c r="N27" s="68">
        <f t="shared" si="8"/>
        <v>688</v>
      </c>
      <c r="O27" s="68">
        <f t="shared" si="8"/>
        <v>234.3</v>
      </c>
      <c r="P27" s="68">
        <f t="shared" si="8"/>
        <v>52</v>
      </c>
      <c r="Q27" s="68">
        <f t="shared" si="8"/>
        <v>14.8</v>
      </c>
      <c r="R27" s="68">
        <f t="shared" si="8"/>
        <v>12</v>
      </c>
      <c r="S27" s="107">
        <f t="shared" si="3"/>
        <v>2327.7000000000003</v>
      </c>
      <c r="T27" s="107">
        <f t="shared" si="4"/>
        <v>1503.6</v>
      </c>
      <c r="U27" s="104">
        <f t="shared" si="5"/>
        <v>1</v>
      </c>
      <c r="V27" s="104">
        <v>1</v>
      </c>
      <c r="W27" s="106">
        <f t="shared" si="6"/>
        <v>0</v>
      </c>
    </row>
    <row r="28" spans="1:23" ht="15.75" x14ac:dyDescent="0.25">
      <c r="A28" s="60">
        <v>8156</v>
      </c>
      <c r="B28" s="61">
        <v>480200</v>
      </c>
      <c r="C28" s="103">
        <f t="shared" si="0"/>
        <v>480.2</v>
      </c>
      <c r="E28" s="64">
        <f t="shared" si="2"/>
        <v>204</v>
      </c>
      <c r="F28" s="64">
        <f t="shared" si="7"/>
        <v>1938</v>
      </c>
      <c r="G28" s="68">
        <f t="shared" si="8"/>
        <v>20.3</v>
      </c>
      <c r="H28" s="68">
        <f t="shared" si="8"/>
        <v>53.5</v>
      </c>
      <c r="I28" s="68">
        <f t="shared" si="8"/>
        <v>436.4</v>
      </c>
      <c r="J28" s="68">
        <f t="shared" si="8"/>
        <v>129.69999999999999</v>
      </c>
      <c r="K28" s="68">
        <f t="shared" si="8"/>
        <v>538.79999999999995</v>
      </c>
      <c r="L28" s="68">
        <f t="shared" si="8"/>
        <v>806</v>
      </c>
      <c r="M28" s="68">
        <f t="shared" si="8"/>
        <v>732</v>
      </c>
      <c r="N28" s="68">
        <f t="shared" si="8"/>
        <v>1010.7</v>
      </c>
      <c r="O28" s="68">
        <f t="shared" si="8"/>
        <v>598.79999999999995</v>
      </c>
      <c r="P28" s="68">
        <f t="shared" si="8"/>
        <v>133.6</v>
      </c>
      <c r="Q28" s="68">
        <f t="shared" si="8"/>
        <v>30.8</v>
      </c>
      <c r="R28" s="68">
        <f t="shared" si="8"/>
        <v>20.3</v>
      </c>
      <c r="S28" s="107">
        <f t="shared" si="3"/>
        <v>4510.9000000000005</v>
      </c>
      <c r="T28" s="107">
        <f t="shared" si="4"/>
        <v>2526.2000000000003</v>
      </c>
      <c r="U28" s="104">
        <f t="shared" si="5"/>
        <v>1</v>
      </c>
      <c r="V28" s="104">
        <v>1</v>
      </c>
      <c r="W28" s="106">
        <f t="shared" si="6"/>
        <v>0</v>
      </c>
    </row>
    <row r="29" spans="1:23" ht="15.75" x14ac:dyDescent="0.25">
      <c r="A29" s="60">
        <v>8187</v>
      </c>
      <c r="B29" s="61">
        <v>1027000</v>
      </c>
      <c r="C29" s="103">
        <f t="shared" si="0"/>
        <v>1027</v>
      </c>
      <c r="E29" s="64">
        <f t="shared" si="2"/>
        <v>216</v>
      </c>
      <c r="F29" s="64">
        <f t="shared" si="7"/>
        <v>1939</v>
      </c>
      <c r="G29" s="68">
        <f t="shared" si="8"/>
        <v>29.8</v>
      </c>
      <c r="H29" s="68">
        <f t="shared" si="8"/>
        <v>40.6</v>
      </c>
      <c r="I29" s="68">
        <f t="shared" si="8"/>
        <v>44.4</v>
      </c>
      <c r="J29" s="68">
        <f t="shared" si="8"/>
        <v>49.9</v>
      </c>
      <c r="K29" s="68">
        <f t="shared" si="8"/>
        <v>69.8</v>
      </c>
      <c r="L29" s="68">
        <f t="shared" si="8"/>
        <v>221.5</v>
      </c>
      <c r="M29" s="68">
        <f t="shared" si="8"/>
        <v>326</v>
      </c>
      <c r="N29" s="68">
        <f t="shared" si="8"/>
        <v>175.3</v>
      </c>
      <c r="O29" s="68">
        <f t="shared" si="8"/>
        <v>56.9</v>
      </c>
      <c r="P29" s="68">
        <f t="shared" si="8"/>
        <v>14.5</v>
      </c>
      <c r="Q29" s="68">
        <f t="shared" si="8"/>
        <v>5.5</v>
      </c>
      <c r="R29" s="68">
        <f t="shared" si="8"/>
        <v>11.5</v>
      </c>
      <c r="S29" s="107">
        <f t="shared" si="3"/>
        <v>1045.6999999999998</v>
      </c>
      <c r="T29" s="107">
        <f t="shared" si="4"/>
        <v>589.70000000000005</v>
      </c>
      <c r="U29" s="104">
        <f t="shared" si="5"/>
        <v>2</v>
      </c>
      <c r="V29" s="104">
        <v>2</v>
      </c>
      <c r="W29" s="106">
        <f t="shared" si="6"/>
        <v>0</v>
      </c>
    </row>
    <row r="30" spans="1:23" ht="15.75" x14ac:dyDescent="0.25">
      <c r="A30" s="60">
        <v>8217</v>
      </c>
      <c r="B30" s="61">
        <v>677300</v>
      </c>
      <c r="C30" s="103">
        <f t="shared" si="0"/>
        <v>677.3</v>
      </c>
      <c r="E30" s="64">
        <f t="shared" si="2"/>
        <v>228</v>
      </c>
      <c r="F30" s="64">
        <f t="shared" si="7"/>
        <v>1940</v>
      </c>
      <c r="G30" s="68">
        <f t="shared" si="8"/>
        <v>27.71</v>
      </c>
      <c r="H30" s="68">
        <f t="shared" si="8"/>
        <v>19.309999999999999</v>
      </c>
      <c r="I30" s="68">
        <f t="shared" si="8"/>
        <v>28.22</v>
      </c>
      <c r="J30" s="68">
        <f t="shared" si="8"/>
        <v>468.15</v>
      </c>
      <c r="K30" s="68">
        <f t="shared" si="8"/>
        <v>611.41999999999996</v>
      </c>
      <c r="L30" s="68">
        <f t="shared" si="8"/>
        <v>846.81</v>
      </c>
      <c r="M30" s="68">
        <f t="shared" si="8"/>
        <v>628.42999999999995</v>
      </c>
      <c r="N30" s="68">
        <f t="shared" si="8"/>
        <v>511.42</v>
      </c>
      <c r="O30" s="68">
        <f t="shared" si="8"/>
        <v>198.69</v>
      </c>
      <c r="P30" s="68">
        <f t="shared" si="8"/>
        <v>39.96</v>
      </c>
      <c r="Q30" s="68">
        <f t="shared" si="8"/>
        <v>12.51</v>
      </c>
      <c r="R30" s="68">
        <f t="shared" si="8"/>
        <v>13.7</v>
      </c>
      <c r="S30" s="107">
        <f t="shared" si="3"/>
        <v>3406.33</v>
      </c>
      <c r="T30" s="107">
        <f t="shared" si="4"/>
        <v>1404.71</v>
      </c>
      <c r="U30" s="104">
        <f t="shared" si="5"/>
        <v>1</v>
      </c>
      <c r="V30" s="104">
        <v>1</v>
      </c>
      <c r="W30" s="106">
        <f t="shared" si="6"/>
        <v>0</v>
      </c>
    </row>
    <row r="31" spans="1:23" ht="15.75" x14ac:dyDescent="0.25">
      <c r="A31" s="60">
        <v>8248</v>
      </c>
      <c r="B31" s="61">
        <v>93600</v>
      </c>
      <c r="C31" s="103">
        <f t="shared" si="0"/>
        <v>93.6</v>
      </c>
      <c r="E31" s="64">
        <f t="shared" si="2"/>
        <v>240</v>
      </c>
      <c r="F31" s="64">
        <f t="shared" si="7"/>
        <v>1941</v>
      </c>
      <c r="G31" s="68">
        <f t="shared" ref="G31:R40" si="9">INDEX($C$10:$C$1499,G$9+$E31,1)</f>
        <v>15.2</v>
      </c>
      <c r="H31" s="68">
        <f t="shared" si="9"/>
        <v>43.8</v>
      </c>
      <c r="I31" s="68">
        <f t="shared" si="9"/>
        <v>249</v>
      </c>
      <c r="J31" s="68">
        <f t="shared" si="9"/>
        <v>345.4</v>
      </c>
      <c r="K31" s="68">
        <f t="shared" si="9"/>
        <v>472.5</v>
      </c>
      <c r="L31" s="68">
        <f t="shared" si="9"/>
        <v>449</v>
      </c>
      <c r="M31" s="68">
        <f t="shared" si="9"/>
        <v>444.5</v>
      </c>
      <c r="N31" s="68">
        <f t="shared" si="9"/>
        <v>719.6</v>
      </c>
      <c r="O31" s="68">
        <f t="shared" si="9"/>
        <v>282.39999999999998</v>
      </c>
      <c r="P31" s="68">
        <f t="shared" si="9"/>
        <v>84.5</v>
      </c>
      <c r="Q31" s="68">
        <f t="shared" si="9"/>
        <v>22.6</v>
      </c>
      <c r="R31" s="68">
        <f t="shared" si="9"/>
        <v>16.7</v>
      </c>
      <c r="S31" s="107">
        <f t="shared" si="3"/>
        <v>3145.2</v>
      </c>
      <c r="T31" s="107">
        <f t="shared" si="4"/>
        <v>1570.3</v>
      </c>
      <c r="U31" s="104">
        <f t="shared" si="5"/>
        <v>1</v>
      </c>
      <c r="V31" s="104">
        <v>1</v>
      </c>
      <c r="W31" s="106">
        <f t="shared" si="6"/>
        <v>0</v>
      </c>
    </row>
    <row r="32" spans="1:23" ht="15.75" x14ac:dyDescent="0.25">
      <c r="A32" s="60">
        <v>8279</v>
      </c>
      <c r="B32" s="61">
        <v>13600</v>
      </c>
      <c r="C32" s="103">
        <f t="shared" si="0"/>
        <v>13.6</v>
      </c>
      <c r="E32" s="64">
        <f t="shared" si="2"/>
        <v>252</v>
      </c>
      <c r="F32" s="64">
        <f t="shared" si="7"/>
        <v>1942</v>
      </c>
      <c r="G32" s="68">
        <f t="shared" si="9"/>
        <v>17.8</v>
      </c>
      <c r="H32" s="68">
        <f t="shared" si="9"/>
        <v>48.8</v>
      </c>
      <c r="I32" s="68">
        <f t="shared" si="9"/>
        <v>324.5</v>
      </c>
      <c r="J32" s="68">
        <f t="shared" si="9"/>
        <v>582.70000000000005</v>
      </c>
      <c r="K32" s="68">
        <f t="shared" si="9"/>
        <v>553.70000000000005</v>
      </c>
      <c r="L32" s="68">
        <f t="shared" si="9"/>
        <v>285.5</v>
      </c>
      <c r="M32" s="68">
        <f t="shared" si="9"/>
        <v>626.1</v>
      </c>
      <c r="N32" s="68">
        <f t="shared" si="9"/>
        <v>716.8</v>
      </c>
      <c r="O32" s="68">
        <f t="shared" si="9"/>
        <v>556.6</v>
      </c>
      <c r="P32" s="68">
        <f t="shared" si="9"/>
        <v>155.30000000000001</v>
      </c>
      <c r="Q32" s="68">
        <f t="shared" si="9"/>
        <v>32.1</v>
      </c>
      <c r="R32" s="68">
        <f t="shared" si="9"/>
        <v>17.399999999999999</v>
      </c>
      <c r="S32" s="107">
        <f t="shared" si="3"/>
        <v>3917.2999999999997</v>
      </c>
      <c r="T32" s="107">
        <f t="shared" si="4"/>
        <v>2104.3000000000002</v>
      </c>
      <c r="U32" s="104">
        <f t="shared" si="5"/>
        <v>1</v>
      </c>
      <c r="V32" s="104">
        <v>1</v>
      </c>
      <c r="W32" s="106">
        <f t="shared" si="6"/>
        <v>0</v>
      </c>
    </row>
    <row r="33" spans="1:23" ht="15.75" x14ac:dyDescent="0.25">
      <c r="A33" s="60">
        <v>8309</v>
      </c>
      <c r="B33" s="61">
        <v>5900</v>
      </c>
      <c r="C33" s="103">
        <f t="shared" si="0"/>
        <v>5.9</v>
      </c>
      <c r="E33" s="64">
        <f t="shared" si="2"/>
        <v>264</v>
      </c>
      <c r="F33" s="64">
        <f t="shared" si="7"/>
        <v>1943</v>
      </c>
      <c r="G33" s="68">
        <f t="shared" si="9"/>
        <v>16.899999999999999</v>
      </c>
      <c r="H33" s="68">
        <f t="shared" si="9"/>
        <v>154.1</v>
      </c>
      <c r="I33" s="68">
        <f t="shared" si="9"/>
        <v>278.10000000000002</v>
      </c>
      <c r="J33" s="68">
        <f t="shared" si="9"/>
        <v>691.3</v>
      </c>
      <c r="K33" s="68">
        <f t="shared" si="9"/>
        <v>373.9</v>
      </c>
      <c r="L33" s="68">
        <f t="shared" si="9"/>
        <v>929.6</v>
      </c>
      <c r="M33" s="68">
        <f t="shared" si="9"/>
        <v>590.4</v>
      </c>
      <c r="N33" s="68">
        <f t="shared" si="9"/>
        <v>446</v>
      </c>
      <c r="O33" s="68">
        <f t="shared" si="9"/>
        <v>264</v>
      </c>
      <c r="P33" s="68">
        <f t="shared" si="9"/>
        <v>87.4</v>
      </c>
      <c r="Q33" s="68">
        <f t="shared" si="9"/>
        <v>25.4</v>
      </c>
      <c r="R33" s="68">
        <f t="shared" si="9"/>
        <v>17.600000000000001</v>
      </c>
      <c r="S33" s="107">
        <f t="shared" si="3"/>
        <v>3874.7000000000003</v>
      </c>
      <c r="T33" s="107">
        <f t="shared" si="4"/>
        <v>1430.8000000000002</v>
      </c>
      <c r="U33" s="104">
        <f t="shared" si="5"/>
        <v>1</v>
      </c>
      <c r="V33" s="104">
        <v>1</v>
      </c>
      <c r="W33" s="106">
        <f t="shared" si="6"/>
        <v>0</v>
      </c>
    </row>
    <row r="34" spans="1:23" ht="15.75" x14ac:dyDescent="0.25">
      <c r="A34" s="60">
        <v>8340</v>
      </c>
      <c r="B34" s="61">
        <v>19300</v>
      </c>
      <c r="C34" s="103">
        <f t="shared" si="0"/>
        <v>19.3</v>
      </c>
      <c r="E34" s="64">
        <f t="shared" si="2"/>
        <v>276</v>
      </c>
      <c r="F34" s="64">
        <f t="shared" si="7"/>
        <v>1944</v>
      </c>
      <c r="G34" s="68">
        <f t="shared" si="9"/>
        <v>19.43</v>
      </c>
      <c r="H34" s="68">
        <f t="shared" si="9"/>
        <v>24.29</v>
      </c>
      <c r="I34" s="68">
        <f t="shared" si="9"/>
        <v>30.5</v>
      </c>
      <c r="J34" s="68">
        <f t="shared" si="9"/>
        <v>58.2</v>
      </c>
      <c r="K34" s="68">
        <f t="shared" si="9"/>
        <v>144.19999999999999</v>
      </c>
      <c r="L34" s="68">
        <f t="shared" si="9"/>
        <v>233.81</v>
      </c>
      <c r="M34" s="68">
        <f t="shared" si="9"/>
        <v>215.73</v>
      </c>
      <c r="N34" s="68">
        <f t="shared" si="9"/>
        <v>471.62</v>
      </c>
      <c r="O34" s="68">
        <f t="shared" si="9"/>
        <v>194.15</v>
      </c>
      <c r="P34" s="68">
        <f t="shared" si="9"/>
        <v>46.02</v>
      </c>
      <c r="Q34" s="68">
        <f t="shared" si="9"/>
        <v>14.31</v>
      </c>
      <c r="R34" s="68">
        <f t="shared" si="9"/>
        <v>9.4600000000000009</v>
      </c>
      <c r="S34" s="107">
        <f t="shared" si="3"/>
        <v>1461.72</v>
      </c>
      <c r="T34" s="107">
        <f t="shared" si="4"/>
        <v>951.29</v>
      </c>
      <c r="U34" s="104">
        <f t="shared" si="5"/>
        <v>1</v>
      </c>
      <c r="V34" s="104">
        <v>1</v>
      </c>
      <c r="W34" s="106">
        <f t="shared" si="6"/>
        <v>0</v>
      </c>
    </row>
    <row r="35" spans="1:23" ht="15.75" x14ac:dyDescent="0.25">
      <c r="A35" s="60">
        <v>8370</v>
      </c>
      <c r="B35" s="61">
        <v>55800</v>
      </c>
      <c r="C35" s="103">
        <f t="shared" si="0"/>
        <v>55.8</v>
      </c>
      <c r="E35" s="64">
        <f t="shared" si="2"/>
        <v>288</v>
      </c>
      <c r="F35" s="64">
        <f t="shared" si="7"/>
        <v>1945</v>
      </c>
      <c r="G35" s="68">
        <f t="shared" si="9"/>
        <v>10.74</v>
      </c>
      <c r="H35" s="68">
        <f t="shared" si="9"/>
        <v>120.38</v>
      </c>
      <c r="I35" s="68">
        <f t="shared" si="9"/>
        <v>124.06</v>
      </c>
      <c r="J35" s="68">
        <f t="shared" si="9"/>
        <v>97.24</v>
      </c>
      <c r="K35" s="68">
        <f t="shared" si="9"/>
        <v>559.92999999999995</v>
      </c>
      <c r="L35" s="68">
        <f t="shared" si="9"/>
        <v>259.05</v>
      </c>
      <c r="M35" s="68">
        <f t="shared" si="9"/>
        <v>417.03</v>
      </c>
      <c r="N35" s="68">
        <f t="shared" si="9"/>
        <v>550.42999999999995</v>
      </c>
      <c r="O35" s="68">
        <f t="shared" si="9"/>
        <v>282.44</v>
      </c>
      <c r="P35" s="68">
        <f t="shared" si="9"/>
        <v>70.06</v>
      </c>
      <c r="Q35" s="68">
        <f t="shared" si="9"/>
        <v>14.61</v>
      </c>
      <c r="R35" s="68">
        <f t="shared" si="9"/>
        <v>9.99</v>
      </c>
      <c r="S35" s="107">
        <f t="shared" si="3"/>
        <v>2515.9599999999996</v>
      </c>
      <c r="T35" s="107">
        <f t="shared" si="4"/>
        <v>1344.5599999999997</v>
      </c>
      <c r="U35" s="104">
        <f t="shared" si="5"/>
        <v>1</v>
      </c>
      <c r="V35" s="104">
        <v>1</v>
      </c>
      <c r="W35" s="106">
        <f t="shared" si="6"/>
        <v>0</v>
      </c>
    </row>
    <row r="36" spans="1:23" ht="15.75" x14ac:dyDescent="0.25">
      <c r="A36" s="60">
        <v>8401</v>
      </c>
      <c r="B36" s="61">
        <v>398000</v>
      </c>
      <c r="C36" s="103">
        <f t="shared" si="0"/>
        <v>398</v>
      </c>
      <c r="E36" s="64">
        <f t="shared" si="2"/>
        <v>300</v>
      </c>
      <c r="F36" s="64">
        <f t="shared" si="7"/>
        <v>1946</v>
      </c>
      <c r="G36" s="68">
        <f t="shared" si="9"/>
        <v>35.39</v>
      </c>
      <c r="H36" s="68">
        <f t="shared" si="9"/>
        <v>142.61000000000001</v>
      </c>
      <c r="I36" s="68">
        <f t="shared" si="9"/>
        <v>544.16999999999996</v>
      </c>
      <c r="J36" s="68">
        <f t="shared" si="9"/>
        <v>308.49</v>
      </c>
      <c r="K36" s="68">
        <f t="shared" si="9"/>
        <v>154.53</v>
      </c>
      <c r="L36" s="68">
        <f t="shared" si="9"/>
        <v>341.55</v>
      </c>
      <c r="M36" s="68">
        <f t="shared" si="9"/>
        <v>512.98</v>
      </c>
      <c r="N36" s="68">
        <f t="shared" si="9"/>
        <v>548.74</v>
      </c>
      <c r="O36" s="68">
        <f t="shared" si="9"/>
        <v>203.39</v>
      </c>
      <c r="P36" s="68">
        <f t="shared" si="9"/>
        <v>48.51</v>
      </c>
      <c r="Q36" s="68">
        <f t="shared" si="9"/>
        <v>13.25</v>
      </c>
      <c r="R36" s="68">
        <f t="shared" si="9"/>
        <v>12.84</v>
      </c>
      <c r="S36" s="107">
        <f t="shared" si="3"/>
        <v>2866.4500000000003</v>
      </c>
      <c r="T36" s="107">
        <f t="shared" si="4"/>
        <v>1339.71</v>
      </c>
      <c r="U36" s="104">
        <f t="shared" si="5"/>
        <v>1</v>
      </c>
      <c r="V36" s="104">
        <v>1</v>
      </c>
      <c r="W36" s="106">
        <f t="shared" si="6"/>
        <v>0</v>
      </c>
    </row>
    <row r="37" spans="1:23" ht="15.75" x14ac:dyDescent="0.25">
      <c r="A37" s="60">
        <v>8432</v>
      </c>
      <c r="B37" s="61">
        <v>275000</v>
      </c>
      <c r="C37" s="103">
        <f t="shared" si="0"/>
        <v>275</v>
      </c>
      <c r="E37" s="64">
        <f t="shared" si="2"/>
        <v>312</v>
      </c>
      <c r="F37" s="64">
        <f t="shared" si="7"/>
        <v>1947</v>
      </c>
      <c r="G37" s="68">
        <f t="shared" si="9"/>
        <v>18.37</v>
      </c>
      <c r="H37" s="68">
        <f t="shared" si="9"/>
        <v>88</v>
      </c>
      <c r="I37" s="68">
        <f t="shared" si="9"/>
        <v>86.69</v>
      </c>
      <c r="J37" s="68">
        <f t="shared" si="9"/>
        <v>50.43</v>
      </c>
      <c r="K37" s="68">
        <f t="shared" si="9"/>
        <v>172.26</v>
      </c>
      <c r="L37" s="68">
        <f t="shared" si="9"/>
        <v>305.36</v>
      </c>
      <c r="M37" s="68">
        <f t="shared" si="9"/>
        <v>301.7</v>
      </c>
      <c r="N37" s="68">
        <f t="shared" si="9"/>
        <v>262.60000000000002</v>
      </c>
      <c r="O37" s="68">
        <f t="shared" si="9"/>
        <v>96.07</v>
      </c>
      <c r="P37" s="68">
        <f t="shared" si="9"/>
        <v>18.670000000000002</v>
      </c>
      <c r="Q37" s="68">
        <f t="shared" si="9"/>
        <v>9.35</v>
      </c>
      <c r="R37" s="68">
        <f t="shared" si="9"/>
        <v>7.43</v>
      </c>
      <c r="S37" s="107">
        <f t="shared" si="3"/>
        <v>1416.9299999999998</v>
      </c>
      <c r="T37" s="107">
        <f t="shared" si="4"/>
        <v>695.81999999999982</v>
      </c>
      <c r="U37" s="104">
        <f t="shared" si="5"/>
        <v>1</v>
      </c>
      <c r="V37" s="104">
        <v>1</v>
      </c>
      <c r="W37" s="106">
        <f t="shared" si="6"/>
        <v>0</v>
      </c>
    </row>
    <row r="38" spans="1:23" ht="15.75" x14ac:dyDescent="0.25">
      <c r="A38" s="60">
        <v>8460</v>
      </c>
      <c r="B38" s="61">
        <v>182800</v>
      </c>
      <c r="C38" s="103">
        <f t="shared" si="0"/>
        <v>182.8</v>
      </c>
      <c r="E38" s="64">
        <f t="shared" si="2"/>
        <v>324</v>
      </c>
      <c r="F38" s="64">
        <f t="shared" si="7"/>
        <v>1948</v>
      </c>
      <c r="G38" s="68">
        <f t="shared" si="9"/>
        <v>46.68</v>
      </c>
      <c r="H38" s="68">
        <f t="shared" si="9"/>
        <v>43.41</v>
      </c>
      <c r="I38" s="68">
        <f t="shared" si="9"/>
        <v>27.98</v>
      </c>
      <c r="J38" s="68">
        <f t="shared" si="9"/>
        <v>170.1</v>
      </c>
      <c r="K38" s="68">
        <f t="shared" si="9"/>
        <v>74.36</v>
      </c>
      <c r="L38" s="68">
        <f t="shared" si="9"/>
        <v>147.29</v>
      </c>
      <c r="M38" s="68">
        <f t="shared" si="9"/>
        <v>531.61</v>
      </c>
      <c r="N38" s="68">
        <f t="shared" si="9"/>
        <v>633.96</v>
      </c>
      <c r="O38" s="68">
        <f t="shared" si="9"/>
        <v>446.12</v>
      </c>
      <c r="P38" s="68">
        <f t="shared" si="9"/>
        <v>87.41</v>
      </c>
      <c r="Q38" s="68">
        <f t="shared" si="9"/>
        <v>18.510000000000002</v>
      </c>
      <c r="R38" s="68">
        <f t="shared" si="9"/>
        <v>11.98</v>
      </c>
      <c r="S38" s="107">
        <f t="shared" si="3"/>
        <v>2239.4100000000003</v>
      </c>
      <c r="T38" s="107">
        <f t="shared" si="4"/>
        <v>1729.5900000000001</v>
      </c>
      <c r="U38" s="104">
        <f t="shared" si="5"/>
        <v>1</v>
      </c>
      <c r="V38" s="104">
        <v>1</v>
      </c>
      <c r="W38" s="106">
        <f t="shared" si="6"/>
        <v>0</v>
      </c>
    </row>
    <row r="39" spans="1:23" ht="15.75" x14ac:dyDescent="0.25">
      <c r="A39" s="60">
        <v>8491</v>
      </c>
      <c r="B39" s="61">
        <v>224500</v>
      </c>
      <c r="C39" s="103">
        <f t="shared" si="0"/>
        <v>224.5</v>
      </c>
      <c r="E39" s="64">
        <f t="shared" si="2"/>
        <v>336</v>
      </c>
      <c r="F39" s="64">
        <f t="shared" si="7"/>
        <v>1949</v>
      </c>
      <c r="G39" s="68">
        <f t="shared" si="9"/>
        <v>13.91</v>
      </c>
      <c r="H39" s="68">
        <f t="shared" si="9"/>
        <v>35.409999999999997</v>
      </c>
      <c r="I39" s="68">
        <f t="shared" si="9"/>
        <v>53.71</v>
      </c>
      <c r="J39" s="68">
        <f t="shared" si="9"/>
        <v>48</v>
      </c>
      <c r="K39" s="68">
        <f t="shared" si="9"/>
        <v>87.12</v>
      </c>
      <c r="L39" s="68">
        <f t="shared" si="9"/>
        <v>351.25</v>
      </c>
      <c r="M39" s="68">
        <f t="shared" si="9"/>
        <v>515.91999999999996</v>
      </c>
      <c r="N39" s="68">
        <f t="shared" si="9"/>
        <v>530.82000000000005</v>
      </c>
      <c r="O39" s="68">
        <f t="shared" si="9"/>
        <v>167.29</v>
      </c>
      <c r="P39" s="68">
        <f t="shared" si="9"/>
        <v>29.05</v>
      </c>
      <c r="Q39" s="68">
        <f t="shared" si="9"/>
        <v>14.3</v>
      </c>
      <c r="R39" s="68">
        <f t="shared" si="9"/>
        <v>10.09</v>
      </c>
      <c r="S39" s="107">
        <f t="shared" si="3"/>
        <v>1856.8699999999997</v>
      </c>
      <c r="T39" s="107">
        <f t="shared" si="4"/>
        <v>1267.4699999999998</v>
      </c>
      <c r="U39" s="104">
        <f t="shared" si="5"/>
        <v>1</v>
      </c>
      <c r="V39" s="104">
        <v>1</v>
      </c>
      <c r="W39" s="106">
        <f t="shared" si="6"/>
        <v>0</v>
      </c>
    </row>
    <row r="40" spans="1:23" ht="15.75" x14ac:dyDescent="0.25">
      <c r="A40" s="60">
        <v>8521</v>
      </c>
      <c r="B40" s="61">
        <v>564200</v>
      </c>
      <c r="C40" s="103">
        <f t="shared" si="0"/>
        <v>564.20000000000005</v>
      </c>
      <c r="E40" s="64">
        <f t="shared" si="2"/>
        <v>348</v>
      </c>
      <c r="F40" s="64">
        <f t="shared" si="7"/>
        <v>1950</v>
      </c>
      <c r="G40" s="68">
        <f t="shared" si="9"/>
        <v>11.51</v>
      </c>
      <c r="H40" s="68">
        <f t="shared" si="9"/>
        <v>25.63</v>
      </c>
      <c r="I40" s="68">
        <f t="shared" si="9"/>
        <v>24.51</v>
      </c>
      <c r="J40" s="68">
        <f t="shared" si="9"/>
        <v>301.45</v>
      </c>
      <c r="K40" s="68">
        <f t="shared" si="9"/>
        <v>334.88</v>
      </c>
      <c r="L40" s="68">
        <f t="shared" si="9"/>
        <v>342.14</v>
      </c>
      <c r="M40" s="68">
        <f t="shared" si="9"/>
        <v>588.17999999999995</v>
      </c>
      <c r="N40" s="68">
        <f t="shared" si="9"/>
        <v>598.48</v>
      </c>
      <c r="O40" s="68">
        <f t="shared" si="9"/>
        <v>324.61</v>
      </c>
      <c r="P40" s="68">
        <f t="shared" si="9"/>
        <v>82.15</v>
      </c>
      <c r="Q40" s="68">
        <f t="shared" si="9"/>
        <v>18.690000000000001</v>
      </c>
      <c r="R40" s="68">
        <f t="shared" si="9"/>
        <v>12</v>
      </c>
      <c r="S40" s="107">
        <f t="shared" si="3"/>
        <v>2664.23</v>
      </c>
      <c r="T40" s="107">
        <f t="shared" si="4"/>
        <v>1624.1100000000001</v>
      </c>
      <c r="U40" s="104">
        <f t="shared" si="5"/>
        <v>1</v>
      </c>
      <c r="V40" s="104">
        <v>1</v>
      </c>
      <c r="W40" s="106">
        <f t="shared" si="6"/>
        <v>0</v>
      </c>
    </row>
    <row r="41" spans="1:23" ht="15.75" x14ac:dyDescent="0.25">
      <c r="A41" s="60">
        <v>8552</v>
      </c>
      <c r="B41" s="61">
        <v>615900</v>
      </c>
      <c r="C41" s="103">
        <f t="shared" si="0"/>
        <v>615.9</v>
      </c>
      <c r="E41" s="64">
        <f t="shared" si="2"/>
        <v>360</v>
      </c>
      <c r="F41" s="64">
        <f t="shared" si="7"/>
        <v>1951</v>
      </c>
      <c r="G41" s="68">
        <f t="shared" ref="G41:R50" si="10">INDEX($C$10:$C$1499,G$9+$E41,1)</f>
        <v>40.47</v>
      </c>
      <c r="H41" s="68">
        <f t="shared" si="10"/>
        <v>984.83</v>
      </c>
      <c r="I41" s="68">
        <f t="shared" si="10"/>
        <v>1054.26</v>
      </c>
      <c r="J41" s="68">
        <f t="shared" si="10"/>
        <v>575.67999999999995</v>
      </c>
      <c r="K41" s="68">
        <f t="shared" si="10"/>
        <v>425.36</v>
      </c>
      <c r="L41" s="68">
        <f t="shared" si="10"/>
        <v>431.25</v>
      </c>
      <c r="M41" s="68">
        <f t="shared" si="10"/>
        <v>431.1</v>
      </c>
      <c r="N41" s="68">
        <f t="shared" si="10"/>
        <v>455.56</v>
      </c>
      <c r="O41" s="68">
        <f t="shared" si="10"/>
        <v>155.99</v>
      </c>
      <c r="P41" s="68">
        <f t="shared" si="10"/>
        <v>44.23</v>
      </c>
      <c r="Q41" s="68">
        <f t="shared" si="10"/>
        <v>18.43</v>
      </c>
      <c r="R41" s="68">
        <f t="shared" si="10"/>
        <v>13.62</v>
      </c>
      <c r="S41" s="107">
        <f t="shared" si="3"/>
        <v>4630.78</v>
      </c>
      <c r="T41" s="107">
        <f t="shared" si="4"/>
        <v>1118.93</v>
      </c>
      <c r="U41" s="104">
        <f t="shared" si="5"/>
        <v>1</v>
      </c>
      <c r="V41" s="104">
        <v>1</v>
      </c>
      <c r="W41" s="106">
        <f t="shared" si="6"/>
        <v>0</v>
      </c>
    </row>
    <row r="42" spans="1:23" ht="15.75" x14ac:dyDescent="0.25">
      <c r="A42" s="60">
        <v>8582</v>
      </c>
      <c r="B42" s="61">
        <v>283400</v>
      </c>
      <c r="C42" s="103">
        <f t="shared" si="0"/>
        <v>283.39999999999998</v>
      </c>
      <c r="E42" s="64">
        <f t="shared" si="2"/>
        <v>372</v>
      </c>
      <c r="F42" s="64">
        <f t="shared" si="7"/>
        <v>1952</v>
      </c>
      <c r="G42" s="68">
        <f t="shared" si="10"/>
        <v>30.38</v>
      </c>
      <c r="H42" s="68">
        <f t="shared" si="10"/>
        <v>97.76</v>
      </c>
      <c r="I42" s="68">
        <f t="shared" si="10"/>
        <v>317.33</v>
      </c>
      <c r="J42" s="68">
        <f t="shared" si="10"/>
        <v>540.46</v>
      </c>
      <c r="K42" s="68">
        <f t="shared" si="10"/>
        <v>544.87</v>
      </c>
      <c r="L42" s="68">
        <f t="shared" si="10"/>
        <v>501.17</v>
      </c>
      <c r="M42" s="68">
        <f t="shared" si="10"/>
        <v>817.25</v>
      </c>
      <c r="N42" s="68">
        <f t="shared" si="10"/>
        <v>1135.53</v>
      </c>
      <c r="O42" s="68">
        <f t="shared" si="10"/>
        <v>670.66</v>
      </c>
      <c r="P42" s="68">
        <f t="shared" si="10"/>
        <v>240.63</v>
      </c>
      <c r="Q42" s="68">
        <f t="shared" si="10"/>
        <v>56.15</v>
      </c>
      <c r="R42" s="68">
        <f t="shared" si="10"/>
        <v>24.02</v>
      </c>
      <c r="S42" s="107">
        <f t="shared" si="3"/>
        <v>4976.21</v>
      </c>
      <c r="T42" s="107">
        <f t="shared" si="4"/>
        <v>2944.2400000000002</v>
      </c>
      <c r="U42" s="104">
        <f t="shared" si="5"/>
        <v>1</v>
      </c>
      <c r="V42" s="104">
        <v>1</v>
      </c>
      <c r="W42" s="106">
        <f t="shared" si="6"/>
        <v>0</v>
      </c>
    </row>
    <row r="43" spans="1:23" ht="15.75" x14ac:dyDescent="0.25">
      <c r="A43" s="60">
        <v>8613</v>
      </c>
      <c r="B43" s="61">
        <v>96700</v>
      </c>
      <c r="C43" s="103">
        <f t="shared" si="0"/>
        <v>96.7</v>
      </c>
      <c r="E43" s="64">
        <f t="shared" si="2"/>
        <v>384</v>
      </c>
      <c r="F43" s="64">
        <f t="shared" si="7"/>
        <v>1953</v>
      </c>
      <c r="G43" s="68">
        <f t="shared" si="10"/>
        <v>20.12</v>
      </c>
      <c r="H43" s="68">
        <f t="shared" si="10"/>
        <v>29.51</v>
      </c>
      <c r="I43" s="68">
        <f t="shared" si="10"/>
        <v>98.89</v>
      </c>
      <c r="J43" s="68">
        <f t="shared" si="10"/>
        <v>454.36</v>
      </c>
      <c r="K43" s="68">
        <f t="shared" si="10"/>
        <v>154.66</v>
      </c>
      <c r="L43" s="68">
        <f t="shared" si="10"/>
        <v>217.96</v>
      </c>
      <c r="M43" s="68">
        <f t="shared" si="10"/>
        <v>469.16</v>
      </c>
      <c r="N43" s="68">
        <f t="shared" si="10"/>
        <v>485.73</v>
      </c>
      <c r="O43" s="68">
        <f t="shared" si="10"/>
        <v>511.35</v>
      </c>
      <c r="P43" s="68">
        <f t="shared" si="10"/>
        <v>164.42</v>
      </c>
      <c r="Q43" s="68">
        <f t="shared" si="10"/>
        <v>30.52</v>
      </c>
      <c r="R43" s="68">
        <f t="shared" si="10"/>
        <v>16.39</v>
      </c>
      <c r="S43" s="107">
        <f t="shared" si="3"/>
        <v>2653.07</v>
      </c>
      <c r="T43" s="107">
        <f t="shared" si="4"/>
        <v>1677.5700000000004</v>
      </c>
      <c r="U43" s="104">
        <f t="shared" si="5"/>
        <v>1</v>
      </c>
      <c r="V43" s="104">
        <v>1</v>
      </c>
      <c r="W43" s="106">
        <f t="shared" si="6"/>
        <v>0</v>
      </c>
    </row>
    <row r="44" spans="1:23" ht="15.75" x14ac:dyDescent="0.25">
      <c r="A44" s="60">
        <v>8644</v>
      </c>
      <c r="B44" s="61">
        <v>17500</v>
      </c>
      <c r="C44" s="103">
        <f t="shared" si="0"/>
        <v>17.5</v>
      </c>
      <c r="E44" s="64">
        <f t="shared" si="2"/>
        <v>396</v>
      </c>
      <c r="F44" s="64">
        <f t="shared" si="7"/>
        <v>1954</v>
      </c>
      <c r="G44" s="68">
        <f t="shared" si="10"/>
        <v>16.48</v>
      </c>
      <c r="H44" s="68">
        <f t="shared" si="10"/>
        <v>53.9</v>
      </c>
      <c r="I44" s="68">
        <f t="shared" si="10"/>
        <v>64.52</v>
      </c>
      <c r="J44" s="68">
        <f t="shared" si="10"/>
        <v>122.93</v>
      </c>
      <c r="K44" s="68">
        <f t="shared" si="10"/>
        <v>210.25</v>
      </c>
      <c r="L44" s="68">
        <f t="shared" si="10"/>
        <v>449.79</v>
      </c>
      <c r="M44" s="68">
        <f t="shared" si="10"/>
        <v>542.29999999999995</v>
      </c>
      <c r="N44" s="68">
        <f t="shared" si="10"/>
        <v>363.74</v>
      </c>
      <c r="O44" s="68">
        <f t="shared" si="10"/>
        <v>114.65</v>
      </c>
      <c r="P44" s="68">
        <f t="shared" si="10"/>
        <v>32.96</v>
      </c>
      <c r="Q44" s="68">
        <f t="shared" si="10"/>
        <v>14.02</v>
      </c>
      <c r="R44" s="68">
        <f t="shared" si="10"/>
        <v>11.39</v>
      </c>
      <c r="S44" s="107">
        <f t="shared" si="3"/>
        <v>1996.9300000000003</v>
      </c>
      <c r="T44" s="107">
        <f t="shared" si="4"/>
        <v>1079.06</v>
      </c>
      <c r="U44" s="104">
        <f t="shared" si="5"/>
        <v>1</v>
      </c>
      <c r="V44" s="104">
        <v>1</v>
      </c>
      <c r="W44" s="106">
        <f t="shared" si="6"/>
        <v>0</v>
      </c>
    </row>
    <row r="45" spans="1:23" ht="15.75" x14ac:dyDescent="0.25">
      <c r="A45" s="60">
        <v>8674</v>
      </c>
      <c r="B45" s="61">
        <v>17500</v>
      </c>
      <c r="C45" s="103">
        <f t="shared" si="0"/>
        <v>17.5</v>
      </c>
      <c r="E45" s="64">
        <f t="shared" si="2"/>
        <v>408</v>
      </c>
      <c r="F45" s="64">
        <f t="shared" si="7"/>
        <v>1955</v>
      </c>
      <c r="G45" s="68">
        <f t="shared" si="10"/>
        <v>11.77</v>
      </c>
      <c r="H45" s="68">
        <f t="shared" si="10"/>
        <v>28.54</v>
      </c>
      <c r="I45" s="68">
        <f t="shared" si="10"/>
        <v>113.99</v>
      </c>
      <c r="J45" s="68">
        <f t="shared" si="10"/>
        <v>133.05000000000001</v>
      </c>
      <c r="K45" s="68">
        <f t="shared" si="10"/>
        <v>102.9</v>
      </c>
      <c r="L45" s="68">
        <f t="shared" si="10"/>
        <v>153.69</v>
      </c>
      <c r="M45" s="68">
        <f t="shared" si="10"/>
        <v>239.71</v>
      </c>
      <c r="N45" s="68">
        <f t="shared" si="10"/>
        <v>485.31</v>
      </c>
      <c r="O45" s="68">
        <f t="shared" si="10"/>
        <v>221.64</v>
      </c>
      <c r="P45" s="68">
        <f t="shared" si="10"/>
        <v>41.54</v>
      </c>
      <c r="Q45" s="68">
        <f t="shared" si="10"/>
        <v>18.600000000000001</v>
      </c>
      <c r="R45" s="68">
        <f t="shared" si="10"/>
        <v>13.48</v>
      </c>
      <c r="S45" s="107">
        <f t="shared" si="3"/>
        <v>1564.2199999999998</v>
      </c>
      <c r="T45" s="107">
        <f t="shared" si="4"/>
        <v>1020.28</v>
      </c>
      <c r="U45" s="104">
        <f t="shared" si="5"/>
        <v>1</v>
      </c>
      <c r="V45" s="104">
        <v>1</v>
      </c>
      <c r="W45" s="106">
        <f t="shared" si="6"/>
        <v>0</v>
      </c>
    </row>
    <row r="46" spans="1:23" ht="15.75" x14ac:dyDescent="0.25">
      <c r="A46" s="60">
        <v>8705</v>
      </c>
      <c r="B46" s="61">
        <v>23200</v>
      </c>
      <c r="C46" s="103">
        <f t="shared" si="0"/>
        <v>23.2</v>
      </c>
      <c r="E46" s="64">
        <f t="shared" si="2"/>
        <v>420</v>
      </c>
      <c r="F46" s="64">
        <f t="shared" si="7"/>
        <v>1956</v>
      </c>
      <c r="G46" s="68">
        <f t="shared" si="10"/>
        <v>13.3</v>
      </c>
      <c r="H46" s="68">
        <f t="shared" si="10"/>
        <v>28.6</v>
      </c>
      <c r="I46" s="68">
        <f t="shared" si="10"/>
        <v>1247</v>
      </c>
      <c r="J46" s="68">
        <f t="shared" si="10"/>
        <v>951.8</v>
      </c>
      <c r="K46" s="68">
        <f t="shared" si="10"/>
        <v>326.89999999999998</v>
      </c>
      <c r="L46" s="68">
        <f t="shared" si="10"/>
        <v>305.7</v>
      </c>
      <c r="M46" s="68">
        <f t="shared" si="10"/>
        <v>407.7</v>
      </c>
      <c r="N46" s="68">
        <f t="shared" si="10"/>
        <v>754</v>
      </c>
      <c r="O46" s="68">
        <f t="shared" si="10"/>
        <v>430.7</v>
      </c>
      <c r="P46" s="68">
        <f t="shared" si="10"/>
        <v>124.3</v>
      </c>
      <c r="Q46" s="68">
        <f t="shared" si="10"/>
        <v>33.9</v>
      </c>
      <c r="R46" s="68">
        <f t="shared" si="10"/>
        <v>20.9</v>
      </c>
      <c r="S46" s="107">
        <f t="shared" si="3"/>
        <v>4644.7999999999993</v>
      </c>
      <c r="T46" s="107">
        <f t="shared" si="4"/>
        <v>1771.5000000000002</v>
      </c>
      <c r="U46" s="104">
        <f t="shared" si="5"/>
        <v>1</v>
      </c>
      <c r="V46" s="104">
        <v>1</v>
      </c>
      <c r="W46" s="106">
        <f t="shared" si="6"/>
        <v>0</v>
      </c>
    </row>
    <row r="47" spans="1:23" ht="15.75" x14ac:dyDescent="0.25">
      <c r="A47" s="60">
        <v>8735</v>
      </c>
      <c r="B47" s="61">
        <v>21100</v>
      </c>
      <c r="C47" s="103">
        <f t="shared" si="0"/>
        <v>21.1</v>
      </c>
      <c r="E47" s="64">
        <f t="shared" si="2"/>
        <v>432</v>
      </c>
      <c r="F47" s="64">
        <f t="shared" si="7"/>
        <v>1957</v>
      </c>
      <c r="G47" s="68">
        <f t="shared" si="10"/>
        <v>32.299999999999997</v>
      </c>
      <c r="H47" s="68">
        <f t="shared" si="10"/>
        <v>30.7</v>
      </c>
      <c r="I47" s="68">
        <f t="shared" si="10"/>
        <v>48.5</v>
      </c>
      <c r="J47" s="68">
        <f t="shared" si="10"/>
        <v>58.1</v>
      </c>
      <c r="K47" s="68">
        <f t="shared" si="10"/>
        <v>283.5</v>
      </c>
      <c r="L47" s="68">
        <f t="shared" si="10"/>
        <v>442.8</v>
      </c>
      <c r="M47" s="68">
        <f t="shared" si="10"/>
        <v>305.39999999999998</v>
      </c>
      <c r="N47" s="68">
        <f t="shared" si="10"/>
        <v>566.70000000000005</v>
      </c>
      <c r="O47" s="68">
        <f t="shared" si="10"/>
        <v>289.10000000000002</v>
      </c>
      <c r="P47" s="68">
        <f t="shared" si="10"/>
        <v>53.3</v>
      </c>
      <c r="Q47" s="68">
        <f t="shared" si="10"/>
        <v>18.3</v>
      </c>
      <c r="R47" s="68">
        <f t="shared" si="10"/>
        <v>7.9</v>
      </c>
      <c r="S47" s="107">
        <f t="shared" si="3"/>
        <v>2136.6000000000008</v>
      </c>
      <c r="T47" s="107">
        <f t="shared" si="4"/>
        <v>1240.7</v>
      </c>
      <c r="U47" s="104">
        <f t="shared" si="5"/>
        <v>1</v>
      </c>
      <c r="V47" s="104">
        <v>1</v>
      </c>
      <c r="W47" s="106">
        <f t="shared" si="6"/>
        <v>0</v>
      </c>
    </row>
    <row r="48" spans="1:23" ht="15.75" x14ac:dyDescent="0.25">
      <c r="A48" s="60">
        <v>8766</v>
      </c>
      <c r="B48" s="61">
        <v>26800</v>
      </c>
      <c r="C48" s="103">
        <f t="shared" si="0"/>
        <v>26.8</v>
      </c>
      <c r="E48" s="64">
        <f t="shared" si="2"/>
        <v>444</v>
      </c>
      <c r="F48" s="64">
        <f t="shared" si="7"/>
        <v>1958</v>
      </c>
      <c r="G48" s="68">
        <f t="shared" si="10"/>
        <v>21.8</v>
      </c>
      <c r="H48" s="68">
        <f t="shared" si="10"/>
        <v>37.4</v>
      </c>
      <c r="I48" s="68">
        <f t="shared" si="10"/>
        <v>97.9</v>
      </c>
      <c r="J48" s="68">
        <f t="shared" si="10"/>
        <v>163.5</v>
      </c>
      <c r="K48" s="68">
        <f t="shared" si="10"/>
        <v>588.1</v>
      </c>
      <c r="L48" s="68">
        <f t="shared" si="10"/>
        <v>552.6</v>
      </c>
      <c r="M48" s="68">
        <f t="shared" si="10"/>
        <v>846.1</v>
      </c>
      <c r="N48" s="68">
        <f t="shared" si="10"/>
        <v>1057</v>
      </c>
      <c r="O48" s="68">
        <f t="shared" si="10"/>
        <v>536.6</v>
      </c>
      <c r="P48" s="68">
        <f t="shared" si="10"/>
        <v>130.5</v>
      </c>
      <c r="Q48" s="68">
        <f t="shared" si="10"/>
        <v>38.299999999999997</v>
      </c>
      <c r="R48" s="68">
        <f t="shared" si="10"/>
        <v>20.5</v>
      </c>
      <c r="S48" s="107">
        <f t="shared" si="3"/>
        <v>4090.3</v>
      </c>
      <c r="T48" s="107">
        <f t="shared" si="4"/>
        <v>2629</v>
      </c>
      <c r="U48" s="104">
        <f t="shared" si="5"/>
        <v>1</v>
      </c>
      <c r="V48" s="104">
        <v>1</v>
      </c>
      <c r="W48" s="106">
        <f t="shared" si="6"/>
        <v>0</v>
      </c>
    </row>
    <row r="49" spans="1:23" ht="15.75" x14ac:dyDescent="0.25">
      <c r="A49" s="60">
        <v>8797</v>
      </c>
      <c r="B49" s="61">
        <v>41900</v>
      </c>
      <c r="C49" s="103">
        <f t="shared" si="0"/>
        <v>41.9</v>
      </c>
      <c r="E49" s="64">
        <f t="shared" si="2"/>
        <v>456</v>
      </c>
      <c r="F49" s="64">
        <f t="shared" si="7"/>
        <v>1959</v>
      </c>
      <c r="G49" s="68">
        <f t="shared" si="10"/>
        <v>14.5</v>
      </c>
      <c r="H49" s="68">
        <f t="shared" si="10"/>
        <v>22.5</v>
      </c>
      <c r="I49" s="68">
        <f t="shared" si="10"/>
        <v>24.4</v>
      </c>
      <c r="J49" s="68">
        <f t="shared" si="10"/>
        <v>149.4</v>
      </c>
      <c r="K49" s="68">
        <f t="shared" si="10"/>
        <v>203.6</v>
      </c>
      <c r="L49" s="68">
        <f t="shared" si="10"/>
        <v>199.6</v>
      </c>
      <c r="M49" s="68">
        <f t="shared" si="10"/>
        <v>282.8</v>
      </c>
      <c r="N49" s="68">
        <f t="shared" si="10"/>
        <v>205</v>
      </c>
      <c r="O49" s="68">
        <f t="shared" si="10"/>
        <v>86.4</v>
      </c>
      <c r="P49" s="68">
        <f t="shared" si="10"/>
        <v>16.399999999999999</v>
      </c>
      <c r="Q49" s="68">
        <f t="shared" si="10"/>
        <v>6.8</v>
      </c>
      <c r="R49" s="68">
        <f t="shared" si="10"/>
        <v>14.8</v>
      </c>
      <c r="S49" s="107">
        <f t="shared" si="3"/>
        <v>1226.2</v>
      </c>
      <c r="T49" s="107">
        <f t="shared" si="4"/>
        <v>612.19999999999993</v>
      </c>
      <c r="U49" s="104">
        <f t="shared" si="5"/>
        <v>1</v>
      </c>
      <c r="V49" s="104">
        <v>1</v>
      </c>
      <c r="W49" s="106">
        <f t="shared" si="6"/>
        <v>0</v>
      </c>
    </row>
    <row r="50" spans="1:23" ht="15.75" x14ac:dyDescent="0.25">
      <c r="A50" s="60">
        <v>8826</v>
      </c>
      <c r="B50" s="61">
        <v>112100</v>
      </c>
      <c r="C50" s="103">
        <f t="shared" si="0"/>
        <v>112.1</v>
      </c>
      <c r="E50" s="64">
        <f t="shared" si="2"/>
        <v>468</v>
      </c>
      <c r="F50" s="64">
        <f t="shared" si="7"/>
        <v>1960</v>
      </c>
      <c r="G50" s="68">
        <f t="shared" si="10"/>
        <v>11.98</v>
      </c>
      <c r="H50" s="68">
        <f t="shared" si="10"/>
        <v>12.6</v>
      </c>
      <c r="I50" s="68">
        <f t="shared" si="10"/>
        <v>20.04</v>
      </c>
      <c r="J50" s="68">
        <f t="shared" si="10"/>
        <v>63.11</v>
      </c>
      <c r="K50" s="68">
        <f t="shared" si="10"/>
        <v>348.4</v>
      </c>
      <c r="L50" s="68">
        <f t="shared" si="10"/>
        <v>431.29</v>
      </c>
      <c r="M50" s="68">
        <f t="shared" si="10"/>
        <v>359.23</v>
      </c>
      <c r="N50" s="68">
        <f t="shared" si="10"/>
        <v>282.88</v>
      </c>
      <c r="O50" s="68">
        <f t="shared" si="10"/>
        <v>121</v>
      </c>
      <c r="P50" s="68">
        <f t="shared" si="10"/>
        <v>19.72</v>
      </c>
      <c r="Q50" s="68">
        <f t="shared" si="10"/>
        <v>5.5</v>
      </c>
      <c r="R50" s="68">
        <f t="shared" si="10"/>
        <v>4.2699999999999996</v>
      </c>
      <c r="S50" s="107">
        <f t="shared" si="3"/>
        <v>1680.0200000000002</v>
      </c>
      <c r="T50" s="107">
        <f t="shared" si="4"/>
        <v>792.6</v>
      </c>
      <c r="U50" s="104">
        <f t="shared" si="5"/>
        <v>1</v>
      </c>
      <c r="V50" s="104">
        <v>1</v>
      </c>
      <c r="W50" s="106">
        <f t="shared" si="6"/>
        <v>0</v>
      </c>
    </row>
    <row r="51" spans="1:23" ht="15.75" x14ac:dyDescent="0.25">
      <c r="A51" s="60">
        <v>8857</v>
      </c>
      <c r="B51" s="61">
        <v>57900</v>
      </c>
      <c r="C51" s="103">
        <f t="shared" si="0"/>
        <v>57.9</v>
      </c>
      <c r="E51" s="64">
        <f t="shared" si="2"/>
        <v>480</v>
      </c>
      <c r="F51" s="64">
        <f t="shared" si="7"/>
        <v>1961</v>
      </c>
      <c r="G51" s="68">
        <f t="shared" ref="G51:R60" si="11">INDEX($C$10:$C$1499,G$9+$E51,1)</f>
        <v>9</v>
      </c>
      <c r="H51" s="68">
        <f t="shared" si="11"/>
        <v>49.8</v>
      </c>
      <c r="I51" s="68">
        <f t="shared" si="11"/>
        <v>39.4</v>
      </c>
      <c r="J51" s="68">
        <f t="shared" si="11"/>
        <v>31.1</v>
      </c>
      <c r="K51" s="68">
        <f t="shared" si="11"/>
        <v>122.6</v>
      </c>
      <c r="L51" s="68">
        <f t="shared" si="11"/>
        <v>156.6</v>
      </c>
      <c r="M51" s="68">
        <f t="shared" si="11"/>
        <v>237.1</v>
      </c>
      <c r="N51" s="68">
        <f t="shared" si="11"/>
        <v>272.7</v>
      </c>
      <c r="O51" s="68">
        <f t="shared" si="11"/>
        <v>116.8</v>
      </c>
      <c r="P51" s="68">
        <f t="shared" si="11"/>
        <v>5.3</v>
      </c>
      <c r="Q51" s="68">
        <f t="shared" si="11"/>
        <v>0</v>
      </c>
      <c r="R51" s="68">
        <f t="shared" si="11"/>
        <v>4.8</v>
      </c>
      <c r="S51" s="107">
        <f t="shared" si="3"/>
        <v>1045.1999999999998</v>
      </c>
      <c r="T51" s="107">
        <f t="shared" si="4"/>
        <v>636.69999999999982</v>
      </c>
      <c r="U51" s="104">
        <f t="shared" si="5"/>
        <v>1</v>
      </c>
      <c r="V51" s="104">
        <v>1</v>
      </c>
      <c r="W51" s="106">
        <f t="shared" si="6"/>
        <v>0</v>
      </c>
    </row>
    <row r="52" spans="1:23" ht="15.75" x14ac:dyDescent="0.25">
      <c r="A52" s="60">
        <v>8887</v>
      </c>
      <c r="B52" s="61">
        <v>123000</v>
      </c>
      <c r="C52" s="103">
        <f t="shared" si="0"/>
        <v>123</v>
      </c>
      <c r="E52" s="64">
        <f t="shared" si="2"/>
        <v>492</v>
      </c>
      <c r="F52" s="64">
        <f t="shared" si="7"/>
        <v>1962</v>
      </c>
      <c r="G52" s="68">
        <f t="shared" si="11"/>
        <v>10.44</v>
      </c>
      <c r="H52" s="68">
        <f t="shared" si="11"/>
        <v>13.7</v>
      </c>
      <c r="I52" s="68">
        <f t="shared" si="11"/>
        <v>50.53</v>
      </c>
      <c r="J52" s="68">
        <f t="shared" si="11"/>
        <v>47.05</v>
      </c>
      <c r="K52" s="68">
        <f t="shared" si="11"/>
        <v>418.07</v>
      </c>
      <c r="L52" s="68">
        <f t="shared" si="11"/>
        <v>247.3</v>
      </c>
      <c r="M52" s="68">
        <f t="shared" si="11"/>
        <v>553.79999999999995</v>
      </c>
      <c r="N52" s="68">
        <f t="shared" si="11"/>
        <v>419.85</v>
      </c>
      <c r="O52" s="68">
        <f t="shared" si="11"/>
        <v>260.5</v>
      </c>
      <c r="P52" s="68">
        <f t="shared" si="11"/>
        <v>40.380000000000003</v>
      </c>
      <c r="Q52" s="68">
        <f t="shared" si="11"/>
        <v>4.07</v>
      </c>
      <c r="R52" s="68">
        <f t="shared" si="11"/>
        <v>2.96</v>
      </c>
      <c r="S52" s="107">
        <f t="shared" si="3"/>
        <v>2068.65</v>
      </c>
      <c r="T52" s="107">
        <f t="shared" si="4"/>
        <v>1281.5600000000002</v>
      </c>
      <c r="U52" s="104">
        <f t="shared" si="5"/>
        <v>1</v>
      </c>
      <c r="V52" s="104">
        <v>1</v>
      </c>
      <c r="W52" s="106">
        <f t="shared" si="6"/>
        <v>0</v>
      </c>
    </row>
    <row r="53" spans="1:23" ht="15.75" x14ac:dyDescent="0.25">
      <c r="A53" s="60">
        <v>8918</v>
      </c>
      <c r="B53" s="61">
        <v>104500</v>
      </c>
      <c r="C53" s="103">
        <f t="shared" si="0"/>
        <v>104.5</v>
      </c>
      <c r="E53" s="64">
        <f t="shared" si="2"/>
        <v>504</v>
      </c>
      <c r="F53" s="64">
        <f t="shared" si="7"/>
        <v>1963</v>
      </c>
      <c r="G53" s="68">
        <f t="shared" si="11"/>
        <v>334.86</v>
      </c>
      <c r="H53" s="68">
        <f t="shared" si="11"/>
        <v>44.7</v>
      </c>
      <c r="I53" s="68">
        <f t="shared" si="11"/>
        <v>178.01</v>
      </c>
      <c r="J53" s="68">
        <f t="shared" si="11"/>
        <v>258.76</v>
      </c>
      <c r="K53" s="68">
        <f t="shared" si="11"/>
        <v>711.77</v>
      </c>
      <c r="L53" s="68">
        <f t="shared" si="11"/>
        <v>233.62</v>
      </c>
      <c r="M53" s="68">
        <f t="shared" si="11"/>
        <v>651.54</v>
      </c>
      <c r="N53" s="68">
        <f t="shared" si="11"/>
        <v>761.24</v>
      </c>
      <c r="O53" s="68">
        <f t="shared" si="11"/>
        <v>281.16000000000003</v>
      </c>
      <c r="P53" s="68">
        <f t="shared" si="11"/>
        <v>62.68</v>
      </c>
      <c r="Q53" s="68">
        <f t="shared" si="11"/>
        <v>17.05</v>
      </c>
      <c r="R53" s="68">
        <f t="shared" si="11"/>
        <v>16.739999999999998</v>
      </c>
      <c r="S53" s="107">
        <f t="shared" si="3"/>
        <v>3552.1299999999997</v>
      </c>
      <c r="T53" s="107">
        <f t="shared" si="4"/>
        <v>1790.41</v>
      </c>
      <c r="U53" s="104">
        <f t="shared" si="5"/>
        <v>1</v>
      </c>
      <c r="V53" s="104">
        <v>1</v>
      </c>
      <c r="W53" s="106">
        <f t="shared" si="6"/>
        <v>0</v>
      </c>
    </row>
    <row r="54" spans="1:23" ht="15.75" x14ac:dyDescent="0.25">
      <c r="A54" s="60">
        <v>8948</v>
      </c>
      <c r="B54" s="61">
        <v>26300</v>
      </c>
      <c r="C54" s="103">
        <f t="shared" si="0"/>
        <v>26.3</v>
      </c>
      <c r="E54" s="64">
        <f t="shared" si="2"/>
        <v>516</v>
      </c>
      <c r="F54" s="64">
        <f t="shared" si="7"/>
        <v>1964</v>
      </c>
      <c r="G54" s="68">
        <f t="shared" si="11"/>
        <v>32.03</v>
      </c>
      <c r="H54" s="68">
        <f t="shared" si="11"/>
        <v>200.79</v>
      </c>
      <c r="I54" s="68">
        <f t="shared" si="11"/>
        <v>83.32</v>
      </c>
      <c r="J54" s="68">
        <f t="shared" si="11"/>
        <v>156.25</v>
      </c>
      <c r="K54" s="68">
        <f t="shared" si="11"/>
        <v>107.45</v>
      </c>
      <c r="L54" s="68">
        <f t="shared" si="11"/>
        <v>126.13</v>
      </c>
      <c r="M54" s="68">
        <f t="shared" si="11"/>
        <v>292.06</v>
      </c>
      <c r="N54" s="68">
        <f t="shared" si="11"/>
        <v>395.4</v>
      </c>
      <c r="O54" s="68">
        <f t="shared" si="11"/>
        <v>186.68</v>
      </c>
      <c r="P54" s="68">
        <f t="shared" si="11"/>
        <v>36.549999999999997</v>
      </c>
      <c r="Q54" s="68">
        <f t="shared" si="11"/>
        <v>13.91</v>
      </c>
      <c r="R54" s="68">
        <f t="shared" si="11"/>
        <v>1.9</v>
      </c>
      <c r="S54" s="107">
        <f t="shared" si="3"/>
        <v>1632.47</v>
      </c>
      <c r="T54" s="107">
        <f t="shared" si="4"/>
        <v>926.5</v>
      </c>
      <c r="U54" s="104">
        <f t="shared" si="5"/>
        <v>1</v>
      </c>
      <c r="V54" s="104">
        <v>1</v>
      </c>
      <c r="W54" s="106">
        <f t="shared" si="6"/>
        <v>0</v>
      </c>
    </row>
    <row r="55" spans="1:23" ht="15.75" x14ac:dyDescent="0.25">
      <c r="A55" s="60">
        <v>8979</v>
      </c>
      <c r="B55" s="61">
        <v>3500</v>
      </c>
      <c r="C55" s="103">
        <f t="shared" si="0"/>
        <v>3.5</v>
      </c>
      <c r="E55" s="64">
        <f t="shared" si="2"/>
        <v>528</v>
      </c>
      <c r="F55" s="64">
        <f t="shared" si="7"/>
        <v>1965</v>
      </c>
      <c r="G55" s="68">
        <f t="shared" si="11"/>
        <v>10.8</v>
      </c>
      <c r="H55" s="68">
        <f t="shared" si="11"/>
        <v>64</v>
      </c>
      <c r="I55" s="68">
        <f t="shared" si="11"/>
        <v>1509.3</v>
      </c>
      <c r="J55" s="68">
        <f t="shared" si="11"/>
        <v>773.9</v>
      </c>
      <c r="K55" s="68">
        <f t="shared" si="11"/>
        <v>281.89999999999998</v>
      </c>
      <c r="L55" s="68">
        <f t="shared" si="11"/>
        <v>238.3</v>
      </c>
      <c r="M55" s="68">
        <f t="shared" si="11"/>
        <v>618.29999999999995</v>
      </c>
      <c r="N55" s="68">
        <f t="shared" si="11"/>
        <v>510.4</v>
      </c>
      <c r="O55" s="68">
        <f t="shared" si="11"/>
        <v>315.7</v>
      </c>
      <c r="P55" s="68">
        <f t="shared" si="11"/>
        <v>95.4</v>
      </c>
      <c r="Q55" s="68">
        <f t="shared" si="11"/>
        <v>51.9</v>
      </c>
      <c r="R55" s="68">
        <f t="shared" si="11"/>
        <v>14.6</v>
      </c>
      <c r="S55" s="107">
        <f t="shared" si="3"/>
        <v>4484.5</v>
      </c>
      <c r="T55" s="107">
        <f t="shared" si="4"/>
        <v>1606.3</v>
      </c>
      <c r="U55" s="104">
        <f t="shared" si="5"/>
        <v>1</v>
      </c>
      <c r="V55" s="104">
        <v>1</v>
      </c>
      <c r="W55" s="106">
        <f t="shared" si="6"/>
        <v>0</v>
      </c>
    </row>
    <row r="56" spans="1:23" ht="15.75" x14ac:dyDescent="0.25">
      <c r="A56" s="60">
        <v>9010</v>
      </c>
      <c r="B56" s="61">
        <v>800</v>
      </c>
      <c r="C56" s="103">
        <f t="shared" si="0"/>
        <v>0.8</v>
      </c>
      <c r="E56" s="64">
        <f t="shared" si="2"/>
        <v>540</v>
      </c>
      <c r="F56" s="64">
        <f t="shared" si="7"/>
        <v>1966</v>
      </c>
      <c r="G56" s="68">
        <f t="shared" si="11"/>
        <v>26</v>
      </c>
      <c r="H56" s="68">
        <f t="shared" si="11"/>
        <v>74.5</v>
      </c>
      <c r="I56" s="68">
        <f t="shared" si="11"/>
        <v>80.5</v>
      </c>
      <c r="J56" s="68">
        <f t="shared" si="11"/>
        <v>121.7</v>
      </c>
      <c r="K56" s="68">
        <f t="shared" si="11"/>
        <v>112.6</v>
      </c>
      <c r="L56" s="68">
        <f t="shared" si="11"/>
        <v>236.9</v>
      </c>
      <c r="M56" s="68">
        <f t="shared" si="11"/>
        <v>412.1</v>
      </c>
      <c r="N56" s="68">
        <f t="shared" si="11"/>
        <v>276.2</v>
      </c>
      <c r="O56" s="68">
        <f t="shared" si="11"/>
        <v>48.3</v>
      </c>
      <c r="P56" s="68">
        <f t="shared" si="11"/>
        <v>3.2</v>
      </c>
      <c r="Q56" s="68">
        <f t="shared" si="11"/>
        <v>0</v>
      </c>
      <c r="R56" s="68">
        <f t="shared" si="11"/>
        <v>0</v>
      </c>
      <c r="S56" s="107">
        <f t="shared" si="3"/>
        <v>1392</v>
      </c>
      <c r="T56" s="107">
        <f t="shared" si="4"/>
        <v>739.8</v>
      </c>
      <c r="U56" s="104">
        <f t="shared" si="5"/>
        <v>1</v>
      </c>
      <c r="V56" s="104">
        <v>1</v>
      </c>
      <c r="W56" s="106">
        <f t="shared" si="6"/>
        <v>0</v>
      </c>
    </row>
    <row r="57" spans="1:23" ht="15.75" x14ac:dyDescent="0.25">
      <c r="A57" s="60">
        <v>9040</v>
      </c>
      <c r="B57" s="61">
        <v>2300</v>
      </c>
      <c r="C57" s="103">
        <f t="shared" si="0"/>
        <v>2.2999999999999998</v>
      </c>
      <c r="E57" s="64">
        <f t="shared" si="2"/>
        <v>552</v>
      </c>
      <c r="F57" s="64">
        <f t="shared" si="7"/>
        <v>1967</v>
      </c>
      <c r="G57" s="68">
        <f t="shared" si="11"/>
        <v>7.3</v>
      </c>
      <c r="H57" s="68">
        <f t="shared" si="11"/>
        <v>76.900000000000006</v>
      </c>
      <c r="I57" s="68">
        <f t="shared" si="11"/>
        <v>277.5</v>
      </c>
      <c r="J57" s="68">
        <f t="shared" si="11"/>
        <v>420.7</v>
      </c>
      <c r="K57" s="68">
        <f t="shared" si="11"/>
        <v>266.3</v>
      </c>
      <c r="L57" s="68">
        <f t="shared" si="11"/>
        <v>539.70000000000005</v>
      </c>
      <c r="M57" s="68">
        <f t="shared" si="11"/>
        <v>438.9</v>
      </c>
      <c r="N57" s="68">
        <f t="shared" si="11"/>
        <v>897.5</v>
      </c>
      <c r="O57" s="68">
        <f t="shared" si="11"/>
        <v>751.4</v>
      </c>
      <c r="P57" s="68">
        <f t="shared" si="11"/>
        <v>241.4</v>
      </c>
      <c r="Q57" s="68">
        <f t="shared" si="11"/>
        <v>34</v>
      </c>
      <c r="R57" s="68">
        <f t="shared" si="11"/>
        <v>15</v>
      </c>
      <c r="S57" s="107">
        <f t="shared" si="3"/>
        <v>3966.6000000000004</v>
      </c>
      <c r="T57" s="107">
        <f t="shared" si="4"/>
        <v>2378.2000000000003</v>
      </c>
      <c r="U57" s="104">
        <f t="shared" si="5"/>
        <v>1</v>
      </c>
      <c r="V57" s="104">
        <v>1</v>
      </c>
      <c r="W57" s="106">
        <f t="shared" si="6"/>
        <v>0</v>
      </c>
    </row>
    <row r="58" spans="1:23" ht="15.75" x14ac:dyDescent="0.25">
      <c r="A58" s="60">
        <v>9071</v>
      </c>
      <c r="B58" s="61">
        <v>13300</v>
      </c>
      <c r="C58" s="103">
        <f t="shared" si="0"/>
        <v>13.3</v>
      </c>
      <c r="E58" s="64">
        <f t="shared" si="2"/>
        <v>564</v>
      </c>
      <c r="F58" s="64">
        <f t="shared" si="7"/>
        <v>1968</v>
      </c>
      <c r="G58" s="68">
        <f t="shared" si="11"/>
        <v>18.7</v>
      </c>
      <c r="H58" s="68">
        <f t="shared" si="11"/>
        <v>45.2</v>
      </c>
      <c r="I58" s="68">
        <f t="shared" si="11"/>
        <v>84.5</v>
      </c>
      <c r="J58" s="68">
        <f t="shared" si="11"/>
        <v>143.1</v>
      </c>
      <c r="K58" s="68">
        <f t="shared" si="11"/>
        <v>449.9</v>
      </c>
      <c r="L58" s="68">
        <f t="shared" si="11"/>
        <v>292.39999999999998</v>
      </c>
      <c r="M58" s="68">
        <f t="shared" si="11"/>
        <v>291.39999999999998</v>
      </c>
      <c r="N58" s="68">
        <f t="shared" si="11"/>
        <v>250.2</v>
      </c>
      <c r="O58" s="68">
        <f t="shared" si="11"/>
        <v>92.1</v>
      </c>
      <c r="P58" s="68">
        <f t="shared" si="11"/>
        <v>10.5</v>
      </c>
      <c r="Q58" s="68">
        <f t="shared" si="11"/>
        <v>17.600000000000001</v>
      </c>
      <c r="R58" s="68">
        <f t="shared" si="11"/>
        <v>3.5</v>
      </c>
      <c r="S58" s="107">
        <f t="shared" si="3"/>
        <v>1699.0999999999997</v>
      </c>
      <c r="T58" s="107">
        <f t="shared" si="4"/>
        <v>665.3</v>
      </c>
      <c r="U58" s="104">
        <f t="shared" si="5"/>
        <v>1</v>
      </c>
      <c r="V58" s="104">
        <v>1</v>
      </c>
      <c r="W58" s="106">
        <f t="shared" si="6"/>
        <v>0</v>
      </c>
    </row>
    <row r="59" spans="1:23" ht="15.75" x14ac:dyDescent="0.25">
      <c r="A59" s="60">
        <v>9101</v>
      </c>
      <c r="B59" s="61">
        <v>57300</v>
      </c>
      <c r="C59" s="103">
        <f t="shared" si="0"/>
        <v>57.3</v>
      </c>
      <c r="E59" s="64">
        <f t="shared" si="2"/>
        <v>576</v>
      </c>
      <c r="F59" s="64">
        <f t="shared" si="7"/>
        <v>1969</v>
      </c>
      <c r="G59" s="68">
        <f t="shared" si="11"/>
        <v>14.1</v>
      </c>
      <c r="H59" s="68">
        <f t="shared" si="11"/>
        <v>100.4</v>
      </c>
      <c r="I59" s="68">
        <f t="shared" si="11"/>
        <v>127.7</v>
      </c>
      <c r="J59" s="68">
        <f t="shared" si="11"/>
        <v>1090.4000000000001</v>
      </c>
      <c r="K59" s="68">
        <f t="shared" si="11"/>
        <v>494.6</v>
      </c>
      <c r="L59" s="68">
        <f t="shared" si="11"/>
        <v>367.4</v>
      </c>
      <c r="M59" s="68">
        <f t="shared" si="11"/>
        <v>674.6</v>
      </c>
      <c r="N59" s="68">
        <f t="shared" si="11"/>
        <v>942.7</v>
      </c>
      <c r="O59" s="68">
        <f t="shared" si="11"/>
        <v>469.4</v>
      </c>
      <c r="P59" s="68">
        <f t="shared" si="11"/>
        <v>115.6</v>
      </c>
      <c r="Q59" s="68">
        <f t="shared" si="11"/>
        <v>25.2</v>
      </c>
      <c r="R59" s="68">
        <f t="shared" si="11"/>
        <v>22.6</v>
      </c>
      <c r="S59" s="107">
        <f t="shared" si="3"/>
        <v>4444.7000000000007</v>
      </c>
      <c r="T59" s="107">
        <f t="shared" si="4"/>
        <v>2250.1</v>
      </c>
      <c r="U59" s="104">
        <f t="shared" si="5"/>
        <v>1</v>
      </c>
      <c r="V59" s="104">
        <v>1</v>
      </c>
      <c r="W59" s="106">
        <f t="shared" si="6"/>
        <v>0</v>
      </c>
    </row>
    <row r="60" spans="1:23" ht="15.75" x14ac:dyDescent="0.25">
      <c r="A60" s="60">
        <v>9132</v>
      </c>
      <c r="B60" s="61">
        <v>85900</v>
      </c>
      <c r="C60" s="103">
        <f t="shared" si="0"/>
        <v>85.9</v>
      </c>
      <c r="E60" s="64">
        <f t="shared" si="2"/>
        <v>588</v>
      </c>
      <c r="F60" s="64">
        <f t="shared" si="7"/>
        <v>1970</v>
      </c>
      <c r="G60" s="68">
        <f t="shared" si="11"/>
        <v>28.1</v>
      </c>
      <c r="H60" s="68">
        <f t="shared" si="11"/>
        <v>50</v>
      </c>
      <c r="I60" s="68">
        <f t="shared" si="11"/>
        <v>335.8</v>
      </c>
      <c r="J60" s="68">
        <f t="shared" si="11"/>
        <v>1315.1</v>
      </c>
      <c r="K60" s="68">
        <f t="shared" si="11"/>
        <v>334.3</v>
      </c>
      <c r="L60" s="68">
        <f t="shared" si="11"/>
        <v>341.4</v>
      </c>
      <c r="M60" s="68">
        <f t="shared" si="11"/>
        <v>208.4</v>
      </c>
      <c r="N60" s="68">
        <f t="shared" si="11"/>
        <v>294.89999999999998</v>
      </c>
      <c r="O60" s="68">
        <f t="shared" si="11"/>
        <v>198.6</v>
      </c>
      <c r="P60" s="68">
        <f t="shared" si="11"/>
        <v>39.700000000000003</v>
      </c>
      <c r="Q60" s="68">
        <f t="shared" si="11"/>
        <v>10.1</v>
      </c>
      <c r="R60" s="68">
        <f t="shared" si="11"/>
        <v>6.6</v>
      </c>
      <c r="S60" s="107">
        <f t="shared" si="3"/>
        <v>3163</v>
      </c>
      <c r="T60" s="107">
        <f t="shared" si="4"/>
        <v>758.30000000000007</v>
      </c>
      <c r="U60" s="104">
        <f t="shared" si="5"/>
        <v>1</v>
      </c>
      <c r="V60" s="104">
        <v>1</v>
      </c>
      <c r="W60" s="106">
        <f t="shared" si="6"/>
        <v>0</v>
      </c>
    </row>
    <row r="61" spans="1:23" ht="15.75" x14ac:dyDescent="0.25">
      <c r="A61" s="60">
        <v>9163</v>
      </c>
      <c r="B61" s="61">
        <v>87200</v>
      </c>
      <c r="C61" s="103">
        <f t="shared" si="0"/>
        <v>87.2</v>
      </c>
      <c r="E61" s="64">
        <f t="shared" si="2"/>
        <v>600</v>
      </c>
      <c r="F61" s="64">
        <f t="shared" si="7"/>
        <v>1971</v>
      </c>
      <c r="G61" s="68">
        <f t="shared" ref="G61:R70" si="12">INDEX($C$10:$C$1499,G$9+$E61,1)</f>
        <v>9.8000000000000007</v>
      </c>
      <c r="H61" s="68">
        <f t="shared" si="12"/>
        <v>178.8</v>
      </c>
      <c r="I61" s="68">
        <f t="shared" si="12"/>
        <v>341.9</v>
      </c>
      <c r="J61" s="68">
        <f t="shared" si="12"/>
        <v>296.7</v>
      </c>
      <c r="K61" s="68">
        <f t="shared" si="12"/>
        <v>211.6</v>
      </c>
      <c r="L61" s="68">
        <f t="shared" si="12"/>
        <v>404.5</v>
      </c>
      <c r="M61" s="68">
        <f t="shared" si="12"/>
        <v>414</v>
      </c>
      <c r="N61" s="68">
        <f t="shared" si="12"/>
        <v>554.1</v>
      </c>
      <c r="O61" s="68">
        <f t="shared" si="12"/>
        <v>419</v>
      </c>
      <c r="P61" s="68">
        <f t="shared" si="12"/>
        <v>106.8</v>
      </c>
      <c r="Q61" s="68">
        <f t="shared" si="12"/>
        <v>24.8</v>
      </c>
      <c r="R61" s="68">
        <f t="shared" si="12"/>
        <v>10</v>
      </c>
      <c r="S61" s="107">
        <f t="shared" si="3"/>
        <v>2972.0000000000005</v>
      </c>
      <c r="T61" s="107">
        <f t="shared" si="4"/>
        <v>1528.6999999999998</v>
      </c>
      <c r="U61" s="104">
        <f t="shared" si="5"/>
        <v>1</v>
      </c>
      <c r="V61" s="104">
        <v>1</v>
      </c>
      <c r="W61" s="106">
        <f t="shared" si="6"/>
        <v>0</v>
      </c>
    </row>
    <row r="62" spans="1:23" ht="15.75" x14ac:dyDescent="0.25">
      <c r="A62" s="60">
        <v>9191</v>
      </c>
      <c r="B62" s="61">
        <v>598300</v>
      </c>
      <c r="C62" s="103">
        <f t="shared" si="0"/>
        <v>598.29999999999995</v>
      </c>
      <c r="E62" s="64">
        <f t="shared" si="2"/>
        <v>612</v>
      </c>
      <c r="F62" s="64">
        <f t="shared" si="7"/>
        <v>1972</v>
      </c>
      <c r="G62" s="68">
        <f t="shared" si="12"/>
        <v>14.3</v>
      </c>
      <c r="H62" s="68">
        <f t="shared" si="12"/>
        <v>53.5</v>
      </c>
      <c r="I62" s="68">
        <f t="shared" si="12"/>
        <v>134</v>
      </c>
      <c r="J62" s="68">
        <f t="shared" si="12"/>
        <v>109.5</v>
      </c>
      <c r="K62" s="68">
        <f t="shared" si="12"/>
        <v>194.4</v>
      </c>
      <c r="L62" s="68">
        <f t="shared" si="12"/>
        <v>455.5</v>
      </c>
      <c r="M62" s="68">
        <f t="shared" si="12"/>
        <v>333.2</v>
      </c>
      <c r="N62" s="68">
        <f t="shared" si="12"/>
        <v>381.2</v>
      </c>
      <c r="O62" s="68">
        <f t="shared" si="12"/>
        <v>159.69999999999999</v>
      </c>
      <c r="P62" s="68">
        <f t="shared" si="12"/>
        <v>25.7</v>
      </c>
      <c r="Q62" s="68">
        <f t="shared" si="12"/>
        <v>5.3</v>
      </c>
      <c r="R62" s="68">
        <f t="shared" si="12"/>
        <v>7.3</v>
      </c>
      <c r="S62" s="107">
        <f t="shared" si="3"/>
        <v>1873.6000000000001</v>
      </c>
      <c r="T62" s="107">
        <f t="shared" si="4"/>
        <v>912.39999999999986</v>
      </c>
      <c r="U62" s="104">
        <f t="shared" si="5"/>
        <v>1</v>
      </c>
      <c r="V62" s="104">
        <v>1</v>
      </c>
      <c r="W62" s="106">
        <f t="shared" si="6"/>
        <v>0</v>
      </c>
    </row>
    <row r="63" spans="1:23" ht="15.75" x14ac:dyDescent="0.25">
      <c r="A63" s="60">
        <v>9222</v>
      </c>
      <c r="B63" s="61">
        <v>311700</v>
      </c>
      <c r="C63" s="103">
        <f t="shared" si="0"/>
        <v>311.7</v>
      </c>
      <c r="E63" s="64">
        <f t="shared" si="2"/>
        <v>624</v>
      </c>
      <c r="F63" s="64">
        <f t="shared" si="7"/>
        <v>1973</v>
      </c>
      <c r="G63" s="68">
        <f t="shared" si="12"/>
        <v>24.5</v>
      </c>
      <c r="H63" s="68">
        <f t="shared" si="12"/>
        <v>93.2</v>
      </c>
      <c r="I63" s="68">
        <f t="shared" si="12"/>
        <v>227.3</v>
      </c>
      <c r="J63" s="68">
        <f t="shared" si="12"/>
        <v>597</v>
      </c>
      <c r="K63" s="68">
        <f t="shared" si="12"/>
        <v>395.1</v>
      </c>
      <c r="L63" s="68">
        <f t="shared" si="12"/>
        <v>354.8</v>
      </c>
      <c r="M63" s="68">
        <f t="shared" si="12"/>
        <v>419.3</v>
      </c>
      <c r="N63" s="68">
        <f t="shared" si="12"/>
        <v>636.70000000000005</v>
      </c>
      <c r="O63" s="68">
        <f t="shared" si="12"/>
        <v>198.7</v>
      </c>
      <c r="P63" s="68">
        <f t="shared" si="12"/>
        <v>33.799999999999997</v>
      </c>
      <c r="Q63" s="68">
        <f t="shared" si="12"/>
        <v>13</v>
      </c>
      <c r="R63" s="68">
        <f t="shared" si="12"/>
        <v>14.7</v>
      </c>
      <c r="S63" s="107">
        <f t="shared" si="3"/>
        <v>3008.0999999999995</v>
      </c>
      <c r="T63" s="107">
        <f t="shared" si="4"/>
        <v>1316.2</v>
      </c>
      <c r="U63" s="104">
        <f t="shared" si="5"/>
        <v>1</v>
      </c>
      <c r="V63" s="104">
        <v>1</v>
      </c>
      <c r="W63" s="106">
        <f t="shared" si="6"/>
        <v>0</v>
      </c>
    </row>
    <row r="64" spans="1:23" ht="15.75" x14ac:dyDescent="0.25">
      <c r="A64" s="60">
        <v>9252</v>
      </c>
      <c r="B64" s="61">
        <v>599900</v>
      </c>
      <c r="C64" s="103">
        <f t="shared" si="0"/>
        <v>599.9</v>
      </c>
      <c r="E64" s="64">
        <f t="shared" si="2"/>
        <v>636</v>
      </c>
      <c r="F64" s="64">
        <f t="shared" si="7"/>
        <v>1974</v>
      </c>
      <c r="G64" s="68">
        <f t="shared" si="12"/>
        <v>30.8</v>
      </c>
      <c r="H64" s="68">
        <f t="shared" si="12"/>
        <v>430.3</v>
      </c>
      <c r="I64" s="68">
        <f t="shared" si="12"/>
        <v>348.9</v>
      </c>
      <c r="J64" s="68">
        <f t="shared" si="12"/>
        <v>819.4</v>
      </c>
      <c r="K64" s="68">
        <f t="shared" si="12"/>
        <v>186.9</v>
      </c>
      <c r="L64" s="68">
        <f t="shared" si="12"/>
        <v>585.29999999999995</v>
      </c>
      <c r="M64" s="68">
        <f t="shared" si="12"/>
        <v>648.70000000000005</v>
      </c>
      <c r="N64" s="68">
        <f t="shared" si="12"/>
        <v>538.70000000000005</v>
      </c>
      <c r="O64" s="68">
        <f t="shared" si="12"/>
        <v>467.9</v>
      </c>
      <c r="P64" s="68">
        <f t="shared" si="12"/>
        <v>163.19999999999999</v>
      </c>
      <c r="Q64" s="68">
        <f t="shared" si="12"/>
        <v>33.9</v>
      </c>
      <c r="R64" s="68">
        <f t="shared" si="12"/>
        <v>17.899999999999999</v>
      </c>
      <c r="S64" s="107">
        <f t="shared" si="3"/>
        <v>4271.8999999999996</v>
      </c>
      <c r="T64" s="107">
        <f t="shared" si="4"/>
        <v>1870.3000000000004</v>
      </c>
      <c r="U64" s="104">
        <f t="shared" si="5"/>
        <v>1</v>
      </c>
      <c r="V64" s="104">
        <v>1</v>
      </c>
      <c r="W64" s="106">
        <f t="shared" si="6"/>
        <v>0</v>
      </c>
    </row>
    <row r="65" spans="1:23" ht="15.75" x14ac:dyDescent="0.25">
      <c r="A65" s="60">
        <v>9283</v>
      </c>
      <c r="B65" s="61">
        <v>612900</v>
      </c>
      <c r="C65" s="103">
        <f t="shared" si="0"/>
        <v>612.9</v>
      </c>
      <c r="E65" s="64">
        <f t="shared" si="2"/>
        <v>648</v>
      </c>
      <c r="F65" s="64">
        <f t="shared" si="7"/>
        <v>1975</v>
      </c>
      <c r="G65" s="68">
        <f t="shared" si="12"/>
        <v>26.89</v>
      </c>
      <c r="H65" s="68">
        <f t="shared" si="12"/>
        <v>30.23</v>
      </c>
      <c r="I65" s="68">
        <f t="shared" si="12"/>
        <v>46.35</v>
      </c>
      <c r="J65" s="68">
        <f t="shared" si="12"/>
        <v>99.11</v>
      </c>
      <c r="K65" s="68">
        <f t="shared" si="12"/>
        <v>252.34</v>
      </c>
      <c r="L65" s="68">
        <f t="shared" si="12"/>
        <v>448.02</v>
      </c>
      <c r="M65" s="68">
        <f t="shared" si="12"/>
        <v>303.20999999999998</v>
      </c>
      <c r="N65" s="68">
        <f t="shared" si="12"/>
        <v>762.07</v>
      </c>
      <c r="O65" s="68">
        <f t="shared" si="12"/>
        <v>503.06</v>
      </c>
      <c r="P65" s="68">
        <f t="shared" si="12"/>
        <v>104.64</v>
      </c>
      <c r="Q65" s="68">
        <f t="shared" si="12"/>
        <v>30.21</v>
      </c>
      <c r="R65" s="68">
        <f t="shared" si="12"/>
        <v>14.11</v>
      </c>
      <c r="S65" s="107">
        <f t="shared" si="3"/>
        <v>2620.2399999999998</v>
      </c>
      <c r="T65" s="107">
        <f t="shared" si="4"/>
        <v>1717.3</v>
      </c>
      <c r="U65" s="104">
        <f t="shared" si="5"/>
        <v>1</v>
      </c>
      <c r="V65" s="104">
        <v>1</v>
      </c>
      <c r="W65" s="106">
        <f t="shared" si="6"/>
        <v>0</v>
      </c>
    </row>
    <row r="66" spans="1:23" ht="15.75" x14ac:dyDescent="0.25">
      <c r="A66" s="60">
        <v>9313</v>
      </c>
      <c r="B66" s="61">
        <v>272900</v>
      </c>
      <c r="C66" s="103">
        <f t="shared" si="0"/>
        <v>272.89999999999998</v>
      </c>
      <c r="E66" s="64">
        <f t="shared" si="2"/>
        <v>660</v>
      </c>
      <c r="F66" s="64">
        <f t="shared" si="7"/>
        <v>1976</v>
      </c>
      <c r="G66" s="68">
        <f t="shared" si="12"/>
        <v>81.93</v>
      </c>
      <c r="H66" s="68">
        <f t="shared" si="12"/>
        <v>83.88</v>
      </c>
      <c r="I66" s="68">
        <f t="shared" si="12"/>
        <v>65.53</v>
      </c>
      <c r="J66" s="68">
        <f t="shared" si="12"/>
        <v>44.08</v>
      </c>
      <c r="K66" s="68">
        <f t="shared" si="12"/>
        <v>66.87</v>
      </c>
      <c r="L66" s="68">
        <f t="shared" si="12"/>
        <v>119.84</v>
      </c>
      <c r="M66" s="68">
        <f t="shared" si="12"/>
        <v>141.30000000000001</v>
      </c>
      <c r="N66" s="68">
        <f t="shared" si="12"/>
        <v>152.30000000000001</v>
      </c>
      <c r="O66" s="68">
        <f t="shared" si="12"/>
        <v>21.62</v>
      </c>
      <c r="P66" s="68">
        <f t="shared" si="12"/>
        <v>3.08</v>
      </c>
      <c r="Q66" s="68">
        <f t="shared" si="12"/>
        <v>10.99</v>
      </c>
      <c r="R66" s="68">
        <f t="shared" si="12"/>
        <v>9.1</v>
      </c>
      <c r="S66" s="107">
        <f t="shared" si="3"/>
        <v>800.5200000000001</v>
      </c>
      <c r="T66" s="107">
        <f t="shared" si="4"/>
        <v>338.39000000000004</v>
      </c>
      <c r="U66" s="104">
        <f t="shared" si="5"/>
        <v>2</v>
      </c>
      <c r="V66" s="104">
        <v>2</v>
      </c>
      <c r="W66" s="106">
        <f t="shared" si="6"/>
        <v>0</v>
      </c>
    </row>
    <row r="67" spans="1:23" ht="15.75" x14ac:dyDescent="0.25">
      <c r="A67" s="60">
        <v>9344</v>
      </c>
      <c r="B67" s="61">
        <v>60100</v>
      </c>
      <c r="C67" s="103">
        <f t="shared" si="0"/>
        <v>60.1</v>
      </c>
      <c r="E67" s="64">
        <f t="shared" si="2"/>
        <v>672</v>
      </c>
      <c r="F67" s="64">
        <f t="shared" si="7"/>
        <v>1977</v>
      </c>
      <c r="G67" s="68">
        <f t="shared" si="12"/>
        <v>15.39</v>
      </c>
      <c r="H67" s="68">
        <f t="shared" si="12"/>
        <v>10.44</v>
      </c>
      <c r="I67" s="68">
        <f t="shared" si="12"/>
        <v>3.25</v>
      </c>
      <c r="J67" s="68">
        <f t="shared" si="12"/>
        <v>22.25</v>
      </c>
      <c r="K67" s="68">
        <f t="shared" si="12"/>
        <v>27.07</v>
      </c>
      <c r="L67" s="68">
        <f t="shared" si="12"/>
        <v>41.7</v>
      </c>
      <c r="M67" s="68">
        <f t="shared" si="12"/>
        <v>74.680000000000007</v>
      </c>
      <c r="N67" s="68">
        <f t="shared" si="12"/>
        <v>99.75</v>
      </c>
      <c r="O67" s="68">
        <f t="shared" si="12"/>
        <v>54.53</v>
      </c>
      <c r="P67" s="68">
        <f t="shared" si="12"/>
        <v>0</v>
      </c>
      <c r="Q67" s="68">
        <f t="shared" si="12"/>
        <v>0</v>
      </c>
      <c r="R67" s="68">
        <f t="shared" si="12"/>
        <v>0</v>
      </c>
      <c r="S67" s="107">
        <f t="shared" si="3"/>
        <v>349.06000000000006</v>
      </c>
      <c r="T67" s="107">
        <f t="shared" si="4"/>
        <v>228.96</v>
      </c>
      <c r="U67" s="104">
        <f t="shared" si="5"/>
        <v>2</v>
      </c>
      <c r="V67" s="104">
        <v>2</v>
      </c>
      <c r="W67" s="106">
        <f t="shared" si="6"/>
        <v>0</v>
      </c>
    </row>
    <row r="68" spans="1:23" ht="15.75" x14ac:dyDescent="0.25">
      <c r="A68" s="60">
        <v>9375</v>
      </c>
      <c r="B68" s="61">
        <v>11100</v>
      </c>
      <c r="C68" s="103">
        <f t="shared" si="0"/>
        <v>11.1</v>
      </c>
      <c r="E68" s="64">
        <f t="shared" si="2"/>
        <v>684</v>
      </c>
      <c r="F68" s="64">
        <f t="shared" si="7"/>
        <v>1978</v>
      </c>
      <c r="G68" s="68">
        <f t="shared" si="12"/>
        <v>0</v>
      </c>
      <c r="H68" s="68">
        <f t="shared" si="12"/>
        <v>19.079999999999998</v>
      </c>
      <c r="I68" s="68">
        <f t="shared" si="12"/>
        <v>181.13</v>
      </c>
      <c r="J68" s="68">
        <f t="shared" si="12"/>
        <v>550.19000000000005</v>
      </c>
      <c r="K68" s="68">
        <f t="shared" si="12"/>
        <v>293.36</v>
      </c>
      <c r="L68" s="68">
        <f t="shared" si="12"/>
        <v>567.84</v>
      </c>
      <c r="M68" s="68">
        <f t="shared" si="12"/>
        <v>521.97</v>
      </c>
      <c r="N68" s="68">
        <f t="shared" si="12"/>
        <v>594.99</v>
      </c>
      <c r="O68" s="68">
        <f t="shared" si="12"/>
        <v>376.59</v>
      </c>
      <c r="P68" s="68">
        <f t="shared" si="12"/>
        <v>87.97</v>
      </c>
      <c r="Q68" s="68">
        <f t="shared" si="12"/>
        <v>6.63</v>
      </c>
      <c r="R68" s="68">
        <f t="shared" si="12"/>
        <v>23.75</v>
      </c>
      <c r="S68" s="107">
        <f t="shared" si="3"/>
        <v>3223.5000000000005</v>
      </c>
      <c r="T68" s="107">
        <f t="shared" si="4"/>
        <v>1611.9</v>
      </c>
      <c r="U68" s="104">
        <f t="shared" si="5"/>
        <v>1</v>
      </c>
      <c r="V68" s="104">
        <v>1</v>
      </c>
      <c r="W68" s="106">
        <f t="shared" si="6"/>
        <v>0</v>
      </c>
    </row>
    <row r="69" spans="1:23" ht="15.75" x14ac:dyDescent="0.25">
      <c r="A69" s="60">
        <v>9405</v>
      </c>
      <c r="B69" s="61">
        <v>6500</v>
      </c>
      <c r="C69" s="103">
        <f t="shared" si="0"/>
        <v>6.5</v>
      </c>
      <c r="E69" s="64">
        <f t="shared" si="2"/>
        <v>696</v>
      </c>
      <c r="F69" s="64">
        <f t="shared" si="7"/>
        <v>1979</v>
      </c>
      <c r="G69" s="68">
        <f t="shared" si="12"/>
        <v>1.91</v>
      </c>
      <c r="H69" s="68">
        <f t="shared" si="12"/>
        <v>22.34</v>
      </c>
      <c r="I69" s="68">
        <f t="shared" si="12"/>
        <v>32.159999999999997</v>
      </c>
      <c r="J69" s="68">
        <f t="shared" si="12"/>
        <v>181.18</v>
      </c>
      <c r="K69" s="68">
        <f t="shared" si="12"/>
        <v>217.35</v>
      </c>
      <c r="L69" s="68">
        <f t="shared" si="12"/>
        <v>360.46</v>
      </c>
      <c r="M69" s="68">
        <f t="shared" si="12"/>
        <v>364.05</v>
      </c>
      <c r="N69" s="68">
        <f t="shared" si="12"/>
        <v>652.79999999999995</v>
      </c>
      <c r="O69" s="68">
        <f t="shared" si="12"/>
        <v>169.67</v>
      </c>
      <c r="P69" s="68">
        <f t="shared" si="12"/>
        <v>33.72</v>
      </c>
      <c r="Q69" s="68">
        <f t="shared" si="12"/>
        <v>4.34</v>
      </c>
      <c r="R69" s="68">
        <f t="shared" si="12"/>
        <v>1.53</v>
      </c>
      <c r="S69" s="107">
        <f t="shared" si="3"/>
        <v>2041.51</v>
      </c>
      <c r="T69" s="107">
        <f t="shared" si="4"/>
        <v>1226.1099999999999</v>
      </c>
      <c r="U69" s="104">
        <f t="shared" si="5"/>
        <v>1</v>
      </c>
      <c r="V69" s="104">
        <v>1</v>
      </c>
      <c r="W69" s="106">
        <f t="shared" si="6"/>
        <v>0</v>
      </c>
    </row>
    <row r="70" spans="1:23" ht="15.75" x14ac:dyDescent="0.25">
      <c r="A70" s="60">
        <v>9436</v>
      </c>
      <c r="B70" s="61">
        <v>20100</v>
      </c>
      <c r="C70" s="103">
        <f t="shared" si="0"/>
        <v>20.100000000000001</v>
      </c>
      <c r="E70" s="64">
        <f t="shared" si="2"/>
        <v>708</v>
      </c>
      <c r="F70" s="64">
        <f t="shared" si="7"/>
        <v>1980</v>
      </c>
      <c r="G70" s="68">
        <f t="shared" si="12"/>
        <v>31.19</v>
      </c>
      <c r="H70" s="68">
        <f t="shared" si="12"/>
        <v>66.400000000000006</v>
      </c>
      <c r="I70" s="68">
        <f t="shared" si="12"/>
        <v>93.68</v>
      </c>
      <c r="J70" s="68">
        <f t="shared" si="12"/>
        <v>1207.96</v>
      </c>
      <c r="K70" s="68">
        <f t="shared" si="12"/>
        <v>716.76</v>
      </c>
      <c r="L70" s="68">
        <f t="shared" si="12"/>
        <v>402.85</v>
      </c>
      <c r="M70" s="68">
        <f t="shared" si="12"/>
        <v>407.07</v>
      </c>
      <c r="N70" s="68">
        <f t="shared" si="12"/>
        <v>486.61</v>
      </c>
      <c r="O70" s="68">
        <f t="shared" si="12"/>
        <v>299.27</v>
      </c>
      <c r="P70" s="68">
        <f t="shared" si="12"/>
        <v>126.7</v>
      </c>
      <c r="Q70" s="68">
        <f t="shared" si="12"/>
        <v>19.440000000000001</v>
      </c>
      <c r="R70" s="68">
        <f t="shared" si="12"/>
        <v>13.15</v>
      </c>
      <c r="S70" s="107">
        <f t="shared" si="3"/>
        <v>3871.08</v>
      </c>
      <c r="T70" s="107">
        <f t="shared" si="4"/>
        <v>1352.2400000000002</v>
      </c>
      <c r="U70" s="104">
        <f t="shared" si="5"/>
        <v>1</v>
      </c>
      <c r="V70" s="104">
        <v>1</v>
      </c>
      <c r="W70" s="106">
        <f t="shared" si="6"/>
        <v>0</v>
      </c>
    </row>
    <row r="71" spans="1:23" ht="15.75" x14ac:dyDescent="0.25">
      <c r="A71" s="60">
        <v>9466</v>
      </c>
      <c r="B71" s="61">
        <v>32800</v>
      </c>
      <c r="C71" s="103">
        <f t="shared" si="0"/>
        <v>32.799999999999997</v>
      </c>
      <c r="E71" s="64">
        <f t="shared" si="2"/>
        <v>720</v>
      </c>
      <c r="F71" s="64">
        <f t="shared" si="7"/>
        <v>1981</v>
      </c>
      <c r="G71" s="68">
        <f t="shared" ref="G71:R80" si="13">INDEX($C$10:$C$1499,G$9+$E71,1)</f>
        <v>19.23</v>
      </c>
      <c r="H71" s="68">
        <f t="shared" si="13"/>
        <v>18.3</v>
      </c>
      <c r="I71" s="68">
        <f t="shared" si="13"/>
        <v>42.28</v>
      </c>
      <c r="J71" s="68">
        <f t="shared" si="13"/>
        <v>92</v>
      </c>
      <c r="K71" s="68">
        <f t="shared" si="13"/>
        <v>136.21</v>
      </c>
      <c r="L71" s="68">
        <f t="shared" si="13"/>
        <v>267.73</v>
      </c>
      <c r="M71" s="68">
        <f t="shared" si="13"/>
        <v>291.95</v>
      </c>
      <c r="N71" s="68">
        <f t="shared" si="13"/>
        <v>215.61</v>
      </c>
      <c r="O71" s="68">
        <f t="shared" si="13"/>
        <v>44.6</v>
      </c>
      <c r="P71" s="68">
        <f t="shared" si="13"/>
        <v>0</v>
      </c>
      <c r="Q71" s="68">
        <f t="shared" si="13"/>
        <v>0</v>
      </c>
      <c r="R71" s="68">
        <f t="shared" si="13"/>
        <v>0.08</v>
      </c>
      <c r="S71" s="107">
        <f t="shared" si="3"/>
        <v>1127.9899999999998</v>
      </c>
      <c r="T71" s="107">
        <f t="shared" si="4"/>
        <v>552.24</v>
      </c>
      <c r="U71" s="104">
        <f t="shared" si="5"/>
        <v>2</v>
      </c>
      <c r="V71" s="104">
        <v>2</v>
      </c>
      <c r="W71" s="106">
        <f t="shared" si="6"/>
        <v>0</v>
      </c>
    </row>
    <row r="72" spans="1:23" ht="15.75" x14ac:dyDescent="0.25">
      <c r="A72" s="60">
        <v>9497</v>
      </c>
      <c r="B72" s="61">
        <v>53700</v>
      </c>
      <c r="C72" s="103">
        <f t="shared" si="0"/>
        <v>53.7</v>
      </c>
      <c r="E72" s="64">
        <f t="shared" si="2"/>
        <v>732</v>
      </c>
      <c r="F72" s="64">
        <f t="shared" si="7"/>
        <v>1982</v>
      </c>
      <c r="G72" s="68">
        <f t="shared" si="13"/>
        <v>42.27</v>
      </c>
      <c r="H72" s="68">
        <f t="shared" si="13"/>
        <v>531.39</v>
      </c>
      <c r="I72" s="68">
        <f t="shared" si="13"/>
        <v>838.29</v>
      </c>
      <c r="J72" s="68">
        <f t="shared" si="13"/>
        <v>529.49</v>
      </c>
      <c r="K72" s="68">
        <f t="shared" si="13"/>
        <v>896.77</v>
      </c>
      <c r="L72" s="68">
        <f t="shared" si="13"/>
        <v>687.81</v>
      </c>
      <c r="M72" s="68">
        <f t="shared" si="13"/>
        <v>1130.49</v>
      </c>
      <c r="N72" s="68">
        <f t="shared" si="13"/>
        <v>841.9</v>
      </c>
      <c r="O72" s="68">
        <f t="shared" si="13"/>
        <v>387.34</v>
      </c>
      <c r="P72" s="68">
        <f t="shared" si="13"/>
        <v>135.9</v>
      </c>
      <c r="Q72" s="68">
        <f t="shared" si="13"/>
        <v>41.1</v>
      </c>
      <c r="R72" s="68">
        <f t="shared" si="13"/>
        <v>61.14</v>
      </c>
      <c r="S72" s="107">
        <f t="shared" si="3"/>
        <v>6123.89</v>
      </c>
      <c r="T72" s="107">
        <f t="shared" si="4"/>
        <v>2597.87</v>
      </c>
      <c r="U72" s="104">
        <f t="shared" si="5"/>
        <v>1</v>
      </c>
      <c r="V72" s="104">
        <v>1</v>
      </c>
      <c r="W72" s="106">
        <f t="shared" si="6"/>
        <v>0</v>
      </c>
    </row>
    <row r="73" spans="1:23" ht="15.75" x14ac:dyDescent="0.25">
      <c r="A73" s="60">
        <v>9528</v>
      </c>
      <c r="B73" s="61">
        <v>48100</v>
      </c>
      <c r="C73" s="103">
        <f t="shared" si="0"/>
        <v>48.1</v>
      </c>
      <c r="E73" s="64">
        <f t="shared" si="2"/>
        <v>744</v>
      </c>
      <c r="F73" s="64">
        <f t="shared" si="7"/>
        <v>1983</v>
      </c>
      <c r="G73" s="68">
        <f t="shared" si="13"/>
        <v>168.87</v>
      </c>
      <c r="H73" s="68">
        <f t="shared" si="13"/>
        <v>277.89999999999998</v>
      </c>
      <c r="I73" s="68">
        <f t="shared" si="13"/>
        <v>565.14</v>
      </c>
      <c r="J73" s="68">
        <f t="shared" si="13"/>
        <v>454.16</v>
      </c>
      <c r="K73" s="68">
        <f t="shared" si="13"/>
        <v>695.71</v>
      </c>
      <c r="L73" s="68">
        <f t="shared" si="13"/>
        <v>1167.21</v>
      </c>
      <c r="M73" s="68">
        <f t="shared" si="13"/>
        <v>605.28</v>
      </c>
      <c r="N73" s="68">
        <f t="shared" si="13"/>
        <v>982.72</v>
      </c>
      <c r="O73" s="68">
        <f t="shared" si="13"/>
        <v>942.21</v>
      </c>
      <c r="P73" s="68">
        <f t="shared" si="13"/>
        <v>382.05</v>
      </c>
      <c r="Q73" s="68">
        <f t="shared" si="13"/>
        <v>89.93</v>
      </c>
      <c r="R73" s="68">
        <f t="shared" si="13"/>
        <v>50.585999999999999</v>
      </c>
      <c r="S73" s="107">
        <f t="shared" si="3"/>
        <v>6381.7660000000005</v>
      </c>
      <c r="T73" s="107">
        <f t="shared" si="4"/>
        <v>3052.7759999999998</v>
      </c>
      <c r="U73" s="104">
        <f t="shared" si="5"/>
        <v>1</v>
      </c>
      <c r="V73" s="104">
        <v>1</v>
      </c>
      <c r="W73" s="106">
        <f t="shared" si="6"/>
        <v>0</v>
      </c>
    </row>
    <row r="74" spans="1:23" ht="15.75" x14ac:dyDescent="0.25">
      <c r="A74" s="60">
        <v>9556</v>
      </c>
      <c r="B74" s="61">
        <v>260500</v>
      </c>
      <c r="C74" s="103">
        <f t="shared" si="0"/>
        <v>260.5</v>
      </c>
      <c r="E74" s="64">
        <f t="shared" si="2"/>
        <v>756</v>
      </c>
      <c r="F74" s="64">
        <f t="shared" si="7"/>
        <v>1984</v>
      </c>
      <c r="G74" s="68">
        <f t="shared" si="13"/>
        <v>48.56</v>
      </c>
      <c r="H74" s="68">
        <f t="shared" si="13"/>
        <v>721.59</v>
      </c>
      <c r="I74" s="68">
        <f t="shared" si="13"/>
        <v>946.81</v>
      </c>
      <c r="J74" s="68">
        <f t="shared" si="13"/>
        <v>379.42</v>
      </c>
      <c r="K74" s="68">
        <f t="shared" si="13"/>
        <v>287.51</v>
      </c>
      <c r="L74" s="68">
        <f t="shared" si="13"/>
        <v>379.85</v>
      </c>
      <c r="M74" s="68">
        <f t="shared" si="13"/>
        <v>318.79000000000002</v>
      </c>
      <c r="N74" s="68">
        <f t="shared" si="13"/>
        <v>492.75</v>
      </c>
      <c r="O74" s="68">
        <f t="shared" si="13"/>
        <v>237.26</v>
      </c>
      <c r="P74" s="68">
        <f t="shared" si="13"/>
        <v>49.79</v>
      </c>
      <c r="Q74" s="68">
        <f t="shared" si="13"/>
        <v>21.72</v>
      </c>
      <c r="R74" s="68">
        <f t="shared" si="13"/>
        <v>17.09</v>
      </c>
      <c r="S74" s="107">
        <f t="shared" si="3"/>
        <v>3901.14</v>
      </c>
      <c r="T74" s="107">
        <f t="shared" si="4"/>
        <v>1137.3999999999999</v>
      </c>
      <c r="U74" s="104">
        <f t="shared" si="5"/>
        <v>1</v>
      </c>
      <c r="V74" s="104">
        <v>1</v>
      </c>
      <c r="W74" s="106">
        <f t="shared" si="6"/>
        <v>0</v>
      </c>
    </row>
    <row r="75" spans="1:23" ht="15.75" x14ac:dyDescent="0.25">
      <c r="A75" s="60">
        <v>9587</v>
      </c>
      <c r="B75" s="61">
        <v>199700</v>
      </c>
      <c r="C75" s="103">
        <f t="shared" ref="C75:C138" si="14">B75 / 1000</f>
        <v>199.7</v>
      </c>
      <c r="E75" s="64">
        <f t="shared" si="2"/>
        <v>768</v>
      </c>
      <c r="F75" s="64">
        <f t="shared" si="7"/>
        <v>1985</v>
      </c>
      <c r="G75" s="68">
        <f t="shared" si="13"/>
        <v>35.67</v>
      </c>
      <c r="H75" s="68">
        <f t="shared" si="13"/>
        <v>188.03</v>
      </c>
      <c r="I75" s="68">
        <f t="shared" si="13"/>
        <v>101.65</v>
      </c>
      <c r="J75" s="68">
        <f t="shared" si="13"/>
        <v>69.56</v>
      </c>
      <c r="K75" s="68">
        <f t="shared" si="13"/>
        <v>140.65</v>
      </c>
      <c r="L75" s="68">
        <f t="shared" si="13"/>
        <v>199.93</v>
      </c>
      <c r="M75" s="68">
        <f t="shared" si="13"/>
        <v>434.56</v>
      </c>
      <c r="N75" s="68">
        <f t="shared" si="13"/>
        <v>282.86</v>
      </c>
      <c r="O75" s="68">
        <f t="shared" si="13"/>
        <v>78.53</v>
      </c>
      <c r="P75" s="68">
        <f t="shared" si="13"/>
        <v>13.63</v>
      </c>
      <c r="Q75" s="68">
        <f t="shared" si="13"/>
        <v>4.8499999999999996</v>
      </c>
      <c r="R75" s="68">
        <f t="shared" si="13"/>
        <v>24.31</v>
      </c>
      <c r="S75" s="107">
        <f t="shared" si="3"/>
        <v>1574.2299999999998</v>
      </c>
      <c r="T75" s="107">
        <f t="shared" si="4"/>
        <v>838.74</v>
      </c>
      <c r="U75" s="104">
        <f t="shared" si="5"/>
        <v>1</v>
      </c>
      <c r="V75" s="104">
        <v>1</v>
      </c>
      <c r="W75" s="106">
        <f t="shared" si="6"/>
        <v>0</v>
      </c>
    </row>
    <row r="76" spans="1:23" ht="15.75" x14ac:dyDescent="0.25">
      <c r="A76" s="60">
        <v>9617</v>
      </c>
      <c r="B76" s="61">
        <v>479300</v>
      </c>
      <c r="C76" s="103">
        <f t="shared" si="14"/>
        <v>479.3</v>
      </c>
      <c r="E76" s="64">
        <f t="shared" ref="E76:E102" si="15">(F76 - $F$11) * 12</f>
        <v>780</v>
      </c>
      <c r="F76" s="64">
        <f t="shared" si="7"/>
        <v>1986</v>
      </c>
      <c r="G76" s="68">
        <f t="shared" si="13"/>
        <v>20.954000000000001</v>
      </c>
      <c r="H76" s="68">
        <f t="shared" si="13"/>
        <v>69.387</v>
      </c>
      <c r="I76" s="68">
        <f t="shared" si="13"/>
        <v>153.923</v>
      </c>
      <c r="J76" s="68">
        <f t="shared" si="13"/>
        <v>357.80599999999998</v>
      </c>
      <c r="K76" s="68">
        <f t="shared" si="13"/>
        <v>1866.2190000000001</v>
      </c>
      <c r="L76" s="68">
        <f t="shared" si="13"/>
        <v>966.83600000000001</v>
      </c>
      <c r="M76" s="68">
        <f t="shared" si="13"/>
        <v>401.58800000000002</v>
      </c>
      <c r="N76" s="68">
        <f t="shared" si="13"/>
        <v>419.12400000000002</v>
      </c>
      <c r="O76" s="68">
        <f t="shared" si="13"/>
        <v>309.63499999999999</v>
      </c>
      <c r="P76" s="68">
        <f t="shared" si="13"/>
        <v>50.615000000000002</v>
      </c>
      <c r="Q76" s="68">
        <f t="shared" si="13"/>
        <v>25.155000000000001</v>
      </c>
      <c r="R76" s="68">
        <f t="shared" si="13"/>
        <v>12.042</v>
      </c>
      <c r="S76" s="107">
        <f t="shared" ref="S76:S102" si="16">SUM(G76:R76)</f>
        <v>4653.2840000000006</v>
      </c>
      <c r="T76" s="107">
        <f t="shared" ref="T76:T102" si="17">SUM(M76:R76)</f>
        <v>1218.1589999999999</v>
      </c>
      <c r="U76" s="104">
        <f t="shared" ref="U76:U102" si="18">IF(T76 &gt; 600, 1, 2)</f>
        <v>1</v>
      </c>
      <c r="V76" s="104">
        <v>1</v>
      </c>
      <c r="W76" s="106">
        <f t="shared" ref="W76:W84" si="19">U76-V76</f>
        <v>0</v>
      </c>
    </row>
    <row r="77" spans="1:23" ht="15.75" x14ac:dyDescent="0.25">
      <c r="A77" s="60">
        <v>9648</v>
      </c>
      <c r="B77" s="61">
        <v>212200</v>
      </c>
      <c r="C77" s="103">
        <f t="shared" si="14"/>
        <v>212.2</v>
      </c>
      <c r="E77" s="64">
        <f t="shared" si="15"/>
        <v>792</v>
      </c>
      <c r="F77" s="64">
        <f t="shared" ref="F77:F102" si="20">F76+1</f>
        <v>1987</v>
      </c>
      <c r="G77" s="68">
        <f t="shared" si="13"/>
        <v>28.338999999999999</v>
      </c>
      <c r="H77" s="68">
        <f t="shared" si="13"/>
        <v>12.439</v>
      </c>
      <c r="I77" s="68">
        <f t="shared" si="13"/>
        <v>12.084</v>
      </c>
      <c r="J77" s="68">
        <f t="shared" si="13"/>
        <v>49.765000000000001</v>
      </c>
      <c r="K77" s="68">
        <f t="shared" si="13"/>
        <v>133.03</v>
      </c>
      <c r="L77" s="68">
        <f t="shared" si="13"/>
        <v>208.58699999999999</v>
      </c>
      <c r="M77" s="68">
        <f t="shared" si="13"/>
        <v>211.83699999999999</v>
      </c>
      <c r="N77" s="68">
        <f t="shared" si="13"/>
        <v>177.227</v>
      </c>
      <c r="O77" s="68">
        <f t="shared" si="13"/>
        <v>30.681999999999999</v>
      </c>
      <c r="P77" s="68">
        <f t="shared" si="13"/>
        <v>8.5470000000000006</v>
      </c>
      <c r="Q77" s="68">
        <f t="shared" si="13"/>
        <v>3.3980000000000001</v>
      </c>
      <c r="R77" s="68">
        <f t="shared" si="13"/>
        <v>3.85</v>
      </c>
      <c r="S77" s="107">
        <f t="shared" si="16"/>
        <v>879.78499999999997</v>
      </c>
      <c r="T77" s="107">
        <f t="shared" si="17"/>
        <v>435.54100000000005</v>
      </c>
      <c r="U77" s="104">
        <f t="shared" si="18"/>
        <v>2</v>
      </c>
      <c r="V77" s="104">
        <v>2</v>
      </c>
      <c r="W77" s="106">
        <f t="shared" si="19"/>
        <v>0</v>
      </c>
    </row>
    <row r="78" spans="1:23" ht="15.75" x14ac:dyDescent="0.25">
      <c r="A78" s="60">
        <v>9678</v>
      </c>
      <c r="B78" s="61">
        <v>66300</v>
      </c>
      <c r="C78" s="103">
        <f t="shared" si="14"/>
        <v>66.3</v>
      </c>
      <c r="E78" s="64">
        <f t="shared" si="15"/>
        <v>804</v>
      </c>
      <c r="F78" s="64">
        <f t="shared" si="20"/>
        <v>1988</v>
      </c>
      <c r="G78" s="68">
        <f t="shared" si="13"/>
        <v>9.1080000000000005</v>
      </c>
      <c r="H78" s="68">
        <f t="shared" si="13"/>
        <v>14.532999999999999</v>
      </c>
      <c r="I78" s="68">
        <f t="shared" si="13"/>
        <v>89.483999999999995</v>
      </c>
      <c r="J78" s="68">
        <f t="shared" si="13"/>
        <v>160.80699999999999</v>
      </c>
      <c r="K78" s="68">
        <f t="shared" si="13"/>
        <v>93.147999999999996</v>
      </c>
      <c r="L78" s="68">
        <f t="shared" si="13"/>
        <v>140.334</v>
      </c>
      <c r="M78" s="68">
        <f t="shared" si="13"/>
        <v>165.16</v>
      </c>
      <c r="N78" s="68">
        <f t="shared" si="13"/>
        <v>128.22200000000001</v>
      </c>
      <c r="O78" s="68">
        <f t="shared" si="13"/>
        <v>51.143999999999998</v>
      </c>
      <c r="P78" s="68">
        <f t="shared" si="13"/>
        <v>1.103</v>
      </c>
      <c r="Q78" s="68">
        <f t="shared" si="13"/>
        <v>0</v>
      </c>
      <c r="R78" s="68">
        <f t="shared" si="13"/>
        <v>0.05</v>
      </c>
      <c r="S78" s="107">
        <f t="shared" si="16"/>
        <v>853.09299999999996</v>
      </c>
      <c r="T78" s="107">
        <f t="shared" si="17"/>
        <v>345.67900000000003</v>
      </c>
      <c r="U78" s="104">
        <f t="shared" si="18"/>
        <v>2</v>
      </c>
      <c r="V78" s="104">
        <v>2</v>
      </c>
      <c r="W78" s="106">
        <f t="shared" si="19"/>
        <v>0</v>
      </c>
    </row>
    <row r="79" spans="1:23" ht="15.75" x14ac:dyDescent="0.25">
      <c r="A79" s="60">
        <v>9709</v>
      </c>
      <c r="B79" s="61">
        <v>12600</v>
      </c>
      <c r="C79" s="103">
        <f t="shared" si="14"/>
        <v>12.6</v>
      </c>
      <c r="E79" s="64">
        <f t="shared" si="15"/>
        <v>816</v>
      </c>
      <c r="F79" s="64">
        <f t="shared" si="20"/>
        <v>1989</v>
      </c>
      <c r="G79" s="68">
        <f t="shared" si="13"/>
        <v>5.56</v>
      </c>
      <c r="H79" s="68">
        <f t="shared" si="13"/>
        <v>85.162999999999997</v>
      </c>
      <c r="I79" s="68">
        <f t="shared" si="13"/>
        <v>62.283000000000001</v>
      </c>
      <c r="J79" s="68">
        <f t="shared" si="13"/>
        <v>66.274000000000001</v>
      </c>
      <c r="K79" s="68">
        <f t="shared" si="13"/>
        <v>109.26</v>
      </c>
      <c r="L79" s="68">
        <f t="shared" si="13"/>
        <v>866.37199999999996</v>
      </c>
      <c r="M79" s="68">
        <f t="shared" si="13"/>
        <v>552.91999999999996</v>
      </c>
      <c r="N79" s="68">
        <f t="shared" si="13"/>
        <v>315.64999999999998</v>
      </c>
      <c r="O79" s="68">
        <f t="shared" si="13"/>
        <v>145.18600000000001</v>
      </c>
      <c r="P79" s="68">
        <f t="shared" si="13"/>
        <v>16.652999999999999</v>
      </c>
      <c r="Q79" s="68">
        <f t="shared" si="13"/>
        <v>2.8260000000000001</v>
      </c>
      <c r="R79" s="68">
        <f t="shared" si="13"/>
        <v>19.277999999999999</v>
      </c>
      <c r="S79" s="107">
        <f t="shared" si="16"/>
        <v>2247.4249999999997</v>
      </c>
      <c r="T79" s="107">
        <f t="shared" si="17"/>
        <v>1052.5129999999999</v>
      </c>
      <c r="U79" s="104">
        <f t="shared" si="18"/>
        <v>1</v>
      </c>
      <c r="V79" s="104">
        <v>1</v>
      </c>
      <c r="W79" s="106">
        <f t="shared" si="19"/>
        <v>0</v>
      </c>
    </row>
    <row r="80" spans="1:23" ht="15.75" x14ac:dyDescent="0.25">
      <c r="A80" s="60">
        <v>9740</v>
      </c>
      <c r="B80" s="61">
        <v>0</v>
      </c>
      <c r="C80" s="103">
        <f t="shared" si="14"/>
        <v>0</v>
      </c>
      <c r="E80" s="64">
        <f t="shared" si="15"/>
        <v>828</v>
      </c>
      <c r="F80" s="64">
        <f t="shared" si="20"/>
        <v>1990</v>
      </c>
      <c r="G80" s="68">
        <f t="shared" si="13"/>
        <v>35.51</v>
      </c>
      <c r="H80" s="68">
        <f t="shared" si="13"/>
        <v>39.673000000000002</v>
      </c>
      <c r="I80" s="68">
        <f t="shared" si="13"/>
        <v>29.099</v>
      </c>
      <c r="J80" s="68">
        <f t="shared" si="13"/>
        <v>101.288</v>
      </c>
      <c r="K80" s="68">
        <f t="shared" si="13"/>
        <v>100.917</v>
      </c>
      <c r="L80" s="68">
        <f t="shared" si="13"/>
        <v>241.31899999999999</v>
      </c>
      <c r="M80" s="68">
        <f t="shared" si="13"/>
        <v>270.53300000000002</v>
      </c>
      <c r="N80" s="68">
        <f t="shared" si="13"/>
        <v>180.51900000000001</v>
      </c>
      <c r="O80" s="68">
        <f t="shared" si="13"/>
        <v>108.991</v>
      </c>
      <c r="P80" s="68">
        <f t="shared" si="13"/>
        <v>5.6109999999999998</v>
      </c>
      <c r="Q80" s="68">
        <f t="shared" si="13"/>
        <v>1.593</v>
      </c>
      <c r="R80" s="68">
        <f t="shared" si="13"/>
        <v>2.7330000000000001</v>
      </c>
      <c r="S80" s="107">
        <f t="shared" si="16"/>
        <v>1117.7860000000001</v>
      </c>
      <c r="T80" s="107">
        <f t="shared" si="17"/>
        <v>569.9799999999999</v>
      </c>
      <c r="U80" s="104">
        <f t="shared" si="18"/>
        <v>2</v>
      </c>
      <c r="V80" s="104">
        <v>2</v>
      </c>
      <c r="W80" s="106">
        <f t="shared" si="19"/>
        <v>0</v>
      </c>
    </row>
    <row r="81" spans="1:23" ht="15.75" x14ac:dyDescent="0.25">
      <c r="A81" s="60">
        <v>9770</v>
      </c>
      <c r="B81" s="61">
        <v>1200</v>
      </c>
      <c r="C81" s="103">
        <f t="shared" si="14"/>
        <v>1.2</v>
      </c>
      <c r="E81" s="64">
        <f t="shared" si="15"/>
        <v>840</v>
      </c>
      <c r="F81" s="64">
        <f t="shared" si="20"/>
        <v>1991</v>
      </c>
      <c r="G81" s="68">
        <f t="shared" ref="G81:R90" si="21">INDEX($C$10:$C$1499,G$9+$E81,1)</f>
        <v>3.9239999999999999</v>
      </c>
      <c r="H81" s="68">
        <f t="shared" si="21"/>
        <v>7.1079999999999997</v>
      </c>
      <c r="I81" s="68">
        <f t="shared" si="21"/>
        <v>11.577</v>
      </c>
      <c r="J81" s="68">
        <f t="shared" si="21"/>
        <v>10.952999999999999</v>
      </c>
      <c r="K81" s="68">
        <f t="shared" si="21"/>
        <v>24.126000000000001</v>
      </c>
      <c r="L81" s="68">
        <f t="shared" si="21"/>
        <v>331.17899999999997</v>
      </c>
      <c r="M81" s="68">
        <f t="shared" si="21"/>
        <v>275.99</v>
      </c>
      <c r="N81" s="68">
        <f t="shared" si="21"/>
        <v>327.48700000000002</v>
      </c>
      <c r="O81" s="68">
        <f t="shared" si="21"/>
        <v>168.965</v>
      </c>
      <c r="P81" s="68">
        <f t="shared" si="21"/>
        <v>25.312999999999999</v>
      </c>
      <c r="Q81" s="68">
        <f t="shared" si="21"/>
        <v>0</v>
      </c>
      <c r="R81" s="68">
        <f t="shared" si="21"/>
        <v>8.0519999999999996</v>
      </c>
      <c r="S81" s="107">
        <f t="shared" si="16"/>
        <v>1194.674</v>
      </c>
      <c r="T81" s="107">
        <f t="shared" si="17"/>
        <v>805.80700000000013</v>
      </c>
      <c r="U81" s="104">
        <f t="shared" si="18"/>
        <v>1</v>
      </c>
      <c r="V81" s="104">
        <v>1</v>
      </c>
      <c r="W81" s="106">
        <f t="shared" si="19"/>
        <v>0</v>
      </c>
    </row>
    <row r="82" spans="1:23" ht="15.75" x14ac:dyDescent="0.25">
      <c r="A82" s="60">
        <v>9801</v>
      </c>
      <c r="B82" s="61">
        <v>13200</v>
      </c>
      <c r="C82" s="103">
        <f t="shared" si="14"/>
        <v>13.2</v>
      </c>
      <c r="E82" s="64">
        <f t="shared" si="15"/>
        <v>852</v>
      </c>
      <c r="F82" s="64">
        <f t="shared" si="20"/>
        <v>1992</v>
      </c>
      <c r="G82" s="68">
        <f t="shared" si="21"/>
        <v>17.260999999999999</v>
      </c>
      <c r="H82" s="68">
        <f t="shared" si="21"/>
        <v>31.678999999999998</v>
      </c>
      <c r="I82" s="68">
        <f t="shared" si="21"/>
        <v>24.49</v>
      </c>
      <c r="J82" s="68">
        <f t="shared" si="21"/>
        <v>25.007000000000001</v>
      </c>
      <c r="K82" s="68">
        <f t="shared" si="21"/>
        <v>231.166</v>
      </c>
      <c r="L82" s="68">
        <f t="shared" si="21"/>
        <v>209.87799999999999</v>
      </c>
      <c r="M82" s="68">
        <f t="shared" si="21"/>
        <v>238.52099999999999</v>
      </c>
      <c r="N82" s="68">
        <f t="shared" si="21"/>
        <v>91.727000000000004</v>
      </c>
      <c r="O82" s="68">
        <f t="shared" si="21"/>
        <v>16.66</v>
      </c>
      <c r="P82" s="68">
        <f t="shared" si="21"/>
        <v>14.35</v>
      </c>
      <c r="Q82" s="68">
        <f t="shared" si="21"/>
        <v>0</v>
      </c>
      <c r="R82" s="68">
        <f t="shared" si="21"/>
        <v>0</v>
      </c>
      <c r="S82" s="107">
        <f t="shared" si="16"/>
        <v>900.73899999999992</v>
      </c>
      <c r="T82" s="107">
        <f t="shared" si="17"/>
        <v>361.25800000000004</v>
      </c>
      <c r="U82" s="104">
        <f t="shared" si="18"/>
        <v>2</v>
      </c>
      <c r="V82" s="104">
        <v>2</v>
      </c>
      <c r="W82" s="106">
        <f t="shared" si="19"/>
        <v>0</v>
      </c>
    </row>
    <row r="83" spans="1:23" ht="15.75" x14ac:dyDescent="0.25">
      <c r="A83" s="60">
        <v>9831</v>
      </c>
      <c r="B83" s="61">
        <v>180500</v>
      </c>
      <c r="C83" s="103">
        <f t="shared" si="14"/>
        <v>180.5</v>
      </c>
      <c r="E83" s="64">
        <f t="shared" si="15"/>
        <v>864</v>
      </c>
      <c r="F83" s="64">
        <f t="shared" si="20"/>
        <v>1993</v>
      </c>
      <c r="G83" s="68">
        <f t="shared" si="21"/>
        <v>14.28</v>
      </c>
      <c r="H83" s="68">
        <f t="shared" si="21"/>
        <v>19.510999999999999</v>
      </c>
      <c r="I83" s="68">
        <f t="shared" si="21"/>
        <v>128.47</v>
      </c>
      <c r="J83" s="68">
        <f t="shared" si="21"/>
        <v>520.798</v>
      </c>
      <c r="K83" s="68">
        <f t="shared" si="21"/>
        <v>360.73</v>
      </c>
      <c r="L83" s="68">
        <f t="shared" si="21"/>
        <v>659.48599999999999</v>
      </c>
      <c r="M83" s="68">
        <f t="shared" si="21"/>
        <v>516.41399999999999</v>
      </c>
      <c r="N83" s="68">
        <f t="shared" si="21"/>
        <v>667.79899999999998</v>
      </c>
      <c r="O83" s="68">
        <f t="shared" si="21"/>
        <v>385.62099999999998</v>
      </c>
      <c r="P83" s="68">
        <f t="shared" si="21"/>
        <v>96.015000000000001</v>
      </c>
      <c r="Q83" s="68">
        <f t="shared" si="21"/>
        <v>19.905000000000001</v>
      </c>
      <c r="R83" s="68">
        <f t="shared" si="21"/>
        <v>10.382</v>
      </c>
      <c r="S83" s="107">
        <f t="shared" si="16"/>
        <v>3399.4110000000005</v>
      </c>
      <c r="T83" s="107">
        <f t="shared" si="17"/>
        <v>1696.136</v>
      </c>
      <c r="U83" s="104">
        <f t="shared" si="18"/>
        <v>1</v>
      </c>
      <c r="V83" s="104">
        <v>1</v>
      </c>
      <c r="W83" s="106">
        <f t="shared" si="19"/>
        <v>0</v>
      </c>
    </row>
    <row r="84" spans="1:23" ht="15.75" x14ac:dyDescent="0.25">
      <c r="A84" s="60">
        <v>9862</v>
      </c>
      <c r="B84" s="61">
        <v>141500</v>
      </c>
      <c r="C84" s="103">
        <f t="shared" si="14"/>
        <v>141.5</v>
      </c>
      <c r="E84" s="64">
        <f t="shared" si="15"/>
        <v>876</v>
      </c>
      <c r="F84" s="64">
        <f t="shared" si="20"/>
        <v>1994</v>
      </c>
      <c r="G84" s="68">
        <f t="shared" si="21"/>
        <v>17.097999999999999</v>
      </c>
      <c r="H84" s="68">
        <f t="shared" si="21"/>
        <v>16.497</v>
      </c>
      <c r="I84" s="68">
        <f t="shared" si="21"/>
        <v>46.55</v>
      </c>
      <c r="J84" s="68">
        <f t="shared" si="21"/>
        <v>43.83</v>
      </c>
      <c r="K84" s="68">
        <f t="shared" si="21"/>
        <v>94.581000000000003</v>
      </c>
      <c r="L84" s="68">
        <f t="shared" si="21"/>
        <v>162.821</v>
      </c>
      <c r="M84" s="68">
        <f t="shared" si="21"/>
        <v>189.43299999999999</v>
      </c>
      <c r="N84" s="68">
        <f t="shared" si="21"/>
        <v>184.495</v>
      </c>
      <c r="O84" s="68">
        <f t="shared" si="21"/>
        <v>43.176000000000002</v>
      </c>
      <c r="P84" s="68">
        <f t="shared" si="21"/>
        <v>2.9140000000000001</v>
      </c>
      <c r="Q84" s="68">
        <f t="shared" si="21"/>
        <v>2.1389999999999998</v>
      </c>
      <c r="R84" s="68">
        <f t="shared" si="21"/>
        <v>7.7279999999999998</v>
      </c>
      <c r="S84" s="107">
        <f t="shared" si="16"/>
        <v>811.26199999999994</v>
      </c>
      <c r="T84" s="107">
        <f t="shared" si="17"/>
        <v>429.88499999999999</v>
      </c>
      <c r="U84" s="104">
        <f t="shared" si="18"/>
        <v>2</v>
      </c>
      <c r="V84" s="104">
        <v>2</v>
      </c>
      <c r="W84" s="106">
        <f t="shared" si="19"/>
        <v>0</v>
      </c>
    </row>
    <row r="85" spans="1:23" x14ac:dyDescent="0.2">
      <c r="A85" s="60">
        <v>9893</v>
      </c>
      <c r="B85" s="61">
        <v>222400</v>
      </c>
      <c r="C85" s="103">
        <f t="shared" si="14"/>
        <v>222.4</v>
      </c>
      <c r="E85" s="64">
        <f t="shared" si="15"/>
        <v>888</v>
      </c>
      <c r="F85" s="64">
        <f t="shared" si="20"/>
        <v>1995</v>
      </c>
      <c r="G85" s="68">
        <f t="shared" si="21"/>
        <v>10.128</v>
      </c>
      <c r="H85" s="68">
        <f t="shared" si="21"/>
        <v>62.494</v>
      </c>
      <c r="I85" s="68">
        <f t="shared" si="21"/>
        <v>152.489</v>
      </c>
      <c r="J85" s="68">
        <f t="shared" si="21"/>
        <v>925.97500000000002</v>
      </c>
      <c r="K85" s="68">
        <f t="shared" si="21"/>
        <v>304.2</v>
      </c>
      <c r="L85" s="68">
        <f t="shared" si="21"/>
        <v>1172.3900000000001</v>
      </c>
      <c r="M85" s="68">
        <f t="shared" si="21"/>
        <v>755.19200000000001</v>
      </c>
      <c r="N85" s="68">
        <f t="shared" si="21"/>
        <v>987.94799999999998</v>
      </c>
      <c r="O85" s="68">
        <f t="shared" si="21"/>
        <v>729.79700000000003</v>
      </c>
      <c r="P85" s="68">
        <f t="shared" si="21"/>
        <v>341.65600000000001</v>
      </c>
      <c r="Q85" s="68">
        <f t="shared" si="21"/>
        <v>80.641000000000005</v>
      </c>
      <c r="R85" s="68">
        <f t="shared" si="21"/>
        <v>26.391999999999999</v>
      </c>
      <c r="S85" s="107">
        <f t="shared" si="16"/>
        <v>5549.3020000000006</v>
      </c>
      <c r="T85" s="107">
        <f t="shared" si="17"/>
        <v>2921.6259999999997</v>
      </c>
      <c r="U85" s="104">
        <f t="shared" si="18"/>
        <v>1</v>
      </c>
    </row>
    <row r="86" spans="1:23" x14ac:dyDescent="0.2">
      <c r="A86" s="60">
        <v>9921</v>
      </c>
      <c r="B86" s="61">
        <v>774500</v>
      </c>
      <c r="C86" s="103">
        <f t="shared" si="14"/>
        <v>774.5</v>
      </c>
      <c r="E86" s="64">
        <f t="shared" si="15"/>
        <v>900</v>
      </c>
      <c r="F86" s="64">
        <f t="shared" si="20"/>
        <v>1996</v>
      </c>
      <c r="G86" s="68">
        <f t="shared" si="21"/>
        <v>9.6080000000000005</v>
      </c>
      <c r="H86" s="68">
        <f t="shared" si="21"/>
        <v>9.1059999999999999</v>
      </c>
      <c r="I86" s="68">
        <f t="shared" si="21"/>
        <v>183.77500000000001</v>
      </c>
      <c r="J86" s="68">
        <f t="shared" si="21"/>
        <v>340.09899999999999</v>
      </c>
      <c r="K86" s="68">
        <f t="shared" si="21"/>
        <v>824.39</v>
      </c>
      <c r="L86" s="68">
        <f t="shared" si="21"/>
        <v>572.82399999999996</v>
      </c>
      <c r="M86" s="68">
        <f t="shared" si="21"/>
        <v>558.67600000000004</v>
      </c>
      <c r="N86" s="68">
        <f t="shared" si="21"/>
        <v>810.79300000000001</v>
      </c>
      <c r="O86" s="68">
        <f t="shared" si="21"/>
        <v>256.76400000000001</v>
      </c>
      <c r="P86" s="68">
        <f t="shared" si="21"/>
        <v>67.067999999999998</v>
      </c>
      <c r="Q86" s="68">
        <f t="shared" si="21"/>
        <v>20.728000000000002</v>
      </c>
      <c r="R86" s="68">
        <f t="shared" si="21"/>
        <v>13.85</v>
      </c>
      <c r="S86" s="107">
        <f t="shared" si="16"/>
        <v>3667.6810000000005</v>
      </c>
      <c r="T86" s="107">
        <f t="shared" si="17"/>
        <v>1727.8790000000001</v>
      </c>
      <c r="U86" s="104">
        <f t="shared" si="18"/>
        <v>1</v>
      </c>
    </row>
    <row r="87" spans="1:23" x14ac:dyDescent="0.2">
      <c r="A87" s="60">
        <v>9952</v>
      </c>
      <c r="B87" s="61">
        <v>446800</v>
      </c>
      <c r="C87" s="103">
        <f t="shared" si="14"/>
        <v>446.8</v>
      </c>
      <c r="E87" s="64">
        <f t="shared" si="15"/>
        <v>912</v>
      </c>
      <c r="F87" s="64">
        <f t="shared" si="20"/>
        <v>1997</v>
      </c>
      <c r="G87" s="68">
        <f t="shared" si="21"/>
        <v>14.564</v>
      </c>
      <c r="H87" s="68">
        <f t="shared" si="21"/>
        <v>142.82400000000001</v>
      </c>
      <c r="I87" s="68">
        <f t="shared" si="21"/>
        <v>1023.951</v>
      </c>
      <c r="J87" s="68">
        <f t="shared" si="21"/>
        <v>1988.0409999999999</v>
      </c>
      <c r="K87" s="68">
        <f t="shared" si="21"/>
        <v>338.24299999999999</v>
      </c>
      <c r="L87" s="68">
        <f t="shared" si="21"/>
        <v>295.29500000000002</v>
      </c>
      <c r="M87" s="68">
        <f t="shared" si="21"/>
        <v>359.76100000000002</v>
      </c>
      <c r="N87" s="68">
        <f t="shared" si="21"/>
        <v>334.50900000000001</v>
      </c>
      <c r="O87" s="68">
        <f t="shared" si="21"/>
        <v>152.58799999999999</v>
      </c>
      <c r="P87" s="68">
        <f t="shared" si="21"/>
        <v>32.433</v>
      </c>
      <c r="Q87" s="68">
        <f t="shared" si="21"/>
        <v>11.295999999999999</v>
      </c>
      <c r="R87" s="68">
        <f t="shared" si="21"/>
        <v>10.307</v>
      </c>
      <c r="S87" s="107">
        <f t="shared" si="16"/>
        <v>4703.8119999999999</v>
      </c>
      <c r="T87" s="107">
        <f t="shared" si="17"/>
        <v>900.89400000000001</v>
      </c>
      <c r="U87" s="104">
        <f t="shared" si="18"/>
        <v>1</v>
      </c>
    </row>
    <row r="88" spans="1:23" x14ac:dyDescent="0.2">
      <c r="A88" s="60">
        <v>9982</v>
      </c>
      <c r="B88" s="61">
        <v>727900</v>
      </c>
      <c r="C88" s="103">
        <f t="shared" si="14"/>
        <v>727.9</v>
      </c>
      <c r="E88" s="64">
        <f t="shared" si="15"/>
        <v>924</v>
      </c>
      <c r="F88" s="64">
        <f t="shared" si="20"/>
        <v>1998</v>
      </c>
      <c r="G88" s="68">
        <f t="shared" si="21"/>
        <v>18.63</v>
      </c>
      <c r="H88" s="68">
        <f t="shared" si="21"/>
        <v>49.28</v>
      </c>
      <c r="I88" s="68">
        <f t="shared" si="21"/>
        <v>90.724999999999994</v>
      </c>
      <c r="J88" s="68">
        <f t="shared" si="21"/>
        <v>513.99599999999998</v>
      </c>
      <c r="K88" s="68">
        <f t="shared" si="21"/>
        <v>727.03899999999999</v>
      </c>
      <c r="L88" s="68">
        <f t="shared" si="21"/>
        <v>587.351</v>
      </c>
      <c r="M88" s="68">
        <f t="shared" si="21"/>
        <v>581.77599999999995</v>
      </c>
      <c r="N88" s="68">
        <f t="shared" si="21"/>
        <v>698.846</v>
      </c>
      <c r="O88" s="68">
        <f t="shared" si="21"/>
        <v>787.16099999999994</v>
      </c>
      <c r="P88" s="68">
        <f t="shared" si="21"/>
        <v>265.23899999999998</v>
      </c>
      <c r="Q88" s="68">
        <f t="shared" si="21"/>
        <v>45.192</v>
      </c>
      <c r="R88" s="68">
        <f t="shared" si="21"/>
        <v>32.99</v>
      </c>
      <c r="S88" s="107">
        <f t="shared" si="16"/>
        <v>4398.2249999999995</v>
      </c>
      <c r="T88" s="107">
        <f t="shared" si="17"/>
        <v>2411.2039999999997</v>
      </c>
      <c r="U88" s="104">
        <f t="shared" si="18"/>
        <v>1</v>
      </c>
    </row>
    <row r="89" spans="1:23" x14ac:dyDescent="0.2">
      <c r="A89" s="60">
        <v>10013</v>
      </c>
      <c r="B89" s="61">
        <v>616500</v>
      </c>
      <c r="C89" s="103">
        <f t="shared" si="14"/>
        <v>616.5</v>
      </c>
      <c r="E89" s="64">
        <f t="shared" si="15"/>
        <v>936</v>
      </c>
      <c r="F89" s="64">
        <f t="shared" si="20"/>
        <v>1999</v>
      </c>
      <c r="G89" s="68">
        <f t="shared" si="21"/>
        <v>20.492999999999999</v>
      </c>
      <c r="H89" s="68">
        <f t="shared" si="21"/>
        <v>86.296000000000006</v>
      </c>
      <c r="I89" s="68">
        <f t="shared" si="21"/>
        <v>146.43899999999999</v>
      </c>
      <c r="J89" s="68">
        <f t="shared" si="21"/>
        <v>367.44200000000001</v>
      </c>
      <c r="K89" s="68">
        <f t="shared" si="21"/>
        <v>698.02800000000002</v>
      </c>
      <c r="L89" s="68">
        <f t="shared" si="21"/>
        <v>436.01400000000001</v>
      </c>
      <c r="M89" s="68">
        <f t="shared" si="21"/>
        <v>414.41500000000002</v>
      </c>
      <c r="N89" s="68">
        <f t="shared" si="21"/>
        <v>644.32799999999997</v>
      </c>
      <c r="O89" s="68">
        <f t="shared" si="21"/>
        <v>374.971</v>
      </c>
      <c r="P89" s="68">
        <f t="shared" si="21"/>
        <v>83.138000000000005</v>
      </c>
      <c r="Q89" s="68">
        <f t="shared" si="21"/>
        <v>25.163</v>
      </c>
      <c r="R89" s="68">
        <f t="shared" si="21"/>
        <v>18.835000000000001</v>
      </c>
      <c r="S89" s="107">
        <f t="shared" si="16"/>
        <v>3315.5619999999999</v>
      </c>
      <c r="T89" s="107">
        <f t="shared" si="17"/>
        <v>1560.85</v>
      </c>
      <c r="U89" s="104">
        <f t="shared" si="18"/>
        <v>1</v>
      </c>
    </row>
    <row r="90" spans="1:23" x14ac:dyDescent="0.2">
      <c r="A90" s="60">
        <v>10043</v>
      </c>
      <c r="B90" s="61">
        <v>431800</v>
      </c>
      <c r="C90" s="103">
        <f t="shared" si="14"/>
        <v>431.8</v>
      </c>
      <c r="E90" s="64">
        <f t="shared" si="15"/>
        <v>948</v>
      </c>
      <c r="F90" s="64">
        <f t="shared" si="20"/>
        <v>2000</v>
      </c>
      <c r="G90" s="68">
        <f t="shared" si="21"/>
        <v>18.588000000000001</v>
      </c>
      <c r="H90" s="68">
        <f t="shared" si="21"/>
        <v>34.348999999999997</v>
      </c>
      <c r="I90" s="68">
        <f t="shared" si="21"/>
        <v>40.630000000000003</v>
      </c>
      <c r="J90" s="68">
        <f t="shared" si="21"/>
        <v>316.077</v>
      </c>
      <c r="K90" s="68">
        <f t="shared" si="21"/>
        <v>677.76199999999994</v>
      </c>
      <c r="L90" s="68">
        <f t="shared" si="21"/>
        <v>430.60399999999998</v>
      </c>
      <c r="M90" s="68">
        <f t="shared" si="21"/>
        <v>437.786</v>
      </c>
      <c r="N90" s="68">
        <f t="shared" si="21"/>
        <v>466.113</v>
      </c>
      <c r="O90" s="68">
        <f t="shared" si="21"/>
        <v>159.976</v>
      </c>
      <c r="P90" s="68">
        <f t="shared" si="21"/>
        <v>45.058</v>
      </c>
      <c r="Q90" s="68">
        <f t="shared" si="21"/>
        <v>12.257999999999999</v>
      </c>
      <c r="R90" s="68">
        <f t="shared" si="21"/>
        <v>18.699000000000002</v>
      </c>
      <c r="S90" s="107">
        <f t="shared" si="16"/>
        <v>2657.9</v>
      </c>
      <c r="T90" s="107">
        <f t="shared" si="17"/>
        <v>1139.8900000000001</v>
      </c>
      <c r="U90" s="104">
        <f t="shared" si="18"/>
        <v>1</v>
      </c>
    </row>
    <row r="91" spans="1:23" x14ac:dyDescent="0.2">
      <c r="A91" s="60">
        <v>10074</v>
      </c>
      <c r="B91" s="61">
        <v>74600</v>
      </c>
      <c r="C91" s="103">
        <f t="shared" si="14"/>
        <v>74.599999999999994</v>
      </c>
      <c r="E91" s="64">
        <f t="shared" si="15"/>
        <v>960</v>
      </c>
      <c r="F91" s="64">
        <f t="shared" si="20"/>
        <v>2001</v>
      </c>
      <c r="G91" s="68">
        <f t="shared" ref="G91:R102" si="22">INDEX($C$10:$C$1499,G$9+$E91,1)</f>
        <v>19.215</v>
      </c>
      <c r="H91" s="68">
        <f t="shared" si="22"/>
        <v>21.341999999999999</v>
      </c>
      <c r="I91" s="68">
        <f t="shared" si="22"/>
        <v>33.677</v>
      </c>
      <c r="J91" s="68">
        <f t="shared" si="22"/>
        <v>53.569000000000003</v>
      </c>
      <c r="K91" s="68">
        <f t="shared" si="22"/>
        <v>105.45699999999999</v>
      </c>
      <c r="L91" s="68">
        <f t="shared" si="22"/>
        <v>227.88800000000001</v>
      </c>
      <c r="M91" s="68">
        <f t="shared" si="22"/>
        <v>252.86199999999999</v>
      </c>
      <c r="N91" s="68">
        <f t="shared" si="22"/>
        <v>254.875</v>
      </c>
      <c r="O91" s="68">
        <f t="shared" si="22"/>
        <v>32.128</v>
      </c>
      <c r="P91" s="68">
        <f t="shared" si="22"/>
        <v>12.760999999999999</v>
      </c>
      <c r="Q91" s="68">
        <f t="shared" si="22"/>
        <v>2.3239999999999998</v>
      </c>
      <c r="R91" s="68">
        <f t="shared" si="22"/>
        <v>6.3390000000000004</v>
      </c>
      <c r="S91" s="107">
        <f t="shared" si="16"/>
        <v>1022.437</v>
      </c>
      <c r="T91" s="107">
        <f t="shared" si="17"/>
        <v>561.28899999999999</v>
      </c>
      <c r="U91" s="104">
        <f t="shared" si="18"/>
        <v>2</v>
      </c>
    </row>
    <row r="92" spans="1:23" x14ac:dyDescent="0.2">
      <c r="A92" s="60">
        <v>10105</v>
      </c>
      <c r="B92" s="61">
        <v>13400</v>
      </c>
      <c r="C92" s="103">
        <f t="shared" si="14"/>
        <v>13.4</v>
      </c>
      <c r="E92" s="64">
        <f t="shared" si="15"/>
        <v>972</v>
      </c>
      <c r="F92" s="64">
        <f t="shared" si="20"/>
        <v>2002</v>
      </c>
      <c r="G92" s="68">
        <f t="shared" si="22"/>
        <v>2.0339999999999998</v>
      </c>
      <c r="H92" s="68">
        <f t="shared" si="22"/>
        <v>54.405999999999999</v>
      </c>
      <c r="I92" s="68">
        <f t="shared" si="22"/>
        <v>180.732</v>
      </c>
      <c r="J92" s="68">
        <f t="shared" si="22"/>
        <v>226.42500000000001</v>
      </c>
      <c r="K92" s="68">
        <f t="shared" si="22"/>
        <v>217.97800000000001</v>
      </c>
      <c r="L92" s="68">
        <f t="shared" si="22"/>
        <v>356.017</v>
      </c>
      <c r="M92" s="68">
        <f t="shared" si="22"/>
        <v>424.88600000000002</v>
      </c>
      <c r="N92" s="68">
        <f t="shared" si="22"/>
        <v>373.69499999999999</v>
      </c>
      <c r="O92" s="68">
        <f t="shared" si="22"/>
        <v>153.43199999999999</v>
      </c>
      <c r="P92" s="68">
        <f t="shared" si="22"/>
        <v>21.803999999999998</v>
      </c>
      <c r="Q92" s="68">
        <f t="shared" si="22"/>
        <v>8.3239999999999998</v>
      </c>
      <c r="R92" s="68">
        <f t="shared" si="22"/>
        <v>5.45</v>
      </c>
      <c r="S92" s="107">
        <f t="shared" si="16"/>
        <v>2025.1830000000002</v>
      </c>
      <c r="T92" s="107">
        <f t="shared" si="17"/>
        <v>987.59100000000001</v>
      </c>
      <c r="U92" s="104">
        <f t="shared" si="18"/>
        <v>1</v>
      </c>
    </row>
    <row r="93" spans="1:23" x14ac:dyDescent="0.2">
      <c r="A93" s="60">
        <v>10135</v>
      </c>
      <c r="B93" s="61">
        <v>9100</v>
      </c>
      <c r="C93" s="103">
        <f t="shared" si="14"/>
        <v>9.1</v>
      </c>
      <c r="E93" s="64">
        <f t="shared" si="15"/>
        <v>984</v>
      </c>
      <c r="F93" s="64">
        <f t="shared" si="20"/>
        <v>2003</v>
      </c>
      <c r="G93" s="68">
        <f t="shared" si="22"/>
        <v>0</v>
      </c>
      <c r="H93" s="68">
        <f t="shared" si="22"/>
        <v>64.564999999999998</v>
      </c>
      <c r="I93" s="68">
        <f t="shared" si="22"/>
        <v>194.37</v>
      </c>
      <c r="J93" s="68">
        <f t="shared" si="22"/>
        <v>240.893</v>
      </c>
      <c r="K93" s="68">
        <f t="shared" si="22"/>
        <v>160.40299999999999</v>
      </c>
      <c r="L93" s="68">
        <f t="shared" si="22"/>
        <v>269.24799999999999</v>
      </c>
      <c r="M93" s="68">
        <f t="shared" si="22"/>
        <v>415.13900000000001</v>
      </c>
      <c r="N93" s="68">
        <f t="shared" si="22"/>
        <v>634.42899999999997</v>
      </c>
      <c r="O93" s="68">
        <f t="shared" si="22"/>
        <v>266.17599999999999</v>
      </c>
      <c r="P93" s="68">
        <f t="shared" si="22"/>
        <v>38.69</v>
      </c>
      <c r="Q93" s="68">
        <f t="shared" si="22"/>
        <v>16.878</v>
      </c>
      <c r="R93" s="68">
        <f t="shared" si="22"/>
        <v>4.593</v>
      </c>
      <c r="S93" s="107">
        <f t="shared" si="16"/>
        <v>2305.384</v>
      </c>
      <c r="T93" s="107">
        <f t="shared" si="17"/>
        <v>1375.905</v>
      </c>
      <c r="U93" s="104">
        <f t="shared" si="18"/>
        <v>1</v>
      </c>
    </row>
    <row r="94" spans="1:23" x14ac:dyDescent="0.2">
      <c r="A94" s="60">
        <v>10166</v>
      </c>
      <c r="B94" s="61">
        <v>17400</v>
      </c>
      <c r="C94" s="103">
        <f t="shared" si="14"/>
        <v>17.399999999999999</v>
      </c>
      <c r="E94" s="64">
        <f t="shared" si="15"/>
        <v>996</v>
      </c>
      <c r="F94" s="64">
        <f t="shared" si="20"/>
        <v>2004</v>
      </c>
      <c r="G94" s="68">
        <f t="shared" si="22"/>
        <v>19.899999999999999</v>
      </c>
      <c r="H94" s="68">
        <f t="shared" si="22"/>
        <v>16.283999999999999</v>
      </c>
      <c r="I94" s="68">
        <f t="shared" si="22"/>
        <v>146.69499999999999</v>
      </c>
      <c r="J94" s="68">
        <f t="shared" si="22"/>
        <v>132.99100000000001</v>
      </c>
      <c r="K94" s="68">
        <f t="shared" si="22"/>
        <v>268.08499999999998</v>
      </c>
      <c r="L94" s="68">
        <f t="shared" si="22"/>
        <v>382.86700000000002</v>
      </c>
      <c r="M94" s="68">
        <f t="shared" si="22"/>
        <v>315.15899999999999</v>
      </c>
      <c r="N94" s="68">
        <f t="shared" si="22"/>
        <v>239.595</v>
      </c>
      <c r="O94" s="68">
        <f t="shared" si="22"/>
        <v>67.215999999999994</v>
      </c>
      <c r="P94" s="68">
        <f t="shared" si="22"/>
        <v>10.189</v>
      </c>
      <c r="Q94" s="68">
        <f t="shared" si="22"/>
        <v>0</v>
      </c>
      <c r="R94" s="68">
        <f t="shared" si="22"/>
        <v>1.252</v>
      </c>
      <c r="S94" s="107">
        <f t="shared" si="16"/>
        <v>1600.2329999999997</v>
      </c>
      <c r="T94" s="107">
        <f t="shared" si="17"/>
        <v>633.41099999999994</v>
      </c>
      <c r="U94" s="104">
        <f t="shared" si="18"/>
        <v>1</v>
      </c>
    </row>
    <row r="95" spans="1:23" x14ac:dyDescent="0.2">
      <c r="A95" s="60">
        <v>10196</v>
      </c>
      <c r="B95" s="61">
        <v>113400</v>
      </c>
      <c r="C95" s="103">
        <f t="shared" si="14"/>
        <v>113.4</v>
      </c>
      <c r="E95" s="64">
        <f t="shared" si="15"/>
        <v>1008</v>
      </c>
      <c r="F95" s="64">
        <f t="shared" si="20"/>
        <v>2005</v>
      </c>
      <c r="G95" s="68">
        <f t="shared" si="22"/>
        <v>52.311999999999998</v>
      </c>
      <c r="H95" s="68">
        <f t="shared" si="22"/>
        <v>43.091999999999999</v>
      </c>
      <c r="I95" s="68">
        <f t="shared" si="22"/>
        <v>124.15900000000001</v>
      </c>
      <c r="J95" s="68">
        <f t="shared" si="22"/>
        <v>272.07600000000002</v>
      </c>
      <c r="K95" s="68">
        <f t="shared" si="22"/>
        <v>223.58799999999999</v>
      </c>
      <c r="L95" s="68">
        <f t="shared" si="22"/>
        <v>523.67100000000005</v>
      </c>
      <c r="M95" s="68">
        <f t="shared" si="22"/>
        <v>465.85399999999998</v>
      </c>
      <c r="N95" s="68">
        <f t="shared" si="22"/>
        <v>974.36099999999999</v>
      </c>
      <c r="O95" s="68">
        <f t="shared" si="22"/>
        <v>451.96699999999998</v>
      </c>
      <c r="P95" s="68">
        <f t="shared" si="22"/>
        <v>111.696</v>
      </c>
      <c r="Q95" s="68">
        <f t="shared" si="22"/>
        <v>22.978000000000002</v>
      </c>
      <c r="R95" s="68">
        <f t="shared" si="22"/>
        <v>12.41</v>
      </c>
      <c r="S95" s="107">
        <f t="shared" si="16"/>
        <v>3278.1640000000002</v>
      </c>
      <c r="T95" s="107">
        <f t="shared" si="17"/>
        <v>2039.2659999999998</v>
      </c>
      <c r="U95" s="104">
        <f t="shared" si="18"/>
        <v>1</v>
      </c>
    </row>
    <row r="96" spans="1:23" x14ac:dyDescent="0.2">
      <c r="A96" s="60">
        <v>10227</v>
      </c>
      <c r="B96" s="61">
        <v>99100</v>
      </c>
      <c r="C96" s="103">
        <f t="shared" si="14"/>
        <v>99.1</v>
      </c>
      <c r="E96" s="64">
        <f t="shared" si="15"/>
        <v>1020</v>
      </c>
      <c r="F96" s="64">
        <f t="shared" si="20"/>
        <v>2006</v>
      </c>
      <c r="G96" s="68">
        <f t="shared" si="22"/>
        <v>14.193</v>
      </c>
      <c r="H96" s="68">
        <f t="shared" si="22"/>
        <v>33.820999999999998</v>
      </c>
      <c r="I96" s="68">
        <f t="shared" si="22"/>
        <v>878.93700000000001</v>
      </c>
      <c r="J96" s="68">
        <f t="shared" si="22"/>
        <v>620.78399999999999</v>
      </c>
      <c r="K96" s="68">
        <f t="shared" si="22"/>
        <v>483.93299999999999</v>
      </c>
      <c r="L96" s="68">
        <f t="shared" si="22"/>
        <v>657.28599999999994</v>
      </c>
      <c r="M96" s="68">
        <f t="shared" si="22"/>
        <v>1254.2249999999999</v>
      </c>
      <c r="N96" s="68">
        <f t="shared" si="22"/>
        <v>915.03300000000002</v>
      </c>
      <c r="O96" s="68">
        <f t="shared" si="22"/>
        <v>364.68599999999998</v>
      </c>
      <c r="P96" s="68">
        <f t="shared" si="22"/>
        <v>88.442999999999998</v>
      </c>
      <c r="Q96" s="68">
        <f t="shared" si="22"/>
        <v>24.99</v>
      </c>
      <c r="R96" s="68">
        <f t="shared" si="22"/>
        <v>12.839</v>
      </c>
      <c r="S96" s="107">
        <f t="shared" si="16"/>
        <v>5349.17</v>
      </c>
      <c r="T96" s="107">
        <f t="shared" si="17"/>
        <v>2660.2159999999999</v>
      </c>
      <c r="U96" s="104">
        <f t="shared" si="18"/>
        <v>1</v>
      </c>
    </row>
    <row r="97" spans="1:21" x14ac:dyDescent="0.2">
      <c r="A97" s="60">
        <v>10258</v>
      </c>
      <c r="B97" s="61">
        <v>108500</v>
      </c>
      <c r="C97" s="103">
        <f t="shared" si="14"/>
        <v>108.5</v>
      </c>
      <c r="E97" s="64">
        <f t="shared" si="15"/>
        <v>1032</v>
      </c>
      <c r="F97" s="64">
        <f t="shared" si="20"/>
        <v>2007</v>
      </c>
      <c r="G97" s="68">
        <f t="shared" si="22"/>
        <v>0</v>
      </c>
      <c r="H97" s="68">
        <f t="shared" si="22"/>
        <v>46.604999999999997</v>
      </c>
      <c r="I97" s="68">
        <f t="shared" si="22"/>
        <v>100.495</v>
      </c>
      <c r="J97" s="68">
        <f t="shared" si="22"/>
        <v>85.116</v>
      </c>
      <c r="K97" s="68">
        <f t="shared" si="22"/>
        <v>257.01400000000001</v>
      </c>
      <c r="L97" s="68">
        <f t="shared" si="22"/>
        <v>281.63400000000001</v>
      </c>
      <c r="M97" s="68">
        <f t="shared" si="22"/>
        <v>250.78899999999999</v>
      </c>
      <c r="N97" s="68">
        <f t="shared" si="22"/>
        <v>223.114</v>
      </c>
      <c r="O97" s="68">
        <f t="shared" si="22"/>
        <v>45.807000000000002</v>
      </c>
      <c r="P97" s="68">
        <f t="shared" si="22"/>
        <v>2.9409999999999998</v>
      </c>
      <c r="Q97" s="68">
        <f t="shared" si="22"/>
        <v>0.23599999999999999</v>
      </c>
      <c r="R97" s="68">
        <f t="shared" si="22"/>
        <v>4.3760000000000003</v>
      </c>
      <c r="S97" s="107">
        <f t="shared" si="16"/>
        <v>1298.1270000000002</v>
      </c>
      <c r="T97" s="107">
        <f t="shared" si="17"/>
        <v>527.26300000000003</v>
      </c>
      <c r="U97" s="104">
        <f t="shared" si="18"/>
        <v>2</v>
      </c>
    </row>
    <row r="98" spans="1:21" x14ac:dyDescent="0.2">
      <c r="A98" s="60">
        <v>10287</v>
      </c>
      <c r="B98" s="61">
        <v>138300</v>
      </c>
      <c r="C98" s="103">
        <f t="shared" si="14"/>
        <v>138.30000000000001</v>
      </c>
      <c r="E98" s="64">
        <f t="shared" si="15"/>
        <v>1044</v>
      </c>
      <c r="F98" s="64">
        <f t="shared" si="20"/>
        <v>2008</v>
      </c>
      <c r="G98" s="68">
        <f t="shared" si="22"/>
        <v>16.925999999999998</v>
      </c>
      <c r="H98" s="68">
        <f t="shared" si="22"/>
        <v>15.151999999999999</v>
      </c>
      <c r="I98" s="68">
        <f t="shared" si="22"/>
        <v>46.844999999999999</v>
      </c>
      <c r="J98" s="68">
        <f t="shared" si="22"/>
        <v>120.02200000000001</v>
      </c>
      <c r="K98" s="68">
        <f t="shared" si="22"/>
        <v>137.18299999999999</v>
      </c>
      <c r="L98" s="68">
        <f t="shared" si="22"/>
        <v>185.042</v>
      </c>
      <c r="M98" s="68">
        <f t="shared" si="22"/>
        <v>251.53800000000001</v>
      </c>
      <c r="N98" s="68">
        <f t="shared" si="22"/>
        <v>325.37700000000001</v>
      </c>
      <c r="O98" s="68">
        <f t="shared" si="22"/>
        <v>85.650999999999996</v>
      </c>
      <c r="P98" s="68">
        <f t="shared" si="22"/>
        <v>11.721</v>
      </c>
      <c r="Q98" s="68">
        <f t="shared" si="22"/>
        <v>0</v>
      </c>
      <c r="R98" s="68">
        <f t="shared" si="22"/>
        <v>0</v>
      </c>
      <c r="S98" s="107">
        <f t="shared" si="16"/>
        <v>1195.4570000000001</v>
      </c>
      <c r="T98" s="107">
        <f t="shared" si="17"/>
        <v>674.28699999999992</v>
      </c>
      <c r="U98" s="104">
        <f t="shared" si="18"/>
        <v>1</v>
      </c>
    </row>
    <row r="99" spans="1:21" x14ac:dyDescent="0.2">
      <c r="A99" s="60">
        <v>10318</v>
      </c>
      <c r="B99" s="61">
        <v>988500</v>
      </c>
      <c r="C99" s="103">
        <f t="shared" si="14"/>
        <v>988.5</v>
      </c>
      <c r="E99" s="64">
        <f t="shared" si="15"/>
        <v>1056</v>
      </c>
      <c r="F99" s="64">
        <f t="shared" si="20"/>
        <v>2009</v>
      </c>
      <c r="G99" s="68">
        <f t="shared" si="22"/>
        <v>5.65</v>
      </c>
      <c r="H99" s="68">
        <f t="shared" si="22"/>
        <v>44.755000000000003</v>
      </c>
      <c r="I99" s="68">
        <f t="shared" si="22"/>
        <v>35.145000000000003</v>
      </c>
      <c r="J99" s="68">
        <f t="shared" si="22"/>
        <v>102.08499999999999</v>
      </c>
      <c r="K99" s="68">
        <f t="shared" si="22"/>
        <v>239.666</v>
      </c>
      <c r="L99" s="68">
        <f t="shared" si="22"/>
        <v>448.71899999999999</v>
      </c>
      <c r="M99" s="68">
        <f t="shared" si="22"/>
        <v>332.12900000000002</v>
      </c>
      <c r="N99" s="68">
        <f t="shared" si="22"/>
        <v>606.38900000000001</v>
      </c>
      <c r="O99" s="68">
        <f t="shared" si="22"/>
        <v>107.309</v>
      </c>
      <c r="P99" s="68">
        <f t="shared" si="22"/>
        <v>22.5</v>
      </c>
      <c r="Q99" s="68">
        <f t="shared" si="22"/>
        <v>3.4460000000000002</v>
      </c>
      <c r="R99" s="68">
        <f t="shared" si="22"/>
        <v>4.97</v>
      </c>
      <c r="S99" s="107">
        <f t="shared" si="16"/>
        <v>1952.7629999999999</v>
      </c>
      <c r="T99" s="107">
        <f t="shared" si="17"/>
        <v>1076.7429999999999</v>
      </c>
      <c r="U99" s="104">
        <f t="shared" si="18"/>
        <v>1</v>
      </c>
    </row>
    <row r="100" spans="1:21" x14ac:dyDescent="0.2">
      <c r="A100" s="60">
        <v>10348</v>
      </c>
      <c r="B100" s="61">
        <v>536000</v>
      </c>
      <c r="C100" s="103">
        <f t="shared" si="14"/>
        <v>536</v>
      </c>
      <c r="E100" s="64">
        <f t="shared" si="15"/>
        <v>1068</v>
      </c>
      <c r="F100" s="64">
        <f t="shared" si="20"/>
        <v>2010</v>
      </c>
      <c r="G100" s="68">
        <f t="shared" si="22"/>
        <v>24.108000000000001</v>
      </c>
      <c r="H100" s="68">
        <f t="shared" si="22"/>
        <v>10.677</v>
      </c>
      <c r="I100" s="68">
        <f t="shared" si="22"/>
        <v>53.189</v>
      </c>
      <c r="J100" s="68">
        <f t="shared" si="22"/>
        <v>143.76</v>
      </c>
      <c r="K100" s="68">
        <f t="shared" si="22"/>
        <v>160.53700000000001</v>
      </c>
      <c r="L100" s="68">
        <f t="shared" si="22"/>
        <v>254.17699999999999</v>
      </c>
      <c r="M100" s="68">
        <f t="shared" si="22"/>
        <v>402.86200000000002</v>
      </c>
      <c r="N100" s="68">
        <f t="shared" si="22"/>
        <v>520.86199999999997</v>
      </c>
      <c r="O100" s="68">
        <f t="shared" si="22"/>
        <v>537.06500000000005</v>
      </c>
      <c r="P100" s="68">
        <f t="shared" si="22"/>
        <v>77.738</v>
      </c>
      <c r="Q100" s="68">
        <f t="shared" si="22"/>
        <v>12.566000000000001</v>
      </c>
      <c r="R100" s="68">
        <f t="shared" si="22"/>
        <v>7.5780000000000003</v>
      </c>
      <c r="S100" s="107">
        <f t="shared" si="16"/>
        <v>2205.1189999999997</v>
      </c>
      <c r="T100" s="107">
        <f t="shared" si="17"/>
        <v>1558.671</v>
      </c>
      <c r="U100" s="104">
        <f t="shared" si="18"/>
        <v>1</v>
      </c>
    </row>
    <row r="101" spans="1:21" x14ac:dyDescent="0.2">
      <c r="A101" s="60">
        <v>10379</v>
      </c>
      <c r="B101" s="61">
        <v>395600</v>
      </c>
      <c r="C101" s="103">
        <f t="shared" si="14"/>
        <v>395.6</v>
      </c>
      <c r="E101" s="64">
        <f t="shared" si="15"/>
        <v>1080</v>
      </c>
      <c r="F101" s="64">
        <f t="shared" si="20"/>
        <v>2011</v>
      </c>
      <c r="G101" s="68">
        <f t="shared" si="22"/>
        <v>104.242</v>
      </c>
      <c r="H101" s="68">
        <f t="shared" si="22"/>
        <v>103.529</v>
      </c>
      <c r="I101" s="68">
        <f t="shared" si="22"/>
        <v>680.01499999999999</v>
      </c>
      <c r="J101" s="68">
        <f t="shared" si="22"/>
        <v>269.76799999999997</v>
      </c>
      <c r="K101" s="68">
        <f t="shared" si="22"/>
        <v>235.64</v>
      </c>
      <c r="L101" s="68">
        <f t="shared" si="22"/>
        <v>883.79499999999996</v>
      </c>
      <c r="M101" s="68">
        <f t="shared" si="22"/>
        <v>734.221</v>
      </c>
      <c r="N101" s="68">
        <f t="shared" si="22"/>
        <v>683.71500000000003</v>
      </c>
      <c r="O101" s="68">
        <f t="shared" si="22"/>
        <v>762.96400000000006</v>
      </c>
      <c r="P101" s="68">
        <f t="shared" si="22"/>
        <v>309.61399999999998</v>
      </c>
      <c r="Q101" s="68">
        <f t="shared" si="22"/>
        <v>49.149000000000001</v>
      </c>
      <c r="R101" s="68">
        <f t="shared" si="22"/>
        <v>24.965</v>
      </c>
      <c r="S101" s="107">
        <f t="shared" si="16"/>
        <v>4841.6170000000002</v>
      </c>
      <c r="T101" s="107">
        <f t="shared" si="17"/>
        <v>2564.6280000000002</v>
      </c>
      <c r="U101" s="104">
        <f t="shared" si="18"/>
        <v>1</v>
      </c>
    </row>
    <row r="102" spans="1:21" x14ac:dyDescent="0.2">
      <c r="A102" s="60">
        <v>10409</v>
      </c>
      <c r="B102" s="61">
        <v>97500</v>
      </c>
      <c r="C102" s="103">
        <f t="shared" si="14"/>
        <v>97.5</v>
      </c>
      <c r="E102" s="64">
        <f t="shared" si="15"/>
        <v>1092</v>
      </c>
      <c r="F102" s="64">
        <f t="shared" si="20"/>
        <v>2012</v>
      </c>
      <c r="G102" s="68">
        <f t="shared" si="22"/>
        <v>46.149000000000001</v>
      </c>
      <c r="H102" s="68">
        <f t="shared" si="22"/>
        <v>24.177</v>
      </c>
      <c r="I102" s="68">
        <f t="shared" si="22"/>
        <v>22.747</v>
      </c>
      <c r="J102" s="68">
        <f t="shared" si="22"/>
        <v>100.051</v>
      </c>
      <c r="K102" s="68">
        <f t="shared" si="22"/>
        <v>63.9</v>
      </c>
      <c r="L102" s="68">
        <f t="shared" si="22"/>
        <v>430.61200000000002</v>
      </c>
      <c r="M102" s="68">
        <f t="shared" si="22"/>
        <v>561.37</v>
      </c>
      <c r="N102" s="68">
        <f t="shared" si="22"/>
        <v>292.31400000000002</v>
      </c>
      <c r="O102" s="68">
        <f t="shared" si="22"/>
        <v>78.900000000000006</v>
      </c>
      <c r="P102" s="68">
        <f t="shared" si="22"/>
        <v>16.617000000000001</v>
      </c>
      <c r="Q102" s="68">
        <f t="shared" si="22"/>
        <v>1.2949999999999999</v>
      </c>
      <c r="R102" s="68">
        <f t="shared" si="22"/>
        <v>-1.103</v>
      </c>
      <c r="S102" s="107">
        <f t="shared" si="16"/>
        <v>1637.029</v>
      </c>
      <c r="T102" s="107">
        <f t="shared" si="17"/>
        <v>949.39299999999992</v>
      </c>
      <c r="U102" s="104">
        <f t="shared" si="18"/>
        <v>1</v>
      </c>
    </row>
    <row r="103" spans="1:21" x14ac:dyDescent="0.2">
      <c r="A103" s="60">
        <v>10440</v>
      </c>
      <c r="B103" s="61">
        <v>19700</v>
      </c>
      <c r="C103" s="103">
        <f t="shared" si="14"/>
        <v>19.7</v>
      </c>
      <c r="E103" s="63"/>
      <c r="F103" s="63"/>
      <c r="G103" s="63"/>
      <c r="H103" s="63"/>
      <c r="I103" s="63"/>
      <c r="J103" s="63"/>
      <c r="K103" s="63"/>
      <c r="L103" s="63"/>
      <c r="M103" s="63"/>
      <c r="N103" s="63"/>
      <c r="O103" s="63"/>
      <c r="P103" s="63"/>
      <c r="Q103" s="63"/>
      <c r="R103" s="63"/>
    </row>
    <row r="104" spans="1:21" x14ac:dyDescent="0.2">
      <c r="A104" s="60">
        <v>10471</v>
      </c>
      <c r="B104" s="61">
        <v>4400</v>
      </c>
      <c r="C104" s="103">
        <f t="shared" si="14"/>
        <v>4.4000000000000004</v>
      </c>
      <c r="E104" s="63"/>
      <c r="F104" s="63"/>
      <c r="G104" s="63"/>
      <c r="H104" s="63"/>
      <c r="I104" s="63"/>
      <c r="J104" s="63"/>
      <c r="K104" s="63"/>
      <c r="L104" s="63"/>
      <c r="M104" s="63"/>
      <c r="N104" s="63"/>
      <c r="O104" s="63"/>
      <c r="P104" s="63"/>
      <c r="Q104" s="63"/>
      <c r="R104" s="63"/>
    </row>
    <row r="105" spans="1:21" x14ac:dyDescent="0.2">
      <c r="A105" s="60">
        <v>10501</v>
      </c>
      <c r="B105" s="61">
        <v>2400</v>
      </c>
      <c r="C105" s="103">
        <f t="shared" si="14"/>
        <v>2.4</v>
      </c>
      <c r="E105" s="63"/>
      <c r="F105" s="63"/>
      <c r="G105" s="63"/>
      <c r="H105" s="63"/>
      <c r="I105" s="63"/>
      <c r="J105" s="63"/>
      <c r="K105" s="63"/>
      <c r="L105" s="63"/>
      <c r="M105" s="63"/>
      <c r="N105" s="63"/>
      <c r="O105" s="63"/>
      <c r="P105" s="63"/>
      <c r="Q105" s="63"/>
      <c r="R105" s="63"/>
    </row>
    <row r="106" spans="1:21" x14ac:dyDescent="0.2">
      <c r="A106" s="60">
        <v>10532</v>
      </c>
      <c r="B106" s="61">
        <v>11600</v>
      </c>
      <c r="C106" s="103">
        <f t="shared" si="14"/>
        <v>11.6</v>
      </c>
      <c r="E106" s="63"/>
      <c r="F106" s="63"/>
      <c r="G106" s="63"/>
      <c r="H106" s="63"/>
      <c r="I106" s="63"/>
      <c r="J106" s="63"/>
      <c r="K106" s="63"/>
      <c r="L106" s="63"/>
      <c r="M106" s="63"/>
      <c r="N106" s="63"/>
      <c r="O106" s="63"/>
      <c r="P106" s="63"/>
      <c r="Q106" s="63"/>
      <c r="R106" s="63"/>
    </row>
    <row r="107" spans="1:21" x14ac:dyDescent="0.2">
      <c r="A107" s="60">
        <v>10562</v>
      </c>
      <c r="B107" s="61">
        <v>27500</v>
      </c>
      <c r="C107" s="103">
        <f t="shared" si="14"/>
        <v>27.5</v>
      </c>
      <c r="E107" s="63"/>
      <c r="F107" s="63"/>
      <c r="G107" s="63"/>
      <c r="H107" s="63"/>
      <c r="I107" s="63"/>
      <c r="J107" s="63"/>
      <c r="K107" s="63"/>
      <c r="L107" s="63"/>
      <c r="M107" s="63"/>
      <c r="N107" s="63"/>
      <c r="O107" s="63"/>
      <c r="P107" s="63"/>
      <c r="Q107" s="63"/>
      <c r="R107" s="63"/>
    </row>
    <row r="108" spans="1:21" x14ac:dyDescent="0.2">
      <c r="A108" s="60">
        <v>10593</v>
      </c>
      <c r="B108" s="61">
        <v>38300</v>
      </c>
      <c r="C108" s="103">
        <f t="shared" si="14"/>
        <v>38.299999999999997</v>
      </c>
      <c r="E108" s="63"/>
      <c r="F108" s="63"/>
      <c r="G108" s="63"/>
      <c r="H108" s="63"/>
      <c r="I108" s="63"/>
      <c r="J108" s="63"/>
      <c r="K108" s="63"/>
      <c r="L108" s="63"/>
      <c r="M108" s="63"/>
      <c r="N108" s="63"/>
      <c r="O108" s="63"/>
      <c r="P108" s="63"/>
      <c r="Q108" s="63"/>
      <c r="R108" s="63"/>
    </row>
    <row r="109" spans="1:21" x14ac:dyDescent="0.2">
      <c r="A109" s="60">
        <v>10624</v>
      </c>
      <c r="B109" s="61">
        <v>41700</v>
      </c>
      <c r="C109" s="103">
        <f t="shared" si="14"/>
        <v>41.7</v>
      </c>
      <c r="E109" s="63"/>
      <c r="F109" s="63"/>
      <c r="G109" s="63"/>
      <c r="H109" s="63"/>
      <c r="I109" s="63"/>
      <c r="J109" s="63"/>
      <c r="K109" s="63"/>
      <c r="L109" s="63"/>
      <c r="M109" s="63"/>
      <c r="N109" s="63"/>
      <c r="O109" s="63"/>
      <c r="P109" s="63"/>
      <c r="Q109" s="63"/>
      <c r="R109" s="63"/>
    </row>
    <row r="110" spans="1:21" x14ac:dyDescent="0.2">
      <c r="A110" s="60">
        <v>10652</v>
      </c>
      <c r="B110" s="61">
        <v>98800</v>
      </c>
      <c r="C110" s="103">
        <f t="shared" si="14"/>
        <v>98.8</v>
      </c>
      <c r="E110" s="63"/>
      <c r="F110" s="63"/>
      <c r="G110" s="63"/>
      <c r="H110" s="63"/>
      <c r="I110" s="63"/>
      <c r="J110" s="63"/>
      <c r="K110" s="63"/>
      <c r="L110" s="63"/>
      <c r="M110" s="63"/>
      <c r="N110" s="63"/>
      <c r="O110" s="63"/>
      <c r="P110" s="63"/>
      <c r="Q110" s="63"/>
      <c r="R110" s="63"/>
    </row>
    <row r="111" spans="1:21" x14ac:dyDescent="0.2">
      <c r="A111" s="60">
        <v>10683</v>
      </c>
      <c r="B111" s="61">
        <v>148200</v>
      </c>
      <c r="C111" s="103">
        <f t="shared" si="14"/>
        <v>148.19999999999999</v>
      </c>
      <c r="E111" s="63"/>
      <c r="F111" s="63"/>
      <c r="G111" s="63"/>
      <c r="H111" s="63"/>
      <c r="I111" s="63"/>
      <c r="J111" s="63"/>
      <c r="K111" s="63"/>
      <c r="L111" s="63"/>
      <c r="M111" s="63"/>
      <c r="N111" s="63"/>
      <c r="O111" s="63"/>
      <c r="P111" s="63"/>
      <c r="Q111" s="63"/>
      <c r="R111" s="63"/>
    </row>
    <row r="112" spans="1:21" x14ac:dyDescent="0.2">
      <c r="A112" s="60">
        <v>10713</v>
      </c>
      <c r="B112" s="61">
        <v>211000</v>
      </c>
      <c r="C112" s="103">
        <f t="shared" si="14"/>
        <v>211</v>
      </c>
      <c r="E112" s="63"/>
      <c r="F112" s="63"/>
      <c r="G112" s="63"/>
      <c r="H112" s="63"/>
      <c r="I112" s="63"/>
      <c r="J112" s="63"/>
      <c r="K112" s="63"/>
      <c r="L112" s="63"/>
      <c r="M112" s="63"/>
      <c r="N112" s="63"/>
      <c r="O112" s="63"/>
      <c r="P112" s="63"/>
      <c r="Q112" s="63"/>
      <c r="R112" s="63"/>
    </row>
    <row r="113" spans="1:18" x14ac:dyDescent="0.2">
      <c r="A113" s="60">
        <v>10744</v>
      </c>
      <c r="B113" s="61">
        <v>357600</v>
      </c>
      <c r="C113" s="103">
        <f t="shared" si="14"/>
        <v>357.6</v>
      </c>
      <c r="E113" s="63"/>
      <c r="F113" s="63"/>
      <c r="G113" s="63"/>
      <c r="H113" s="63"/>
      <c r="I113" s="63"/>
      <c r="J113" s="63"/>
      <c r="K113" s="63"/>
      <c r="L113" s="63"/>
      <c r="M113" s="63"/>
      <c r="N113" s="63"/>
      <c r="O113" s="63"/>
      <c r="P113" s="63"/>
      <c r="Q113" s="63"/>
      <c r="R113" s="63"/>
    </row>
    <row r="114" spans="1:18" x14ac:dyDescent="0.2">
      <c r="A114" s="60">
        <v>10774</v>
      </c>
      <c r="B114" s="61">
        <v>179700</v>
      </c>
      <c r="C114" s="103">
        <f t="shared" si="14"/>
        <v>179.7</v>
      </c>
    </row>
    <row r="115" spans="1:18" x14ac:dyDescent="0.2">
      <c r="A115" s="60">
        <v>10805</v>
      </c>
      <c r="B115" s="61">
        <v>30400</v>
      </c>
      <c r="C115" s="103">
        <f t="shared" si="14"/>
        <v>30.4</v>
      </c>
    </row>
    <row r="116" spans="1:18" x14ac:dyDescent="0.2">
      <c r="A116" s="60">
        <v>10836</v>
      </c>
      <c r="B116" s="61">
        <v>1600</v>
      </c>
      <c r="C116" s="103">
        <f t="shared" si="14"/>
        <v>1.6</v>
      </c>
    </row>
    <row r="117" spans="1:18" x14ac:dyDescent="0.2">
      <c r="A117" s="60">
        <v>10866</v>
      </c>
      <c r="B117" s="61">
        <v>1000</v>
      </c>
      <c r="C117" s="103">
        <f t="shared" si="14"/>
        <v>1</v>
      </c>
    </row>
    <row r="118" spans="1:18" x14ac:dyDescent="0.2">
      <c r="A118" s="60">
        <v>10897</v>
      </c>
      <c r="B118" s="61">
        <v>11300</v>
      </c>
      <c r="C118" s="103">
        <f t="shared" si="14"/>
        <v>11.3</v>
      </c>
    </row>
    <row r="119" spans="1:18" x14ac:dyDescent="0.2">
      <c r="A119" s="60">
        <v>10927</v>
      </c>
      <c r="B119" s="61">
        <v>11800</v>
      </c>
      <c r="C119" s="103">
        <f t="shared" si="14"/>
        <v>11.8</v>
      </c>
    </row>
    <row r="120" spans="1:18" x14ac:dyDescent="0.2">
      <c r="A120" s="60">
        <v>10958</v>
      </c>
      <c r="B120" s="61">
        <v>162000</v>
      </c>
      <c r="C120" s="103">
        <f t="shared" si="14"/>
        <v>162</v>
      </c>
    </row>
    <row r="121" spans="1:18" x14ac:dyDescent="0.2">
      <c r="A121" s="60">
        <v>10989</v>
      </c>
      <c r="B121" s="61">
        <v>144000</v>
      </c>
      <c r="C121" s="103">
        <f t="shared" si="14"/>
        <v>144</v>
      </c>
    </row>
    <row r="122" spans="1:18" x14ac:dyDescent="0.2">
      <c r="A122" s="60">
        <v>11017</v>
      </c>
      <c r="B122" s="61">
        <v>151000</v>
      </c>
      <c r="C122" s="103">
        <f t="shared" si="14"/>
        <v>151</v>
      </c>
    </row>
    <row r="123" spans="1:18" x14ac:dyDescent="0.2">
      <c r="A123" s="60">
        <v>11048</v>
      </c>
      <c r="B123" s="61">
        <v>328000</v>
      </c>
      <c r="C123" s="103">
        <f t="shared" si="14"/>
        <v>328</v>
      </c>
    </row>
    <row r="124" spans="1:18" x14ac:dyDescent="0.2">
      <c r="A124" s="60">
        <v>11078</v>
      </c>
      <c r="B124" s="61">
        <v>357000</v>
      </c>
      <c r="C124" s="103">
        <f t="shared" si="14"/>
        <v>357</v>
      </c>
    </row>
    <row r="125" spans="1:18" x14ac:dyDescent="0.2">
      <c r="A125" s="60">
        <v>11109</v>
      </c>
      <c r="B125" s="61">
        <v>285000</v>
      </c>
      <c r="C125" s="103">
        <f t="shared" si="14"/>
        <v>285</v>
      </c>
    </row>
    <row r="126" spans="1:18" x14ac:dyDescent="0.2">
      <c r="A126" s="60">
        <v>11139</v>
      </c>
      <c r="B126" s="61">
        <v>160000</v>
      </c>
      <c r="C126" s="103">
        <f t="shared" si="14"/>
        <v>160</v>
      </c>
    </row>
    <row r="127" spans="1:18" x14ac:dyDescent="0.2">
      <c r="A127" s="60">
        <v>11170</v>
      </c>
      <c r="B127" s="61">
        <v>27200</v>
      </c>
      <c r="C127" s="103">
        <f t="shared" si="14"/>
        <v>27.2</v>
      </c>
    </row>
    <row r="128" spans="1:18" x14ac:dyDescent="0.2">
      <c r="A128" s="60">
        <v>11201</v>
      </c>
      <c r="B128" s="61">
        <v>6840</v>
      </c>
      <c r="C128" s="103">
        <f t="shared" si="14"/>
        <v>6.84</v>
      </c>
    </row>
    <row r="129" spans="1:3" x14ac:dyDescent="0.2">
      <c r="A129" s="60">
        <v>11231</v>
      </c>
      <c r="B129" s="61">
        <v>8050</v>
      </c>
      <c r="C129" s="103">
        <f t="shared" si="14"/>
        <v>8.0500000000000007</v>
      </c>
    </row>
    <row r="130" spans="1:3" x14ac:dyDescent="0.2">
      <c r="A130" s="60">
        <v>11262</v>
      </c>
      <c r="B130" s="61">
        <v>16800</v>
      </c>
      <c r="C130" s="103">
        <f t="shared" si="14"/>
        <v>16.8</v>
      </c>
    </row>
    <row r="131" spans="1:3" x14ac:dyDescent="0.2">
      <c r="A131" s="60">
        <v>11292</v>
      </c>
      <c r="B131" s="61">
        <v>34100</v>
      </c>
      <c r="C131" s="103">
        <f t="shared" si="14"/>
        <v>34.1</v>
      </c>
    </row>
    <row r="132" spans="1:3" x14ac:dyDescent="0.2">
      <c r="A132" s="60">
        <v>11323</v>
      </c>
      <c r="B132" s="61">
        <v>21000</v>
      </c>
      <c r="C132" s="103">
        <f t="shared" si="14"/>
        <v>21</v>
      </c>
    </row>
    <row r="133" spans="1:3" x14ac:dyDescent="0.2">
      <c r="A133" s="60">
        <v>11354</v>
      </c>
      <c r="B133" s="61">
        <v>57000</v>
      </c>
      <c r="C133" s="103">
        <f t="shared" si="14"/>
        <v>57</v>
      </c>
    </row>
    <row r="134" spans="1:3" x14ac:dyDescent="0.2">
      <c r="A134" s="60">
        <v>11382</v>
      </c>
      <c r="B134" s="61">
        <v>75400</v>
      </c>
      <c r="C134" s="103">
        <f t="shared" si="14"/>
        <v>75.400000000000006</v>
      </c>
    </row>
    <row r="135" spans="1:3" x14ac:dyDescent="0.2">
      <c r="A135" s="60">
        <v>11413</v>
      </c>
      <c r="B135" s="61">
        <v>139800</v>
      </c>
      <c r="C135" s="103">
        <f t="shared" si="14"/>
        <v>139.80000000000001</v>
      </c>
    </row>
    <row r="136" spans="1:3" x14ac:dyDescent="0.2">
      <c r="A136" s="60">
        <v>11443</v>
      </c>
      <c r="B136" s="61">
        <v>172900</v>
      </c>
      <c r="C136" s="103">
        <f t="shared" si="14"/>
        <v>172.9</v>
      </c>
    </row>
    <row r="137" spans="1:3" x14ac:dyDescent="0.2">
      <c r="A137" s="60">
        <v>11474</v>
      </c>
      <c r="B137" s="61">
        <v>135600</v>
      </c>
      <c r="C137" s="103">
        <f t="shared" si="14"/>
        <v>135.6</v>
      </c>
    </row>
    <row r="138" spans="1:3" x14ac:dyDescent="0.2">
      <c r="A138" s="60">
        <v>11504</v>
      </c>
      <c r="B138" s="61">
        <v>47300</v>
      </c>
      <c r="C138" s="103">
        <f t="shared" si="14"/>
        <v>47.3</v>
      </c>
    </row>
    <row r="139" spans="1:3" x14ac:dyDescent="0.2">
      <c r="A139" s="60">
        <v>11535</v>
      </c>
      <c r="B139" s="61">
        <v>8100</v>
      </c>
      <c r="C139" s="103">
        <f t="shared" ref="C139:C202" si="23">B139 / 1000</f>
        <v>8.1</v>
      </c>
    </row>
    <row r="140" spans="1:3" x14ac:dyDescent="0.2">
      <c r="A140" s="60">
        <v>11566</v>
      </c>
      <c r="B140" s="61">
        <v>3000</v>
      </c>
      <c r="C140" s="103">
        <f t="shared" si="23"/>
        <v>3</v>
      </c>
    </row>
    <row r="141" spans="1:3" x14ac:dyDescent="0.2">
      <c r="A141" s="60">
        <v>11596</v>
      </c>
      <c r="B141" s="61">
        <v>4200</v>
      </c>
      <c r="C141" s="103">
        <f t="shared" si="23"/>
        <v>4.2</v>
      </c>
    </row>
    <row r="142" spans="1:3" x14ac:dyDescent="0.2">
      <c r="A142" s="60">
        <v>11627</v>
      </c>
      <c r="B142" s="61">
        <v>16000</v>
      </c>
      <c r="C142" s="103">
        <f t="shared" si="23"/>
        <v>16</v>
      </c>
    </row>
    <row r="143" spans="1:3" x14ac:dyDescent="0.2">
      <c r="A143" s="60">
        <v>11657</v>
      </c>
      <c r="B143" s="61">
        <v>30300</v>
      </c>
      <c r="C143" s="103">
        <f t="shared" si="23"/>
        <v>30.3</v>
      </c>
    </row>
    <row r="144" spans="1:3" x14ac:dyDescent="0.2">
      <c r="A144" s="60">
        <v>11688</v>
      </c>
      <c r="B144" s="61">
        <v>165000</v>
      </c>
      <c r="C144" s="103">
        <f t="shared" si="23"/>
        <v>165</v>
      </c>
    </row>
    <row r="145" spans="1:3" x14ac:dyDescent="0.2">
      <c r="A145" s="60">
        <v>11719</v>
      </c>
      <c r="B145" s="61">
        <v>161100</v>
      </c>
      <c r="C145" s="103">
        <f t="shared" si="23"/>
        <v>161.1</v>
      </c>
    </row>
    <row r="146" spans="1:3" x14ac:dyDescent="0.2">
      <c r="A146" s="60">
        <v>11748</v>
      </c>
      <c r="B146" s="61">
        <v>319600</v>
      </c>
      <c r="C146" s="103">
        <f t="shared" si="23"/>
        <v>319.60000000000002</v>
      </c>
    </row>
    <row r="147" spans="1:3" x14ac:dyDescent="0.2">
      <c r="A147" s="60">
        <v>11779</v>
      </c>
      <c r="B147" s="61">
        <v>298000</v>
      </c>
      <c r="C147" s="103">
        <f t="shared" si="23"/>
        <v>298</v>
      </c>
    </row>
    <row r="148" spans="1:3" x14ac:dyDescent="0.2">
      <c r="A148" s="60">
        <v>11809</v>
      </c>
      <c r="B148" s="61">
        <v>402500</v>
      </c>
      <c r="C148" s="103">
        <f t="shared" si="23"/>
        <v>402.5</v>
      </c>
    </row>
    <row r="149" spans="1:3" x14ac:dyDescent="0.2">
      <c r="A149" s="60">
        <v>11840</v>
      </c>
      <c r="B149" s="61">
        <v>659000</v>
      </c>
      <c r="C149" s="103">
        <f t="shared" si="23"/>
        <v>659</v>
      </c>
    </row>
    <row r="150" spans="1:3" x14ac:dyDescent="0.2">
      <c r="A150" s="60">
        <v>11870</v>
      </c>
      <c r="B150" s="61">
        <v>425800</v>
      </c>
      <c r="C150" s="103">
        <f t="shared" si="23"/>
        <v>425.8</v>
      </c>
    </row>
    <row r="151" spans="1:3" x14ac:dyDescent="0.2">
      <c r="A151" s="60">
        <v>11901</v>
      </c>
      <c r="B151" s="61">
        <v>92500</v>
      </c>
      <c r="C151" s="103">
        <f t="shared" si="23"/>
        <v>92.5</v>
      </c>
    </row>
    <row r="152" spans="1:3" x14ac:dyDescent="0.2">
      <c r="A152" s="60">
        <v>11932</v>
      </c>
      <c r="B152" s="61">
        <v>16800</v>
      </c>
      <c r="C152" s="103">
        <f t="shared" si="23"/>
        <v>16.8</v>
      </c>
    </row>
    <row r="153" spans="1:3" x14ac:dyDescent="0.2">
      <c r="A153" s="60">
        <v>11962</v>
      </c>
      <c r="B153" s="61">
        <v>8600</v>
      </c>
      <c r="C153" s="103">
        <f t="shared" si="23"/>
        <v>8.6</v>
      </c>
    </row>
    <row r="154" spans="1:3" x14ac:dyDescent="0.2">
      <c r="A154" s="60">
        <v>11993</v>
      </c>
      <c r="B154" s="61">
        <v>10900</v>
      </c>
      <c r="C154" s="103">
        <f t="shared" si="23"/>
        <v>10.9</v>
      </c>
    </row>
    <row r="155" spans="1:3" x14ac:dyDescent="0.2">
      <c r="A155" s="60">
        <v>12023</v>
      </c>
      <c r="B155" s="61">
        <v>14100</v>
      </c>
      <c r="C155" s="103">
        <f t="shared" si="23"/>
        <v>14.1</v>
      </c>
    </row>
    <row r="156" spans="1:3" x14ac:dyDescent="0.2">
      <c r="A156" s="60">
        <v>12054</v>
      </c>
      <c r="B156" s="61">
        <v>23300</v>
      </c>
      <c r="C156" s="103">
        <f t="shared" si="23"/>
        <v>23.3</v>
      </c>
    </row>
    <row r="157" spans="1:3" x14ac:dyDescent="0.2">
      <c r="A157" s="60">
        <v>12085</v>
      </c>
      <c r="B157" s="61">
        <v>42900</v>
      </c>
      <c r="C157" s="103">
        <f t="shared" si="23"/>
        <v>42.9</v>
      </c>
    </row>
    <row r="158" spans="1:3" x14ac:dyDescent="0.2">
      <c r="A158" s="60">
        <v>12113</v>
      </c>
      <c r="B158" s="61">
        <v>46700</v>
      </c>
      <c r="C158" s="103">
        <f t="shared" si="23"/>
        <v>46.7</v>
      </c>
    </row>
    <row r="159" spans="1:3" x14ac:dyDescent="0.2">
      <c r="A159" s="60">
        <v>12144</v>
      </c>
      <c r="B159" s="61">
        <v>135000</v>
      </c>
      <c r="C159" s="103">
        <f t="shared" si="23"/>
        <v>135</v>
      </c>
    </row>
    <row r="160" spans="1:3" x14ac:dyDescent="0.2">
      <c r="A160" s="60">
        <v>12174</v>
      </c>
      <c r="B160" s="61">
        <v>239000</v>
      </c>
      <c r="C160" s="103">
        <f t="shared" si="23"/>
        <v>239</v>
      </c>
    </row>
    <row r="161" spans="1:3" x14ac:dyDescent="0.2">
      <c r="A161" s="60">
        <v>12205</v>
      </c>
      <c r="B161" s="61">
        <v>354000</v>
      </c>
      <c r="C161" s="103">
        <f t="shared" si="23"/>
        <v>354</v>
      </c>
    </row>
    <row r="162" spans="1:3" x14ac:dyDescent="0.2">
      <c r="A162" s="60">
        <v>12235</v>
      </c>
      <c r="B162" s="61">
        <v>342000</v>
      </c>
      <c r="C162" s="103">
        <f t="shared" si="23"/>
        <v>342</v>
      </c>
    </row>
    <row r="163" spans="1:3" x14ac:dyDescent="0.2">
      <c r="A163" s="60">
        <v>12266</v>
      </c>
      <c r="B163" s="61">
        <v>42200</v>
      </c>
      <c r="C163" s="103">
        <f t="shared" si="23"/>
        <v>42.2</v>
      </c>
    </row>
    <row r="164" spans="1:3" x14ac:dyDescent="0.2">
      <c r="A164" s="60">
        <v>12297</v>
      </c>
      <c r="B164" s="61">
        <v>9600</v>
      </c>
      <c r="C164" s="103">
        <f t="shared" si="23"/>
        <v>9.6</v>
      </c>
    </row>
    <row r="165" spans="1:3" x14ac:dyDescent="0.2">
      <c r="A165" s="60">
        <v>12327</v>
      </c>
      <c r="B165" s="61">
        <v>9200</v>
      </c>
      <c r="C165" s="103">
        <f t="shared" si="23"/>
        <v>9.1999999999999993</v>
      </c>
    </row>
    <row r="166" spans="1:3" x14ac:dyDescent="0.2">
      <c r="A166" s="60">
        <v>12358</v>
      </c>
      <c r="B166" s="61">
        <v>21500</v>
      </c>
      <c r="C166" s="103">
        <f t="shared" si="23"/>
        <v>21.5</v>
      </c>
    </row>
    <row r="167" spans="1:3" x14ac:dyDescent="0.2">
      <c r="A167" s="60">
        <v>12388</v>
      </c>
      <c r="B167" s="61">
        <v>33800</v>
      </c>
      <c r="C167" s="103">
        <f t="shared" si="23"/>
        <v>33.799999999999997</v>
      </c>
    </row>
    <row r="168" spans="1:3" x14ac:dyDescent="0.2">
      <c r="A168" s="60">
        <v>12419</v>
      </c>
      <c r="B168" s="61">
        <v>108300</v>
      </c>
      <c r="C168" s="103">
        <f t="shared" si="23"/>
        <v>108.3</v>
      </c>
    </row>
    <row r="169" spans="1:3" x14ac:dyDescent="0.2">
      <c r="A169" s="60">
        <v>12450</v>
      </c>
      <c r="B169" s="61">
        <v>159100</v>
      </c>
      <c r="C169" s="103">
        <f t="shared" si="23"/>
        <v>159.1</v>
      </c>
    </row>
    <row r="170" spans="1:3" x14ac:dyDescent="0.2">
      <c r="A170" s="60">
        <v>12478</v>
      </c>
      <c r="B170" s="61">
        <v>171400</v>
      </c>
      <c r="C170" s="103">
        <f t="shared" si="23"/>
        <v>171.4</v>
      </c>
    </row>
    <row r="171" spans="1:3" x14ac:dyDescent="0.2">
      <c r="A171" s="60">
        <v>12509</v>
      </c>
      <c r="B171" s="61">
        <v>255400</v>
      </c>
      <c r="C171" s="103">
        <f t="shared" si="23"/>
        <v>255.4</v>
      </c>
    </row>
    <row r="172" spans="1:3" x14ac:dyDescent="0.2">
      <c r="A172" s="60">
        <v>12539</v>
      </c>
      <c r="B172" s="61">
        <v>195900</v>
      </c>
      <c r="C172" s="103">
        <f t="shared" si="23"/>
        <v>195.9</v>
      </c>
    </row>
    <row r="173" spans="1:3" x14ac:dyDescent="0.2">
      <c r="A173" s="60">
        <v>12570</v>
      </c>
      <c r="B173" s="61">
        <v>105700</v>
      </c>
      <c r="C173" s="103">
        <f t="shared" si="23"/>
        <v>105.7</v>
      </c>
    </row>
    <row r="174" spans="1:3" x14ac:dyDescent="0.2">
      <c r="A174" s="60">
        <v>12600</v>
      </c>
      <c r="B174" s="61">
        <v>48700</v>
      </c>
      <c r="C174" s="103">
        <f t="shared" si="23"/>
        <v>48.7</v>
      </c>
    </row>
    <row r="175" spans="1:3" x14ac:dyDescent="0.2">
      <c r="A175" s="60">
        <v>12631</v>
      </c>
      <c r="B175" s="61">
        <v>11400</v>
      </c>
      <c r="C175" s="103">
        <f t="shared" si="23"/>
        <v>11.4</v>
      </c>
    </row>
    <row r="176" spans="1:3" x14ac:dyDescent="0.2">
      <c r="A176" s="60">
        <v>12662</v>
      </c>
      <c r="B176" s="61">
        <v>6500</v>
      </c>
      <c r="C176" s="103">
        <f t="shared" si="23"/>
        <v>6.5</v>
      </c>
    </row>
    <row r="177" spans="1:3" x14ac:dyDescent="0.2">
      <c r="A177" s="60">
        <v>12692</v>
      </c>
      <c r="B177" s="61">
        <v>6300</v>
      </c>
      <c r="C177" s="103">
        <f t="shared" si="23"/>
        <v>6.3</v>
      </c>
    </row>
    <row r="178" spans="1:3" x14ac:dyDescent="0.2">
      <c r="A178" s="60">
        <v>12723</v>
      </c>
      <c r="B178" s="61">
        <v>10700</v>
      </c>
      <c r="C178" s="103">
        <f t="shared" si="23"/>
        <v>10.7</v>
      </c>
    </row>
    <row r="179" spans="1:3" x14ac:dyDescent="0.2">
      <c r="A179" s="60">
        <v>12753</v>
      </c>
      <c r="B179" s="61">
        <v>59100</v>
      </c>
      <c r="C179" s="103">
        <f t="shared" si="23"/>
        <v>59.1</v>
      </c>
    </row>
    <row r="180" spans="1:3" x14ac:dyDescent="0.2">
      <c r="A180" s="60">
        <v>12784</v>
      </c>
      <c r="B180" s="61">
        <v>53800</v>
      </c>
      <c r="C180" s="103">
        <f t="shared" si="23"/>
        <v>53.8</v>
      </c>
    </row>
    <row r="181" spans="1:3" x14ac:dyDescent="0.2">
      <c r="A181" s="60">
        <v>12815</v>
      </c>
      <c r="B181" s="61">
        <v>156100</v>
      </c>
      <c r="C181" s="103">
        <f t="shared" si="23"/>
        <v>156.1</v>
      </c>
    </row>
    <row r="182" spans="1:3" x14ac:dyDescent="0.2">
      <c r="A182" s="60">
        <v>12843</v>
      </c>
      <c r="B182" s="61">
        <v>147800</v>
      </c>
      <c r="C182" s="103">
        <f t="shared" si="23"/>
        <v>147.80000000000001</v>
      </c>
    </row>
    <row r="183" spans="1:3" x14ac:dyDescent="0.2">
      <c r="A183" s="60">
        <v>12874</v>
      </c>
      <c r="B183" s="61">
        <v>213000</v>
      </c>
      <c r="C183" s="103">
        <f t="shared" si="23"/>
        <v>213</v>
      </c>
    </row>
    <row r="184" spans="1:3" x14ac:dyDescent="0.2">
      <c r="A184" s="60">
        <v>12904</v>
      </c>
      <c r="B184" s="61">
        <v>818000</v>
      </c>
      <c r="C184" s="103">
        <f t="shared" si="23"/>
        <v>818</v>
      </c>
    </row>
    <row r="185" spans="1:3" x14ac:dyDescent="0.2">
      <c r="A185" s="60">
        <v>12935</v>
      </c>
      <c r="B185" s="61">
        <v>667900</v>
      </c>
      <c r="C185" s="103">
        <f t="shared" si="23"/>
        <v>667.9</v>
      </c>
    </row>
    <row r="186" spans="1:3" x14ac:dyDescent="0.2">
      <c r="A186" s="60">
        <v>12965</v>
      </c>
      <c r="B186" s="61">
        <v>359600</v>
      </c>
      <c r="C186" s="103">
        <f t="shared" si="23"/>
        <v>359.6</v>
      </c>
    </row>
    <row r="187" spans="1:3" x14ac:dyDescent="0.2">
      <c r="A187" s="60">
        <v>12996</v>
      </c>
      <c r="B187" s="61">
        <v>69500</v>
      </c>
      <c r="C187" s="103">
        <f t="shared" si="23"/>
        <v>69.5</v>
      </c>
    </row>
    <row r="188" spans="1:3" x14ac:dyDescent="0.2">
      <c r="A188" s="60">
        <v>13027</v>
      </c>
      <c r="B188" s="61">
        <v>16500</v>
      </c>
      <c r="C188" s="103">
        <f t="shared" si="23"/>
        <v>16.5</v>
      </c>
    </row>
    <row r="189" spans="1:3" x14ac:dyDescent="0.2">
      <c r="A189" s="60">
        <v>13057</v>
      </c>
      <c r="B189" s="61">
        <v>11100</v>
      </c>
      <c r="C189" s="103">
        <f t="shared" si="23"/>
        <v>11.1</v>
      </c>
    </row>
    <row r="190" spans="1:3" x14ac:dyDescent="0.2">
      <c r="A190" s="60">
        <v>13088</v>
      </c>
      <c r="B190" s="61">
        <v>21300</v>
      </c>
      <c r="C190" s="103">
        <f t="shared" si="23"/>
        <v>21.3</v>
      </c>
    </row>
    <row r="191" spans="1:3" x14ac:dyDescent="0.2">
      <c r="A191" s="60">
        <v>13118</v>
      </c>
      <c r="B191" s="61">
        <v>30200</v>
      </c>
      <c r="C191" s="103">
        <f t="shared" si="23"/>
        <v>30.2</v>
      </c>
    </row>
    <row r="192" spans="1:3" x14ac:dyDescent="0.2">
      <c r="A192" s="60">
        <v>13149</v>
      </c>
      <c r="B192" s="61">
        <v>34300</v>
      </c>
      <c r="C192" s="103">
        <f t="shared" si="23"/>
        <v>34.299999999999997</v>
      </c>
    </row>
    <row r="193" spans="1:3" x14ac:dyDescent="0.2">
      <c r="A193" s="60">
        <v>13180</v>
      </c>
      <c r="B193" s="61">
        <v>408100</v>
      </c>
      <c r="C193" s="103">
        <f t="shared" si="23"/>
        <v>408.1</v>
      </c>
    </row>
    <row r="194" spans="1:3" x14ac:dyDescent="0.2">
      <c r="A194" s="60">
        <v>13209</v>
      </c>
      <c r="B194" s="61">
        <v>775400</v>
      </c>
      <c r="C194" s="103">
        <f t="shared" si="23"/>
        <v>775.4</v>
      </c>
    </row>
    <row r="195" spans="1:3" x14ac:dyDescent="0.2">
      <c r="A195" s="60">
        <v>13240</v>
      </c>
      <c r="B195" s="61">
        <v>431900</v>
      </c>
      <c r="C195" s="103">
        <f t="shared" si="23"/>
        <v>431.9</v>
      </c>
    </row>
    <row r="196" spans="1:3" x14ac:dyDescent="0.2">
      <c r="A196" s="60">
        <v>13270</v>
      </c>
      <c r="B196" s="61">
        <v>635800</v>
      </c>
      <c r="C196" s="103">
        <f t="shared" si="23"/>
        <v>635.79999999999995</v>
      </c>
    </row>
    <row r="197" spans="1:3" x14ac:dyDescent="0.2">
      <c r="A197" s="60">
        <v>13301</v>
      </c>
      <c r="B197" s="61">
        <v>587000</v>
      </c>
      <c r="C197" s="103">
        <f t="shared" si="23"/>
        <v>587</v>
      </c>
    </row>
    <row r="198" spans="1:3" x14ac:dyDescent="0.2">
      <c r="A198" s="60">
        <v>13331</v>
      </c>
      <c r="B198" s="61">
        <v>357700</v>
      </c>
      <c r="C198" s="103">
        <f t="shared" si="23"/>
        <v>357.7</v>
      </c>
    </row>
    <row r="199" spans="1:3" x14ac:dyDescent="0.2">
      <c r="A199" s="60">
        <v>13362</v>
      </c>
      <c r="B199" s="61">
        <v>83300</v>
      </c>
      <c r="C199" s="103">
        <f t="shared" si="23"/>
        <v>83.3</v>
      </c>
    </row>
    <row r="200" spans="1:3" x14ac:dyDescent="0.2">
      <c r="A200" s="60">
        <v>13393</v>
      </c>
      <c r="B200" s="61">
        <v>17700</v>
      </c>
      <c r="C200" s="103">
        <f t="shared" si="23"/>
        <v>17.7</v>
      </c>
    </row>
    <row r="201" spans="1:3" x14ac:dyDescent="0.2">
      <c r="A201" s="60">
        <v>13423</v>
      </c>
      <c r="B201" s="61">
        <v>13900</v>
      </c>
      <c r="C201" s="103">
        <f t="shared" si="23"/>
        <v>13.9</v>
      </c>
    </row>
    <row r="202" spans="1:3" x14ac:dyDescent="0.2">
      <c r="A202" s="60">
        <v>13454</v>
      </c>
      <c r="B202" s="61">
        <v>10500</v>
      </c>
      <c r="C202" s="103">
        <f t="shared" si="23"/>
        <v>10.5</v>
      </c>
    </row>
    <row r="203" spans="1:3" x14ac:dyDescent="0.2">
      <c r="A203" s="60">
        <v>13484</v>
      </c>
      <c r="B203" s="61">
        <v>14500</v>
      </c>
      <c r="C203" s="103">
        <f t="shared" ref="C203:C266" si="24">B203 / 1000</f>
        <v>14.5</v>
      </c>
    </row>
    <row r="204" spans="1:3" x14ac:dyDescent="0.2">
      <c r="A204" s="60">
        <v>13515</v>
      </c>
      <c r="B204" s="61">
        <v>23000</v>
      </c>
      <c r="C204" s="103">
        <f t="shared" si="24"/>
        <v>23</v>
      </c>
    </row>
    <row r="205" spans="1:3" x14ac:dyDescent="0.2">
      <c r="A205" s="60">
        <v>13546</v>
      </c>
      <c r="B205" s="61">
        <v>44200</v>
      </c>
      <c r="C205" s="103">
        <f t="shared" si="24"/>
        <v>44.2</v>
      </c>
    </row>
    <row r="206" spans="1:3" x14ac:dyDescent="0.2">
      <c r="A206" s="60">
        <v>13574</v>
      </c>
      <c r="B206" s="61">
        <v>336300</v>
      </c>
      <c r="C206" s="103">
        <f t="shared" si="24"/>
        <v>336.3</v>
      </c>
    </row>
    <row r="207" spans="1:3" x14ac:dyDescent="0.2">
      <c r="A207" s="60">
        <v>13605</v>
      </c>
      <c r="B207" s="61">
        <v>395600</v>
      </c>
      <c r="C207" s="103">
        <f t="shared" si="24"/>
        <v>395.6</v>
      </c>
    </row>
    <row r="208" spans="1:3" x14ac:dyDescent="0.2">
      <c r="A208" s="60">
        <v>13635</v>
      </c>
      <c r="B208" s="61">
        <v>502500</v>
      </c>
      <c r="C208" s="103">
        <f t="shared" si="24"/>
        <v>502.5</v>
      </c>
    </row>
    <row r="209" spans="1:3" x14ac:dyDescent="0.2">
      <c r="A209" s="60">
        <v>13666</v>
      </c>
      <c r="B209" s="61">
        <v>688000</v>
      </c>
      <c r="C209" s="103">
        <f t="shared" si="24"/>
        <v>688</v>
      </c>
    </row>
    <row r="210" spans="1:3" x14ac:dyDescent="0.2">
      <c r="A210" s="60">
        <v>13696</v>
      </c>
      <c r="B210" s="61">
        <v>234300</v>
      </c>
      <c r="C210" s="103">
        <f t="shared" si="24"/>
        <v>234.3</v>
      </c>
    </row>
    <row r="211" spans="1:3" x14ac:dyDescent="0.2">
      <c r="A211" s="60">
        <v>13727</v>
      </c>
      <c r="B211" s="61">
        <v>52000</v>
      </c>
      <c r="C211" s="103">
        <f t="shared" si="24"/>
        <v>52</v>
      </c>
    </row>
    <row r="212" spans="1:3" x14ac:dyDescent="0.2">
      <c r="A212" s="60">
        <v>13758</v>
      </c>
      <c r="B212" s="61">
        <v>14800</v>
      </c>
      <c r="C212" s="103">
        <f t="shared" si="24"/>
        <v>14.8</v>
      </c>
    </row>
    <row r="213" spans="1:3" x14ac:dyDescent="0.2">
      <c r="A213" s="60">
        <v>13788</v>
      </c>
      <c r="B213" s="61">
        <v>12000</v>
      </c>
      <c r="C213" s="103">
        <f t="shared" si="24"/>
        <v>12</v>
      </c>
    </row>
    <row r="214" spans="1:3" x14ac:dyDescent="0.2">
      <c r="A214" s="60">
        <v>13819</v>
      </c>
      <c r="B214" s="61">
        <v>20300</v>
      </c>
      <c r="C214" s="103">
        <f t="shared" si="24"/>
        <v>20.3</v>
      </c>
    </row>
    <row r="215" spans="1:3" x14ac:dyDescent="0.2">
      <c r="A215" s="60">
        <v>13849</v>
      </c>
      <c r="B215" s="61">
        <v>53500</v>
      </c>
      <c r="C215" s="103">
        <f t="shared" si="24"/>
        <v>53.5</v>
      </c>
    </row>
    <row r="216" spans="1:3" x14ac:dyDescent="0.2">
      <c r="A216" s="60">
        <v>13880</v>
      </c>
      <c r="B216" s="61">
        <v>436400</v>
      </c>
      <c r="C216" s="103">
        <f t="shared" si="24"/>
        <v>436.4</v>
      </c>
    </row>
    <row r="217" spans="1:3" x14ac:dyDescent="0.2">
      <c r="A217" s="60">
        <v>13911</v>
      </c>
      <c r="B217" s="61">
        <v>129700</v>
      </c>
      <c r="C217" s="103">
        <f t="shared" si="24"/>
        <v>129.69999999999999</v>
      </c>
    </row>
    <row r="218" spans="1:3" x14ac:dyDescent="0.2">
      <c r="A218" s="60">
        <v>13939</v>
      </c>
      <c r="B218" s="61">
        <v>538800</v>
      </c>
      <c r="C218" s="103">
        <f t="shared" si="24"/>
        <v>538.79999999999995</v>
      </c>
    </row>
    <row r="219" spans="1:3" x14ac:dyDescent="0.2">
      <c r="A219" s="60">
        <v>13970</v>
      </c>
      <c r="B219" s="61">
        <v>806000</v>
      </c>
      <c r="C219" s="103">
        <f t="shared" si="24"/>
        <v>806</v>
      </c>
    </row>
    <row r="220" spans="1:3" x14ac:dyDescent="0.2">
      <c r="A220" s="60">
        <v>14000</v>
      </c>
      <c r="B220" s="61">
        <v>732000</v>
      </c>
      <c r="C220" s="103">
        <f t="shared" si="24"/>
        <v>732</v>
      </c>
    </row>
    <row r="221" spans="1:3" x14ac:dyDescent="0.2">
      <c r="A221" s="60">
        <v>14031</v>
      </c>
      <c r="B221" s="61">
        <v>1010700</v>
      </c>
      <c r="C221" s="103">
        <f t="shared" si="24"/>
        <v>1010.7</v>
      </c>
    </row>
    <row r="222" spans="1:3" x14ac:dyDescent="0.2">
      <c r="A222" s="60">
        <v>14061</v>
      </c>
      <c r="B222" s="61">
        <v>598800</v>
      </c>
      <c r="C222" s="103">
        <f t="shared" si="24"/>
        <v>598.79999999999995</v>
      </c>
    </row>
    <row r="223" spans="1:3" x14ac:dyDescent="0.2">
      <c r="A223" s="60">
        <v>14092</v>
      </c>
      <c r="B223" s="61">
        <v>133600</v>
      </c>
      <c r="C223" s="103">
        <f t="shared" si="24"/>
        <v>133.6</v>
      </c>
    </row>
    <row r="224" spans="1:3" x14ac:dyDescent="0.2">
      <c r="A224" s="60">
        <v>14123</v>
      </c>
      <c r="B224" s="61">
        <v>30800</v>
      </c>
      <c r="C224" s="103">
        <f t="shared" si="24"/>
        <v>30.8</v>
      </c>
    </row>
    <row r="225" spans="1:3" x14ac:dyDescent="0.2">
      <c r="A225" s="60">
        <v>14153</v>
      </c>
      <c r="B225" s="61">
        <v>20300</v>
      </c>
      <c r="C225" s="103">
        <f t="shared" si="24"/>
        <v>20.3</v>
      </c>
    </row>
    <row r="226" spans="1:3" x14ac:dyDescent="0.2">
      <c r="A226" s="60">
        <v>14184</v>
      </c>
      <c r="B226" s="61">
        <v>29800</v>
      </c>
      <c r="C226" s="103">
        <f t="shared" si="24"/>
        <v>29.8</v>
      </c>
    </row>
    <row r="227" spans="1:3" x14ac:dyDescent="0.2">
      <c r="A227" s="60">
        <v>14214</v>
      </c>
      <c r="B227" s="61">
        <v>40600</v>
      </c>
      <c r="C227" s="103">
        <f t="shared" si="24"/>
        <v>40.6</v>
      </c>
    </row>
    <row r="228" spans="1:3" x14ac:dyDescent="0.2">
      <c r="A228" s="60">
        <v>14245</v>
      </c>
      <c r="B228" s="61">
        <v>44400</v>
      </c>
      <c r="C228" s="103">
        <f t="shared" si="24"/>
        <v>44.4</v>
      </c>
    </row>
    <row r="229" spans="1:3" x14ac:dyDescent="0.2">
      <c r="A229" s="60">
        <v>14276</v>
      </c>
      <c r="B229" s="61">
        <v>49900</v>
      </c>
      <c r="C229" s="103">
        <f t="shared" si="24"/>
        <v>49.9</v>
      </c>
    </row>
    <row r="230" spans="1:3" x14ac:dyDescent="0.2">
      <c r="A230" s="60">
        <v>14304</v>
      </c>
      <c r="B230" s="61">
        <v>69800</v>
      </c>
      <c r="C230" s="103">
        <f t="shared" si="24"/>
        <v>69.8</v>
      </c>
    </row>
    <row r="231" spans="1:3" x14ac:dyDescent="0.2">
      <c r="A231" s="60">
        <v>14335</v>
      </c>
      <c r="B231" s="61">
        <v>221500</v>
      </c>
      <c r="C231" s="103">
        <f t="shared" si="24"/>
        <v>221.5</v>
      </c>
    </row>
    <row r="232" spans="1:3" x14ac:dyDescent="0.2">
      <c r="A232" s="60">
        <v>14365</v>
      </c>
      <c r="B232" s="61">
        <v>326000</v>
      </c>
      <c r="C232" s="103">
        <f t="shared" si="24"/>
        <v>326</v>
      </c>
    </row>
    <row r="233" spans="1:3" x14ac:dyDescent="0.2">
      <c r="A233" s="60">
        <v>14396</v>
      </c>
      <c r="B233" s="61">
        <v>175300</v>
      </c>
      <c r="C233" s="103">
        <f t="shared" si="24"/>
        <v>175.3</v>
      </c>
    </row>
    <row r="234" spans="1:3" x14ac:dyDescent="0.2">
      <c r="A234" s="60">
        <v>14426</v>
      </c>
      <c r="B234" s="61">
        <v>56900</v>
      </c>
      <c r="C234" s="103">
        <f t="shared" si="24"/>
        <v>56.9</v>
      </c>
    </row>
    <row r="235" spans="1:3" x14ac:dyDescent="0.2">
      <c r="A235" s="60">
        <v>14457</v>
      </c>
      <c r="B235" s="61">
        <v>14500</v>
      </c>
      <c r="C235" s="103">
        <f t="shared" si="24"/>
        <v>14.5</v>
      </c>
    </row>
    <row r="236" spans="1:3" x14ac:dyDescent="0.2">
      <c r="A236" s="60">
        <v>14488</v>
      </c>
      <c r="B236" s="61">
        <v>5500</v>
      </c>
      <c r="C236" s="103">
        <f t="shared" si="24"/>
        <v>5.5</v>
      </c>
    </row>
    <row r="237" spans="1:3" x14ac:dyDescent="0.2">
      <c r="A237" s="60">
        <v>14518</v>
      </c>
      <c r="B237" s="61">
        <v>11500</v>
      </c>
      <c r="C237" s="103">
        <f t="shared" si="24"/>
        <v>11.5</v>
      </c>
    </row>
    <row r="238" spans="1:3" x14ac:dyDescent="0.2">
      <c r="A238" s="60">
        <v>14549</v>
      </c>
      <c r="B238" s="61">
        <v>27710</v>
      </c>
      <c r="C238" s="103">
        <f t="shared" si="24"/>
        <v>27.71</v>
      </c>
    </row>
    <row r="239" spans="1:3" x14ac:dyDescent="0.2">
      <c r="A239" s="60">
        <v>14579</v>
      </c>
      <c r="B239" s="61">
        <v>19310</v>
      </c>
      <c r="C239" s="103">
        <f t="shared" si="24"/>
        <v>19.309999999999999</v>
      </c>
    </row>
    <row r="240" spans="1:3" x14ac:dyDescent="0.2">
      <c r="A240" s="60">
        <v>14610</v>
      </c>
      <c r="B240" s="61">
        <v>28220</v>
      </c>
      <c r="C240" s="103">
        <f t="shared" si="24"/>
        <v>28.22</v>
      </c>
    </row>
    <row r="241" spans="1:3" x14ac:dyDescent="0.2">
      <c r="A241" s="60">
        <v>14641</v>
      </c>
      <c r="B241" s="61">
        <v>468150</v>
      </c>
      <c r="C241" s="103">
        <f t="shared" si="24"/>
        <v>468.15</v>
      </c>
    </row>
    <row r="242" spans="1:3" x14ac:dyDescent="0.2">
      <c r="A242" s="60">
        <v>14670</v>
      </c>
      <c r="B242" s="61">
        <v>611420</v>
      </c>
      <c r="C242" s="103">
        <f t="shared" si="24"/>
        <v>611.41999999999996</v>
      </c>
    </row>
    <row r="243" spans="1:3" x14ac:dyDescent="0.2">
      <c r="A243" s="60">
        <v>14701</v>
      </c>
      <c r="B243" s="61">
        <v>846810</v>
      </c>
      <c r="C243" s="103">
        <f t="shared" si="24"/>
        <v>846.81</v>
      </c>
    </row>
    <row r="244" spans="1:3" x14ac:dyDescent="0.2">
      <c r="A244" s="60">
        <v>14731</v>
      </c>
      <c r="B244" s="61">
        <v>628430</v>
      </c>
      <c r="C244" s="103">
        <f t="shared" si="24"/>
        <v>628.42999999999995</v>
      </c>
    </row>
    <row r="245" spans="1:3" x14ac:dyDescent="0.2">
      <c r="A245" s="60">
        <v>14762</v>
      </c>
      <c r="B245" s="61">
        <v>511420</v>
      </c>
      <c r="C245" s="103">
        <f t="shared" si="24"/>
        <v>511.42</v>
      </c>
    </row>
    <row r="246" spans="1:3" x14ac:dyDescent="0.2">
      <c r="A246" s="60">
        <v>14792</v>
      </c>
      <c r="B246" s="61">
        <v>198690</v>
      </c>
      <c r="C246" s="103">
        <f t="shared" si="24"/>
        <v>198.69</v>
      </c>
    </row>
    <row r="247" spans="1:3" x14ac:dyDescent="0.2">
      <c r="A247" s="60">
        <v>14823</v>
      </c>
      <c r="B247" s="61">
        <v>39960</v>
      </c>
      <c r="C247" s="103">
        <f t="shared" si="24"/>
        <v>39.96</v>
      </c>
    </row>
    <row r="248" spans="1:3" x14ac:dyDescent="0.2">
      <c r="A248" s="60">
        <v>14854</v>
      </c>
      <c r="B248" s="61">
        <v>12510</v>
      </c>
      <c r="C248" s="103">
        <f t="shared" si="24"/>
        <v>12.51</v>
      </c>
    </row>
    <row r="249" spans="1:3" x14ac:dyDescent="0.2">
      <c r="A249" s="60">
        <v>14884</v>
      </c>
      <c r="B249" s="61">
        <v>13700</v>
      </c>
      <c r="C249" s="103">
        <f t="shared" si="24"/>
        <v>13.7</v>
      </c>
    </row>
    <row r="250" spans="1:3" x14ac:dyDescent="0.2">
      <c r="A250" s="60">
        <v>14915</v>
      </c>
      <c r="B250" s="61">
        <v>15200</v>
      </c>
      <c r="C250" s="103">
        <f t="shared" si="24"/>
        <v>15.2</v>
      </c>
    </row>
    <row r="251" spans="1:3" x14ac:dyDescent="0.2">
      <c r="A251" s="60">
        <v>14945</v>
      </c>
      <c r="B251" s="61">
        <v>43800</v>
      </c>
      <c r="C251" s="103">
        <f t="shared" si="24"/>
        <v>43.8</v>
      </c>
    </row>
    <row r="252" spans="1:3" x14ac:dyDescent="0.2">
      <c r="A252" s="60">
        <v>14976</v>
      </c>
      <c r="B252" s="61">
        <v>249000</v>
      </c>
      <c r="C252" s="103">
        <f t="shared" si="24"/>
        <v>249</v>
      </c>
    </row>
    <row r="253" spans="1:3" x14ac:dyDescent="0.2">
      <c r="A253" s="60">
        <v>15007</v>
      </c>
      <c r="B253" s="61">
        <v>345400</v>
      </c>
      <c r="C253" s="103">
        <f t="shared" si="24"/>
        <v>345.4</v>
      </c>
    </row>
    <row r="254" spans="1:3" x14ac:dyDescent="0.2">
      <c r="A254" s="60">
        <v>15035</v>
      </c>
      <c r="B254" s="61">
        <v>472500</v>
      </c>
      <c r="C254" s="103">
        <f t="shared" si="24"/>
        <v>472.5</v>
      </c>
    </row>
    <row r="255" spans="1:3" x14ac:dyDescent="0.2">
      <c r="A255" s="60">
        <v>15066</v>
      </c>
      <c r="B255" s="61">
        <v>449000</v>
      </c>
      <c r="C255" s="103">
        <f t="shared" si="24"/>
        <v>449</v>
      </c>
    </row>
    <row r="256" spans="1:3" x14ac:dyDescent="0.2">
      <c r="A256" s="60">
        <v>15096</v>
      </c>
      <c r="B256" s="61">
        <v>444500</v>
      </c>
      <c r="C256" s="103">
        <f t="shared" si="24"/>
        <v>444.5</v>
      </c>
    </row>
    <row r="257" spans="1:3" x14ac:dyDescent="0.2">
      <c r="A257" s="60">
        <v>15127</v>
      </c>
      <c r="B257" s="61">
        <v>719600</v>
      </c>
      <c r="C257" s="103">
        <f t="shared" si="24"/>
        <v>719.6</v>
      </c>
    </row>
    <row r="258" spans="1:3" x14ac:dyDescent="0.2">
      <c r="A258" s="60">
        <v>15157</v>
      </c>
      <c r="B258" s="61">
        <v>282400</v>
      </c>
      <c r="C258" s="103">
        <f t="shared" si="24"/>
        <v>282.39999999999998</v>
      </c>
    </row>
    <row r="259" spans="1:3" x14ac:dyDescent="0.2">
      <c r="A259" s="60">
        <v>15188</v>
      </c>
      <c r="B259" s="61">
        <v>84500</v>
      </c>
      <c r="C259" s="103">
        <f t="shared" si="24"/>
        <v>84.5</v>
      </c>
    </row>
    <row r="260" spans="1:3" x14ac:dyDescent="0.2">
      <c r="A260" s="60">
        <v>15219</v>
      </c>
      <c r="B260" s="61">
        <v>22600</v>
      </c>
      <c r="C260" s="103">
        <f t="shared" si="24"/>
        <v>22.6</v>
      </c>
    </row>
    <row r="261" spans="1:3" x14ac:dyDescent="0.2">
      <c r="A261" s="60">
        <v>15249</v>
      </c>
      <c r="B261" s="61">
        <v>16700</v>
      </c>
      <c r="C261" s="103">
        <f t="shared" si="24"/>
        <v>16.7</v>
      </c>
    </row>
    <row r="262" spans="1:3" x14ac:dyDescent="0.2">
      <c r="A262" s="60">
        <v>15280</v>
      </c>
      <c r="B262" s="61">
        <v>17800</v>
      </c>
      <c r="C262" s="103">
        <f t="shared" si="24"/>
        <v>17.8</v>
      </c>
    </row>
    <row r="263" spans="1:3" x14ac:dyDescent="0.2">
      <c r="A263" s="60">
        <v>15310</v>
      </c>
      <c r="B263" s="61">
        <v>48800</v>
      </c>
      <c r="C263" s="103">
        <f t="shared" si="24"/>
        <v>48.8</v>
      </c>
    </row>
    <row r="264" spans="1:3" x14ac:dyDescent="0.2">
      <c r="A264" s="60">
        <v>15341</v>
      </c>
      <c r="B264" s="61">
        <v>324500</v>
      </c>
      <c r="C264" s="103">
        <f t="shared" si="24"/>
        <v>324.5</v>
      </c>
    </row>
    <row r="265" spans="1:3" x14ac:dyDescent="0.2">
      <c r="A265" s="60">
        <v>15372</v>
      </c>
      <c r="B265" s="61">
        <v>582700</v>
      </c>
      <c r="C265" s="103">
        <f t="shared" si="24"/>
        <v>582.70000000000005</v>
      </c>
    </row>
    <row r="266" spans="1:3" x14ac:dyDescent="0.2">
      <c r="A266" s="60">
        <v>15400</v>
      </c>
      <c r="B266" s="61">
        <v>553700</v>
      </c>
      <c r="C266" s="103">
        <f t="shared" si="24"/>
        <v>553.70000000000005</v>
      </c>
    </row>
    <row r="267" spans="1:3" x14ac:dyDescent="0.2">
      <c r="A267" s="60">
        <v>15431</v>
      </c>
      <c r="B267" s="61">
        <v>285500</v>
      </c>
      <c r="C267" s="103">
        <f t="shared" ref="C267:C330" si="25">B267 / 1000</f>
        <v>285.5</v>
      </c>
    </row>
    <row r="268" spans="1:3" x14ac:dyDescent="0.2">
      <c r="A268" s="60">
        <v>15461</v>
      </c>
      <c r="B268" s="61">
        <v>626100</v>
      </c>
      <c r="C268" s="103">
        <f t="shared" si="25"/>
        <v>626.1</v>
      </c>
    </row>
    <row r="269" spans="1:3" x14ac:dyDescent="0.2">
      <c r="A269" s="60">
        <v>15492</v>
      </c>
      <c r="B269" s="61">
        <v>716800</v>
      </c>
      <c r="C269" s="103">
        <f t="shared" si="25"/>
        <v>716.8</v>
      </c>
    </row>
    <row r="270" spans="1:3" x14ac:dyDescent="0.2">
      <c r="A270" s="60">
        <v>15522</v>
      </c>
      <c r="B270" s="61">
        <v>556600</v>
      </c>
      <c r="C270" s="103">
        <f t="shared" si="25"/>
        <v>556.6</v>
      </c>
    </row>
    <row r="271" spans="1:3" x14ac:dyDescent="0.2">
      <c r="A271" s="60">
        <v>15553</v>
      </c>
      <c r="B271" s="61">
        <v>155300</v>
      </c>
      <c r="C271" s="103">
        <f t="shared" si="25"/>
        <v>155.30000000000001</v>
      </c>
    </row>
    <row r="272" spans="1:3" x14ac:dyDescent="0.2">
      <c r="A272" s="60">
        <v>15584</v>
      </c>
      <c r="B272" s="61">
        <v>32100</v>
      </c>
      <c r="C272" s="103">
        <f t="shared" si="25"/>
        <v>32.1</v>
      </c>
    </row>
    <row r="273" spans="1:3" x14ac:dyDescent="0.2">
      <c r="A273" s="60">
        <v>15614</v>
      </c>
      <c r="B273" s="61">
        <v>17400</v>
      </c>
      <c r="C273" s="103">
        <f t="shared" si="25"/>
        <v>17.399999999999999</v>
      </c>
    </row>
    <row r="274" spans="1:3" x14ac:dyDescent="0.2">
      <c r="A274" s="60">
        <v>15645</v>
      </c>
      <c r="B274" s="61">
        <v>16900</v>
      </c>
      <c r="C274" s="103">
        <f t="shared" si="25"/>
        <v>16.899999999999999</v>
      </c>
    </row>
    <row r="275" spans="1:3" x14ac:dyDescent="0.2">
      <c r="A275" s="60">
        <v>15675</v>
      </c>
      <c r="B275" s="61">
        <v>154100</v>
      </c>
      <c r="C275" s="103">
        <f t="shared" si="25"/>
        <v>154.1</v>
      </c>
    </row>
    <row r="276" spans="1:3" x14ac:dyDescent="0.2">
      <c r="A276" s="60">
        <v>15706</v>
      </c>
      <c r="B276" s="61">
        <v>278100</v>
      </c>
      <c r="C276" s="103">
        <f t="shared" si="25"/>
        <v>278.10000000000002</v>
      </c>
    </row>
    <row r="277" spans="1:3" x14ac:dyDescent="0.2">
      <c r="A277" s="60">
        <v>15737</v>
      </c>
      <c r="B277" s="61">
        <v>691300</v>
      </c>
      <c r="C277" s="103">
        <f t="shared" si="25"/>
        <v>691.3</v>
      </c>
    </row>
    <row r="278" spans="1:3" x14ac:dyDescent="0.2">
      <c r="A278" s="60">
        <v>15765</v>
      </c>
      <c r="B278" s="61">
        <v>373900</v>
      </c>
      <c r="C278" s="103">
        <f t="shared" si="25"/>
        <v>373.9</v>
      </c>
    </row>
    <row r="279" spans="1:3" x14ac:dyDescent="0.2">
      <c r="A279" s="60">
        <v>15796</v>
      </c>
      <c r="B279" s="61">
        <v>929600</v>
      </c>
      <c r="C279" s="103">
        <f t="shared" si="25"/>
        <v>929.6</v>
      </c>
    </row>
    <row r="280" spans="1:3" x14ac:dyDescent="0.2">
      <c r="A280" s="60">
        <v>15826</v>
      </c>
      <c r="B280" s="61">
        <v>590400</v>
      </c>
      <c r="C280" s="103">
        <f t="shared" si="25"/>
        <v>590.4</v>
      </c>
    </row>
    <row r="281" spans="1:3" x14ac:dyDescent="0.2">
      <c r="A281" s="60">
        <v>15857</v>
      </c>
      <c r="B281" s="61">
        <v>446000</v>
      </c>
      <c r="C281" s="103">
        <f t="shared" si="25"/>
        <v>446</v>
      </c>
    </row>
    <row r="282" spans="1:3" x14ac:dyDescent="0.2">
      <c r="A282" s="60">
        <v>15887</v>
      </c>
      <c r="B282" s="61">
        <v>264000</v>
      </c>
      <c r="C282" s="103">
        <f t="shared" si="25"/>
        <v>264</v>
      </c>
    </row>
    <row r="283" spans="1:3" x14ac:dyDescent="0.2">
      <c r="A283" s="60">
        <v>15918</v>
      </c>
      <c r="B283" s="61">
        <v>87400</v>
      </c>
      <c r="C283" s="103">
        <f t="shared" si="25"/>
        <v>87.4</v>
      </c>
    </row>
    <row r="284" spans="1:3" x14ac:dyDescent="0.2">
      <c r="A284" s="60">
        <v>15949</v>
      </c>
      <c r="B284" s="61">
        <v>25400</v>
      </c>
      <c r="C284" s="103">
        <f t="shared" si="25"/>
        <v>25.4</v>
      </c>
    </row>
    <row r="285" spans="1:3" x14ac:dyDescent="0.2">
      <c r="A285" s="60">
        <v>15979</v>
      </c>
      <c r="B285" s="61">
        <v>17600</v>
      </c>
      <c r="C285" s="103">
        <f t="shared" si="25"/>
        <v>17.600000000000001</v>
      </c>
    </row>
    <row r="286" spans="1:3" x14ac:dyDescent="0.2">
      <c r="A286" s="60">
        <v>16010</v>
      </c>
      <c r="B286" s="61">
        <v>19430</v>
      </c>
      <c r="C286" s="103">
        <f t="shared" si="25"/>
        <v>19.43</v>
      </c>
    </row>
    <row r="287" spans="1:3" x14ac:dyDescent="0.2">
      <c r="A287" s="60">
        <v>16040</v>
      </c>
      <c r="B287" s="61">
        <v>24290</v>
      </c>
      <c r="C287" s="103">
        <f t="shared" si="25"/>
        <v>24.29</v>
      </c>
    </row>
    <row r="288" spans="1:3" x14ac:dyDescent="0.2">
      <c r="A288" s="60">
        <v>16071</v>
      </c>
      <c r="B288" s="61">
        <v>30500</v>
      </c>
      <c r="C288" s="103">
        <f t="shared" si="25"/>
        <v>30.5</v>
      </c>
    </row>
    <row r="289" spans="1:3" x14ac:dyDescent="0.2">
      <c r="A289" s="60">
        <v>16102</v>
      </c>
      <c r="B289" s="61">
        <v>58200</v>
      </c>
      <c r="C289" s="103">
        <f t="shared" si="25"/>
        <v>58.2</v>
      </c>
    </row>
    <row r="290" spans="1:3" x14ac:dyDescent="0.2">
      <c r="A290" s="60">
        <v>16131</v>
      </c>
      <c r="B290" s="61">
        <v>144200</v>
      </c>
      <c r="C290" s="103">
        <f t="shared" si="25"/>
        <v>144.19999999999999</v>
      </c>
    </row>
    <row r="291" spans="1:3" x14ac:dyDescent="0.2">
      <c r="A291" s="60">
        <v>16162</v>
      </c>
      <c r="B291" s="61">
        <v>233810</v>
      </c>
      <c r="C291" s="103">
        <f t="shared" si="25"/>
        <v>233.81</v>
      </c>
    </row>
    <row r="292" spans="1:3" x14ac:dyDescent="0.2">
      <c r="A292" s="60">
        <v>16192</v>
      </c>
      <c r="B292" s="61">
        <v>215730</v>
      </c>
      <c r="C292" s="103">
        <f t="shared" si="25"/>
        <v>215.73</v>
      </c>
    </row>
    <row r="293" spans="1:3" x14ac:dyDescent="0.2">
      <c r="A293" s="60">
        <v>16223</v>
      </c>
      <c r="B293" s="61">
        <v>471620</v>
      </c>
      <c r="C293" s="103">
        <f t="shared" si="25"/>
        <v>471.62</v>
      </c>
    </row>
    <row r="294" spans="1:3" x14ac:dyDescent="0.2">
      <c r="A294" s="60">
        <v>16253</v>
      </c>
      <c r="B294" s="61">
        <v>194150</v>
      </c>
      <c r="C294" s="103">
        <f t="shared" si="25"/>
        <v>194.15</v>
      </c>
    </row>
    <row r="295" spans="1:3" x14ac:dyDescent="0.2">
      <c r="A295" s="60">
        <v>16284</v>
      </c>
      <c r="B295" s="61">
        <v>46020</v>
      </c>
      <c r="C295" s="103">
        <f t="shared" si="25"/>
        <v>46.02</v>
      </c>
    </row>
    <row r="296" spans="1:3" x14ac:dyDescent="0.2">
      <c r="A296" s="60">
        <v>16315</v>
      </c>
      <c r="B296" s="61">
        <v>14310</v>
      </c>
      <c r="C296" s="103">
        <f t="shared" si="25"/>
        <v>14.31</v>
      </c>
    </row>
    <row r="297" spans="1:3" x14ac:dyDescent="0.2">
      <c r="A297" s="60">
        <v>16345</v>
      </c>
      <c r="B297" s="61">
        <v>9460</v>
      </c>
      <c r="C297" s="103">
        <f t="shared" si="25"/>
        <v>9.4600000000000009</v>
      </c>
    </row>
    <row r="298" spans="1:3" x14ac:dyDescent="0.2">
      <c r="A298" s="60">
        <v>16376</v>
      </c>
      <c r="B298" s="61">
        <v>10740</v>
      </c>
      <c r="C298" s="103">
        <f t="shared" si="25"/>
        <v>10.74</v>
      </c>
    </row>
    <row r="299" spans="1:3" x14ac:dyDescent="0.2">
      <c r="A299" s="60">
        <v>16406</v>
      </c>
      <c r="B299" s="61">
        <v>120380</v>
      </c>
      <c r="C299" s="103">
        <f t="shared" si="25"/>
        <v>120.38</v>
      </c>
    </row>
    <row r="300" spans="1:3" x14ac:dyDescent="0.2">
      <c r="A300" s="60">
        <v>16437</v>
      </c>
      <c r="B300" s="61">
        <v>124060</v>
      </c>
      <c r="C300" s="103">
        <f t="shared" si="25"/>
        <v>124.06</v>
      </c>
    </row>
    <row r="301" spans="1:3" x14ac:dyDescent="0.2">
      <c r="A301" s="60">
        <v>16468</v>
      </c>
      <c r="B301" s="61">
        <v>97240</v>
      </c>
      <c r="C301" s="103">
        <f t="shared" si="25"/>
        <v>97.24</v>
      </c>
    </row>
    <row r="302" spans="1:3" x14ac:dyDescent="0.2">
      <c r="A302" s="60">
        <v>16496</v>
      </c>
      <c r="B302" s="61">
        <v>559930</v>
      </c>
      <c r="C302" s="103">
        <f t="shared" si="25"/>
        <v>559.92999999999995</v>
      </c>
    </row>
    <row r="303" spans="1:3" x14ac:dyDescent="0.2">
      <c r="A303" s="60">
        <v>16527</v>
      </c>
      <c r="B303" s="61">
        <v>259050</v>
      </c>
      <c r="C303" s="103">
        <f t="shared" si="25"/>
        <v>259.05</v>
      </c>
    </row>
    <row r="304" spans="1:3" x14ac:dyDescent="0.2">
      <c r="A304" s="60">
        <v>16557</v>
      </c>
      <c r="B304" s="61">
        <v>417030</v>
      </c>
      <c r="C304" s="103">
        <f t="shared" si="25"/>
        <v>417.03</v>
      </c>
    </row>
    <row r="305" spans="1:3" x14ac:dyDescent="0.2">
      <c r="A305" s="60">
        <v>16588</v>
      </c>
      <c r="B305" s="61">
        <v>550430</v>
      </c>
      <c r="C305" s="103">
        <f t="shared" si="25"/>
        <v>550.42999999999995</v>
      </c>
    </row>
    <row r="306" spans="1:3" x14ac:dyDescent="0.2">
      <c r="A306" s="60">
        <v>16618</v>
      </c>
      <c r="B306" s="61">
        <v>282440</v>
      </c>
      <c r="C306" s="103">
        <f t="shared" si="25"/>
        <v>282.44</v>
      </c>
    </row>
    <row r="307" spans="1:3" x14ac:dyDescent="0.2">
      <c r="A307" s="60">
        <v>16649</v>
      </c>
      <c r="B307" s="61">
        <v>70060</v>
      </c>
      <c r="C307" s="103">
        <f t="shared" si="25"/>
        <v>70.06</v>
      </c>
    </row>
    <row r="308" spans="1:3" x14ac:dyDescent="0.2">
      <c r="A308" s="60">
        <v>16680</v>
      </c>
      <c r="B308" s="61">
        <v>14610</v>
      </c>
      <c r="C308" s="103">
        <f t="shared" si="25"/>
        <v>14.61</v>
      </c>
    </row>
    <row r="309" spans="1:3" x14ac:dyDescent="0.2">
      <c r="A309" s="60">
        <v>16710</v>
      </c>
      <c r="B309" s="61">
        <v>9990</v>
      </c>
      <c r="C309" s="103">
        <f t="shared" si="25"/>
        <v>9.99</v>
      </c>
    </row>
    <row r="310" spans="1:3" x14ac:dyDescent="0.2">
      <c r="A310" s="60">
        <v>16741</v>
      </c>
      <c r="B310" s="61">
        <v>35390</v>
      </c>
      <c r="C310" s="103">
        <f t="shared" si="25"/>
        <v>35.39</v>
      </c>
    </row>
    <row r="311" spans="1:3" x14ac:dyDescent="0.2">
      <c r="A311" s="60">
        <v>16771</v>
      </c>
      <c r="B311" s="61">
        <v>142610</v>
      </c>
      <c r="C311" s="103">
        <f t="shared" si="25"/>
        <v>142.61000000000001</v>
      </c>
    </row>
    <row r="312" spans="1:3" x14ac:dyDescent="0.2">
      <c r="A312" s="60">
        <v>16802</v>
      </c>
      <c r="B312" s="61">
        <v>544170</v>
      </c>
      <c r="C312" s="103">
        <f t="shared" si="25"/>
        <v>544.16999999999996</v>
      </c>
    </row>
    <row r="313" spans="1:3" x14ac:dyDescent="0.2">
      <c r="A313" s="60">
        <v>16833</v>
      </c>
      <c r="B313" s="61">
        <v>308490</v>
      </c>
      <c r="C313" s="103">
        <f t="shared" si="25"/>
        <v>308.49</v>
      </c>
    </row>
    <row r="314" spans="1:3" x14ac:dyDescent="0.2">
      <c r="A314" s="60">
        <v>16861</v>
      </c>
      <c r="B314" s="61">
        <v>154530</v>
      </c>
      <c r="C314" s="103">
        <f t="shared" si="25"/>
        <v>154.53</v>
      </c>
    </row>
    <row r="315" spans="1:3" x14ac:dyDescent="0.2">
      <c r="A315" s="60">
        <v>16892</v>
      </c>
      <c r="B315" s="61">
        <v>341550</v>
      </c>
      <c r="C315" s="103">
        <f t="shared" si="25"/>
        <v>341.55</v>
      </c>
    </row>
    <row r="316" spans="1:3" x14ac:dyDescent="0.2">
      <c r="A316" s="60">
        <v>16922</v>
      </c>
      <c r="B316" s="61">
        <v>512980</v>
      </c>
      <c r="C316" s="103">
        <f t="shared" si="25"/>
        <v>512.98</v>
      </c>
    </row>
    <row r="317" spans="1:3" x14ac:dyDescent="0.2">
      <c r="A317" s="60">
        <v>16953</v>
      </c>
      <c r="B317" s="61">
        <v>548740</v>
      </c>
      <c r="C317" s="103">
        <f t="shared" si="25"/>
        <v>548.74</v>
      </c>
    </row>
    <row r="318" spans="1:3" x14ac:dyDescent="0.2">
      <c r="A318" s="60">
        <v>16983</v>
      </c>
      <c r="B318" s="61">
        <v>203390</v>
      </c>
      <c r="C318" s="103">
        <f t="shared" si="25"/>
        <v>203.39</v>
      </c>
    </row>
    <row r="319" spans="1:3" x14ac:dyDescent="0.2">
      <c r="A319" s="60">
        <v>17014</v>
      </c>
      <c r="B319" s="61">
        <v>48510</v>
      </c>
      <c r="C319" s="103">
        <f t="shared" si="25"/>
        <v>48.51</v>
      </c>
    </row>
    <row r="320" spans="1:3" x14ac:dyDescent="0.2">
      <c r="A320" s="60">
        <v>17045</v>
      </c>
      <c r="B320" s="61">
        <v>13250</v>
      </c>
      <c r="C320" s="103">
        <f t="shared" si="25"/>
        <v>13.25</v>
      </c>
    </row>
    <row r="321" spans="1:3" x14ac:dyDescent="0.2">
      <c r="A321" s="60">
        <v>17075</v>
      </c>
      <c r="B321" s="61">
        <v>12840</v>
      </c>
      <c r="C321" s="103">
        <f t="shared" si="25"/>
        <v>12.84</v>
      </c>
    </row>
    <row r="322" spans="1:3" x14ac:dyDescent="0.2">
      <c r="A322" s="60">
        <v>17106</v>
      </c>
      <c r="B322" s="61">
        <v>18370</v>
      </c>
      <c r="C322" s="103">
        <f t="shared" si="25"/>
        <v>18.37</v>
      </c>
    </row>
    <row r="323" spans="1:3" x14ac:dyDescent="0.2">
      <c r="A323" s="60">
        <v>17136</v>
      </c>
      <c r="B323" s="61">
        <v>88000</v>
      </c>
      <c r="C323" s="103">
        <f t="shared" si="25"/>
        <v>88</v>
      </c>
    </row>
    <row r="324" spans="1:3" x14ac:dyDescent="0.2">
      <c r="A324" s="60">
        <v>17167</v>
      </c>
      <c r="B324" s="61">
        <v>86690</v>
      </c>
      <c r="C324" s="103">
        <f t="shared" si="25"/>
        <v>86.69</v>
      </c>
    </row>
    <row r="325" spans="1:3" x14ac:dyDescent="0.2">
      <c r="A325" s="60">
        <v>17198</v>
      </c>
      <c r="B325" s="61">
        <v>50430</v>
      </c>
      <c r="C325" s="103">
        <f t="shared" si="25"/>
        <v>50.43</v>
      </c>
    </row>
    <row r="326" spans="1:3" x14ac:dyDescent="0.2">
      <c r="A326" s="60">
        <v>17226</v>
      </c>
      <c r="B326" s="61">
        <v>172260</v>
      </c>
      <c r="C326" s="103">
        <f t="shared" si="25"/>
        <v>172.26</v>
      </c>
    </row>
    <row r="327" spans="1:3" x14ac:dyDescent="0.2">
      <c r="A327" s="60">
        <v>17257</v>
      </c>
      <c r="B327" s="61">
        <v>305360</v>
      </c>
      <c r="C327" s="103">
        <f t="shared" si="25"/>
        <v>305.36</v>
      </c>
    </row>
    <row r="328" spans="1:3" x14ac:dyDescent="0.2">
      <c r="A328" s="60">
        <v>17287</v>
      </c>
      <c r="B328" s="61">
        <v>301700</v>
      </c>
      <c r="C328" s="103">
        <f t="shared" si="25"/>
        <v>301.7</v>
      </c>
    </row>
    <row r="329" spans="1:3" x14ac:dyDescent="0.2">
      <c r="A329" s="60">
        <v>17318</v>
      </c>
      <c r="B329" s="61">
        <v>262600</v>
      </c>
      <c r="C329" s="103">
        <f t="shared" si="25"/>
        <v>262.60000000000002</v>
      </c>
    </row>
    <row r="330" spans="1:3" x14ac:dyDescent="0.2">
      <c r="A330" s="60">
        <v>17348</v>
      </c>
      <c r="B330" s="61">
        <v>96070</v>
      </c>
      <c r="C330" s="103">
        <f t="shared" si="25"/>
        <v>96.07</v>
      </c>
    </row>
    <row r="331" spans="1:3" x14ac:dyDescent="0.2">
      <c r="A331" s="60">
        <v>17379</v>
      </c>
      <c r="B331" s="61">
        <v>18670</v>
      </c>
      <c r="C331" s="103">
        <f t="shared" ref="C331:C394" si="26">B331 / 1000</f>
        <v>18.670000000000002</v>
      </c>
    </row>
    <row r="332" spans="1:3" x14ac:dyDescent="0.2">
      <c r="A332" s="60">
        <v>17410</v>
      </c>
      <c r="B332" s="61">
        <v>9350</v>
      </c>
      <c r="C332" s="103">
        <f t="shared" si="26"/>
        <v>9.35</v>
      </c>
    </row>
    <row r="333" spans="1:3" x14ac:dyDescent="0.2">
      <c r="A333" s="60">
        <v>17440</v>
      </c>
      <c r="B333" s="61">
        <v>7430</v>
      </c>
      <c r="C333" s="103">
        <f t="shared" si="26"/>
        <v>7.43</v>
      </c>
    </row>
    <row r="334" spans="1:3" x14ac:dyDescent="0.2">
      <c r="A334" s="60">
        <v>17471</v>
      </c>
      <c r="B334" s="61">
        <v>46680</v>
      </c>
      <c r="C334" s="103">
        <f t="shared" si="26"/>
        <v>46.68</v>
      </c>
    </row>
    <row r="335" spans="1:3" x14ac:dyDescent="0.2">
      <c r="A335" s="60">
        <v>17501</v>
      </c>
      <c r="B335" s="61">
        <v>43410</v>
      </c>
      <c r="C335" s="103">
        <f t="shared" si="26"/>
        <v>43.41</v>
      </c>
    </row>
    <row r="336" spans="1:3" x14ac:dyDescent="0.2">
      <c r="A336" s="60">
        <v>17532</v>
      </c>
      <c r="B336" s="61">
        <v>27980</v>
      </c>
      <c r="C336" s="103">
        <f t="shared" si="26"/>
        <v>27.98</v>
      </c>
    </row>
    <row r="337" spans="1:3" x14ac:dyDescent="0.2">
      <c r="A337" s="60">
        <v>17563</v>
      </c>
      <c r="B337" s="61">
        <v>170100</v>
      </c>
      <c r="C337" s="103">
        <f t="shared" si="26"/>
        <v>170.1</v>
      </c>
    </row>
    <row r="338" spans="1:3" x14ac:dyDescent="0.2">
      <c r="A338" s="60">
        <v>17592</v>
      </c>
      <c r="B338" s="61">
        <v>74360</v>
      </c>
      <c r="C338" s="103">
        <f t="shared" si="26"/>
        <v>74.36</v>
      </c>
    </row>
    <row r="339" spans="1:3" x14ac:dyDescent="0.2">
      <c r="A339" s="60">
        <v>17623</v>
      </c>
      <c r="B339" s="61">
        <v>147290</v>
      </c>
      <c r="C339" s="103">
        <f t="shared" si="26"/>
        <v>147.29</v>
      </c>
    </row>
    <row r="340" spans="1:3" x14ac:dyDescent="0.2">
      <c r="A340" s="60">
        <v>17653</v>
      </c>
      <c r="B340" s="61">
        <v>531610</v>
      </c>
      <c r="C340" s="103">
        <f t="shared" si="26"/>
        <v>531.61</v>
      </c>
    </row>
    <row r="341" spans="1:3" x14ac:dyDescent="0.2">
      <c r="A341" s="60">
        <v>17684</v>
      </c>
      <c r="B341" s="61">
        <v>633960</v>
      </c>
      <c r="C341" s="103">
        <f t="shared" si="26"/>
        <v>633.96</v>
      </c>
    </row>
    <row r="342" spans="1:3" x14ac:dyDescent="0.2">
      <c r="A342" s="60">
        <v>17714</v>
      </c>
      <c r="B342" s="61">
        <v>446120</v>
      </c>
      <c r="C342" s="103">
        <f t="shared" si="26"/>
        <v>446.12</v>
      </c>
    </row>
    <row r="343" spans="1:3" x14ac:dyDescent="0.2">
      <c r="A343" s="60">
        <v>17745</v>
      </c>
      <c r="B343" s="61">
        <v>87410</v>
      </c>
      <c r="C343" s="103">
        <f t="shared" si="26"/>
        <v>87.41</v>
      </c>
    </row>
    <row r="344" spans="1:3" x14ac:dyDescent="0.2">
      <c r="A344" s="60">
        <v>17776</v>
      </c>
      <c r="B344" s="61">
        <v>18510</v>
      </c>
      <c r="C344" s="103">
        <f t="shared" si="26"/>
        <v>18.510000000000002</v>
      </c>
    </row>
    <row r="345" spans="1:3" x14ac:dyDescent="0.2">
      <c r="A345" s="60">
        <v>17806</v>
      </c>
      <c r="B345" s="61">
        <v>11980</v>
      </c>
      <c r="C345" s="103">
        <f t="shared" si="26"/>
        <v>11.98</v>
      </c>
    </row>
    <row r="346" spans="1:3" x14ac:dyDescent="0.2">
      <c r="A346" s="60">
        <v>17837</v>
      </c>
      <c r="B346" s="61">
        <v>13910</v>
      </c>
      <c r="C346" s="103">
        <f t="shared" si="26"/>
        <v>13.91</v>
      </c>
    </row>
    <row r="347" spans="1:3" x14ac:dyDescent="0.2">
      <c r="A347" s="60">
        <v>17867</v>
      </c>
      <c r="B347" s="61">
        <v>35410</v>
      </c>
      <c r="C347" s="103">
        <f t="shared" si="26"/>
        <v>35.409999999999997</v>
      </c>
    </row>
    <row r="348" spans="1:3" x14ac:dyDescent="0.2">
      <c r="A348" s="60">
        <v>17898</v>
      </c>
      <c r="B348" s="61">
        <v>53710</v>
      </c>
      <c r="C348" s="103">
        <f t="shared" si="26"/>
        <v>53.71</v>
      </c>
    </row>
    <row r="349" spans="1:3" x14ac:dyDescent="0.2">
      <c r="A349" s="60">
        <v>17929</v>
      </c>
      <c r="B349" s="61">
        <v>48000</v>
      </c>
      <c r="C349" s="103">
        <f t="shared" si="26"/>
        <v>48</v>
      </c>
    </row>
    <row r="350" spans="1:3" x14ac:dyDescent="0.2">
      <c r="A350" s="60">
        <v>17957</v>
      </c>
      <c r="B350" s="61">
        <v>87120</v>
      </c>
      <c r="C350" s="103">
        <f t="shared" si="26"/>
        <v>87.12</v>
      </c>
    </row>
    <row r="351" spans="1:3" x14ac:dyDescent="0.2">
      <c r="A351" s="60">
        <v>17988</v>
      </c>
      <c r="B351" s="61">
        <v>351250</v>
      </c>
      <c r="C351" s="103">
        <f t="shared" si="26"/>
        <v>351.25</v>
      </c>
    </row>
    <row r="352" spans="1:3" x14ac:dyDescent="0.2">
      <c r="A352" s="60">
        <v>18018</v>
      </c>
      <c r="B352" s="61">
        <v>515920</v>
      </c>
      <c r="C352" s="103">
        <f t="shared" si="26"/>
        <v>515.91999999999996</v>
      </c>
    </row>
    <row r="353" spans="1:3" x14ac:dyDescent="0.2">
      <c r="A353" s="60">
        <v>18049</v>
      </c>
      <c r="B353" s="61">
        <v>530820</v>
      </c>
      <c r="C353" s="103">
        <f t="shared" si="26"/>
        <v>530.82000000000005</v>
      </c>
    </row>
    <row r="354" spans="1:3" x14ac:dyDescent="0.2">
      <c r="A354" s="60">
        <v>18079</v>
      </c>
      <c r="B354" s="61">
        <v>167290</v>
      </c>
      <c r="C354" s="103">
        <f t="shared" si="26"/>
        <v>167.29</v>
      </c>
    </row>
    <row r="355" spans="1:3" x14ac:dyDescent="0.2">
      <c r="A355" s="60">
        <v>18110</v>
      </c>
      <c r="B355" s="61">
        <v>29050</v>
      </c>
      <c r="C355" s="103">
        <f t="shared" si="26"/>
        <v>29.05</v>
      </c>
    </row>
    <row r="356" spans="1:3" x14ac:dyDescent="0.2">
      <c r="A356" s="60">
        <v>18141</v>
      </c>
      <c r="B356" s="61">
        <v>14300</v>
      </c>
      <c r="C356" s="103">
        <f t="shared" si="26"/>
        <v>14.3</v>
      </c>
    </row>
    <row r="357" spans="1:3" x14ac:dyDescent="0.2">
      <c r="A357" s="60">
        <v>18171</v>
      </c>
      <c r="B357" s="61">
        <v>10090</v>
      </c>
      <c r="C357" s="103">
        <f t="shared" si="26"/>
        <v>10.09</v>
      </c>
    </row>
    <row r="358" spans="1:3" x14ac:dyDescent="0.2">
      <c r="A358" s="60">
        <v>18202</v>
      </c>
      <c r="B358" s="61">
        <v>11510</v>
      </c>
      <c r="C358" s="103">
        <f t="shared" si="26"/>
        <v>11.51</v>
      </c>
    </row>
    <row r="359" spans="1:3" x14ac:dyDescent="0.2">
      <c r="A359" s="60">
        <v>18232</v>
      </c>
      <c r="B359" s="61">
        <v>25630</v>
      </c>
      <c r="C359" s="103">
        <f t="shared" si="26"/>
        <v>25.63</v>
      </c>
    </row>
    <row r="360" spans="1:3" x14ac:dyDescent="0.2">
      <c r="A360" s="60">
        <v>18263</v>
      </c>
      <c r="B360" s="61">
        <v>24510</v>
      </c>
      <c r="C360" s="103">
        <f t="shared" si="26"/>
        <v>24.51</v>
      </c>
    </row>
    <row r="361" spans="1:3" x14ac:dyDescent="0.2">
      <c r="A361" s="60">
        <v>18294</v>
      </c>
      <c r="B361" s="61">
        <v>301450</v>
      </c>
      <c r="C361" s="103">
        <f t="shared" si="26"/>
        <v>301.45</v>
      </c>
    </row>
    <row r="362" spans="1:3" x14ac:dyDescent="0.2">
      <c r="A362" s="60">
        <v>18322</v>
      </c>
      <c r="B362" s="61">
        <v>334880</v>
      </c>
      <c r="C362" s="103">
        <f t="shared" si="26"/>
        <v>334.88</v>
      </c>
    </row>
    <row r="363" spans="1:3" x14ac:dyDescent="0.2">
      <c r="A363" s="60">
        <v>18353</v>
      </c>
      <c r="B363" s="61">
        <v>342140</v>
      </c>
      <c r="C363" s="103">
        <f t="shared" si="26"/>
        <v>342.14</v>
      </c>
    </row>
    <row r="364" spans="1:3" x14ac:dyDescent="0.2">
      <c r="A364" s="60">
        <v>18383</v>
      </c>
      <c r="B364" s="61">
        <v>588180</v>
      </c>
      <c r="C364" s="103">
        <f t="shared" si="26"/>
        <v>588.17999999999995</v>
      </c>
    </row>
    <row r="365" spans="1:3" x14ac:dyDescent="0.2">
      <c r="A365" s="60">
        <v>18414</v>
      </c>
      <c r="B365" s="61">
        <v>598480</v>
      </c>
      <c r="C365" s="103">
        <f t="shared" si="26"/>
        <v>598.48</v>
      </c>
    </row>
    <row r="366" spans="1:3" x14ac:dyDescent="0.2">
      <c r="A366" s="60">
        <v>18444</v>
      </c>
      <c r="B366" s="61">
        <v>324610</v>
      </c>
      <c r="C366" s="103">
        <f t="shared" si="26"/>
        <v>324.61</v>
      </c>
    </row>
    <row r="367" spans="1:3" x14ac:dyDescent="0.2">
      <c r="A367" s="60">
        <v>18475</v>
      </c>
      <c r="B367" s="61">
        <v>82150</v>
      </c>
      <c r="C367" s="103">
        <f t="shared" si="26"/>
        <v>82.15</v>
      </c>
    </row>
    <row r="368" spans="1:3" x14ac:dyDescent="0.2">
      <c r="A368" s="60">
        <v>18506</v>
      </c>
      <c r="B368" s="61">
        <v>18690</v>
      </c>
      <c r="C368" s="103">
        <f t="shared" si="26"/>
        <v>18.690000000000001</v>
      </c>
    </row>
    <row r="369" spans="1:3" x14ac:dyDescent="0.2">
      <c r="A369" s="60">
        <v>18536</v>
      </c>
      <c r="B369" s="61">
        <v>12000</v>
      </c>
      <c r="C369" s="103">
        <f t="shared" si="26"/>
        <v>12</v>
      </c>
    </row>
    <row r="370" spans="1:3" x14ac:dyDescent="0.2">
      <c r="A370" s="60">
        <v>18567</v>
      </c>
      <c r="B370" s="61">
        <v>40470</v>
      </c>
      <c r="C370" s="103">
        <f t="shared" si="26"/>
        <v>40.47</v>
      </c>
    </row>
    <row r="371" spans="1:3" x14ac:dyDescent="0.2">
      <c r="A371" s="60">
        <v>18597</v>
      </c>
      <c r="B371" s="61">
        <v>984830</v>
      </c>
      <c r="C371" s="103">
        <f t="shared" si="26"/>
        <v>984.83</v>
      </c>
    </row>
    <row r="372" spans="1:3" x14ac:dyDescent="0.2">
      <c r="A372" s="60">
        <v>18628</v>
      </c>
      <c r="B372" s="61">
        <v>1054260</v>
      </c>
      <c r="C372" s="103">
        <f t="shared" si="26"/>
        <v>1054.26</v>
      </c>
    </row>
    <row r="373" spans="1:3" x14ac:dyDescent="0.2">
      <c r="A373" s="60">
        <v>18659</v>
      </c>
      <c r="B373" s="61">
        <v>575680</v>
      </c>
      <c r="C373" s="103">
        <f t="shared" si="26"/>
        <v>575.67999999999995</v>
      </c>
    </row>
    <row r="374" spans="1:3" x14ac:dyDescent="0.2">
      <c r="A374" s="60">
        <v>18687</v>
      </c>
      <c r="B374" s="61">
        <v>425360</v>
      </c>
      <c r="C374" s="103">
        <f t="shared" si="26"/>
        <v>425.36</v>
      </c>
    </row>
    <row r="375" spans="1:3" x14ac:dyDescent="0.2">
      <c r="A375" s="60">
        <v>18718</v>
      </c>
      <c r="B375" s="61">
        <v>431250</v>
      </c>
      <c r="C375" s="103">
        <f t="shared" si="26"/>
        <v>431.25</v>
      </c>
    </row>
    <row r="376" spans="1:3" x14ac:dyDescent="0.2">
      <c r="A376" s="60">
        <v>18748</v>
      </c>
      <c r="B376" s="61">
        <v>431100</v>
      </c>
      <c r="C376" s="103">
        <f t="shared" si="26"/>
        <v>431.1</v>
      </c>
    </row>
    <row r="377" spans="1:3" x14ac:dyDescent="0.2">
      <c r="A377" s="60">
        <v>18779</v>
      </c>
      <c r="B377" s="61">
        <v>455560</v>
      </c>
      <c r="C377" s="103">
        <f t="shared" si="26"/>
        <v>455.56</v>
      </c>
    </row>
    <row r="378" spans="1:3" x14ac:dyDescent="0.2">
      <c r="A378" s="60">
        <v>18809</v>
      </c>
      <c r="B378" s="61">
        <v>155990</v>
      </c>
      <c r="C378" s="103">
        <f t="shared" si="26"/>
        <v>155.99</v>
      </c>
    </row>
    <row r="379" spans="1:3" x14ac:dyDescent="0.2">
      <c r="A379" s="60">
        <v>18840</v>
      </c>
      <c r="B379" s="61">
        <v>44230</v>
      </c>
      <c r="C379" s="103">
        <f t="shared" si="26"/>
        <v>44.23</v>
      </c>
    </row>
    <row r="380" spans="1:3" x14ac:dyDescent="0.2">
      <c r="A380" s="60">
        <v>18871</v>
      </c>
      <c r="B380" s="61">
        <v>18430</v>
      </c>
      <c r="C380" s="103">
        <f t="shared" si="26"/>
        <v>18.43</v>
      </c>
    </row>
    <row r="381" spans="1:3" x14ac:dyDescent="0.2">
      <c r="A381" s="60">
        <v>18901</v>
      </c>
      <c r="B381" s="61">
        <v>13620</v>
      </c>
      <c r="C381" s="103">
        <f t="shared" si="26"/>
        <v>13.62</v>
      </c>
    </row>
    <row r="382" spans="1:3" x14ac:dyDescent="0.2">
      <c r="A382" s="60">
        <v>18932</v>
      </c>
      <c r="B382" s="61">
        <v>30380</v>
      </c>
      <c r="C382" s="103">
        <f t="shared" si="26"/>
        <v>30.38</v>
      </c>
    </row>
    <row r="383" spans="1:3" x14ac:dyDescent="0.2">
      <c r="A383" s="60">
        <v>18962</v>
      </c>
      <c r="B383" s="61">
        <v>97760</v>
      </c>
      <c r="C383" s="103">
        <f t="shared" si="26"/>
        <v>97.76</v>
      </c>
    </row>
    <row r="384" spans="1:3" x14ac:dyDescent="0.2">
      <c r="A384" s="60">
        <v>18993</v>
      </c>
      <c r="B384" s="61">
        <v>317330</v>
      </c>
      <c r="C384" s="103">
        <f t="shared" si="26"/>
        <v>317.33</v>
      </c>
    </row>
    <row r="385" spans="1:3" x14ac:dyDescent="0.2">
      <c r="A385" s="60">
        <v>19024</v>
      </c>
      <c r="B385" s="61">
        <v>540460</v>
      </c>
      <c r="C385" s="103">
        <f t="shared" si="26"/>
        <v>540.46</v>
      </c>
    </row>
    <row r="386" spans="1:3" x14ac:dyDescent="0.2">
      <c r="A386" s="60">
        <v>19053</v>
      </c>
      <c r="B386" s="61">
        <v>544870</v>
      </c>
      <c r="C386" s="103">
        <f t="shared" si="26"/>
        <v>544.87</v>
      </c>
    </row>
    <row r="387" spans="1:3" x14ac:dyDescent="0.2">
      <c r="A387" s="60">
        <v>19084</v>
      </c>
      <c r="B387" s="61">
        <v>501170</v>
      </c>
      <c r="C387" s="103">
        <f t="shared" si="26"/>
        <v>501.17</v>
      </c>
    </row>
    <row r="388" spans="1:3" x14ac:dyDescent="0.2">
      <c r="A388" s="60">
        <v>19114</v>
      </c>
      <c r="B388" s="61">
        <v>817250</v>
      </c>
      <c r="C388" s="103">
        <f t="shared" si="26"/>
        <v>817.25</v>
      </c>
    </row>
    <row r="389" spans="1:3" x14ac:dyDescent="0.2">
      <c r="A389" s="60">
        <v>19145</v>
      </c>
      <c r="B389" s="61">
        <v>1135530</v>
      </c>
      <c r="C389" s="103">
        <f t="shared" si="26"/>
        <v>1135.53</v>
      </c>
    </row>
    <row r="390" spans="1:3" x14ac:dyDescent="0.2">
      <c r="A390" s="60">
        <v>19175</v>
      </c>
      <c r="B390" s="61">
        <v>670660</v>
      </c>
      <c r="C390" s="103">
        <f t="shared" si="26"/>
        <v>670.66</v>
      </c>
    </row>
    <row r="391" spans="1:3" x14ac:dyDescent="0.2">
      <c r="A391" s="60">
        <v>19206</v>
      </c>
      <c r="B391" s="61">
        <v>240630</v>
      </c>
      <c r="C391" s="103">
        <f t="shared" si="26"/>
        <v>240.63</v>
      </c>
    </row>
    <row r="392" spans="1:3" x14ac:dyDescent="0.2">
      <c r="A392" s="60">
        <v>19237</v>
      </c>
      <c r="B392" s="61">
        <v>56150</v>
      </c>
      <c r="C392" s="103">
        <f t="shared" si="26"/>
        <v>56.15</v>
      </c>
    </row>
    <row r="393" spans="1:3" x14ac:dyDescent="0.2">
      <c r="A393" s="60">
        <v>19267</v>
      </c>
      <c r="B393" s="61">
        <v>24020</v>
      </c>
      <c r="C393" s="103">
        <f t="shared" si="26"/>
        <v>24.02</v>
      </c>
    </row>
    <row r="394" spans="1:3" x14ac:dyDescent="0.2">
      <c r="A394" s="60">
        <v>19298</v>
      </c>
      <c r="B394" s="61">
        <v>20120</v>
      </c>
      <c r="C394" s="103">
        <f t="shared" si="26"/>
        <v>20.12</v>
      </c>
    </row>
    <row r="395" spans="1:3" x14ac:dyDescent="0.2">
      <c r="A395" s="60">
        <v>19328</v>
      </c>
      <c r="B395" s="61">
        <v>29510</v>
      </c>
      <c r="C395" s="103">
        <f t="shared" ref="C395:C458" si="27">B395 / 1000</f>
        <v>29.51</v>
      </c>
    </row>
    <row r="396" spans="1:3" x14ac:dyDescent="0.2">
      <c r="A396" s="60">
        <v>19359</v>
      </c>
      <c r="B396" s="61">
        <v>98890</v>
      </c>
      <c r="C396" s="103">
        <f t="shared" si="27"/>
        <v>98.89</v>
      </c>
    </row>
    <row r="397" spans="1:3" x14ac:dyDescent="0.2">
      <c r="A397" s="60">
        <v>19390</v>
      </c>
      <c r="B397" s="61">
        <v>454360</v>
      </c>
      <c r="C397" s="103">
        <f t="shared" si="27"/>
        <v>454.36</v>
      </c>
    </row>
    <row r="398" spans="1:3" x14ac:dyDescent="0.2">
      <c r="A398" s="60">
        <v>19418</v>
      </c>
      <c r="B398" s="61">
        <v>154660</v>
      </c>
      <c r="C398" s="103">
        <f t="shared" si="27"/>
        <v>154.66</v>
      </c>
    </row>
    <row r="399" spans="1:3" x14ac:dyDescent="0.2">
      <c r="A399" s="60">
        <v>19449</v>
      </c>
      <c r="B399" s="61">
        <v>217960</v>
      </c>
      <c r="C399" s="103">
        <f t="shared" si="27"/>
        <v>217.96</v>
      </c>
    </row>
    <row r="400" spans="1:3" x14ac:dyDescent="0.2">
      <c r="A400" s="60">
        <v>19479</v>
      </c>
      <c r="B400" s="61">
        <v>469160</v>
      </c>
      <c r="C400" s="103">
        <f t="shared" si="27"/>
        <v>469.16</v>
      </c>
    </row>
    <row r="401" spans="1:3" x14ac:dyDescent="0.2">
      <c r="A401" s="60">
        <v>19510</v>
      </c>
      <c r="B401" s="61">
        <v>485730</v>
      </c>
      <c r="C401" s="103">
        <f t="shared" si="27"/>
        <v>485.73</v>
      </c>
    </row>
    <row r="402" spans="1:3" x14ac:dyDescent="0.2">
      <c r="A402" s="60">
        <v>19540</v>
      </c>
      <c r="B402" s="61">
        <v>511350</v>
      </c>
      <c r="C402" s="103">
        <f t="shared" si="27"/>
        <v>511.35</v>
      </c>
    </row>
    <row r="403" spans="1:3" x14ac:dyDescent="0.2">
      <c r="A403" s="60">
        <v>19571</v>
      </c>
      <c r="B403" s="61">
        <v>164420</v>
      </c>
      <c r="C403" s="103">
        <f t="shared" si="27"/>
        <v>164.42</v>
      </c>
    </row>
    <row r="404" spans="1:3" x14ac:dyDescent="0.2">
      <c r="A404" s="60">
        <v>19602</v>
      </c>
      <c r="B404" s="61">
        <v>30520</v>
      </c>
      <c r="C404" s="103">
        <f t="shared" si="27"/>
        <v>30.52</v>
      </c>
    </row>
    <row r="405" spans="1:3" x14ac:dyDescent="0.2">
      <c r="A405" s="60">
        <v>19632</v>
      </c>
      <c r="B405" s="61">
        <v>16390</v>
      </c>
      <c r="C405" s="103">
        <f t="shared" si="27"/>
        <v>16.39</v>
      </c>
    </row>
    <row r="406" spans="1:3" x14ac:dyDescent="0.2">
      <c r="A406" s="60">
        <v>19663</v>
      </c>
      <c r="B406" s="61">
        <v>16480</v>
      </c>
      <c r="C406" s="103">
        <f t="shared" si="27"/>
        <v>16.48</v>
      </c>
    </row>
    <row r="407" spans="1:3" x14ac:dyDescent="0.2">
      <c r="A407" s="60">
        <v>19693</v>
      </c>
      <c r="B407" s="61">
        <v>53900</v>
      </c>
      <c r="C407" s="103">
        <f t="shared" si="27"/>
        <v>53.9</v>
      </c>
    </row>
    <row r="408" spans="1:3" x14ac:dyDescent="0.2">
      <c r="A408" s="60">
        <v>19724</v>
      </c>
      <c r="B408" s="61">
        <v>64520</v>
      </c>
      <c r="C408" s="103">
        <f t="shared" si="27"/>
        <v>64.52</v>
      </c>
    </row>
    <row r="409" spans="1:3" x14ac:dyDescent="0.2">
      <c r="A409" s="60">
        <v>19755</v>
      </c>
      <c r="B409" s="61">
        <v>122930</v>
      </c>
      <c r="C409" s="103">
        <f t="shared" si="27"/>
        <v>122.93</v>
      </c>
    </row>
    <row r="410" spans="1:3" x14ac:dyDescent="0.2">
      <c r="A410" s="60">
        <v>19783</v>
      </c>
      <c r="B410" s="61">
        <v>210250</v>
      </c>
      <c r="C410" s="103">
        <f t="shared" si="27"/>
        <v>210.25</v>
      </c>
    </row>
    <row r="411" spans="1:3" x14ac:dyDescent="0.2">
      <c r="A411" s="60">
        <v>19814</v>
      </c>
      <c r="B411" s="61">
        <v>449790</v>
      </c>
      <c r="C411" s="103">
        <f t="shared" si="27"/>
        <v>449.79</v>
      </c>
    </row>
    <row r="412" spans="1:3" x14ac:dyDescent="0.2">
      <c r="A412" s="60">
        <v>19844</v>
      </c>
      <c r="B412" s="61">
        <v>542300</v>
      </c>
      <c r="C412" s="103">
        <f t="shared" si="27"/>
        <v>542.29999999999995</v>
      </c>
    </row>
    <row r="413" spans="1:3" x14ac:dyDescent="0.2">
      <c r="A413" s="60">
        <v>19875</v>
      </c>
      <c r="B413" s="61">
        <v>363740</v>
      </c>
      <c r="C413" s="103">
        <f t="shared" si="27"/>
        <v>363.74</v>
      </c>
    </row>
    <row r="414" spans="1:3" x14ac:dyDescent="0.2">
      <c r="A414" s="60">
        <v>19905</v>
      </c>
      <c r="B414" s="61">
        <v>114650</v>
      </c>
      <c r="C414" s="103">
        <f t="shared" si="27"/>
        <v>114.65</v>
      </c>
    </row>
    <row r="415" spans="1:3" x14ac:dyDescent="0.2">
      <c r="A415" s="60">
        <v>19936</v>
      </c>
      <c r="B415" s="61">
        <v>32960</v>
      </c>
      <c r="C415" s="103">
        <f t="shared" si="27"/>
        <v>32.96</v>
      </c>
    </row>
    <row r="416" spans="1:3" x14ac:dyDescent="0.2">
      <c r="A416" s="60">
        <v>19967</v>
      </c>
      <c r="B416" s="61">
        <v>14020</v>
      </c>
      <c r="C416" s="103">
        <f t="shared" si="27"/>
        <v>14.02</v>
      </c>
    </row>
    <row r="417" spans="1:3" x14ac:dyDescent="0.2">
      <c r="A417" s="60">
        <v>19997</v>
      </c>
      <c r="B417" s="61">
        <v>11390</v>
      </c>
      <c r="C417" s="103">
        <f t="shared" si="27"/>
        <v>11.39</v>
      </c>
    </row>
    <row r="418" spans="1:3" x14ac:dyDescent="0.2">
      <c r="A418" s="60">
        <v>20028</v>
      </c>
      <c r="B418" s="61">
        <v>11770</v>
      </c>
      <c r="C418" s="103">
        <f t="shared" si="27"/>
        <v>11.77</v>
      </c>
    </row>
    <row r="419" spans="1:3" x14ac:dyDescent="0.2">
      <c r="A419" s="60">
        <v>20058</v>
      </c>
      <c r="B419" s="61">
        <v>28540</v>
      </c>
      <c r="C419" s="103">
        <f t="shared" si="27"/>
        <v>28.54</v>
      </c>
    </row>
    <row r="420" spans="1:3" x14ac:dyDescent="0.2">
      <c r="A420" s="60">
        <v>20089</v>
      </c>
      <c r="B420" s="61">
        <v>113990</v>
      </c>
      <c r="C420" s="103">
        <f t="shared" si="27"/>
        <v>113.99</v>
      </c>
    </row>
    <row r="421" spans="1:3" x14ac:dyDescent="0.2">
      <c r="A421" s="60">
        <v>20120</v>
      </c>
      <c r="B421" s="61">
        <v>133050</v>
      </c>
      <c r="C421" s="103">
        <f t="shared" si="27"/>
        <v>133.05000000000001</v>
      </c>
    </row>
    <row r="422" spans="1:3" x14ac:dyDescent="0.2">
      <c r="A422" s="60">
        <v>20148</v>
      </c>
      <c r="B422" s="61">
        <v>102900</v>
      </c>
      <c r="C422" s="103">
        <f t="shared" si="27"/>
        <v>102.9</v>
      </c>
    </row>
    <row r="423" spans="1:3" x14ac:dyDescent="0.2">
      <c r="A423" s="60">
        <v>20179</v>
      </c>
      <c r="B423" s="61">
        <v>153690</v>
      </c>
      <c r="C423" s="103">
        <f t="shared" si="27"/>
        <v>153.69</v>
      </c>
    </row>
    <row r="424" spans="1:3" x14ac:dyDescent="0.2">
      <c r="A424" s="60">
        <v>20209</v>
      </c>
      <c r="B424" s="61">
        <v>239710</v>
      </c>
      <c r="C424" s="103">
        <f t="shared" si="27"/>
        <v>239.71</v>
      </c>
    </row>
    <row r="425" spans="1:3" x14ac:dyDescent="0.2">
      <c r="A425" s="60">
        <v>20240</v>
      </c>
      <c r="B425" s="61">
        <v>485310</v>
      </c>
      <c r="C425" s="103">
        <f t="shared" si="27"/>
        <v>485.31</v>
      </c>
    </row>
    <row r="426" spans="1:3" x14ac:dyDescent="0.2">
      <c r="A426" s="60">
        <v>20270</v>
      </c>
      <c r="B426" s="61">
        <v>221640</v>
      </c>
      <c r="C426" s="103">
        <f t="shared" si="27"/>
        <v>221.64</v>
      </c>
    </row>
    <row r="427" spans="1:3" x14ac:dyDescent="0.2">
      <c r="A427" s="60">
        <v>20301</v>
      </c>
      <c r="B427" s="61">
        <v>41540</v>
      </c>
      <c r="C427" s="103">
        <f t="shared" si="27"/>
        <v>41.54</v>
      </c>
    </row>
    <row r="428" spans="1:3" x14ac:dyDescent="0.2">
      <c r="A428" s="60">
        <v>20332</v>
      </c>
      <c r="B428" s="61">
        <v>18600</v>
      </c>
      <c r="C428" s="103">
        <f t="shared" si="27"/>
        <v>18.600000000000001</v>
      </c>
    </row>
    <row r="429" spans="1:3" x14ac:dyDescent="0.2">
      <c r="A429" s="60">
        <v>20362</v>
      </c>
      <c r="B429" s="61">
        <v>13480</v>
      </c>
      <c r="C429" s="103">
        <f t="shared" si="27"/>
        <v>13.48</v>
      </c>
    </row>
    <row r="430" spans="1:3" x14ac:dyDescent="0.2">
      <c r="A430" s="60">
        <v>20393</v>
      </c>
      <c r="B430" s="61">
        <v>13300</v>
      </c>
      <c r="C430" s="103">
        <f t="shared" si="27"/>
        <v>13.3</v>
      </c>
    </row>
    <row r="431" spans="1:3" x14ac:dyDescent="0.2">
      <c r="A431" s="60">
        <v>20423</v>
      </c>
      <c r="B431" s="61">
        <v>28600</v>
      </c>
      <c r="C431" s="103">
        <f t="shared" si="27"/>
        <v>28.6</v>
      </c>
    </row>
    <row r="432" spans="1:3" x14ac:dyDescent="0.2">
      <c r="A432" s="60">
        <v>20454</v>
      </c>
      <c r="B432" s="61">
        <v>1247000</v>
      </c>
      <c r="C432" s="103">
        <f t="shared" si="27"/>
        <v>1247</v>
      </c>
    </row>
    <row r="433" spans="1:3" x14ac:dyDescent="0.2">
      <c r="A433" s="60">
        <v>20485</v>
      </c>
      <c r="B433" s="61">
        <v>951800</v>
      </c>
      <c r="C433" s="103">
        <f t="shared" si="27"/>
        <v>951.8</v>
      </c>
    </row>
    <row r="434" spans="1:3" x14ac:dyDescent="0.2">
      <c r="A434" s="60">
        <v>20514</v>
      </c>
      <c r="B434" s="61">
        <v>326900</v>
      </c>
      <c r="C434" s="103">
        <f t="shared" si="27"/>
        <v>326.89999999999998</v>
      </c>
    </row>
    <row r="435" spans="1:3" x14ac:dyDescent="0.2">
      <c r="A435" s="60">
        <v>20545</v>
      </c>
      <c r="B435" s="61">
        <v>305700</v>
      </c>
      <c r="C435" s="103">
        <f t="shared" si="27"/>
        <v>305.7</v>
      </c>
    </row>
    <row r="436" spans="1:3" x14ac:dyDescent="0.2">
      <c r="A436" s="60">
        <v>20575</v>
      </c>
      <c r="B436" s="61">
        <v>407700</v>
      </c>
      <c r="C436" s="103">
        <f t="shared" si="27"/>
        <v>407.7</v>
      </c>
    </row>
    <row r="437" spans="1:3" x14ac:dyDescent="0.2">
      <c r="A437" s="60">
        <v>20606</v>
      </c>
      <c r="B437" s="61">
        <v>754000</v>
      </c>
      <c r="C437" s="103">
        <f t="shared" si="27"/>
        <v>754</v>
      </c>
    </row>
    <row r="438" spans="1:3" x14ac:dyDescent="0.2">
      <c r="A438" s="60">
        <v>20636</v>
      </c>
      <c r="B438" s="61">
        <v>430700</v>
      </c>
      <c r="C438" s="103">
        <f t="shared" si="27"/>
        <v>430.7</v>
      </c>
    </row>
    <row r="439" spans="1:3" x14ac:dyDescent="0.2">
      <c r="A439" s="60">
        <v>20667</v>
      </c>
      <c r="B439" s="61">
        <v>124300</v>
      </c>
      <c r="C439" s="103">
        <f t="shared" si="27"/>
        <v>124.3</v>
      </c>
    </row>
    <row r="440" spans="1:3" x14ac:dyDescent="0.2">
      <c r="A440" s="60">
        <v>20698</v>
      </c>
      <c r="B440" s="61">
        <v>33900</v>
      </c>
      <c r="C440" s="103">
        <f t="shared" si="27"/>
        <v>33.9</v>
      </c>
    </row>
    <row r="441" spans="1:3" x14ac:dyDescent="0.2">
      <c r="A441" s="60">
        <v>20728</v>
      </c>
      <c r="B441" s="61">
        <v>20900</v>
      </c>
      <c r="C441" s="103">
        <f t="shared" si="27"/>
        <v>20.9</v>
      </c>
    </row>
    <row r="442" spans="1:3" x14ac:dyDescent="0.2">
      <c r="A442" s="60">
        <v>20759</v>
      </c>
      <c r="B442" s="61">
        <v>32300</v>
      </c>
      <c r="C442" s="103">
        <f t="shared" si="27"/>
        <v>32.299999999999997</v>
      </c>
    </row>
    <row r="443" spans="1:3" x14ac:dyDescent="0.2">
      <c r="A443" s="60">
        <v>20789</v>
      </c>
      <c r="B443" s="61">
        <v>30700</v>
      </c>
      <c r="C443" s="103">
        <f t="shared" si="27"/>
        <v>30.7</v>
      </c>
    </row>
    <row r="444" spans="1:3" x14ac:dyDescent="0.2">
      <c r="A444" s="60">
        <v>20820</v>
      </c>
      <c r="B444" s="61">
        <v>48500</v>
      </c>
      <c r="C444" s="103">
        <f t="shared" si="27"/>
        <v>48.5</v>
      </c>
    </row>
    <row r="445" spans="1:3" x14ac:dyDescent="0.2">
      <c r="A445" s="60">
        <v>20851</v>
      </c>
      <c r="B445" s="61">
        <v>58100</v>
      </c>
      <c r="C445" s="103">
        <f t="shared" si="27"/>
        <v>58.1</v>
      </c>
    </row>
    <row r="446" spans="1:3" x14ac:dyDescent="0.2">
      <c r="A446" s="60">
        <v>20879</v>
      </c>
      <c r="B446" s="61">
        <v>283500</v>
      </c>
      <c r="C446" s="103">
        <f t="shared" si="27"/>
        <v>283.5</v>
      </c>
    </row>
    <row r="447" spans="1:3" x14ac:dyDescent="0.2">
      <c r="A447" s="60">
        <v>20910</v>
      </c>
      <c r="B447" s="61">
        <v>442800</v>
      </c>
      <c r="C447" s="103">
        <f t="shared" si="27"/>
        <v>442.8</v>
      </c>
    </row>
    <row r="448" spans="1:3" x14ac:dyDescent="0.2">
      <c r="A448" s="60">
        <v>20940</v>
      </c>
      <c r="B448" s="61">
        <v>305400</v>
      </c>
      <c r="C448" s="103">
        <f t="shared" si="27"/>
        <v>305.39999999999998</v>
      </c>
    </row>
    <row r="449" spans="1:3" x14ac:dyDescent="0.2">
      <c r="A449" s="60">
        <v>20971</v>
      </c>
      <c r="B449" s="61">
        <v>566700</v>
      </c>
      <c r="C449" s="103">
        <f t="shared" si="27"/>
        <v>566.70000000000005</v>
      </c>
    </row>
    <row r="450" spans="1:3" x14ac:dyDescent="0.2">
      <c r="A450" s="60">
        <v>21001</v>
      </c>
      <c r="B450" s="61">
        <v>289100</v>
      </c>
      <c r="C450" s="103">
        <f t="shared" si="27"/>
        <v>289.10000000000002</v>
      </c>
    </row>
    <row r="451" spans="1:3" x14ac:dyDescent="0.2">
      <c r="A451" s="60">
        <v>21032</v>
      </c>
      <c r="B451" s="61">
        <v>53300</v>
      </c>
      <c r="C451" s="103">
        <f t="shared" si="27"/>
        <v>53.3</v>
      </c>
    </row>
    <row r="452" spans="1:3" x14ac:dyDescent="0.2">
      <c r="A452" s="60">
        <v>21063</v>
      </c>
      <c r="B452" s="61">
        <v>18300</v>
      </c>
      <c r="C452" s="103">
        <f t="shared" si="27"/>
        <v>18.3</v>
      </c>
    </row>
    <row r="453" spans="1:3" x14ac:dyDescent="0.2">
      <c r="A453" s="60">
        <v>21093</v>
      </c>
      <c r="B453" s="61">
        <v>7900</v>
      </c>
      <c r="C453" s="103">
        <f t="shared" si="27"/>
        <v>7.9</v>
      </c>
    </row>
    <row r="454" spans="1:3" x14ac:dyDescent="0.2">
      <c r="A454" s="60">
        <v>21124</v>
      </c>
      <c r="B454" s="61">
        <v>21800</v>
      </c>
      <c r="C454" s="103">
        <f t="shared" si="27"/>
        <v>21.8</v>
      </c>
    </row>
    <row r="455" spans="1:3" x14ac:dyDescent="0.2">
      <c r="A455" s="60">
        <v>21154</v>
      </c>
      <c r="B455" s="61">
        <v>37400</v>
      </c>
      <c r="C455" s="103">
        <f t="shared" si="27"/>
        <v>37.4</v>
      </c>
    </row>
    <row r="456" spans="1:3" x14ac:dyDescent="0.2">
      <c r="A456" s="60">
        <v>21185</v>
      </c>
      <c r="B456" s="61">
        <v>97900</v>
      </c>
      <c r="C456" s="103">
        <f t="shared" si="27"/>
        <v>97.9</v>
      </c>
    </row>
    <row r="457" spans="1:3" x14ac:dyDescent="0.2">
      <c r="A457" s="60">
        <v>21216</v>
      </c>
      <c r="B457" s="61">
        <v>163500</v>
      </c>
      <c r="C457" s="103">
        <f t="shared" si="27"/>
        <v>163.5</v>
      </c>
    </row>
    <row r="458" spans="1:3" x14ac:dyDescent="0.2">
      <c r="A458" s="60">
        <v>21244</v>
      </c>
      <c r="B458" s="61">
        <v>588100</v>
      </c>
      <c r="C458" s="103">
        <f t="shared" si="27"/>
        <v>588.1</v>
      </c>
    </row>
    <row r="459" spans="1:3" x14ac:dyDescent="0.2">
      <c r="A459" s="60">
        <v>21275</v>
      </c>
      <c r="B459" s="61">
        <v>552600</v>
      </c>
      <c r="C459" s="103">
        <f t="shared" ref="C459:C522" si="28">B459 / 1000</f>
        <v>552.6</v>
      </c>
    </row>
    <row r="460" spans="1:3" x14ac:dyDescent="0.2">
      <c r="A460" s="60">
        <v>21305</v>
      </c>
      <c r="B460" s="61">
        <v>846100</v>
      </c>
      <c r="C460" s="103">
        <f t="shared" si="28"/>
        <v>846.1</v>
      </c>
    </row>
    <row r="461" spans="1:3" x14ac:dyDescent="0.2">
      <c r="A461" s="60">
        <v>21336</v>
      </c>
      <c r="B461" s="61">
        <v>1057000</v>
      </c>
      <c r="C461" s="103">
        <f t="shared" si="28"/>
        <v>1057</v>
      </c>
    </row>
    <row r="462" spans="1:3" x14ac:dyDescent="0.2">
      <c r="A462" s="60">
        <v>21366</v>
      </c>
      <c r="B462" s="61">
        <v>536600</v>
      </c>
      <c r="C462" s="103">
        <f t="shared" si="28"/>
        <v>536.6</v>
      </c>
    </row>
    <row r="463" spans="1:3" x14ac:dyDescent="0.2">
      <c r="A463" s="60">
        <v>21397</v>
      </c>
      <c r="B463" s="61">
        <v>130500</v>
      </c>
      <c r="C463" s="103">
        <f t="shared" si="28"/>
        <v>130.5</v>
      </c>
    </row>
    <row r="464" spans="1:3" x14ac:dyDescent="0.2">
      <c r="A464" s="60">
        <v>21428</v>
      </c>
      <c r="B464" s="61">
        <v>38300</v>
      </c>
      <c r="C464" s="103">
        <f t="shared" si="28"/>
        <v>38.299999999999997</v>
      </c>
    </row>
    <row r="465" spans="1:3" x14ac:dyDescent="0.2">
      <c r="A465" s="60">
        <v>21458</v>
      </c>
      <c r="B465" s="61">
        <v>20500</v>
      </c>
      <c r="C465" s="103">
        <f t="shared" si="28"/>
        <v>20.5</v>
      </c>
    </row>
    <row r="466" spans="1:3" x14ac:dyDescent="0.2">
      <c r="A466" s="60">
        <v>21489</v>
      </c>
      <c r="B466" s="61">
        <v>14500</v>
      </c>
      <c r="C466" s="103">
        <f t="shared" si="28"/>
        <v>14.5</v>
      </c>
    </row>
    <row r="467" spans="1:3" x14ac:dyDescent="0.2">
      <c r="A467" s="60">
        <v>21519</v>
      </c>
      <c r="B467" s="61">
        <v>22500</v>
      </c>
      <c r="C467" s="103">
        <f t="shared" si="28"/>
        <v>22.5</v>
      </c>
    </row>
    <row r="468" spans="1:3" x14ac:dyDescent="0.2">
      <c r="A468" s="60">
        <v>21550</v>
      </c>
      <c r="B468" s="61">
        <v>24400</v>
      </c>
      <c r="C468" s="103">
        <f t="shared" si="28"/>
        <v>24.4</v>
      </c>
    </row>
    <row r="469" spans="1:3" x14ac:dyDescent="0.2">
      <c r="A469" s="60">
        <v>21581</v>
      </c>
      <c r="B469" s="61">
        <v>149400</v>
      </c>
      <c r="C469" s="103">
        <f t="shared" si="28"/>
        <v>149.4</v>
      </c>
    </row>
    <row r="470" spans="1:3" x14ac:dyDescent="0.2">
      <c r="A470" s="60">
        <v>21609</v>
      </c>
      <c r="B470" s="61">
        <v>203600</v>
      </c>
      <c r="C470" s="103">
        <f t="shared" si="28"/>
        <v>203.6</v>
      </c>
    </row>
    <row r="471" spans="1:3" x14ac:dyDescent="0.2">
      <c r="A471" s="60">
        <v>21640</v>
      </c>
      <c r="B471" s="61">
        <v>199600</v>
      </c>
      <c r="C471" s="103">
        <f t="shared" si="28"/>
        <v>199.6</v>
      </c>
    </row>
    <row r="472" spans="1:3" x14ac:dyDescent="0.2">
      <c r="A472" s="60">
        <v>21670</v>
      </c>
      <c r="B472" s="61">
        <v>282800</v>
      </c>
      <c r="C472" s="103">
        <f t="shared" si="28"/>
        <v>282.8</v>
      </c>
    </row>
    <row r="473" spans="1:3" x14ac:dyDescent="0.2">
      <c r="A473" s="60">
        <v>21701</v>
      </c>
      <c r="B473" s="61">
        <v>205000</v>
      </c>
      <c r="C473" s="103">
        <f t="shared" si="28"/>
        <v>205</v>
      </c>
    </row>
    <row r="474" spans="1:3" x14ac:dyDescent="0.2">
      <c r="A474" s="60">
        <v>21731</v>
      </c>
      <c r="B474" s="61">
        <v>86400</v>
      </c>
      <c r="C474" s="103">
        <f t="shared" si="28"/>
        <v>86.4</v>
      </c>
    </row>
    <row r="475" spans="1:3" x14ac:dyDescent="0.2">
      <c r="A475" s="60">
        <v>21762</v>
      </c>
      <c r="B475" s="61">
        <v>16400</v>
      </c>
      <c r="C475" s="103">
        <f t="shared" si="28"/>
        <v>16.399999999999999</v>
      </c>
    </row>
    <row r="476" spans="1:3" x14ac:dyDescent="0.2">
      <c r="A476" s="60">
        <v>21793</v>
      </c>
      <c r="B476" s="61">
        <v>6800</v>
      </c>
      <c r="C476" s="103">
        <f t="shared" si="28"/>
        <v>6.8</v>
      </c>
    </row>
    <row r="477" spans="1:3" x14ac:dyDescent="0.2">
      <c r="A477" s="60">
        <v>21823</v>
      </c>
      <c r="B477" s="61">
        <v>14800</v>
      </c>
      <c r="C477" s="103">
        <f t="shared" si="28"/>
        <v>14.8</v>
      </c>
    </row>
    <row r="478" spans="1:3" x14ac:dyDescent="0.2">
      <c r="A478" s="60">
        <v>21854</v>
      </c>
      <c r="B478" s="61">
        <v>11980</v>
      </c>
      <c r="C478" s="103">
        <f t="shared" si="28"/>
        <v>11.98</v>
      </c>
    </row>
    <row r="479" spans="1:3" x14ac:dyDescent="0.2">
      <c r="A479" s="60">
        <v>21884</v>
      </c>
      <c r="B479" s="61">
        <v>12600</v>
      </c>
      <c r="C479" s="103">
        <f t="shared" si="28"/>
        <v>12.6</v>
      </c>
    </row>
    <row r="480" spans="1:3" x14ac:dyDescent="0.2">
      <c r="A480" s="60">
        <v>21915</v>
      </c>
      <c r="B480" s="61">
        <v>20040</v>
      </c>
      <c r="C480" s="103">
        <f t="shared" si="28"/>
        <v>20.04</v>
      </c>
    </row>
    <row r="481" spans="1:3" x14ac:dyDescent="0.2">
      <c r="A481" s="60">
        <v>21946</v>
      </c>
      <c r="B481" s="61">
        <v>63110</v>
      </c>
      <c r="C481" s="103">
        <f t="shared" si="28"/>
        <v>63.11</v>
      </c>
    </row>
    <row r="482" spans="1:3" x14ac:dyDescent="0.2">
      <c r="A482" s="60">
        <v>21975</v>
      </c>
      <c r="B482" s="61">
        <v>348400</v>
      </c>
      <c r="C482" s="103">
        <f t="shared" si="28"/>
        <v>348.4</v>
      </c>
    </row>
    <row r="483" spans="1:3" x14ac:dyDescent="0.2">
      <c r="A483" s="60">
        <v>22006</v>
      </c>
      <c r="B483" s="61">
        <v>431290</v>
      </c>
      <c r="C483" s="103">
        <f t="shared" si="28"/>
        <v>431.29</v>
      </c>
    </row>
    <row r="484" spans="1:3" x14ac:dyDescent="0.2">
      <c r="A484" s="60">
        <v>22036</v>
      </c>
      <c r="B484" s="61">
        <v>359230</v>
      </c>
      <c r="C484" s="103">
        <f t="shared" si="28"/>
        <v>359.23</v>
      </c>
    </row>
    <row r="485" spans="1:3" x14ac:dyDescent="0.2">
      <c r="A485" s="60">
        <v>22067</v>
      </c>
      <c r="B485" s="61">
        <v>282880</v>
      </c>
      <c r="C485" s="103">
        <f t="shared" si="28"/>
        <v>282.88</v>
      </c>
    </row>
    <row r="486" spans="1:3" x14ac:dyDescent="0.2">
      <c r="A486" s="60">
        <v>22097</v>
      </c>
      <c r="B486" s="61">
        <v>121000</v>
      </c>
      <c r="C486" s="103">
        <f t="shared" si="28"/>
        <v>121</v>
      </c>
    </row>
    <row r="487" spans="1:3" x14ac:dyDescent="0.2">
      <c r="A487" s="60">
        <v>22128</v>
      </c>
      <c r="B487" s="61">
        <v>19720</v>
      </c>
      <c r="C487" s="103">
        <f t="shared" si="28"/>
        <v>19.72</v>
      </c>
    </row>
    <row r="488" spans="1:3" x14ac:dyDescent="0.2">
      <c r="A488" s="60">
        <v>22159</v>
      </c>
      <c r="B488" s="61">
        <v>5500</v>
      </c>
      <c r="C488" s="103">
        <f t="shared" si="28"/>
        <v>5.5</v>
      </c>
    </row>
    <row r="489" spans="1:3" x14ac:dyDescent="0.2">
      <c r="A489" s="60">
        <v>22189</v>
      </c>
      <c r="B489" s="61">
        <v>4270</v>
      </c>
      <c r="C489" s="103">
        <f t="shared" si="28"/>
        <v>4.2699999999999996</v>
      </c>
    </row>
    <row r="490" spans="1:3" x14ac:dyDescent="0.2">
      <c r="A490" s="60">
        <v>22220</v>
      </c>
      <c r="B490" s="61">
        <v>9000</v>
      </c>
      <c r="C490" s="103">
        <f t="shared" si="28"/>
        <v>9</v>
      </c>
    </row>
    <row r="491" spans="1:3" x14ac:dyDescent="0.2">
      <c r="A491" s="60">
        <v>22250</v>
      </c>
      <c r="B491" s="61">
        <v>49800</v>
      </c>
      <c r="C491" s="103">
        <f t="shared" si="28"/>
        <v>49.8</v>
      </c>
    </row>
    <row r="492" spans="1:3" x14ac:dyDescent="0.2">
      <c r="A492" s="60">
        <v>22281</v>
      </c>
      <c r="B492" s="61">
        <v>39400</v>
      </c>
      <c r="C492" s="103">
        <f t="shared" si="28"/>
        <v>39.4</v>
      </c>
    </row>
    <row r="493" spans="1:3" x14ac:dyDescent="0.2">
      <c r="A493" s="60">
        <v>22312</v>
      </c>
      <c r="B493" s="61">
        <v>31100</v>
      </c>
      <c r="C493" s="103">
        <f t="shared" si="28"/>
        <v>31.1</v>
      </c>
    </row>
    <row r="494" spans="1:3" x14ac:dyDescent="0.2">
      <c r="A494" s="60">
        <v>22340</v>
      </c>
      <c r="B494" s="61">
        <v>122600</v>
      </c>
      <c r="C494" s="103">
        <f t="shared" si="28"/>
        <v>122.6</v>
      </c>
    </row>
    <row r="495" spans="1:3" x14ac:dyDescent="0.2">
      <c r="A495" s="60">
        <v>22371</v>
      </c>
      <c r="B495" s="61">
        <v>156600</v>
      </c>
      <c r="C495" s="103">
        <f t="shared" si="28"/>
        <v>156.6</v>
      </c>
    </row>
    <row r="496" spans="1:3" x14ac:dyDescent="0.2">
      <c r="A496" s="60">
        <v>22401</v>
      </c>
      <c r="B496" s="61">
        <v>237100</v>
      </c>
      <c r="C496" s="103">
        <f t="shared" si="28"/>
        <v>237.1</v>
      </c>
    </row>
    <row r="497" spans="1:3" x14ac:dyDescent="0.2">
      <c r="A497" s="60">
        <v>22432</v>
      </c>
      <c r="B497" s="61">
        <v>272700</v>
      </c>
      <c r="C497" s="103">
        <f t="shared" si="28"/>
        <v>272.7</v>
      </c>
    </row>
    <row r="498" spans="1:3" x14ac:dyDescent="0.2">
      <c r="A498" s="60">
        <v>22462</v>
      </c>
      <c r="B498" s="61">
        <v>116800</v>
      </c>
      <c r="C498" s="103">
        <f t="shared" si="28"/>
        <v>116.8</v>
      </c>
    </row>
    <row r="499" spans="1:3" x14ac:dyDescent="0.2">
      <c r="A499" s="60">
        <v>22493</v>
      </c>
      <c r="B499" s="61">
        <v>5300</v>
      </c>
      <c r="C499" s="103">
        <f t="shared" si="28"/>
        <v>5.3</v>
      </c>
    </row>
    <row r="500" spans="1:3" x14ac:dyDescent="0.2">
      <c r="A500" s="60">
        <v>22524</v>
      </c>
      <c r="B500" s="61">
        <v>0</v>
      </c>
      <c r="C500" s="103">
        <f t="shared" si="28"/>
        <v>0</v>
      </c>
    </row>
    <row r="501" spans="1:3" x14ac:dyDescent="0.2">
      <c r="A501" s="60">
        <v>22554</v>
      </c>
      <c r="B501" s="61">
        <v>4800</v>
      </c>
      <c r="C501" s="103">
        <f t="shared" si="28"/>
        <v>4.8</v>
      </c>
    </row>
    <row r="502" spans="1:3" x14ac:dyDescent="0.2">
      <c r="A502" s="60">
        <v>22585</v>
      </c>
      <c r="B502" s="61">
        <v>10440</v>
      </c>
      <c r="C502" s="103">
        <f t="shared" si="28"/>
        <v>10.44</v>
      </c>
    </row>
    <row r="503" spans="1:3" x14ac:dyDescent="0.2">
      <c r="A503" s="60">
        <v>22615</v>
      </c>
      <c r="B503" s="61">
        <v>13700</v>
      </c>
      <c r="C503" s="103">
        <f t="shared" si="28"/>
        <v>13.7</v>
      </c>
    </row>
    <row r="504" spans="1:3" x14ac:dyDescent="0.2">
      <c r="A504" s="60">
        <v>22646</v>
      </c>
      <c r="B504" s="61">
        <v>50530</v>
      </c>
      <c r="C504" s="103">
        <f t="shared" si="28"/>
        <v>50.53</v>
      </c>
    </row>
    <row r="505" spans="1:3" x14ac:dyDescent="0.2">
      <c r="A505" s="60">
        <v>22677</v>
      </c>
      <c r="B505" s="61">
        <v>47050</v>
      </c>
      <c r="C505" s="103">
        <f t="shared" si="28"/>
        <v>47.05</v>
      </c>
    </row>
    <row r="506" spans="1:3" x14ac:dyDescent="0.2">
      <c r="A506" s="60">
        <v>22705</v>
      </c>
      <c r="B506" s="61">
        <v>418070</v>
      </c>
      <c r="C506" s="103">
        <f t="shared" si="28"/>
        <v>418.07</v>
      </c>
    </row>
    <row r="507" spans="1:3" x14ac:dyDescent="0.2">
      <c r="A507" s="60">
        <v>22736</v>
      </c>
      <c r="B507" s="61">
        <v>247300</v>
      </c>
      <c r="C507" s="103">
        <f t="shared" si="28"/>
        <v>247.3</v>
      </c>
    </row>
    <row r="508" spans="1:3" x14ac:dyDescent="0.2">
      <c r="A508" s="60">
        <v>22766</v>
      </c>
      <c r="B508" s="61">
        <v>553800</v>
      </c>
      <c r="C508" s="103">
        <f t="shared" si="28"/>
        <v>553.79999999999995</v>
      </c>
    </row>
    <row r="509" spans="1:3" x14ac:dyDescent="0.2">
      <c r="A509" s="60">
        <v>22797</v>
      </c>
      <c r="B509" s="61">
        <v>419850</v>
      </c>
      <c r="C509" s="103">
        <f t="shared" si="28"/>
        <v>419.85</v>
      </c>
    </row>
    <row r="510" spans="1:3" x14ac:dyDescent="0.2">
      <c r="A510" s="60">
        <v>22827</v>
      </c>
      <c r="B510" s="61">
        <v>260500</v>
      </c>
      <c r="C510" s="103">
        <f t="shared" si="28"/>
        <v>260.5</v>
      </c>
    </row>
    <row r="511" spans="1:3" x14ac:dyDescent="0.2">
      <c r="A511" s="60">
        <v>22858</v>
      </c>
      <c r="B511" s="61">
        <v>40380</v>
      </c>
      <c r="C511" s="103">
        <f t="shared" si="28"/>
        <v>40.380000000000003</v>
      </c>
    </row>
    <row r="512" spans="1:3" x14ac:dyDescent="0.2">
      <c r="A512" s="60">
        <v>22889</v>
      </c>
      <c r="B512" s="61">
        <v>4070</v>
      </c>
      <c r="C512" s="103">
        <f t="shared" si="28"/>
        <v>4.07</v>
      </c>
    </row>
    <row r="513" spans="1:3" x14ac:dyDescent="0.2">
      <c r="A513" s="60">
        <v>22919</v>
      </c>
      <c r="B513" s="61">
        <v>2960</v>
      </c>
      <c r="C513" s="103">
        <f t="shared" si="28"/>
        <v>2.96</v>
      </c>
    </row>
    <row r="514" spans="1:3" x14ac:dyDescent="0.2">
      <c r="A514" s="60">
        <v>22950</v>
      </c>
      <c r="B514" s="61">
        <v>334860</v>
      </c>
      <c r="C514" s="103">
        <f t="shared" si="28"/>
        <v>334.86</v>
      </c>
    </row>
    <row r="515" spans="1:3" x14ac:dyDescent="0.2">
      <c r="A515" s="60">
        <v>22980</v>
      </c>
      <c r="B515" s="61">
        <v>44700</v>
      </c>
      <c r="C515" s="103">
        <f t="shared" si="28"/>
        <v>44.7</v>
      </c>
    </row>
    <row r="516" spans="1:3" x14ac:dyDescent="0.2">
      <c r="A516" s="60">
        <v>23011</v>
      </c>
      <c r="B516" s="61">
        <v>178010</v>
      </c>
      <c r="C516" s="103">
        <f t="shared" si="28"/>
        <v>178.01</v>
      </c>
    </row>
    <row r="517" spans="1:3" x14ac:dyDescent="0.2">
      <c r="A517" s="60">
        <v>23042</v>
      </c>
      <c r="B517" s="61">
        <v>258760</v>
      </c>
      <c r="C517" s="103">
        <f t="shared" si="28"/>
        <v>258.76</v>
      </c>
    </row>
    <row r="518" spans="1:3" x14ac:dyDescent="0.2">
      <c r="A518" s="60">
        <v>23070</v>
      </c>
      <c r="B518" s="61">
        <v>711770</v>
      </c>
      <c r="C518" s="103">
        <f t="shared" si="28"/>
        <v>711.77</v>
      </c>
    </row>
    <row r="519" spans="1:3" x14ac:dyDescent="0.2">
      <c r="A519" s="60">
        <v>23101</v>
      </c>
      <c r="B519" s="61">
        <v>233620</v>
      </c>
      <c r="C519" s="103">
        <f t="shared" si="28"/>
        <v>233.62</v>
      </c>
    </row>
    <row r="520" spans="1:3" x14ac:dyDescent="0.2">
      <c r="A520" s="60">
        <v>23131</v>
      </c>
      <c r="B520" s="61">
        <v>651540</v>
      </c>
      <c r="C520" s="103">
        <f t="shared" si="28"/>
        <v>651.54</v>
      </c>
    </row>
    <row r="521" spans="1:3" x14ac:dyDescent="0.2">
      <c r="A521" s="60">
        <v>23162</v>
      </c>
      <c r="B521" s="61">
        <v>761240</v>
      </c>
      <c r="C521" s="103">
        <f t="shared" si="28"/>
        <v>761.24</v>
      </c>
    </row>
    <row r="522" spans="1:3" x14ac:dyDescent="0.2">
      <c r="A522" s="60">
        <v>23192</v>
      </c>
      <c r="B522" s="61">
        <v>281160</v>
      </c>
      <c r="C522" s="103">
        <f t="shared" si="28"/>
        <v>281.16000000000003</v>
      </c>
    </row>
    <row r="523" spans="1:3" x14ac:dyDescent="0.2">
      <c r="A523" s="60">
        <v>23223</v>
      </c>
      <c r="B523" s="61">
        <v>62680</v>
      </c>
      <c r="C523" s="103">
        <f t="shared" ref="C523:C586" si="29">B523 / 1000</f>
        <v>62.68</v>
      </c>
    </row>
    <row r="524" spans="1:3" x14ac:dyDescent="0.2">
      <c r="A524" s="60">
        <v>23254</v>
      </c>
      <c r="B524" s="61">
        <v>17050</v>
      </c>
      <c r="C524" s="103">
        <f t="shared" si="29"/>
        <v>17.05</v>
      </c>
    </row>
    <row r="525" spans="1:3" x14ac:dyDescent="0.2">
      <c r="A525" s="60">
        <v>23284</v>
      </c>
      <c r="B525" s="61">
        <v>16740</v>
      </c>
      <c r="C525" s="103">
        <f t="shared" si="29"/>
        <v>16.739999999999998</v>
      </c>
    </row>
    <row r="526" spans="1:3" x14ac:dyDescent="0.2">
      <c r="A526" s="60">
        <v>23315</v>
      </c>
      <c r="B526" s="61">
        <v>32030</v>
      </c>
      <c r="C526" s="103">
        <f t="shared" si="29"/>
        <v>32.03</v>
      </c>
    </row>
    <row r="527" spans="1:3" x14ac:dyDescent="0.2">
      <c r="A527" s="60">
        <v>23345</v>
      </c>
      <c r="B527" s="61">
        <v>200790</v>
      </c>
      <c r="C527" s="103">
        <f t="shared" si="29"/>
        <v>200.79</v>
      </c>
    </row>
    <row r="528" spans="1:3" x14ac:dyDescent="0.2">
      <c r="A528" s="60">
        <v>23376</v>
      </c>
      <c r="B528" s="61">
        <v>83320</v>
      </c>
      <c r="C528" s="103">
        <f t="shared" si="29"/>
        <v>83.32</v>
      </c>
    </row>
    <row r="529" spans="1:3" x14ac:dyDescent="0.2">
      <c r="A529" s="60">
        <v>23407</v>
      </c>
      <c r="B529" s="61">
        <v>156250</v>
      </c>
      <c r="C529" s="103">
        <f t="shared" si="29"/>
        <v>156.25</v>
      </c>
    </row>
    <row r="530" spans="1:3" x14ac:dyDescent="0.2">
      <c r="A530" s="60">
        <v>23436</v>
      </c>
      <c r="B530" s="61">
        <v>107450</v>
      </c>
      <c r="C530" s="103">
        <f t="shared" si="29"/>
        <v>107.45</v>
      </c>
    </row>
    <row r="531" spans="1:3" x14ac:dyDescent="0.2">
      <c r="A531" s="60">
        <v>23467</v>
      </c>
      <c r="B531" s="61">
        <v>126130</v>
      </c>
      <c r="C531" s="103">
        <f t="shared" si="29"/>
        <v>126.13</v>
      </c>
    </row>
    <row r="532" spans="1:3" x14ac:dyDescent="0.2">
      <c r="A532" s="60">
        <v>23497</v>
      </c>
      <c r="B532" s="61">
        <v>292060</v>
      </c>
      <c r="C532" s="103">
        <f t="shared" si="29"/>
        <v>292.06</v>
      </c>
    </row>
    <row r="533" spans="1:3" x14ac:dyDescent="0.2">
      <c r="A533" s="60">
        <v>23528</v>
      </c>
      <c r="B533" s="61">
        <v>395400</v>
      </c>
      <c r="C533" s="103">
        <f t="shared" si="29"/>
        <v>395.4</v>
      </c>
    </row>
    <row r="534" spans="1:3" x14ac:dyDescent="0.2">
      <c r="A534" s="60">
        <v>23558</v>
      </c>
      <c r="B534" s="61">
        <v>186680</v>
      </c>
      <c r="C534" s="103">
        <f t="shared" si="29"/>
        <v>186.68</v>
      </c>
    </row>
    <row r="535" spans="1:3" x14ac:dyDescent="0.2">
      <c r="A535" s="60">
        <v>23589</v>
      </c>
      <c r="B535" s="61">
        <v>36550</v>
      </c>
      <c r="C535" s="103">
        <f t="shared" si="29"/>
        <v>36.549999999999997</v>
      </c>
    </row>
    <row r="536" spans="1:3" x14ac:dyDescent="0.2">
      <c r="A536" s="60">
        <v>23620</v>
      </c>
      <c r="B536" s="61">
        <v>13910</v>
      </c>
      <c r="C536" s="103">
        <f t="shared" si="29"/>
        <v>13.91</v>
      </c>
    </row>
    <row r="537" spans="1:3" x14ac:dyDescent="0.2">
      <c r="A537" s="60">
        <v>23650</v>
      </c>
      <c r="B537" s="61">
        <v>1900</v>
      </c>
      <c r="C537" s="103">
        <f t="shared" si="29"/>
        <v>1.9</v>
      </c>
    </row>
    <row r="538" spans="1:3" x14ac:dyDescent="0.2">
      <c r="A538" s="60">
        <v>23681</v>
      </c>
      <c r="B538" s="61">
        <v>10800</v>
      </c>
      <c r="C538" s="103">
        <f t="shared" si="29"/>
        <v>10.8</v>
      </c>
    </row>
    <row r="539" spans="1:3" x14ac:dyDescent="0.2">
      <c r="A539" s="60">
        <v>23711</v>
      </c>
      <c r="B539" s="61">
        <v>64000</v>
      </c>
      <c r="C539" s="103">
        <f t="shared" si="29"/>
        <v>64</v>
      </c>
    </row>
    <row r="540" spans="1:3" x14ac:dyDescent="0.2">
      <c r="A540" s="60">
        <v>23742</v>
      </c>
      <c r="B540" s="61">
        <v>1509300</v>
      </c>
      <c r="C540" s="103">
        <f t="shared" si="29"/>
        <v>1509.3</v>
      </c>
    </row>
    <row r="541" spans="1:3" x14ac:dyDescent="0.2">
      <c r="A541" s="60">
        <v>23773</v>
      </c>
      <c r="B541" s="61">
        <v>773900</v>
      </c>
      <c r="C541" s="103">
        <f t="shared" si="29"/>
        <v>773.9</v>
      </c>
    </row>
    <row r="542" spans="1:3" x14ac:dyDescent="0.2">
      <c r="A542" s="60">
        <v>23801</v>
      </c>
      <c r="B542" s="61">
        <v>281900</v>
      </c>
      <c r="C542" s="103">
        <f t="shared" si="29"/>
        <v>281.89999999999998</v>
      </c>
    </row>
    <row r="543" spans="1:3" x14ac:dyDescent="0.2">
      <c r="A543" s="60">
        <v>23832</v>
      </c>
      <c r="B543" s="61">
        <v>238300</v>
      </c>
      <c r="C543" s="103">
        <f t="shared" si="29"/>
        <v>238.3</v>
      </c>
    </row>
    <row r="544" spans="1:3" x14ac:dyDescent="0.2">
      <c r="A544" s="60">
        <v>23862</v>
      </c>
      <c r="B544" s="61">
        <v>618300</v>
      </c>
      <c r="C544" s="103">
        <f t="shared" si="29"/>
        <v>618.29999999999995</v>
      </c>
    </row>
    <row r="545" spans="1:3" x14ac:dyDescent="0.2">
      <c r="A545" s="60">
        <v>23893</v>
      </c>
      <c r="B545" s="61">
        <v>510400</v>
      </c>
      <c r="C545" s="103">
        <f t="shared" si="29"/>
        <v>510.4</v>
      </c>
    </row>
    <row r="546" spans="1:3" x14ac:dyDescent="0.2">
      <c r="A546" s="60">
        <v>23923</v>
      </c>
      <c r="B546" s="61">
        <v>315700</v>
      </c>
      <c r="C546" s="103">
        <f t="shared" si="29"/>
        <v>315.7</v>
      </c>
    </row>
    <row r="547" spans="1:3" x14ac:dyDescent="0.2">
      <c r="A547" s="60">
        <v>23954</v>
      </c>
      <c r="B547" s="61">
        <v>95400</v>
      </c>
      <c r="C547" s="103">
        <f t="shared" si="29"/>
        <v>95.4</v>
      </c>
    </row>
    <row r="548" spans="1:3" x14ac:dyDescent="0.2">
      <c r="A548" s="60">
        <v>23985</v>
      </c>
      <c r="B548" s="61">
        <v>51900</v>
      </c>
      <c r="C548" s="103">
        <f t="shared" si="29"/>
        <v>51.9</v>
      </c>
    </row>
    <row r="549" spans="1:3" x14ac:dyDescent="0.2">
      <c r="A549" s="60">
        <v>24015</v>
      </c>
      <c r="B549" s="61">
        <v>14600</v>
      </c>
      <c r="C549" s="103">
        <f t="shared" si="29"/>
        <v>14.6</v>
      </c>
    </row>
    <row r="550" spans="1:3" x14ac:dyDescent="0.2">
      <c r="A550" s="60">
        <v>24046</v>
      </c>
      <c r="B550" s="61">
        <v>26000</v>
      </c>
      <c r="C550" s="103">
        <f t="shared" si="29"/>
        <v>26</v>
      </c>
    </row>
    <row r="551" spans="1:3" x14ac:dyDescent="0.2">
      <c r="A551" s="60">
        <v>24076</v>
      </c>
      <c r="B551" s="61">
        <v>74500</v>
      </c>
      <c r="C551" s="103">
        <f t="shared" si="29"/>
        <v>74.5</v>
      </c>
    </row>
    <row r="552" spans="1:3" x14ac:dyDescent="0.2">
      <c r="A552" s="60">
        <v>24107</v>
      </c>
      <c r="B552" s="61">
        <v>80500</v>
      </c>
      <c r="C552" s="103">
        <f t="shared" si="29"/>
        <v>80.5</v>
      </c>
    </row>
    <row r="553" spans="1:3" x14ac:dyDescent="0.2">
      <c r="A553" s="60">
        <v>24138</v>
      </c>
      <c r="B553" s="61">
        <v>121700</v>
      </c>
      <c r="C553" s="103">
        <f t="shared" si="29"/>
        <v>121.7</v>
      </c>
    </row>
    <row r="554" spans="1:3" x14ac:dyDescent="0.2">
      <c r="A554" s="60">
        <v>24166</v>
      </c>
      <c r="B554" s="61">
        <v>112600</v>
      </c>
      <c r="C554" s="103">
        <f t="shared" si="29"/>
        <v>112.6</v>
      </c>
    </row>
    <row r="555" spans="1:3" x14ac:dyDescent="0.2">
      <c r="A555" s="60">
        <v>24197</v>
      </c>
      <c r="B555" s="61">
        <v>236900</v>
      </c>
      <c r="C555" s="103">
        <f t="shared" si="29"/>
        <v>236.9</v>
      </c>
    </row>
    <row r="556" spans="1:3" x14ac:dyDescent="0.2">
      <c r="A556" s="60">
        <v>24227</v>
      </c>
      <c r="B556" s="61">
        <v>412100</v>
      </c>
      <c r="C556" s="103">
        <f t="shared" si="29"/>
        <v>412.1</v>
      </c>
    </row>
    <row r="557" spans="1:3" x14ac:dyDescent="0.2">
      <c r="A557" s="60">
        <v>24258</v>
      </c>
      <c r="B557" s="61">
        <v>276200</v>
      </c>
      <c r="C557" s="103">
        <f t="shared" si="29"/>
        <v>276.2</v>
      </c>
    </row>
    <row r="558" spans="1:3" x14ac:dyDescent="0.2">
      <c r="A558" s="60">
        <v>24288</v>
      </c>
      <c r="B558" s="61">
        <v>48300</v>
      </c>
      <c r="C558" s="103">
        <f t="shared" si="29"/>
        <v>48.3</v>
      </c>
    </row>
    <row r="559" spans="1:3" x14ac:dyDescent="0.2">
      <c r="A559" s="60">
        <v>24319</v>
      </c>
      <c r="B559" s="61">
        <v>3200</v>
      </c>
      <c r="C559" s="103">
        <f t="shared" si="29"/>
        <v>3.2</v>
      </c>
    </row>
    <row r="560" spans="1:3" x14ac:dyDescent="0.2">
      <c r="A560" s="60">
        <v>24350</v>
      </c>
      <c r="B560" s="61">
        <v>0</v>
      </c>
      <c r="C560" s="103">
        <f t="shared" si="29"/>
        <v>0</v>
      </c>
    </row>
    <row r="561" spans="1:3" x14ac:dyDescent="0.2">
      <c r="A561" s="60">
        <v>24380</v>
      </c>
      <c r="B561" s="61">
        <v>0</v>
      </c>
      <c r="C561" s="103">
        <f t="shared" si="29"/>
        <v>0</v>
      </c>
    </row>
    <row r="562" spans="1:3" x14ac:dyDescent="0.2">
      <c r="A562" s="60">
        <v>24411</v>
      </c>
      <c r="B562" s="61">
        <v>7300</v>
      </c>
      <c r="C562" s="103">
        <f t="shared" si="29"/>
        <v>7.3</v>
      </c>
    </row>
    <row r="563" spans="1:3" x14ac:dyDescent="0.2">
      <c r="A563" s="60">
        <v>24441</v>
      </c>
      <c r="B563" s="61">
        <v>76900</v>
      </c>
      <c r="C563" s="103">
        <f t="shared" si="29"/>
        <v>76.900000000000006</v>
      </c>
    </row>
    <row r="564" spans="1:3" x14ac:dyDescent="0.2">
      <c r="A564" s="60">
        <v>24472</v>
      </c>
      <c r="B564" s="61">
        <v>277500</v>
      </c>
      <c r="C564" s="103">
        <f t="shared" si="29"/>
        <v>277.5</v>
      </c>
    </row>
    <row r="565" spans="1:3" x14ac:dyDescent="0.2">
      <c r="A565" s="60">
        <v>24503</v>
      </c>
      <c r="B565" s="61">
        <v>420700</v>
      </c>
      <c r="C565" s="103">
        <f t="shared" si="29"/>
        <v>420.7</v>
      </c>
    </row>
    <row r="566" spans="1:3" x14ac:dyDescent="0.2">
      <c r="A566" s="60">
        <v>24531</v>
      </c>
      <c r="B566" s="61">
        <v>266300</v>
      </c>
      <c r="C566" s="103">
        <f t="shared" si="29"/>
        <v>266.3</v>
      </c>
    </row>
    <row r="567" spans="1:3" x14ac:dyDescent="0.2">
      <c r="A567" s="60">
        <v>24562</v>
      </c>
      <c r="B567" s="61">
        <v>539700</v>
      </c>
      <c r="C567" s="103">
        <f t="shared" si="29"/>
        <v>539.70000000000005</v>
      </c>
    </row>
    <row r="568" spans="1:3" x14ac:dyDescent="0.2">
      <c r="A568" s="60">
        <v>24592</v>
      </c>
      <c r="B568" s="61">
        <v>438900</v>
      </c>
      <c r="C568" s="103">
        <f t="shared" si="29"/>
        <v>438.9</v>
      </c>
    </row>
    <row r="569" spans="1:3" x14ac:dyDescent="0.2">
      <c r="A569" s="60">
        <v>24623</v>
      </c>
      <c r="B569" s="61">
        <v>897500</v>
      </c>
      <c r="C569" s="103">
        <f t="shared" si="29"/>
        <v>897.5</v>
      </c>
    </row>
    <row r="570" spans="1:3" x14ac:dyDescent="0.2">
      <c r="A570" s="60">
        <v>24653</v>
      </c>
      <c r="B570" s="61">
        <v>751400</v>
      </c>
      <c r="C570" s="103">
        <f t="shared" si="29"/>
        <v>751.4</v>
      </c>
    </row>
    <row r="571" spans="1:3" x14ac:dyDescent="0.2">
      <c r="A571" s="60">
        <v>24684</v>
      </c>
      <c r="B571" s="61">
        <v>241400</v>
      </c>
      <c r="C571" s="103">
        <f t="shared" si="29"/>
        <v>241.4</v>
      </c>
    </row>
    <row r="572" spans="1:3" x14ac:dyDescent="0.2">
      <c r="A572" s="60">
        <v>24715</v>
      </c>
      <c r="B572" s="61">
        <v>34000</v>
      </c>
      <c r="C572" s="103">
        <f t="shared" si="29"/>
        <v>34</v>
      </c>
    </row>
    <row r="573" spans="1:3" x14ac:dyDescent="0.2">
      <c r="A573" s="60">
        <v>24745</v>
      </c>
      <c r="B573" s="61">
        <v>15000</v>
      </c>
      <c r="C573" s="103">
        <f t="shared" si="29"/>
        <v>15</v>
      </c>
    </row>
    <row r="574" spans="1:3" x14ac:dyDescent="0.2">
      <c r="A574" s="60">
        <v>24776</v>
      </c>
      <c r="B574" s="61">
        <v>18700</v>
      </c>
      <c r="C574" s="103">
        <f t="shared" si="29"/>
        <v>18.7</v>
      </c>
    </row>
    <row r="575" spans="1:3" x14ac:dyDescent="0.2">
      <c r="A575" s="60">
        <v>24806</v>
      </c>
      <c r="B575" s="61">
        <v>45200</v>
      </c>
      <c r="C575" s="103">
        <f t="shared" si="29"/>
        <v>45.2</v>
      </c>
    </row>
    <row r="576" spans="1:3" x14ac:dyDescent="0.2">
      <c r="A576" s="60">
        <v>24837</v>
      </c>
      <c r="B576" s="61">
        <v>84500</v>
      </c>
      <c r="C576" s="103">
        <f t="shared" si="29"/>
        <v>84.5</v>
      </c>
    </row>
    <row r="577" spans="1:3" x14ac:dyDescent="0.2">
      <c r="A577" s="60">
        <v>24868</v>
      </c>
      <c r="B577" s="61">
        <v>143100</v>
      </c>
      <c r="C577" s="103">
        <f t="shared" si="29"/>
        <v>143.1</v>
      </c>
    </row>
    <row r="578" spans="1:3" x14ac:dyDescent="0.2">
      <c r="A578" s="60">
        <v>24897</v>
      </c>
      <c r="B578" s="61">
        <v>449900</v>
      </c>
      <c r="C578" s="103">
        <f t="shared" si="29"/>
        <v>449.9</v>
      </c>
    </row>
    <row r="579" spans="1:3" x14ac:dyDescent="0.2">
      <c r="A579" s="60">
        <v>24928</v>
      </c>
      <c r="B579" s="61">
        <v>292400</v>
      </c>
      <c r="C579" s="103">
        <f t="shared" si="29"/>
        <v>292.39999999999998</v>
      </c>
    </row>
    <row r="580" spans="1:3" x14ac:dyDescent="0.2">
      <c r="A580" s="60">
        <v>24958</v>
      </c>
      <c r="B580" s="61">
        <v>291400</v>
      </c>
      <c r="C580" s="103">
        <f t="shared" si="29"/>
        <v>291.39999999999998</v>
      </c>
    </row>
    <row r="581" spans="1:3" x14ac:dyDescent="0.2">
      <c r="A581" s="60">
        <v>24989</v>
      </c>
      <c r="B581" s="61">
        <v>250200</v>
      </c>
      <c r="C581" s="103">
        <f t="shared" si="29"/>
        <v>250.2</v>
      </c>
    </row>
    <row r="582" spans="1:3" x14ac:dyDescent="0.2">
      <c r="A582" s="60">
        <v>25019</v>
      </c>
      <c r="B582" s="61">
        <v>92100</v>
      </c>
      <c r="C582" s="103">
        <f t="shared" si="29"/>
        <v>92.1</v>
      </c>
    </row>
    <row r="583" spans="1:3" x14ac:dyDescent="0.2">
      <c r="A583" s="60">
        <v>25050</v>
      </c>
      <c r="B583" s="61">
        <v>10500</v>
      </c>
      <c r="C583" s="103">
        <f t="shared" si="29"/>
        <v>10.5</v>
      </c>
    </row>
    <row r="584" spans="1:3" x14ac:dyDescent="0.2">
      <c r="A584" s="60">
        <v>25081</v>
      </c>
      <c r="B584" s="61">
        <v>17600</v>
      </c>
      <c r="C584" s="103">
        <f t="shared" si="29"/>
        <v>17.600000000000001</v>
      </c>
    </row>
    <row r="585" spans="1:3" x14ac:dyDescent="0.2">
      <c r="A585" s="60">
        <v>25111</v>
      </c>
      <c r="B585" s="61">
        <v>3500</v>
      </c>
      <c r="C585" s="103">
        <f t="shared" si="29"/>
        <v>3.5</v>
      </c>
    </row>
    <row r="586" spans="1:3" x14ac:dyDescent="0.2">
      <c r="A586" s="60">
        <v>25142</v>
      </c>
      <c r="B586" s="61">
        <v>14100</v>
      </c>
      <c r="C586" s="103">
        <f t="shared" si="29"/>
        <v>14.1</v>
      </c>
    </row>
    <row r="587" spans="1:3" x14ac:dyDescent="0.2">
      <c r="A587" s="60">
        <v>25172</v>
      </c>
      <c r="B587" s="61">
        <v>100400</v>
      </c>
      <c r="C587" s="103">
        <f t="shared" ref="C587:C650" si="30">B587 / 1000</f>
        <v>100.4</v>
      </c>
    </row>
    <row r="588" spans="1:3" x14ac:dyDescent="0.2">
      <c r="A588" s="60">
        <v>25203</v>
      </c>
      <c r="B588" s="61">
        <v>127700</v>
      </c>
      <c r="C588" s="103">
        <f t="shared" si="30"/>
        <v>127.7</v>
      </c>
    </row>
    <row r="589" spans="1:3" x14ac:dyDescent="0.2">
      <c r="A589" s="60">
        <v>25234</v>
      </c>
      <c r="B589" s="61">
        <v>1090400</v>
      </c>
      <c r="C589" s="103">
        <f t="shared" si="30"/>
        <v>1090.4000000000001</v>
      </c>
    </row>
    <row r="590" spans="1:3" x14ac:dyDescent="0.2">
      <c r="A590" s="60">
        <v>25262</v>
      </c>
      <c r="B590" s="61">
        <v>494600</v>
      </c>
      <c r="C590" s="103">
        <f t="shared" si="30"/>
        <v>494.6</v>
      </c>
    </row>
    <row r="591" spans="1:3" x14ac:dyDescent="0.2">
      <c r="A591" s="60">
        <v>25293</v>
      </c>
      <c r="B591" s="61">
        <v>367400</v>
      </c>
      <c r="C591" s="103">
        <f t="shared" si="30"/>
        <v>367.4</v>
      </c>
    </row>
    <row r="592" spans="1:3" x14ac:dyDescent="0.2">
      <c r="A592" s="60">
        <v>25323</v>
      </c>
      <c r="B592" s="61">
        <v>674600</v>
      </c>
      <c r="C592" s="103">
        <f t="shared" si="30"/>
        <v>674.6</v>
      </c>
    </row>
    <row r="593" spans="1:3" x14ac:dyDescent="0.2">
      <c r="A593" s="60">
        <v>25354</v>
      </c>
      <c r="B593" s="61">
        <v>942700</v>
      </c>
      <c r="C593" s="103">
        <f t="shared" si="30"/>
        <v>942.7</v>
      </c>
    </row>
    <row r="594" spans="1:3" x14ac:dyDescent="0.2">
      <c r="A594" s="60">
        <v>25384</v>
      </c>
      <c r="B594" s="61">
        <v>469400</v>
      </c>
      <c r="C594" s="103">
        <f t="shared" si="30"/>
        <v>469.4</v>
      </c>
    </row>
    <row r="595" spans="1:3" x14ac:dyDescent="0.2">
      <c r="A595" s="60">
        <v>25415</v>
      </c>
      <c r="B595" s="61">
        <v>115600</v>
      </c>
      <c r="C595" s="103">
        <f t="shared" si="30"/>
        <v>115.6</v>
      </c>
    </row>
    <row r="596" spans="1:3" x14ac:dyDescent="0.2">
      <c r="A596" s="60">
        <v>25446</v>
      </c>
      <c r="B596" s="61">
        <v>25200</v>
      </c>
      <c r="C596" s="103">
        <f t="shared" si="30"/>
        <v>25.2</v>
      </c>
    </row>
    <row r="597" spans="1:3" x14ac:dyDescent="0.2">
      <c r="A597" s="60">
        <v>25476</v>
      </c>
      <c r="B597" s="61">
        <v>22600</v>
      </c>
      <c r="C597" s="103">
        <f t="shared" si="30"/>
        <v>22.6</v>
      </c>
    </row>
    <row r="598" spans="1:3" x14ac:dyDescent="0.2">
      <c r="A598" s="60">
        <v>25507</v>
      </c>
      <c r="B598" s="61">
        <v>28100</v>
      </c>
      <c r="C598" s="103">
        <f t="shared" si="30"/>
        <v>28.1</v>
      </c>
    </row>
    <row r="599" spans="1:3" x14ac:dyDescent="0.2">
      <c r="A599" s="60">
        <v>25537</v>
      </c>
      <c r="B599" s="61">
        <v>50000</v>
      </c>
      <c r="C599" s="103">
        <f t="shared" si="30"/>
        <v>50</v>
      </c>
    </row>
    <row r="600" spans="1:3" x14ac:dyDescent="0.2">
      <c r="A600" s="60">
        <v>25568</v>
      </c>
      <c r="B600" s="61">
        <v>335800</v>
      </c>
      <c r="C600" s="103">
        <f t="shared" si="30"/>
        <v>335.8</v>
      </c>
    </row>
    <row r="601" spans="1:3" x14ac:dyDescent="0.2">
      <c r="A601" s="60">
        <v>25599</v>
      </c>
      <c r="B601" s="61">
        <v>1315100</v>
      </c>
      <c r="C601" s="103">
        <f t="shared" si="30"/>
        <v>1315.1</v>
      </c>
    </row>
    <row r="602" spans="1:3" x14ac:dyDescent="0.2">
      <c r="A602" s="60">
        <v>25627</v>
      </c>
      <c r="B602" s="61">
        <v>334300</v>
      </c>
      <c r="C602" s="103">
        <f t="shared" si="30"/>
        <v>334.3</v>
      </c>
    </row>
    <row r="603" spans="1:3" x14ac:dyDescent="0.2">
      <c r="A603" s="60">
        <v>25658</v>
      </c>
      <c r="B603" s="61">
        <v>341400</v>
      </c>
      <c r="C603" s="103">
        <f t="shared" si="30"/>
        <v>341.4</v>
      </c>
    </row>
    <row r="604" spans="1:3" x14ac:dyDescent="0.2">
      <c r="A604" s="60">
        <v>25688</v>
      </c>
      <c r="B604" s="61">
        <v>208400</v>
      </c>
      <c r="C604" s="103">
        <f t="shared" si="30"/>
        <v>208.4</v>
      </c>
    </row>
    <row r="605" spans="1:3" x14ac:dyDescent="0.2">
      <c r="A605" s="60">
        <v>25719</v>
      </c>
      <c r="B605" s="61">
        <v>294900</v>
      </c>
      <c r="C605" s="103">
        <f t="shared" si="30"/>
        <v>294.89999999999998</v>
      </c>
    </row>
    <row r="606" spans="1:3" x14ac:dyDescent="0.2">
      <c r="A606" s="60">
        <v>25749</v>
      </c>
      <c r="B606" s="61">
        <v>198600</v>
      </c>
      <c r="C606" s="103">
        <f t="shared" si="30"/>
        <v>198.6</v>
      </c>
    </row>
    <row r="607" spans="1:3" x14ac:dyDescent="0.2">
      <c r="A607" s="60">
        <v>25780</v>
      </c>
      <c r="B607" s="61">
        <v>39700</v>
      </c>
      <c r="C607" s="103">
        <f t="shared" si="30"/>
        <v>39.700000000000003</v>
      </c>
    </row>
    <row r="608" spans="1:3" x14ac:dyDescent="0.2">
      <c r="A608" s="60">
        <v>25811</v>
      </c>
      <c r="B608" s="61">
        <v>10100</v>
      </c>
      <c r="C608" s="103">
        <f t="shared" si="30"/>
        <v>10.1</v>
      </c>
    </row>
    <row r="609" spans="1:3" x14ac:dyDescent="0.2">
      <c r="A609" s="60">
        <v>25841</v>
      </c>
      <c r="B609" s="61">
        <v>6600</v>
      </c>
      <c r="C609" s="103">
        <f t="shared" si="30"/>
        <v>6.6</v>
      </c>
    </row>
    <row r="610" spans="1:3" x14ac:dyDescent="0.2">
      <c r="A610" s="60">
        <v>25872</v>
      </c>
      <c r="B610" s="61">
        <v>9800</v>
      </c>
      <c r="C610" s="103">
        <f t="shared" si="30"/>
        <v>9.8000000000000007</v>
      </c>
    </row>
    <row r="611" spans="1:3" x14ac:dyDescent="0.2">
      <c r="A611" s="60">
        <v>25902</v>
      </c>
      <c r="B611" s="61">
        <v>178800</v>
      </c>
      <c r="C611" s="103">
        <f t="shared" si="30"/>
        <v>178.8</v>
      </c>
    </row>
    <row r="612" spans="1:3" x14ac:dyDescent="0.2">
      <c r="A612" s="60">
        <v>25933</v>
      </c>
      <c r="B612" s="61">
        <v>341900</v>
      </c>
      <c r="C612" s="103">
        <f t="shared" si="30"/>
        <v>341.9</v>
      </c>
    </row>
    <row r="613" spans="1:3" x14ac:dyDescent="0.2">
      <c r="A613" s="60">
        <v>25964</v>
      </c>
      <c r="B613" s="61">
        <v>296700</v>
      </c>
      <c r="C613" s="103">
        <f t="shared" si="30"/>
        <v>296.7</v>
      </c>
    </row>
    <row r="614" spans="1:3" x14ac:dyDescent="0.2">
      <c r="A614" s="60">
        <v>25992</v>
      </c>
      <c r="B614" s="61">
        <v>211600</v>
      </c>
      <c r="C614" s="103">
        <f t="shared" si="30"/>
        <v>211.6</v>
      </c>
    </row>
    <row r="615" spans="1:3" x14ac:dyDescent="0.2">
      <c r="A615" s="60">
        <v>26023</v>
      </c>
      <c r="B615" s="61">
        <v>404500</v>
      </c>
      <c r="C615" s="103">
        <f t="shared" si="30"/>
        <v>404.5</v>
      </c>
    </row>
    <row r="616" spans="1:3" x14ac:dyDescent="0.2">
      <c r="A616" s="60">
        <v>26053</v>
      </c>
      <c r="B616" s="61">
        <v>414000</v>
      </c>
      <c r="C616" s="103">
        <f t="shared" si="30"/>
        <v>414</v>
      </c>
    </row>
    <row r="617" spans="1:3" x14ac:dyDescent="0.2">
      <c r="A617" s="60">
        <v>26084</v>
      </c>
      <c r="B617" s="61">
        <v>554100</v>
      </c>
      <c r="C617" s="103">
        <f t="shared" si="30"/>
        <v>554.1</v>
      </c>
    </row>
    <row r="618" spans="1:3" x14ac:dyDescent="0.2">
      <c r="A618" s="60">
        <v>26114</v>
      </c>
      <c r="B618" s="61">
        <v>419000</v>
      </c>
      <c r="C618" s="103">
        <f t="shared" si="30"/>
        <v>419</v>
      </c>
    </row>
    <row r="619" spans="1:3" x14ac:dyDescent="0.2">
      <c r="A619" s="60">
        <v>26145</v>
      </c>
      <c r="B619" s="61">
        <v>106800</v>
      </c>
      <c r="C619" s="103">
        <f t="shared" si="30"/>
        <v>106.8</v>
      </c>
    </row>
    <row r="620" spans="1:3" x14ac:dyDescent="0.2">
      <c r="A620" s="60">
        <v>26176</v>
      </c>
      <c r="B620" s="61">
        <v>24800</v>
      </c>
      <c r="C620" s="103">
        <f t="shared" si="30"/>
        <v>24.8</v>
      </c>
    </row>
    <row r="621" spans="1:3" x14ac:dyDescent="0.2">
      <c r="A621" s="60">
        <v>26206</v>
      </c>
      <c r="B621" s="61">
        <v>10000</v>
      </c>
      <c r="C621" s="103">
        <f t="shared" si="30"/>
        <v>10</v>
      </c>
    </row>
    <row r="622" spans="1:3" x14ac:dyDescent="0.2">
      <c r="A622" s="60">
        <v>26237</v>
      </c>
      <c r="B622" s="61">
        <v>14300</v>
      </c>
      <c r="C622" s="103">
        <f t="shared" si="30"/>
        <v>14.3</v>
      </c>
    </row>
    <row r="623" spans="1:3" x14ac:dyDescent="0.2">
      <c r="A623" s="60">
        <v>26267</v>
      </c>
      <c r="B623" s="61">
        <v>53500</v>
      </c>
      <c r="C623" s="103">
        <f t="shared" si="30"/>
        <v>53.5</v>
      </c>
    </row>
    <row r="624" spans="1:3" x14ac:dyDescent="0.2">
      <c r="A624" s="60">
        <v>26298</v>
      </c>
      <c r="B624" s="61">
        <v>134000</v>
      </c>
      <c r="C624" s="103">
        <f t="shared" si="30"/>
        <v>134</v>
      </c>
    </row>
    <row r="625" spans="1:3" x14ac:dyDescent="0.2">
      <c r="A625" s="60">
        <v>26329</v>
      </c>
      <c r="B625" s="61">
        <v>109500</v>
      </c>
      <c r="C625" s="103">
        <f t="shared" si="30"/>
        <v>109.5</v>
      </c>
    </row>
    <row r="626" spans="1:3" x14ac:dyDescent="0.2">
      <c r="A626" s="60">
        <v>26358</v>
      </c>
      <c r="B626" s="61">
        <v>194400</v>
      </c>
      <c r="C626" s="103">
        <f t="shared" si="30"/>
        <v>194.4</v>
      </c>
    </row>
    <row r="627" spans="1:3" x14ac:dyDescent="0.2">
      <c r="A627" s="60">
        <v>26389</v>
      </c>
      <c r="B627" s="61">
        <v>455500</v>
      </c>
      <c r="C627" s="103">
        <f t="shared" si="30"/>
        <v>455.5</v>
      </c>
    </row>
    <row r="628" spans="1:3" x14ac:dyDescent="0.2">
      <c r="A628" s="60">
        <v>26419</v>
      </c>
      <c r="B628" s="61">
        <v>333200</v>
      </c>
      <c r="C628" s="103">
        <f t="shared" si="30"/>
        <v>333.2</v>
      </c>
    </row>
    <row r="629" spans="1:3" x14ac:dyDescent="0.2">
      <c r="A629" s="60">
        <v>26450</v>
      </c>
      <c r="B629" s="61">
        <v>381200</v>
      </c>
      <c r="C629" s="103">
        <f t="shared" si="30"/>
        <v>381.2</v>
      </c>
    </row>
    <row r="630" spans="1:3" x14ac:dyDescent="0.2">
      <c r="A630" s="60">
        <v>26480</v>
      </c>
      <c r="B630" s="61">
        <v>159700</v>
      </c>
      <c r="C630" s="103">
        <f t="shared" si="30"/>
        <v>159.69999999999999</v>
      </c>
    </row>
    <row r="631" spans="1:3" x14ac:dyDescent="0.2">
      <c r="A631" s="60">
        <v>26511</v>
      </c>
      <c r="B631" s="61">
        <v>25700</v>
      </c>
      <c r="C631" s="103">
        <f t="shared" si="30"/>
        <v>25.7</v>
      </c>
    </row>
    <row r="632" spans="1:3" x14ac:dyDescent="0.2">
      <c r="A632" s="60">
        <v>26542</v>
      </c>
      <c r="B632" s="61">
        <v>5300</v>
      </c>
      <c r="C632" s="103">
        <f t="shared" si="30"/>
        <v>5.3</v>
      </c>
    </row>
    <row r="633" spans="1:3" x14ac:dyDescent="0.2">
      <c r="A633" s="60">
        <v>26572</v>
      </c>
      <c r="B633" s="61">
        <v>7300</v>
      </c>
      <c r="C633" s="103">
        <f t="shared" si="30"/>
        <v>7.3</v>
      </c>
    </row>
    <row r="634" spans="1:3" x14ac:dyDescent="0.2">
      <c r="A634" s="60">
        <v>26603</v>
      </c>
      <c r="B634" s="61">
        <v>24500</v>
      </c>
      <c r="C634" s="103">
        <f t="shared" si="30"/>
        <v>24.5</v>
      </c>
    </row>
    <row r="635" spans="1:3" x14ac:dyDescent="0.2">
      <c r="A635" s="60">
        <v>26633</v>
      </c>
      <c r="B635" s="61">
        <v>93200</v>
      </c>
      <c r="C635" s="103">
        <f t="shared" si="30"/>
        <v>93.2</v>
      </c>
    </row>
    <row r="636" spans="1:3" x14ac:dyDescent="0.2">
      <c r="A636" s="60">
        <v>26664</v>
      </c>
      <c r="B636" s="61">
        <v>227300</v>
      </c>
      <c r="C636" s="103">
        <f t="shared" si="30"/>
        <v>227.3</v>
      </c>
    </row>
    <row r="637" spans="1:3" x14ac:dyDescent="0.2">
      <c r="A637" s="60">
        <v>26695</v>
      </c>
      <c r="B637" s="61">
        <v>597000</v>
      </c>
      <c r="C637" s="103">
        <f t="shared" si="30"/>
        <v>597</v>
      </c>
    </row>
    <row r="638" spans="1:3" x14ac:dyDescent="0.2">
      <c r="A638" s="60">
        <v>26723</v>
      </c>
      <c r="B638" s="61">
        <v>395100</v>
      </c>
      <c r="C638" s="103">
        <f t="shared" si="30"/>
        <v>395.1</v>
      </c>
    </row>
    <row r="639" spans="1:3" x14ac:dyDescent="0.2">
      <c r="A639" s="60">
        <v>26754</v>
      </c>
      <c r="B639" s="61">
        <v>354800</v>
      </c>
      <c r="C639" s="103">
        <f t="shared" si="30"/>
        <v>354.8</v>
      </c>
    </row>
    <row r="640" spans="1:3" x14ac:dyDescent="0.2">
      <c r="A640" s="60">
        <v>26784</v>
      </c>
      <c r="B640" s="61">
        <v>419300</v>
      </c>
      <c r="C640" s="103">
        <f t="shared" si="30"/>
        <v>419.3</v>
      </c>
    </row>
    <row r="641" spans="1:3" x14ac:dyDescent="0.2">
      <c r="A641" s="60">
        <v>26815</v>
      </c>
      <c r="B641" s="61">
        <v>636700</v>
      </c>
      <c r="C641" s="103">
        <f t="shared" si="30"/>
        <v>636.70000000000005</v>
      </c>
    </row>
    <row r="642" spans="1:3" x14ac:dyDescent="0.2">
      <c r="A642" s="60">
        <v>26845</v>
      </c>
      <c r="B642" s="61">
        <v>198700</v>
      </c>
      <c r="C642" s="103">
        <f t="shared" si="30"/>
        <v>198.7</v>
      </c>
    </row>
    <row r="643" spans="1:3" x14ac:dyDescent="0.2">
      <c r="A643" s="60">
        <v>26876</v>
      </c>
      <c r="B643" s="61">
        <v>33800</v>
      </c>
      <c r="C643" s="103">
        <f t="shared" si="30"/>
        <v>33.799999999999997</v>
      </c>
    </row>
    <row r="644" spans="1:3" x14ac:dyDescent="0.2">
      <c r="A644" s="60">
        <v>26907</v>
      </c>
      <c r="B644" s="61">
        <v>13000</v>
      </c>
      <c r="C644" s="103">
        <f t="shared" si="30"/>
        <v>13</v>
      </c>
    </row>
    <row r="645" spans="1:3" x14ac:dyDescent="0.2">
      <c r="A645" s="60">
        <v>26937</v>
      </c>
      <c r="B645" s="61">
        <v>14700</v>
      </c>
      <c r="C645" s="103">
        <f t="shared" si="30"/>
        <v>14.7</v>
      </c>
    </row>
    <row r="646" spans="1:3" x14ac:dyDescent="0.2">
      <c r="A646" s="60">
        <v>26968</v>
      </c>
      <c r="B646" s="61">
        <v>30800</v>
      </c>
      <c r="C646" s="103">
        <f t="shared" si="30"/>
        <v>30.8</v>
      </c>
    </row>
    <row r="647" spans="1:3" x14ac:dyDescent="0.2">
      <c r="A647" s="60">
        <v>26998</v>
      </c>
      <c r="B647" s="61">
        <v>430300</v>
      </c>
      <c r="C647" s="103">
        <f t="shared" si="30"/>
        <v>430.3</v>
      </c>
    </row>
    <row r="648" spans="1:3" x14ac:dyDescent="0.2">
      <c r="A648" s="60">
        <v>27029</v>
      </c>
      <c r="B648" s="61">
        <v>348900</v>
      </c>
      <c r="C648" s="103">
        <f t="shared" si="30"/>
        <v>348.9</v>
      </c>
    </row>
    <row r="649" spans="1:3" x14ac:dyDescent="0.2">
      <c r="A649" s="60">
        <v>27060</v>
      </c>
      <c r="B649" s="61">
        <v>819400</v>
      </c>
      <c r="C649" s="103">
        <f t="shared" si="30"/>
        <v>819.4</v>
      </c>
    </row>
    <row r="650" spans="1:3" x14ac:dyDescent="0.2">
      <c r="A650" s="60">
        <v>27088</v>
      </c>
      <c r="B650" s="61">
        <v>186900</v>
      </c>
      <c r="C650" s="103">
        <f t="shared" si="30"/>
        <v>186.9</v>
      </c>
    </row>
    <row r="651" spans="1:3" x14ac:dyDescent="0.2">
      <c r="A651" s="60">
        <v>27119</v>
      </c>
      <c r="B651" s="61">
        <v>585300</v>
      </c>
      <c r="C651" s="103">
        <f t="shared" ref="C651:C714" si="31">B651 / 1000</f>
        <v>585.29999999999995</v>
      </c>
    </row>
    <row r="652" spans="1:3" x14ac:dyDescent="0.2">
      <c r="A652" s="60">
        <v>27149</v>
      </c>
      <c r="B652" s="61">
        <v>648700</v>
      </c>
      <c r="C652" s="103">
        <f t="shared" si="31"/>
        <v>648.70000000000005</v>
      </c>
    </row>
    <row r="653" spans="1:3" x14ac:dyDescent="0.2">
      <c r="A653" s="60">
        <v>27180</v>
      </c>
      <c r="B653" s="61">
        <v>538700</v>
      </c>
      <c r="C653" s="103">
        <f t="shared" si="31"/>
        <v>538.70000000000005</v>
      </c>
    </row>
    <row r="654" spans="1:3" x14ac:dyDescent="0.2">
      <c r="A654" s="60">
        <v>27210</v>
      </c>
      <c r="B654" s="61">
        <v>467900</v>
      </c>
      <c r="C654" s="103">
        <f t="shared" si="31"/>
        <v>467.9</v>
      </c>
    </row>
    <row r="655" spans="1:3" x14ac:dyDescent="0.2">
      <c r="A655" s="60">
        <v>27241</v>
      </c>
      <c r="B655" s="61">
        <v>163200</v>
      </c>
      <c r="C655" s="103">
        <f t="shared" si="31"/>
        <v>163.19999999999999</v>
      </c>
    </row>
    <row r="656" spans="1:3" x14ac:dyDescent="0.2">
      <c r="A656" s="60">
        <v>27272</v>
      </c>
      <c r="B656" s="61">
        <v>33900</v>
      </c>
      <c r="C656" s="103">
        <f t="shared" si="31"/>
        <v>33.9</v>
      </c>
    </row>
    <row r="657" spans="1:3" x14ac:dyDescent="0.2">
      <c r="A657" s="60">
        <v>27302</v>
      </c>
      <c r="B657" s="61">
        <v>17900</v>
      </c>
      <c r="C657" s="103">
        <f t="shared" si="31"/>
        <v>17.899999999999999</v>
      </c>
    </row>
    <row r="658" spans="1:3" x14ac:dyDescent="0.2">
      <c r="A658" s="60">
        <v>27333</v>
      </c>
      <c r="B658" s="61">
        <v>26890</v>
      </c>
      <c r="C658" s="103">
        <f t="shared" si="31"/>
        <v>26.89</v>
      </c>
    </row>
    <row r="659" spans="1:3" x14ac:dyDescent="0.2">
      <c r="A659" s="60">
        <v>27363</v>
      </c>
      <c r="B659" s="61">
        <v>30230</v>
      </c>
      <c r="C659" s="103">
        <f t="shared" si="31"/>
        <v>30.23</v>
      </c>
    </row>
    <row r="660" spans="1:3" x14ac:dyDescent="0.2">
      <c r="A660" s="60">
        <v>27394</v>
      </c>
      <c r="B660" s="61">
        <v>46350</v>
      </c>
      <c r="C660" s="103">
        <f t="shared" si="31"/>
        <v>46.35</v>
      </c>
    </row>
    <row r="661" spans="1:3" x14ac:dyDescent="0.2">
      <c r="A661" s="60">
        <v>27425</v>
      </c>
      <c r="B661" s="61">
        <v>99110</v>
      </c>
      <c r="C661" s="103">
        <f t="shared" si="31"/>
        <v>99.11</v>
      </c>
    </row>
    <row r="662" spans="1:3" x14ac:dyDescent="0.2">
      <c r="A662" s="60">
        <v>27453</v>
      </c>
      <c r="B662" s="61">
        <v>252340</v>
      </c>
      <c r="C662" s="103">
        <f t="shared" si="31"/>
        <v>252.34</v>
      </c>
    </row>
    <row r="663" spans="1:3" x14ac:dyDescent="0.2">
      <c r="A663" s="60">
        <v>27484</v>
      </c>
      <c r="B663" s="61">
        <v>448020</v>
      </c>
      <c r="C663" s="103">
        <f t="shared" si="31"/>
        <v>448.02</v>
      </c>
    </row>
    <row r="664" spans="1:3" x14ac:dyDescent="0.2">
      <c r="A664" s="60">
        <v>27514</v>
      </c>
      <c r="B664" s="61">
        <v>303210</v>
      </c>
      <c r="C664" s="103">
        <f t="shared" si="31"/>
        <v>303.20999999999998</v>
      </c>
    </row>
    <row r="665" spans="1:3" x14ac:dyDescent="0.2">
      <c r="A665" s="60">
        <v>27545</v>
      </c>
      <c r="B665" s="61">
        <v>762070</v>
      </c>
      <c r="C665" s="103">
        <f t="shared" si="31"/>
        <v>762.07</v>
      </c>
    </row>
    <row r="666" spans="1:3" x14ac:dyDescent="0.2">
      <c r="A666" s="60">
        <v>27575</v>
      </c>
      <c r="B666" s="61">
        <v>503060</v>
      </c>
      <c r="C666" s="103">
        <f t="shared" si="31"/>
        <v>503.06</v>
      </c>
    </row>
    <row r="667" spans="1:3" x14ac:dyDescent="0.2">
      <c r="A667" s="60">
        <v>27606</v>
      </c>
      <c r="B667" s="61">
        <v>104640</v>
      </c>
      <c r="C667" s="103">
        <f t="shared" si="31"/>
        <v>104.64</v>
      </c>
    </row>
    <row r="668" spans="1:3" x14ac:dyDescent="0.2">
      <c r="A668" s="60">
        <v>27637</v>
      </c>
      <c r="B668" s="61">
        <v>30210</v>
      </c>
      <c r="C668" s="103">
        <f t="shared" si="31"/>
        <v>30.21</v>
      </c>
    </row>
    <row r="669" spans="1:3" x14ac:dyDescent="0.2">
      <c r="A669" s="60">
        <v>27667</v>
      </c>
      <c r="B669" s="61">
        <v>14110</v>
      </c>
      <c r="C669" s="103">
        <f t="shared" si="31"/>
        <v>14.11</v>
      </c>
    </row>
    <row r="670" spans="1:3" x14ac:dyDescent="0.2">
      <c r="A670" s="60">
        <v>27698</v>
      </c>
      <c r="B670" s="61">
        <v>81930</v>
      </c>
      <c r="C670" s="103">
        <f t="shared" si="31"/>
        <v>81.93</v>
      </c>
    </row>
    <row r="671" spans="1:3" x14ac:dyDescent="0.2">
      <c r="A671" s="60">
        <v>27728</v>
      </c>
      <c r="B671" s="61">
        <v>83880</v>
      </c>
      <c r="C671" s="103">
        <f t="shared" si="31"/>
        <v>83.88</v>
      </c>
    </row>
    <row r="672" spans="1:3" x14ac:dyDescent="0.2">
      <c r="A672" s="60">
        <v>27759</v>
      </c>
      <c r="B672" s="61">
        <v>65530</v>
      </c>
      <c r="C672" s="103">
        <f t="shared" si="31"/>
        <v>65.53</v>
      </c>
    </row>
    <row r="673" spans="1:3" x14ac:dyDescent="0.2">
      <c r="A673" s="60">
        <v>27790</v>
      </c>
      <c r="B673" s="61">
        <v>44080</v>
      </c>
      <c r="C673" s="103">
        <f t="shared" si="31"/>
        <v>44.08</v>
      </c>
    </row>
    <row r="674" spans="1:3" x14ac:dyDescent="0.2">
      <c r="A674" s="60">
        <v>27819</v>
      </c>
      <c r="B674" s="61">
        <v>66870</v>
      </c>
      <c r="C674" s="103">
        <f t="shared" si="31"/>
        <v>66.87</v>
      </c>
    </row>
    <row r="675" spans="1:3" x14ac:dyDescent="0.2">
      <c r="A675" s="60">
        <v>27850</v>
      </c>
      <c r="B675" s="61">
        <v>119840</v>
      </c>
      <c r="C675" s="103">
        <f t="shared" si="31"/>
        <v>119.84</v>
      </c>
    </row>
    <row r="676" spans="1:3" x14ac:dyDescent="0.2">
      <c r="A676" s="60">
        <v>27880</v>
      </c>
      <c r="B676" s="61">
        <v>141300</v>
      </c>
      <c r="C676" s="103">
        <f t="shared" si="31"/>
        <v>141.30000000000001</v>
      </c>
    </row>
    <row r="677" spans="1:3" x14ac:dyDescent="0.2">
      <c r="A677" s="60">
        <v>27911</v>
      </c>
      <c r="B677" s="61">
        <v>152300</v>
      </c>
      <c r="C677" s="103">
        <f t="shared" si="31"/>
        <v>152.30000000000001</v>
      </c>
    </row>
    <row r="678" spans="1:3" x14ac:dyDescent="0.2">
      <c r="A678" s="60">
        <v>27941</v>
      </c>
      <c r="B678" s="61">
        <v>21620</v>
      </c>
      <c r="C678" s="103">
        <f t="shared" si="31"/>
        <v>21.62</v>
      </c>
    </row>
    <row r="679" spans="1:3" x14ac:dyDescent="0.2">
      <c r="A679" s="60">
        <v>27972</v>
      </c>
      <c r="B679" s="61">
        <v>3080</v>
      </c>
      <c r="C679" s="103">
        <f t="shared" si="31"/>
        <v>3.08</v>
      </c>
    </row>
    <row r="680" spans="1:3" x14ac:dyDescent="0.2">
      <c r="A680" s="60">
        <v>28003</v>
      </c>
      <c r="B680" s="61">
        <v>10990</v>
      </c>
      <c r="C680" s="103">
        <f t="shared" si="31"/>
        <v>10.99</v>
      </c>
    </row>
    <row r="681" spans="1:3" x14ac:dyDescent="0.2">
      <c r="A681" s="60">
        <v>28033</v>
      </c>
      <c r="B681" s="61">
        <v>9100</v>
      </c>
      <c r="C681" s="103">
        <f t="shared" si="31"/>
        <v>9.1</v>
      </c>
    </row>
    <row r="682" spans="1:3" x14ac:dyDescent="0.2">
      <c r="A682" s="60">
        <v>28064</v>
      </c>
      <c r="B682" s="61">
        <v>15390</v>
      </c>
      <c r="C682" s="103">
        <f t="shared" si="31"/>
        <v>15.39</v>
      </c>
    </row>
    <row r="683" spans="1:3" x14ac:dyDescent="0.2">
      <c r="A683" s="60">
        <v>28094</v>
      </c>
      <c r="B683" s="61">
        <v>10440</v>
      </c>
      <c r="C683" s="103">
        <f t="shared" si="31"/>
        <v>10.44</v>
      </c>
    </row>
    <row r="684" spans="1:3" x14ac:dyDescent="0.2">
      <c r="A684" s="60">
        <v>28125</v>
      </c>
      <c r="B684" s="61">
        <v>3250</v>
      </c>
      <c r="C684" s="103">
        <f t="shared" si="31"/>
        <v>3.25</v>
      </c>
    </row>
    <row r="685" spans="1:3" x14ac:dyDescent="0.2">
      <c r="A685" s="60">
        <v>28156</v>
      </c>
      <c r="B685" s="61">
        <v>22250</v>
      </c>
      <c r="C685" s="103">
        <f t="shared" si="31"/>
        <v>22.25</v>
      </c>
    </row>
    <row r="686" spans="1:3" x14ac:dyDescent="0.2">
      <c r="A686" s="60">
        <v>28184</v>
      </c>
      <c r="B686" s="61">
        <v>27070</v>
      </c>
      <c r="C686" s="103">
        <f t="shared" si="31"/>
        <v>27.07</v>
      </c>
    </row>
    <row r="687" spans="1:3" x14ac:dyDescent="0.2">
      <c r="A687" s="60">
        <v>28215</v>
      </c>
      <c r="B687" s="61">
        <v>41700</v>
      </c>
      <c r="C687" s="103">
        <f t="shared" si="31"/>
        <v>41.7</v>
      </c>
    </row>
    <row r="688" spans="1:3" x14ac:dyDescent="0.2">
      <c r="A688" s="60">
        <v>28245</v>
      </c>
      <c r="B688" s="61">
        <v>74680</v>
      </c>
      <c r="C688" s="103">
        <f t="shared" si="31"/>
        <v>74.680000000000007</v>
      </c>
    </row>
    <row r="689" spans="1:3" x14ac:dyDescent="0.2">
      <c r="A689" s="60">
        <v>28276</v>
      </c>
      <c r="B689" s="61">
        <v>99750</v>
      </c>
      <c r="C689" s="103">
        <f t="shared" si="31"/>
        <v>99.75</v>
      </c>
    </row>
    <row r="690" spans="1:3" x14ac:dyDescent="0.2">
      <c r="A690" s="60">
        <v>28306</v>
      </c>
      <c r="B690" s="61">
        <v>54530</v>
      </c>
      <c r="C690" s="103">
        <f t="shared" si="31"/>
        <v>54.53</v>
      </c>
    </row>
    <row r="691" spans="1:3" x14ac:dyDescent="0.2">
      <c r="A691" s="60">
        <v>28337</v>
      </c>
      <c r="B691" s="61">
        <v>0</v>
      </c>
      <c r="C691" s="103">
        <f t="shared" si="31"/>
        <v>0</v>
      </c>
    </row>
    <row r="692" spans="1:3" x14ac:dyDescent="0.2">
      <c r="A692" s="60">
        <v>28368</v>
      </c>
      <c r="B692" s="61">
        <v>0</v>
      </c>
      <c r="C692" s="103">
        <f t="shared" si="31"/>
        <v>0</v>
      </c>
    </row>
    <row r="693" spans="1:3" x14ac:dyDescent="0.2">
      <c r="A693" s="60">
        <v>28398</v>
      </c>
      <c r="B693" s="61">
        <v>0</v>
      </c>
      <c r="C693" s="103">
        <f t="shared" si="31"/>
        <v>0</v>
      </c>
    </row>
    <row r="694" spans="1:3" x14ac:dyDescent="0.2">
      <c r="A694" s="60">
        <v>28429</v>
      </c>
      <c r="B694" s="61">
        <v>0</v>
      </c>
      <c r="C694" s="103">
        <f t="shared" si="31"/>
        <v>0</v>
      </c>
    </row>
    <row r="695" spans="1:3" x14ac:dyDescent="0.2">
      <c r="A695" s="60">
        <v>28459</v>
      </c>
      <c r="B695" s="61">
        <v>19080</v>
      </c>
      <c r="C695" s="103">
        <f t="shared" si="31"/>
        <v>19.079999999999998</v>
      </c>
    </row>
    <row r="696" spans="1:3" x14ac:dyDescent="0.2">
      <c r="A696" s="60">
        <v>28490</v>
      </c>
      <c r="B696" s="61">
        <v>181130</v>
      </c>
      <c r="C696" s="103">
        <f t="shared" si="31"/>
        <v>181.13</v>
      </c>
    </row>
    <row r="697" spans="1:3" x14ac:dyDescent="0.2">
      <c r="A697" s="60">
        <v>28521</v>
      </c>
      <c r="B697" s="61">
        <v>550190</v>
      </c>
      <c r="C697" s="103">
        <f t="shared" si="31"/>
        <v>550.19000000000005</v>
      </c>
    </row>
    <row r="698" spans="1:3" x14ac:dyDescent="0.2">
      <c r="A698" s="60">
        <v>28549</v>
      </c>
      <c r="B698" s="61">
        <v>293360</v>
      </c>
      <c r="C698" s="103">
        <f t="shared" si="31"/>
        <v>293.36</v>
      </c>
    </row>
    <row r="699" spans="1:3" x14ac:dyDescent="0.2">
      <c r="A699" s="60">
        <v>28580</v>
      </c>
      <c r="B699" s="61">
        <v>567840</v>
      </c>
      <c r="C699" s="103">
        <f t="shared" si="31"/>
        <v>567.84</v>
      </c>
    </row>
    <row r="700" spans="1:3" x14ac:dyDescent="0.2">
      <c r="A700" s="60">
        <v>28610</v>
      </c>
      <c r="B700" s="61">
        <v>521970</v>
      </c>
      <c r="C700" s="103">
        <f t="shared" si="31"/>
        <v>521.97</v>
      </c>
    </row>
    <row r="701" spans="1:3" x14ac:dyDescent="0.2">
      <c r="A701" s="60">
        <v>28641</v>
      </c>
      <c r="B701" s="61">
        <v>594990</v>
      </c>
      <c r="C701" s="103">
        <f t="shared" si="31"/>
        <v>594.99</v>
      </c>
    </row>
    <row r="702" spans="1:3" x14ac:dyDescent="0.2">
      <c r="A702" s="60">
        <v>28671</v>
      </c>
      <c r="B702" s="61">
        <v>376590</v>
      </c>
      <c r="C702" s="103">
        <f t="shared" si="31"/>
        <v>376.59</v>
      </c>
    </row>
    <row r="703" spans="1:3" x14ac:dyDescent="0.2">
      <c r="A703" s="60">
        <v>28702</v>
      </c>
      <c r="B703" s="61">
        <v>87970</v>
      </c>
      <c r="C703" s="103">
        <f t="shared" si="31"/>
        <v>87.97</v>
      </c>
    </row>
    <row r="704" spans="1:3" x14ac:dyDescent="0.2">
      <c r="A704" s="60">
        <v>28733</v>
      </c>
      <c r="B704" s="61">
        <v>6630</v>
      </c>
      <c r="C704" s="103">
        <f t="shared" si="31"/>
        <v>6.63</v>
      </c>
    </row>
    <row r="705" spans="1:3" x14ac:dyDescent="0.2">
      <c r="A705" s="60">
        <v>28763</v>
      </c>
      <c r="B705" s="61">
        <v>23750</v>
      </c>
      <c r="C705" s="103">
        <f t="shared" si="31"/>
        <v>23.75</v>
      </c>
    </row>
    <row r="706" spans="1:3" x14ac:dyDescent="0.2">
      <c r="A706" s="60">
        <v>28794</v>
      </c>
      <c r="B706" s="61">
        <v>1910</v>
      </c>
      <c r="C706" s="103">
        <f t="shared" si="31"/>
        <v>1.91</v>
      </c>
    </row>
    <row r="707" spans="1:3" x14ac:dyDescent="0.2">
      <c r="A707" s="60">
        <v>28824</v>
      </c>
      <c r="B707" s="61">
        <v>22340</v>
      </c>
      <c r="C707" s="103">
        <f t="shared" si="31"/>
        <v>22.34</v>
      </c>
    </row>
    <row r="708" spans="1:3" x14ac:dyDescent="0.2">
      <c r="A708" s="60">
        <v>28855</v>
      </c>
      <c r="B708" s="61">
        <v>32160</v>
      </c>
      <c r="C708" s="103">
        <f t="shared" si="31"/>
        <v>32.159999999999997</v>
      </c>
    </row>
    <row r="709" spans="1:3" x14ac:dyDescent="0.2">
      <c r="A709" s="60">
        <v>28886</v>
      </c>
      <c r="B709" s="61">
        <v>181180</v>
      </c>
      <c r="C709" s="103">
        <f t="shared" si="31"/>
        <v>181.18</v>
      </c>
    </row>
    <row r="710" spans="1:3" x14ac:dyDescent="0.2">
      <c r="A710" s="60">
        <v>28914</v>
      </c>
      <c r="B710" s="61">
        <v>217350</v>
      </c>
      <c r="C710" s="103">
        <f t="shared" si="31"/>
        <v>217.35</v>
      </c>
    </row>
    <row r="711" spans="1:3" x14ac:dyDescent="0.2">
      <c r="A711" s="60">
        <v>28945</v>
      </c>
      <c r="B711" s="61">
        <v>360460</v>
      </c>
      <c r="C711" s="103">
        <f t="shared" si="31"/>
        <v>360.46</v>
      </c>
    </row>
    <row r="712" spans="1:3" x14ac:dyDescent="0.2">
      <c r="A712" s="60">
        <v>28975</v>
      </c>
      <c r="B712" s="61">
        <v>364050</v>
      </c>
      <c r="C712" s="103">
        <f t="shared" si="31"/>
        <v>364.05</v>
      </c>
    </row>
    <row r="713" spans="1:3" x14ac:dyDescent="0.2">
      <c r="A713" s="60">
        <v>29006</v>
      </c>
      <c r="B713" s="61">
        <v>652800</v>
      </c>
      <c r="C713" s="103">
        <f t="shared" si="31"/>
        <v>652.79999999999995</v>
      </c>
    </row>
    <row r="714" spans="1:3" x14ac:dyDescent="0.2">
      <c r="A714" s="60">
        <v>29036</v>
      </c>
      <c r="B714" s="61">
        <v>169670</v>
      </c>
      <c r="C714" s="103">
        <f t="shared" si="31"/>
        <v>169.67</v>
      </c>
    </row>
    <row r="715" spans="1:3" x14ac:dyDescent="0.2">
      <c r="A715" s="60">
        <v>29067</v>
      </c>
      <c r="B715" s="61">
        <v>33720</v>
      </c>
      <c r="C715" s="103">
        <f t="shared" ref="C715:C778" si="32">B715 / 1000</f>
        <v>33.72</v>
      </c>
    </row>
    <row r="716" spans="1:3" x14ac:dyDescent="0.2">
      <c r="A716" s="60">
        <v>29098</v>
      </c>
      <c r="B716" s="61">
        <v>4340</v>
      </c>
      <c r="C716" s="103">
        <f t="shared" si="32"/>
        <v>4.34</v>
      </c>
    </row>
    <row r="717" spans="1:3" x14ac:dyDescent="0.2">
      <c r="A717" s="60">
        <v>29128</v>
      </c>
      <c r="B717" s="61">
        <v>1530</v>
      </c>
      <c r="C717" s="103">
        <f t="shared" si="32"/>
        <v>1.53</v>
      </c>
    </row>
    <row r="718" spans="1:3" x14ac:dyDescent="0.2">
      <c r="A718" s="60">
        <v>29159</v>
      </c>
      <c r="B718" s="61">
        <v>31190</v>
      </c>
      <c r="C718" s="103">
        <f t="shared" si="32"/>
        <v>31.19</v>
      </c>
    </row>
    <row r="719" spans="1:3" x14ac:dyDescent="0.2">
      <c r="A719" s="60">
        <v>29189</v>
      </c>
      <c r="B719" s="61">
        <v>66400</v>
      </c>
      <c r="C719" s="103">
        <f t="shared" si="32"/>
        <v>66.400000000000006</v>
      </c>
    </row>
    <row r="720" spans="1:3" x14ac:dyDescent="0.2">
      <c r="A720" s="60">
        <v>29220</v>
      </c>
      <c r="B720" s="61">
        <v>93680</v>
      </c>
      <c r="C720" s="103">
        <f t="shared" si="32"/>
        <v>93.68</v>
      </c>
    </row>
    <row r="721" spans="1:3" x14ac:dyDescent="0.2">
      <c r="A721" s="60">
        <v>29251</v>
      </c>
      <c r="B721" s="61">
        <v>1207960</v>
      </c>
      <c r="C721" s="103">
        <f t="shared" si="32"/>
        <v>1207.96</v>
      </c>
    </row>
    <row r="722" spans="1:3" x14ac:dyDescent="0.2">
      <c r="A722" s="60">
        <v>29280</v>
      </c>
      <c r="B722" s="61">
        <v>716760</v>
      </c>
      <c r="C722" s="103">
        <f t="shared" si="32"/>
        <v>716.76</v>
      </c>
    </row>
    <row r="723" spans="1:3" x14ac:dyDescent="0.2">
      <c r="A723" s="60">
        <v>29311</v>
      </c>
      <c r="B723" s="61">
        <v>402850</v>
      </c>
      <c r="C723" s="103">
        <f t="shared" si="32"/>
        <v>402.85</v>
      </c>
    </row>
    <row r="724" spans="1:3" x14ac:dyDescent="0.2">
      <c r="A724" s="60">
        <v>29341</v>
      </c>
      <c r="B724" s="61">
        <v>407070</v>
      </c>
      <c r="C724" s="103">
        <f t="shared" si="32"/>
        <v>407.07</v>
      </c>
    </row>
    <row r="725" spans="1:3" x14ac:dyDescent="0.2">
      <c r="A725" s="60">
        <v>29372</v>
      </c>
      <c r="B725" s="61">
        <v>486610</v>
      </c>
      <c r="C725" s="103">
        <f t="shared" si="32"/>
        <v>486.61</v>
      </c>
    </row>
    <row r="726" spans="1:3" x14ac:dyDescent="0.2">
      <c r="A726" s="60">
        <v>29402</v>
      </c>
      <c r="B726" s="61">
        <v>299270</v>
      </c>
      <c r="C726" s="103">
        <f t="shared" si="32"/>
        <v>299.27</v>
      </c>
    </row>
    <row r="727" spans="1:3" x14ac:dyDescent="0.2">
      <c r="A727" s="60">
        <v>29433</v>
      </c>
      <c r="B727" s="61">
        <v>126700</v>
      </c>
      <c r="C727" s="103">
        <f t="shared" si="32"/>
        <v>126.7</v>
      </c>
    </row>
    <row r="728" spans="1:3" x14ac:dyDescent="0.2">
      <c r="A728" s="60">
        <v>29464</v>
      </c>
      <c r="B728" s="61">
        <v>19440</v>
      </c>
      <c r="C728" s="103">
        <f t="shared" si="32"/>
        <v>19.440000000000001</v>
      </c>
    </row>
    <row r="729" spans="1:3" x14ac:dyDescent="0.2">
      <c r="A729" s="60">
        <v>29494</v>
      </c>
      <c r="B729" s="61">
        <v>13150</v>
      </c>
      <c r="C729" s="103">
        <f t="shared" si="32"/>
        <v>13.15</v>
      </c>
    </row>
    <row r="730" spans="1:3" x14ac:dyDescent="0.2">
      <c r="A730" s="60">
        <v>29525</v>
      </c>
      <c r="B730" s="61">
        <v>19230</v>
      </c>
      <c r="C730" s="103">
        <f t="shared" si="32"/>
        <v>19.23</v>
      </c>
    </row>
    <row r="731" spans="1:3" x14ac:dyDescent="0.2">
      <c r="A731" s="60">
        <v>29555</v>
      </c>
      <c r="B731" s="61">
        <v>18300</v>
      </c>
      <c r="C731" s="103">
        <f t="shared" si="32"/>
        <v>18.3</v>
      </c>
    </row>
    <row r="732" spans="1:3" x14ac:dyDescent="0.2">
      <c r="A732" s="60">
        <v>29586</v>
      </c>
      <c r="B732" s="61">
        <v>42280</v>
      </c>
      <c r="C732" s="103">
        <f t="shared" si="32"/>
        <v>42.28</v>
      </c>
    </row>
    <row r="733" spans="1:3" x14ac:dyDescent="0.2">
      <c r="A733" s="60">
        <v>29617</v>
      </c>
      <c r="B733" s="61">
        <v>92000</v>
      </c>
      <c r="C733" s="103">
        <f t="shared" si="32"/>
        <v>92</v>
      </c>
    </row>
    <row r="734" spans="1:3" x14ac:dyDescent="0.2">
      <c r="A734" s="60">
        <v>29645</v>
      </c>
      <c r="B734" s="61">
        <v>136210</v>
      </c>
      <c r="C734" s="103">
        <f t="shared" si="32"/>
        <v>136.21</v>
      </c>
    </row>
    <row r="735" spans="1:3" x14ac:dyDescent="0.2">
      <c r="A735" s="60">
        <v>29676</v>
      </c>
      <c r="B735" s="61">
        <v>267730</v>
      </c>
      <c r="C735" s="103">
        <f t="shared" si="32"/>
        <v>267.73</v>
      </c>
    </row>
    <row r="736" spans="1:3" x14ac:dyDescent="0.2">
      <c r="A736" s="60">
        <v>29706</v>
      </c>
      <c r="B736" s="61">
        <v>291950</v>
      </c>
      <c r="C736" s="103">
        <f t="shared" si="32"/>
        <v>291.95</v>
      </c>
    </row>
    <row r="737" spans="1:3" x14ac:dyDescent="0.2">
      <c r="A737" s="60">
        <v>29737</v>
      </c>
      <c r="B737" s="61">
        <v>215610</v>
      </c>
      <c r="C737" s="103">
        <f t="shared" si="32"/>
        <v>215.61</v>
      </c>
    </row>
    <row r="738" spans="1:3" x14ac:dyDescent="0.2">
      <c r="A738" s="60">
        <v>29767</v>
      </c>
      <c r="B738" s="61">
        <v>44600</v>
      </c>
      <c r="C738" s="103">
        <f t="shared" si="32"/>
        <v>44.6</v>
      </c>
    </row>
    <row r="739" spans="1:3" x14ac:dyDescent="0.2">
      <c r="A739" s="60">
        <v>29798</v>
      </c>
      <c r="B739" s="61">
        <v>0</v>
      </c>
      <c r="C739" s="103">
        <f t="shared" si="32"/>
        <v>0</v>
      </c>
    </row>
    <row r="740" spans="1:3" x14ac:dyDescent="0.2">
      <c r="A740" s="60">
        <v>29829</v>
      </c>
      <c r="B740" s="61">
        <v>0</v>
      </c>
      <c r="C740" s="103">
        <f t="shared" si="32"/>
        <v>0</v>
      </c>
    </row>
    <row r="741" spans="1:3" x14ac:dyDescent="0.2">
      <c r="A741" s="60">
        <v>29859</v>
      </c>
      <c r="B741" s="61">
        <v>80</v>
      </c>
      <c r="C741" s="103">
        <f t="shared" si="32"/>
        <v>0.08</v>
      </c>
    </row>
    <row r="742" spans="1:3" x14ac:dyDescent="0.2">
      <c r="A742" s="60">
        <v>29890</v>
      </c>
      <c r="B742" s="61">
        <v>42270</v>
      </c>
      <c r="C742" s="103">
        <f t="shared" si="32"/>
        <v>42.27</v>
      </c>
    </row>
    <row r="743" spans="1:3" x14ac:dyDescent="0.2">
      <c r="A743" s="60">
        <v>29920</v>
      </c>
      <c r="B743" s="61">
        <v>531390</v>
      </c>
      <c r="C743" s="103">
        <f t="shared" si="32"/>
        <v>531.39</v>
      </c>
    </row>
    <row r="744" spans="1:3" x14ac:dyDescent="0.2">
      <c r="A744" s="60">
        <v>29951</v>
      </c>
      <c r="B744" s="61">
        <v>838290</v>
      </c>
      <c r="C744" s="103">
        <f t="shared" si="32"/>
        <v>838.29</v>
      </c>
    </row>
    <row r="745" spans="1:3" x14ac:dyDescent="0.2">
      <c r="A745" s="60">
        <v>29982</v>
      </c>
      <c r="B745" s="61">
        <v>529490</v>
      </c>
      <c r="C745" s="103">
        <f t="shared" si="32"/>
        <v>529.49</v>
      </c>
    </row>
    <row r="746" spans="1:3" x14ac:dyDescent="0.2">
      <c r="A746" s="60">
        <v>30010</v>
      </c>
      <c r="B746" s="61">
        <v>896770</v>
      </c>
      <c r="C746" s="103">
        <f t="shared" si="32"/>
        <v>896.77</v>
      </c>
    </row>
    <row r="747" spans="1:3" x14ac:dyDescent="0.2">
      <c r="A747" s="60">
        <v>30041</v>
      </c>
      <c r="B747" s="61">
        <v>687810</v>
      </c>
      <c r="C747" s="103">
        <f t="shared" si="32"/>
        <v>687.81</v>
      </c>
    </row>
    <row r="748" spans="1:3" x14ac:dyDescent="0.2">
      <c r="A748" s="60">
        <v>30071</v>
      </c>
      <c r="B748" s="61">
        <v>1130490</v>
      </c>
      <c r="C748" s="103">
        <f t="shared" si="32"/>
        <v>1130.49</v>
      </c>
    </row>
    <row r="749" spans="1:3" x14ac:dyDescent="0.2">
      <c r="A749" s="60">
        <v>30102</v>
      </c>
      <c r="B749" s="61">
        <v>841900</v>
      </c>
      <c r="C749" s="103">
        <f t="shared" si="32"/>
        <v>841.9</v>
      </c>
    </row>
    <row r="750" spans="1:3" x14ac:dyDescent="0.2">
      <c r="A750" s="60">
        <v>30132</v>
      </c>
      <c r="B750" s="61">
        <v>387340</v>
      </c>
      <c r="C750" s="103">
        <f t="shared" si="32"/>
        <v>387.34</v>
      </c>
    </row>
    <row r="751" spans="1:3" x14ac:dyDescent="0.2">
      <c r="A751" s="60">
        <v>30163</v>
      </c>
      <c r="B751" s="61">
        <v>135900</v>
      </c>
      <c r="C751" s="103">
        <f t="shared" si="32"/>
        <v>135.9</v>
      </c>
    </row>
    <row r="752" spans="1:3" x14ac:dyDescent="0.2">
      <c r="A752" s="60">
        <v>30194</v>
      </c>
      <c r="B752" s="61">
        <v>41100</v>
      </c>
      <c r="C752" s="103">
        <f t="shared" si="32"/>
        <v>41.1</v>
      </c>
    </row>
    <row r="753" spans="1:3" x14ac:dyDescent="0.2">
      <c r="A753" s="60">
        <v>30224</v>
      </c>
      <c r="B753" s="61">
        <v>61140</v>
      </c>
      <c r="C753" s="103">
        <f t="shared" si="32"/>
        <v>61.14</v>
      </c>
    </row>
    <row r="754" spans="1:3" x14ac:dyDescent="0.2">
      <c r="A754" s="60">
        <v>30255</v>
      </c>
      <c r="B754" s="61">
        <v>168870</v>
      </c>
      <c r="C754" s="103">
        <f t="shared" si="32"/>
        <v>168.87</v>
      </c>
    </row>
    <row r="755" spans="1:3" x14ac:dyDescent="0.2">
      <c r="A755" s="60">
        <v>30285</v>
      </c>
      <c r="B755" s="61">
        <v>277900</v>
      </c>
      <c r="C755" s="103">
        <f t="shared" si="32"/>
        <v>277.89999999999998</v>
      </c>
    </row>
    <row r="756" spans="1:3" x14ac:dyDescent="0.2">
      <c r="A756" s="60">
        <v>30316</v>
      </c>
      <c r="B756" s="61">
        <v>565140</v>
      </c>
      <c r="C756" s="103">
        <f t="shared" si="32"/>
        <v>565.14</v>
      </c>
    </row>
    <row r="757" spans="1:3" x14ac:dyDescent="0.2">
      <c r="A757" s="60">
        <v>30347</v>
      </c>
      <c r="B757" s="61">
        <v>454160</v>
      </c>
      <c r="C757" s="103">
        <f t="shared" si="32"/>
        <v>454.16</v>
      </c>
    </row>
    <row r="758" spans="1:3" x14ac:dyDescent="0.2">
      <c r="A758" s="60">
        <v>30375</v>
      </c>
      <c r="B758" s="61">
        <v>695710</v>
      </c>
      <c r="C758" s="103">
        <f t="shared" si="32"/>
        <v>695.71</v>
      </c>
    </row>
    <row r="759" spans="1:3" x14ac:dyDescent="0.2">
      <c r="A759" s="60">
        <v>30406</v>
      </c>
      <c r="B759" s="61">
        <v>1167210</v>
      </c>
      <c r="C759" s="103">
        <f t="shared" si="32"/>
        <v>1167.21</v>
      </c>
    </row>
    <row r="760" spans="1:3" x14ac:dyDescent="0.2">
      <c r="A760" s="60">
        <v>30436</v>
      </c>
      <c r="B760" s="61">
        <v>605280</v>
      </c>
      <c r="C760" s="103">
        <f t="shared" si="32"/>
        <v>605.28</v>
      </c>
    </row>
    <row r="761" spans="1:3" x14ac:dyDescent="0.2">
      <c r="A761" s="60">
        <v>30467</v>
      </c>
      <c r="B761" s="61">
        <v>982720</v>
      </c>
      <c r="C761" s="103">
        <f t="shared" si="32"/>
        <v>982.72</v>
      </c>
    </row>
    <row r="762" spans="1:3" x14ac:dyDescent="0.2">
      <c r="A762" s="60">
        <v>30497</v>
      </c>
      <c r="B762" s="61">
        <v>942210</v>
      </c>
      <c r="C762" s="103">
        <f t="shared" si="32"/>
        <v>942.21</v>
      </c>
    </row>
    <row r="763" spans="1:3" x14ac:dyDescent="0.2">
      <c r="A763" s="60">
        <v>30528</v>
      </c>
      <c r="B763" s="61">
        <v>382050</v>
      </c>
      <c r="C763" s="103">
        <f t="shared" si="32"/>
        <v>382.05</v>
      </c>
    </row>
    <row r="764" spans="1:3" x14ac:dyDescent="0.2">
      <c r="A764" s="60">
        <v>30559</v>
      </c>
      <c r="B764" s="61">
        <v>89930</v>
      </c>
      <c r="C764" s="103">
        <f t="shared" si="32"/>
        <v>89.93</v>
      </c>
    </row>
    <row r="765" spans="1:3" x14ac:dyDescent="0.2">
      <c r="A765" s="60">
        <v>30589</v>
      </c>
      <c r="B765" s="61">
        <v>50586</v>
      </c>
      <c r="C765" s="103">
        <f t="shared" si="32"/>
        <v>50.585999999999999</v>
      </c>
    </row>
    <row r="766" spans="1:3" x14ac:dyDescent="0.2">
      <c r="A766" s="60">
        <v>30620</v>
      </c>
      <c r="B766" s="61">
        <v>48560</v>
      </c>
      <c r="C766" s="103">
        <f t="shared" si="32"/>
        <v>48.56</v>
      </c>
    </row>
    <row r="767" spans="1:3" x14ac:dyDescent="0.2">
      <c r="A767" s="60">
        <v>30650</v>
      </c>
      <c r="B767" s="61">
        <v>721590</v>
      </c>
      <c r="C767" s="103">
        <f t="shared" si="32"/>
        <v>721.59</v>
      </c>
    </row>
    <row r="768" spans="1:3" x14ac:dyDescent="0.2">
      <c r="A768" s="60">
        <v>30681</v>
      </c>
      <c r="B768" s="61">
        <v>946810</v>
      </c>
      <c r="C768" s="103">
        <f t="shared" si="32"/>
        <v>946.81</v>
      </c>
    </row>
    <row r="769" spans="1:3" x14ac:dyDescent="0.2">
      <c r="A769" s="60">
        <v>30712</v>
      </c>
      <c r="B769" s="61">
        <v>379420</v>
      </c>
      <c r="C769" s="103">
        <f t="shared" si="32"/>
        <v>379.42</v>
      </c>
    </row>
    <row r="770" spans="1:3" x14ac:dyDescent="0.2">
      <c r="A770" s="60">
        <v>30741</v>
      </c>
      <c r="B770" s="61">
        <v>287510</v>
      </c>
      <c r="C770" s="103">
        <f t="shared" si="32"/>
        <v>287.51</v>
      </c>
    </row>
    <row r="771" spans="1:3" x14ac:dyDescent="0.2">
      <c r="A771" s="60">
        <v>30772</v>
      </c>
      <c r="B771" s="61">
        <v>379850</v>
      </c>
      <c r="C771" s="103">
        <f t="shared" si="32"/>
        <v>379.85</v>
      </c>
    </row>
    <row r="772" spans="1:3" x14ac:dyDescent="0.2">
      <c r="A772" s="60">
        <v>30802</v>
      </c>
      <c r="B772" s="61">
        <v>318790</v>
      </c>
      <c r="C772" s="103">
        <f t="shared" si="32"/>
        <v>318.79000000000002</v>
      </c>
    </row>
    <row r="773" spans="1:3" x14ac:dyDescent="0.2">
      <c r="A773" s="60">
        <v>30833</v>
      </c>
      <c r="B773" s="61">
        <v>492750</v>
      </c>
      <c r="C773" s="103">
        <f t="shared" si="32"/>
        <v>492.75</v>
      </c>
    </row>
    <row r="774" spans="1:3" x14ac:dyDescent="0.2">
      <c r="A774" s="60">
        <v>30863</v>
      </c>
      <c r="B774" s="61">
        <v>237260</v>
      </c>
      <c r="C774" s="103">
        <f t="shared" si="32"/>
        <v>237.26</v>
      </c>
    </row>
    <row r="775" spans="1:3" x14ac:dyDescent="0.2">
      <c r="A775" s="60">
        <v>30894</v>
      </c>
      <c r="B775" s="61">
        <v>49790</v>
      </c>
      <c r="C775" s="103">
        <f t="shared" si="32"/>
        <v>49.79</v>
      </c>
    </row>
    <row r="776" spans="1:3" x14ac:dyDescent="0.2">
      <c r="A776" s="60">
        <v>30925</v>
      </c>
      <c r="B776" s="61">
        <v>21720</v>
      </c>
      <c r="C776" s="103">
        <f t="shared" si="32"/>
        <v>21.72</v>
      </c>
    </row>
    <row r="777" spans="1:3" x14ac:dyDescent="0.2">
      <c r="A777" s="60">
        <v>30955</v>
      </c>
      <c r="B777" s="61">
        <v>17090</v>
      </c>
      <c r="C777" s="103">
        <f t="shared" si="32"/>
        <v>17.09</v>
      </c>
    </row>
    <row r="778" spans="1:3" x14ac:dyDescent="0.2">
      <c r="A778" s="60">
        <v>30986</v>
      </c>
      <c r="B778" s="61">
        <v>35670</v>
      </c>
      <c r="C778" s="103">
        <f t="shared" si="32"/>
        <v>35.67</v>
      </c>
    </row>
    <row r="779" spans="1:3" x14ac:dyDescent="0.2">
      <c r="A779" s="60">
        <v>31016</v>
      </c>
      <c r="B779" s="61">
        <v>188030</v>
      </c>
      <c r="C779" s="103">
        <f t="shared" ref="C779:C842" si="33">B779 / 1000</f>
        <v>188.03</v>
      </c>
    </row>
    <row r="780" spans="1:3" x14ac:dyDescent="0.2">
      <c r="A780" s="60">
        <v>31047</v>
      </c>
      <c r="B780" s="61">
        <v>101650</v>
      </c>
      <c r="C780" s="103">
        <f t="shared" si="33"/>
        <v>101.65</v>
      </c>
    </row>
    <row r="781" spans="1:3" x14ac:dyDescent="0.2">
      <c r="A781" s="60">
        <v>31078</v>
      </c>
      <c r="B781" s="61">
        <v>69560</v>
      </c>
      <c r="C781" s="103">
        <f t="shared" si="33"/>
        <v>69.56</v>
      </c>
    </row>
    <row r="782" spans="1:3" x14ac:dyDescent="0.2">
      <c r="A782" s="60">
        <v>31106</v>
      </c>
      <c r="B782" s="61">
        <v>140650</v>
      </c>
      <c r="C782" s="103">
        <f t="shared" si="33"/>
        <v>140.65</v>
      </c>
    </row>
    <row r="783" spans="1:3" x14ac:dyDescent="0.2">
      <c r="A783" s="60">
        <v>31137</v>
      </c>
      <c r="B783" s="61">
        <v>199930</v>
      </c>
      <c r="C783" s="103">
        <f t="shared" si="33"/>
        <v>199.93</v>
      </c>
    </row>
    <row r="784" spans="1:3" x14ac:dyDescent="0.2">
      <c r="A784" s="60">
        <v>31167</v>
      </c>
      <c r="B784" s="61">
        <v>434560</v>
      </c>
      <c r="C784" s="103">
        <f t="shared" si="33"/>
        <v>434.56</v>
      </c>
    </row>
    <row r="785" spans="1:3" x14ac:dyDescent="0.2">
      <c r="A785" s="60">
        <v>31198</v>
      </c>
      <c r="B785" s="61">
        <v>282860</v>
      </c>
      <c r="C785" s="103">
        <f t="shared" si="33"/>
        <v>282.86</v>
      </c>
    </row>
    <row r="786" spans="1:3" x14ac:dyDescent="0.2">
      <c r="A786" s="60">
        <v>31228</v>
      </c>
      <c r="B786" s="61">
        <v>78530</v>
      </c>
      <c r="C786" s="103">
        <f t="shared" si="33"/>
        <v>78.53</v>
      </c>
    </row>
    <row r="787" spans="1:3" x14ac:dyDescent="0.2">
      <c r="A787" s="60">
        <v>31259</v>
      </c>
      <c r="B787" s="61">
        <v>13630</v>
      </c>
      <c r="C787" s="103">
        <f t="shared" si="33"/>
        <v>13.63</v>
      </c>
    </row>
    <row r="788" spans="1:3" x14ac:dyDescent="0.2">
      <c r="A788" s="60">
        <v>31290</v>
      </c>
      <c r="B788" s="61">
        <v>4850</v>
      </c>
      <c r="C788" s="103">
        <f t="shared" si="33"/>
        <v>4.8499999999999996</v>
      </c>
    </row>
    <row r="789" spans="1:3" x14ac:dyDescent="0.2">
      <c r="A789" s="60">
        <v>31320</v>
      </c>
      <c r="B789" s="61">
        <v>24310</v>
      </c>
      <c r="C789" s="103">
        <f t="shared" si="33"/>
        <v>24.31</v>
      </c>
    </row>
    <row r="790" spans="1:3" x14ac:dyDescent="0.2">
      <c r="A790" s="60">
        <v>31351</v>
      </c>
      <c r="B790" s="61">
        <v>20954</v>
      </c>
      <c r="C790" s="103">
        <f t="shared" si="33"/>
        <v>20.954000000000001</v>
      </c>
    </row>
    <row r="791" spans="1:3" x14ac:dyDescent="0.2">
      <c r="A791" s="60">
        <v>31381</v>
      </c>
      <c r="B791" s="61">
        <v>69387</v>
      </c>
      <c r="C791" s="103">
        <f t="shared" si="33"/>
        <v>69.387</v>
      </c>
    </row>
    <row r="792" spans="1:3" x14ac:dyDescent="0.2">
      <c r="A792" s="60">
        <v>31412</v>
      </c>
      <c r="B792" s="61">
        <v>153923</v>
      </c>
      <c r="C792" s="103">
        <f t="shared" si="33"/>
        <v>153.923</v>
      </c>
    </row>
    <row r="793" spans="1:3" x14ac:dyDescent="0.2">
      <c r="A793" s="60">
        <v>31443</v>
      </c>
      <c r="B793" s="61">
        <v>357806</v>
      </c>
      <c r="C793" s="103">
        <f t="shared" si="33"/>
        <v>357.80599999999998</v>
      </c>
    </row>
    <row r="794" spans="1:3" x14ac:dyDescent="0.2">
      <c r="A794" s="60">
        <v>31471</v>
      </c>
      <c r="B794" s="61">
        <v>1866219</v>
      </c>
      <c r="C794" s="103">
        <f t="shared" si="33"/>
        <v>1866.2190000000001</v>
      </c>
    </row>
    <row r="795" spans="1:3" x14ac:dyDescent="0.2">
      <c r="A795" s="60">
        <v>31502</v>
      </c>
      <c r="B795" s="61">
        <v>966836</v>
      </c>
      <c r="C795" s="103">
        <f t="shared" si="33"/>
        <v>966.83600000000001</v>
      </c>
    </row>
    <row r="796" spans="1:3" x14ac:dyDescent="0.2">
      <c r="A796" s="60">
        <v>31532</v>
      </c>
      <c r="B796" s="61">
        <v>401588</v>
      </c>
      <c r="C796" s="103">
        <f t="shared" si="33"/>
        <v>401.58800000000002</v>
      </c>
    </row>
    <row r="797" spans="1:3" x14ac:dyDescent="0.2">
      <c r="A797" s="60">
        <v>31563</v>
      </c>
      <c r="B797" s="61">
        <v>419124</v>
      </c>
      <c r="C797" s="103">
        <f t="shared" si="33"/>
        <v>419.12400000000002</v>
      </c>
    </row>
    <row r="798" spans="1:3" x14ac:dyDescent="0.2">
      <c r="A798" s="60">
        <v>31593</v>
      </c>
      <c r="B798" s="61">
        <v>309635</v>
      </c>
      <c r="C798" s="103">
        <f t="shared" si="33"/>
        <v>309.63499999999999</v>
      </c>
    </row>
    <row r="799" spans="1:3" x14ac:dyDescent="0.2">
      <c r="A799" s="60">
        <v>31624</v>
      </c>
      <c r="B799" s="61">
        <v>50615</v>
      </c>
      <c r="C799" s="103">
        <f t="shared" si="33"/>
        <v>50.615000000000002</v>
      </c>
    </row>
    <row r="800" spans="1:3" x14ac:dyDescent="0.2">
      <c r="A800" s="60">
        <v>31655</v>
      </c>
      <c r="B800" s="61">
        <v>25155</v>
      </c>
      <c r="C800" s="103">
        <f t="shared" si="33"/>
        <v>25.155000000000001</v>
      </c>
    </row>
    <row r="801" spans="1:3" x14ac:dyDescent="0.2">
      <c r="A801" s="60">
        <v>31685</v>
      </c>
      <c r="B801" s="61">
        <v>12042</v>
      </c>
      <c r="C801" s="103">
        <f t="shared" si="33"/>
        <v>12.042</v>
      </c>
    </row>
    <row r="802" spans="1:3" x14ac:dyDescent="0.2">
      <c r="A802" s="60">
        <v>31716</v>
      </c>
      <c r="B802" s="61">
        <v>28339</v>
      </c>
      <c r="C802" s="103">
        <f t="shared" si="33"/>
        <v>28.338999999999999</v>
      </c>
    </row>
    <row r="803" spans="1:3" x14ac:dyDescent="0.2">
      <c r="A803" s="60">
        <v>31746</v>
      </c>
      <c r="B803" s="61">
        <v>12439</v>
      </c>
      <c r="C803" s="103">
        <f t="shared" si="33"/>
        <v>12.439</v>
      </c>
    </row>
    <row r="804" spans="1:3" x14ac:dyDescent="0.2">
      <c r="A804" s="60">
        <v>31777</v>
      </c>
      <c r="B804" s="61">
        <v>12084</v>
      </c>
      <c r="C804" s="103">
        <f t="shared" si="33"/>
        <v>12.084</v>
      </c>
    </row>
    <row r="805" spans="1:3" x14ac:dyDescent="0.2">
      <c r="A805" s="60">
        <v>31808</v>
      </c>
      <c r="B805" s="61">
        <v>49765</v>
      </c>
      <c r="C805" s="103">
        <f t="shared" si="33"/>
        <v>49.765000000000001</v>
      </c>
    </row>
    <row r="806" spans="1:3" x14ac:dyDescent="0.2">
      <c r="A806" s="60">
        <v>31836</v>
      </c>
      <c r="B806" s="61">
        <v>133030</v>
      </c>
      <c r="C806" s="103">
        <f t="shared" si="33"/>
        <v>133.03</v>
      </c>
    </row>
    <row r="807" spans="1:3" x14ac:dyDescent="0.2">
      <c r="A807" s="60">
        <v>31867</v>
      </c>
      <c r="B807" s="61">
        <v>208587</v>
      </c>
      <c r="C807" s="103">
        <f t="shared" si="33"/>
        <v>208.58699999999999</v>
      </c>
    </row>
    <row r="808" spans="1:3" x14ac:dyDescent="0.2">
      <c r="A808" s="60">
        <v>31897</v>
      </c>
      <c r="B808" s="61">
        <v>211837</v>
      </c>
      <c r="C808" s="103">
        <f t="shared" si="33"/>
        <v>211.83699999999999</v>
      </c>
    </row>
    <row r="809" spans="1:3" x14ac:dyDescent="0.2">
      <c r="A809" s="60">
        <v>31928</v>
      </c>
      <c r="B809" s="61">
        <v>177227</v>
      </c>
      <c r="C809" s="103">
        <f t="shared" si="33"/>
        <v>177.227</v>
      </c>
    </row>
    <row r="810" spans="1:3" x14ac:dyDescent="0.2">
      <c r="A810" s="60">
        <v>31958</v>
      </c>
      <c r="B810" s="61">
        <v>30682</v>
      </c>
      <c r="C810" s="103">
        <f t="shared" si="33"/>
        <v>30.681999999999999</v>
      </c>
    </row>
    <row r="811" spans="1:3" x14ac:dyDescent="0.2">
      <c r="A811" s="60">
        <v>31989</v>
      </c>
      <c r="B811" s="61">
        <v>8547</v>
      </c>
      <c r="C811" s="103">
        <f t="shared" si="33"/>
        <v>8.5470000000000006</v>
      </c>
    </row>
    <row r="812" spans="1:3" x14ac:dyDescent="0.2">
      <c r="A812" s="60">
        <v>32020</v>
      </c>
      <c r="B812" s="61">
        <v>3398</v>
      </c>
      <c r="C812" s="103">
        <f t="shared" si="33"/>
        <v>3.3980000000000001</v>
      </c>
    </row>
    <row r="813" spans="1:3" x14ac:dyDescent="0.2">
      <c r="A813" s="60">
        <v>32050</v>
      </c>
      <c r="B813" s="61">
        <v>3850</v>
      </c>
      <c r="C813" s="103">
        <f t="shared" si="33"/>
        <v>3.85</v>
      </c>
    </row>
    <row r="814" spans="1:3" x14ac:dyDescent="0.2">
      <c r="A814" s="60">
        <v>32081</v>
      </c>
      <c r="B814" s="61">
        <v>9108</v>
      </c>
      <c r="C814" s="103">
        <f t="shared" si="33"/>
        <v>9.1080000000000005</v>
      </c>
    </row>
    <row r="815" spans="1:3" x14ac:dyDescent="0.2">
      <c r="A815" s="60">
        <v>32111</v>
      </c>
      <c r="B815" s="61">
        <v>14533</v>
      </c>
      <c r="C815" s="103">
        <f t="shared" si="33"/>
        <v>14.532999999999999</v>
      </c>
    </row>
    <row r="816" spans="1:3" x14ac:dyDescent="0.2">
      <c r="A816" s="60">
        <v>32142</v>
      </c>
      <c r="B816" s="61">
        <v>89484</v>
      </c>
      <c r="C816" s="103">
        <f t="shared" si="33"/>
        <v>89.483999999999995</v>
      </c>
    </row>
    <row r="817" spans="1:3" x14ac:dyDescent="0.2">
      <c r="A817" s="60">
        <v>32173</v>
      </c>
      <c r="B817" s="61">
        <v>160807</v>
      </c>
      <c r="C817" s="103">
        <f t="shared" si="33"/>
        <v>160.80699999999999</v>
      </c>
    </row>
    <row r="818" spans="1:3" x14ac:dyDescent="0.2">
      <c r="A818" s="60">
        <v>32202</v>
      </c>
      <c r="B818" s="61">
        <v>93148</v>
      </c>
      <c r="C818" s="103">
        <f t="shared" si="33"/>
        <v>93.147999999999996</v>
      </c>
    </row>
    <row r="819" spans="1:3" x14ac:dyDescent="0.2">
      <c r="A819" s="60">
        <v>32233</v>
      </c>
      <c r="B819" s="61">
        <v>140334</v>
      </c>
      <c r="C819" s="103">
        <f t="shared" si="33"/>
        <v>140.334</v>
      </c>
    </row>
    <row r="820" spans="1:3" x14ac:dyDescent="0.2">
      <c r="A820" s="60">
        <v>32263</v>
      </c>
      <c r="B820" s="61">
        <v>165160</v>
      </c>
      <c r="C820" s="103">
        <f t="shared" si="33"/>
        <v>165.16</v>
      </c>
    </row>
    <row r="821" spans="1:3" x14ac:dyDescent="0.2">
      <c r="A821" s="60">
        <v>32294</v>
      </c>
      <c r="B821" s="61">
        <v>128222</v>
      </c>
      <c r="C821" s="103">
        <f t="shared" si="33"/>
        <v>128.22200000000001</v>
      </c>
    </row>
    <row r="822" spans="1:3" x14ac:dyDescent="0.2">
      <c r="A822" s="60">
        <v>32324</v>
      </c>
      <c r="B822" s="61">
        <v>51144</v>
      </c>
      <c r="C822" s="103">
        <f t="shared" si="33"/>
        <v>51.143999999999998</v>
      </c>
    </row>
    <row r="823" spans="1:3" x14ac:dyDescent="0.2">
      <c r="A823" s="60">
        <v>32355</v>
      </c>
      <c r="B823" s="61">
        <v>1103</v>
      </c>
      <c r="C823" s="103">
        <f t="shared" si="33"/>
        <v>1.103</v>
      </c>
    </row>
    <row r="824" spans="1:3" x14ac:dyDescent="0.2">
      <c r="A824" s="60">
        <v>32386</v>
      </c>
      <c r="B824" s="61">
        <v>0</v>
      </c>
      <c r="C824" s="103">
        <f t="shared" si="33"/>
        <v>0</v>
      </c>
    </row>
    <row r="825" spans="1:3" x14ac:dyDescent="0.2">
      <c r="A825" s="60">
        <v>32416</v>
      </c>
      <c r="B825" s="61">
        <v>50</v>
      </c>
      <c r="C825" s="103">
        <f t="shared" si="33"/>
        <v>0.05</v>
      </c>
    </row>
    <row r="826" spans="1:3" x14ac:dyDescent="0.2">
      <c r="A826" s="60">
        <v>32447</v>
      </c>
      <c r="B826" s="61">
        <v>5560</v>
      </c>
      <c r="C826" s="103">
        <f t="shared" si="33"/>
        <v>5.56</v>
      </c>
    </row>
    <row r="827" spans="1:3" x14ac:dyDescent="0.2">
      <c r="A827" s="60">
        <v>32477</v>
      </c>
      <c r="B827" s="61">
        <v>85163</v>
      </c>
      <c r="C827" s="103">
        <f t="shared" si="33"/>
        <v>85.162999999999997</v>
      </c>
    </row>
    <row r="828" spans="1:3" x14ac:dyDescent="0.2">
      <c r="A828" s="60">
        <v>32508</v>
      </c>
      <c r="B828" s="61">
        <v>62283</v>
      </c>
      <c r="C828" s="103">
        <f t="shared" si="33"/>
        <v>62.283000000000001</v>
      </c>
    </row>
    <row r="829" spans="1:3" x14ac:dyDescent="0.2">
      <c r="A829" s="60">
        <v>32539</v>
      </c>
      <c r="B829" s="61">
        <v>66274</v>
      </c>
      <c r="C829" s="103">
        <f t="shared" si="33"/>
        <v>66.274000000000001</v>
      </c>
    </row>
    <row r="830" spans="1:3" x14ac:dyDescent="0.2">
      <c r="A830" s="60">
        <v>32567</v>
      </c>
      <c r="B830" s="61">
        <v>109260</v>
      </c>
      <c r="C830" s="103">
        <f t="shared" si="33"/>
        <v>109.26</v>
      </c>
    </row>
    <row r="831" spans="1:3" x14ac:dyDescent="0.2">
      <c r="A831" s="60">
        <v>32598</v>
      </c>
      <c r="B831" s="61">
        <v>866372</v>
      </c>
      <c r="C831" s="103">
        <f t="shared" si="33"/>
        <v>866.37199999999996</v>
      </c>
    </row>
    <row r="832" spans="1:3" x14ac:dyDescent="0.2">
      <c r="A832" s="60">
        <v>32628</v>
      </c>
      <c r="B832" s="61">
        <v>552920</v>
      </c>
      <c r="C832" s="103">
        <f t="shared" si="33"/>
        <v>552.91999999999996</v>
      </c>
    </row>
    <row r="833" spans="1:3" x14ac:dyDescent="0.2">
      <c r="A833" s="60">
        <v>32659</v>
      </c>
      <c r="B833" s="61">
        <v>315650</v>
      </c>
      <c r="C833" s="103">
        <f t="shared" si="33"/>
        <v>315.64999999999998</v>
      </c>
    </row>
    <row r="834" spans="1:3" x14ac:dyDescent="0.2">
      <c r="A834" s="60">
        <v>32689</v>
      </c>
      <c r="B834" s="61">
        <v>145186</v>
      </c>
      <c r="C834" s="103">
        <f t="shared" si="33"/>
        <v>145.18600000000001</v>
      </c>
    </row>
    <row r="835" spans="1:3" x14ac:dyDescent="0.2">
      <c r="A835" s="60">
        <v>32720</v>
      </c>
      <c r="B835" s="61">
        <v>16653</v>
      </c>
      <c r="C835" s="103">
        <f t="shared" si="33"/>
        <v>16.652999999999999</v>
      </c>
    </row>
    <row r="836" spans="1:3" x14ac:dyDescent="0.2">
      <c r="A836" s="60">
        <v>32751</v>
      </c>
      <c r="B836" s="61">
        <v>2826</v>
      </c>
      <c r="C836" s="103">
        <f t="shared" si="33"/>
        <v>2.8260000000000001</v>
      </c>
    </row>
    <row r="837" spans="1:3" x14ac:dyDescent="0.2">
      <c r="A837" s="60">
        <v>32781</v>
      </c>
      <c r="B837" s="61">
        <v>19278</v>
      </c>
      <c r="C837" s="103">
        <f t="shared" si="33"/>
        <v>19.277999999999999</v>
      </c>
    </row>
    <row r="838" spans="1:3" x14ac:dyDescent="0.2">
      <c r="A838" s="60">
        <v>32812</v>
      </c>
      <c r="B838" s="61">
        <v>35510</v>
      </c>
      <c r="C838" s="103">
        <f t="shared" si="33"/>
        <v>35.51</v>
      </c>
    </row>
    <row r="839" spans="1:3" x14ac:dyDescent="0.2">
      <c r="A839" s="60">
        <v>32842</v>
      </c>
      <c r="B839" s="61">
        <v>39673</v>
      </c>
      <c r="C839" s="103">
        <f t="shared" si="33"/>
        <v>39.673000000000002</v>
      </c>
    </row>
    <row r="840" spans="1:3" x14ac:dyDescent="0.2">
      <c r="A840" s="60">
        <v>32873</v>
      </c>
      <c r="B840" s="61">
        <v>29099</v>
      </c>
      <c r="C840" s="103">
        <f t="shared" si="33"/>
        <v>29.099</v>
      </c>
    </row>
    <row r="841" spans="1:3" x14ac:dyDescent="0.2">
      <c r="A841" s="60">
        <v>32904</v>
      </c>
      <c r="B841" s="61">
        <v>101288</v>
      </c>
      <c r="C841" s="103">
        <f t="shared" si="33"/>
        <v>101.288</v>
      </c>
    </row>
    <row r="842" spans="1:3" x14ac:dyDescent="0.2">
      <c r="A842" s="60">
        <v>32932</v>
      </c>
      <c r="B842" s="61">
        <v>100917</v>
      </c>
      <c r="C842" s="103">
        <f t="shared" si="33"/>
        <v>100.917</v>
      </c>
    </row>
    <row r="843" spans="1:3" x14ac:dyDescent="0.2">
      <c r="A843" s="60">
        <v>32963</v>
      </c>
      <c r="B843" s="61">
        <v>241319</v>
      </c>
      <c r="C843" s="103">
        <f t="shared" ref="C843:C906" si="34">B843 / 1000</f>
        <v>241.31899999999999</v>
      </c>
    </row>
    <row r="844" spans="1:3" x14ac:dyDescent="0.2">
      <c r="A844" s="60">
        <v>32993</v>
      </c>
      <c r="B844" s="61">
        <v>270533</v>
      </c>
      <c r="C844" s="103">
        <f t="shared" si="34"/>
        <v>270.53300000000002</v>
      </c>
    </row>
    <row r="845" spans="1:3" x14ac:dyDescent="0.2">
      <c r="A845" s="60">
        <v>33024</v>
      </c>
      <c r="B845" s="61">
        <v>180519</v>
      </c>
      <c r="C845" s="103">
        <f t="shared" si="34"/>
        <v>180.51900000000001</v>
      </c>
    </row>
    <row r="846" spans="1:3" x14ac:dyDescent="0.2">
      <c r="A846" s="60">
        <v>33054</v>
      </c>
      <c r="B846" s="61">
        <v>108991</v>
      </c>
      <c r="C846" s="103">
        <f t="shared" si="34"/>
        <v>108.991</v>
      </c>
    </row>
    <row r="847" spans="1:3" x14ac:dyDescent="0.2">
      <c r="A847" s="60">
        <v>33085</v>
      </c>
      <c r="B847" s="61">
        <v>5611</v>
      </c>
      <c r="C847" s="103">
        <f t="shared" si="34"/>
        <v>5.6109999999999998</v>
      </c>
    </row>
    <row r="848" spans="1:3" x14ac:dyDescent="0.2">
      <c r="A848" s="60">
        <v>33116</v>
      </c>
      <c r="B848" s="61">
        <v>1593</v>
      </c>
      <c r="C848" s="103">
        <f t="shared" si="34"/>
        <v>1.593</v>
      </c>
    </row>
    <row r="849" spans="1:3" x14ac:dyDescent="0.2">
      <c r="A849" s="60">
        <v>33146</v>
      </c>
      <c r="B849" s="61">
        <v>2733</v>
      </c>
      <c r="C849" s="103">
        <f t="shared" si="34"/>
        <v>2.7330000000000001</v>
      </c>
    </row>
    <row r="850" spans="1:3" x14ac:dyDescent="0.2">
      <c r="A850" s="60">
        <v>33177</v>
      </c>
      <c r="B850" s="61">
        <v>3924</v>
      </c>
      <c r="C850" s="103">
        <f t="shared" si="34"/>
        <v>3.9239999999999999</v>
      </c>
    </row>
    <row r="851" spans="1:3" x14ac:dyDescent="0.2">
      <c r="A851" s="60">
        <v>33207</v>
      </c>
      <c r="B851" s="61">
        <v>7108</v>
      </c>
      <c r="C851" s="103">
        <f t="shared" si="34"/>
        <v>7.1079999999999997</v>
      </c>
    </row>
    <row r="852" spans="1:3" x14ac:dyDescent="0.2">
      <c r="A852" s="60">
        <v>33238</v>
      </c>
      <c r="B852" s="61">
        <v>11577</v>
      </c>
      <c r="C852" s="103">
        <f t="shared" si="34"/>
        <v>11.577</v>
      </c>
    </row>
    <row r="853" spans="1:3" x14ac:dyDescent="0.2">
      <c r="A853" s="60">
        <v>33269</v>
      </c>
      <c r="B853" s="61">
        <v>10953</v>
      </c>
      <c r="C853" s="103">
        <f t="shared" si="34"/>
        <v>10.952999999999999</v>
      </c>
    </row>
    <row r="854" spans="1:3" x14ac:dyDescent="0.2">
      <c r="A854" s="60">
        <v>33297</v>
      </c>
      <c r="B854" s="61">
        <v>24126</v>
      </c>
      <c r="C854" s="103">
        <f t="shared" si="34"/>
        <v>24.126000000000001</v>
      </c>
    </row>
    <row r="855" spans="1:3" x14ac:dyDescent="0.2">
      <c r="A855" s="60">
        <v>33328</v>
      </c>
      <c r="B855" s="61">
        <v>331179</v>
      </c>
      <c r="C855" s="103">
        <f t="shared" si="34"/>
        <v>331.17899999999997</v>
      </c>
    </row>
    <row r="856" spans="1:3" x14ac:dyDescent="0.2">
      <c r="A856" s="60">
        <v>33358</v>
      </c>
      <c r="B856" s="61">
        <v>275990</v>
      </c>
      <c r="C856" s="103">
        <f t="shared" si="34"/>
        <v>275.99</v>
      </c>
    </row>
    <row r="857" spans="1:3" x14ac:dyDescent="0.2">
      <c r="A857" s="60">
        <v>33389</v>
      </c>
      <c r="B857" s="61">
        <v>327487</v>
      </c>
      <c r="C857" s="103">
        <f t="shared" si="34"/>
        <v>327.48700000000002</v>
      </c>
    </row>
    <row r="858" spans="1:3" x14ac:dyDescent="0.2">
      <c r="A858" s="60">
        <v>33419</v>
      </c>
      <c r="B858" s="61">
        <v>168965</v>
      </c>
      <c r="C858" s="103">
        <f t="shared" si="34"/>
        <v>168.965</v>
      </c>
    </row>
    <row r="859" spans="1:3" x14ac:dyDescent="0.2">
      <c r="A859" s="60">
        <v>33450</v>
      </c>
      <c r="B859" s="61">
        <v>25313</v>
      </c>
      <c r="C859" s="103">
        <f t="shared" si="34"/>
        <v>25.312999999999999</v>
      </c>
    </row>
    <row r="860" spans="1:3" x14ac:dyDescent="0.2">
      <c r="A860" s="60">
        <v>33481</v>
      </c>
      <c r="B860" s="61">
        <v>0</v>
      </c>
      <c r="C860" s="103">
        <f t="shared" si="34"/>
        <v>0</v>
      </c>
    </row>
    <row r="861" spans="1:3" x14ac:dyDescent="0.2">
      <c r="A861" s="60">
        <v>33511</v>
      </c>
      <c r="B861" s="61">
        <v>8052</v>
      </c>
      <c r="C861" s="103">
        <f t="shared" si="34"/>
        <v>8.0519999999999996</v>
      </c>
    </row>
    <row r="862" spans="1:3" x14ac:dyDescent="0.2">
      <c r="A862" s="60">
        <v>33542</v>
      </c>
      <c r="B862" s="61">
        <v>17261</v>
      </c>
      <c r="C862" s="103">
        <f t="shared" si="34"/>
        <v>17.260999999999999</v>
      </c>
    </row>
    <row r="863" spans="1:3" x14ac:dyDescent="0.2">
      <c r="A863" s="60">
        <v>33572</v>
      </c>
      <c r="B863" s="61">
        <v>31679</v>
      </c>
      <c r="C863" s="103">
        <f t="shared" si="34"/>
        <v>31.678999999999998</v>
      </c>
    </row>
    <row r="864" spans="1:3" x14ac:dyDescent="0.2">
      <c r="A864" s="60">
        <v>33603</v>
      </c>
      <c r="B864" s="61">
        <v>24490</v>
      </c>
      <c r="C864" s="103">
        <f t="shared" si="34"/>
        <v>24.49</v>
      </c>
    </row>
    <row r="865" spans="1:3" x14ac:dyDescent="0.2">
      <c r="A865" s="60">
        <v>33634</v>
      </c>
      <c r="B865" s="61">
        <v>25007</v>
      </c>
      <c r="C865" s="103">
        <f t="shared" si="34"/>
        <v>25.007000000000001</v>
      </c>
    </row>
    <row r="866" spans="1:3" x14ac:dyDescent="0.2">
      <c r="A866" s="60">
        <v>33663</v>
      </c>
      <c r="B866" s="61">
        <v>231166</v>
      </c>
      <c r="C866" s="103">
        <f t="shared" si="34"/>
        <v>231.166</v>
      </c>
    </row>
    <row r="867" spans="1:3" x14ac:dyDescent="0.2">
      <c r="A867" s="60">
        <v>33694</v>
      </c>
      <c r="B867" s="61">
        <v>209878</v>
      </c>
      <c r="C867" s="103">
        <f t="shared" si="34"/>
        <v>209.87799999999999</v>
      </c>
    </row>
    <row r="868" spans="1:3" x14ac:dyDescent="0.2">
      <c r="A868" s="60">
        <v>33724</v>
      </c>
      <c r="B868" s="61">
        <v>238521</v>
      </c>
      <c r="C868" s="103">
        <f t="shared" si="34"/>
        <v>238.52099999999999</v>
      </c>
    </row>
    <row r="869" spans="1:3" x14ac:dyDescent="0.2">
      <c r="A869" s="60">
        <v>33755</v>
      </c>
      <c r="B869" s="61">
        <v>91727</v>
      </c>
      <c r="C869" s="103">
        <f t="shared" si="34"/>
        <v>91.727000000000004</v>
      </c>
    </row>
    <row r="870" spans="1:3" x14ac:dyDescent="0.2">
      <c r="A870" s="60">
        <v>33785</v>
      </c>
      <c r="B870" s="61">
        <v>16660</v>
      </c>
      <c r="C870" s="103">
        <f t="shared" si="34"/>
        <v>16.66</v>
      </c>
    </row>
    <row r="871" spans="1:3" x14ac:dyDescent="0.2">
      <c r="A871" s="60">
        <v>33816</v>
      </c>
      <c r="B871" s="61">
        <v>14350</v>
      </c>
      <c r="C871" s="103">
        <f t="shared" si="34"/>
        <v>14.35</v>
      </c>
    </row>
    <row r="872" spans="1:3" x14ac:dyDescent="0.2">
      <c r="A872" s="60">
        <v>33847</v>
      </c>
      <c r="B872" s="61">
        <v>0</v>
      </c>
      <c r="C872" s="103">
        <f t="shared" si="34"/>
        <v>0</v>
      </c>
    </row>
    <row r="873" spans="1:3" x14ac:dyDescent="0.2">
      <c r="A873" s="60">
        <v>33877</v>
      </c>
      <c r="B873" s="61">
        <v>0</v>
      </c>
      <c r="C873" s="103">
        <f t="shared" si="34"/>
        <v>0</v>
      </c>
    </row>
    <row r="874" spans="1:3" x14ac:dyDescent="0.2">
      <c r="A874" s="60">
        <v>33908</v>
      </c>
      <c r="B874" s="61">
        <v>14280</v>
      </c>
      <c r="C874" s="103">
        <f t="shared" si="34"/>
        <v>14.28</v>
      </c>
    </row>
    <row r="875" spans="1:3" x14ac:dyDescent="0.2">
      <c r="A875" s="60">
        <v>33938</v>
      </c>
      <c r="B875" s="61">
        <v>19511</v>
      </c>
      <c r="C875" s="103">
        <f t="shared" si="34"/>
        <v>19.510999999999999</v>
      </c>
    </row>
    <row r="876" spans="1:3" x14ac:dyDescent="0.2">
      <c r="A876" s="60">
        <v>33969</v>
      </c>
      <c r="B876" s="61">
        <v>128470</v>
      </c>
      <c r="C876" s="103">
        <f t="shared" si="34"/>
        <v>128.47</v>
      </c>
    </row>
    <row r="877" spans="1:3" x14ac:dyDescent="0.2">
      <c r="A877" s="60">
        <v>34000</v>
      </c>
      <c r="B877" s="61">
        <v>520798</v>
      </c>
      <c r="C877" s="103">
        <f t="shared" si="34"/>
        <v>520.798</v>
      </c>
    </row>
    <row r="878" spans="1:3" x14ac:dyDescent="0.2">
      <c r="A878" s="60">
        <v>34028</v>
      </c>
      <c r="B878" s="61">
        <v>360730</v>
      </c>
      <c r="C878" s="103">
        <f t="shared" si="34"/>
        <v>360.73</v>
      </c>
    </row>
    <row r="879" spans="1:3" x14ac:dyDescent="0.2">
      <c r="A879" s="60">
        <v>34059</v>
      </c>
      <c r="B879" s="61">
        <v>659486</v>
      </c>
      <c r="C879" s="103">
        <f t="shared" si="34"/>
        <v>659.48599999999999</v>
      </c>
    </row>
    <row r="880" spans="1:3" x14ac:dyDescent="0.2">
      <c r="A880" s="60">
        <v>34089</v>
      </c>
      <c r="B880" s="61">
        <v>516414</v>
      </c>
      <c r="C880" s="103">
        <f t="shared" si="34"/>
        <v>516.41399999999999</v>
      </c>
    </row>
    <row r="881" spans="1:3" x14ac:dyDescent="0.2">
      <c r="A881" s="60">
        <v>34120</v>
      </c>
      <c r="B881" s="61">
        <v>667799</v>
      </c>
      <c r="C881" s="103">
        <f t="shared" si="34"/>
        <v>667.79899999999998</v>
      </c>
    </row>
    <row r="882" spans="1:3" x14ac:dyDescent="0.2">
      <c r="A882" s="60">
        <v>34150</v>
      </c>
      <c r="B882" s="61">
        <v>385621</v>
      </c>
      <c r="C882" s="103">
        <f t="shared" si="34"/>
        <v>385.62099999999998</v>
      </c>
    </row>
    <row r="883" spans="1:3" x14ac:dyDescent="0.2">
      <c r="A883" s="60">
        <v>34181</v>
      </c>
      <c r="B883" s="61">
        <v>96015</v>
      </c>
      <c r="C883" s="103">
        <f t="shared" si="34"/>
        <v>96.015000000000001</v>
      </c>
    </row>
    <row r="884" spans="1:3" x14ac:dyDescent="0.2">
      <c r="A884" s="60">
        <v>34212</v>
      </c>
      <c r="B884" s="61">
        <v>19905</v>
      </c>
      <c r="C884" s="103">
        <f t="shared" si="34"/>
        <v>19.905000000000001</v>
      </c>
    </row>
    <row r="885" spans="1:3" x14ac:dyDescent="0.2">
      <c r="A885" s="60">
        <v>34242</v>
      </c>
      <c r="B885" s="61">
        <v>10382</v>
      </c>
      <c r="C885" s="103">
        <f t="shared" si="34"/>
        <v>10.382</v>
      </c>
    </row>
    <row r="886" spans="1:3" x14ac:dyDescent="0.2">
      <c r="A886" s="60">
        <v>34273</v>
      </c>
      <c r="B886" s="61">
        <v>17098</v>
      </c>
      <c r="C886" s="103">
        <f t="shared" si="34"/>
        <v>17.097999999999999</v>
      </c>
    </row>
    <row r="887" spans="1:3" x14ac:dyDescent="0.2">
      <c r="A887" s="60">
        <v>34303</v>
      </c>
      <c r="B887" s="61">
        <v>16497</v>
      </c>
      <c r="C887" s="103">
        <f t="shared" si="34"/>
        <v>16.497</v>
      </c>
    </row>
    <row r="888" spans="1:3" x14ac:dyDescent="0.2">
      <c r="A888" s="60">
        <v>34334</v>
      </c>
      <c r="B888" s="61">
        <v>46550</v>
      </c>
      <c r="C888" s="103">
        <f t="shared" si="34"/>
        <v>46.55</v>
      </c>
    </row>
    <row r="889" spans="1:3" x14ac:dyDescent="0.2">
      <c r="A889" s="60">
        <v>34365</v>
      </c>
      <c r="B889" s="61">
        <v>43830</v>
      </c>
      <c r="C889" s="103">
        <f t="shared" si="34"/>
        <v>43.83</v>
      </c>
    </row>
    <row r="890" spans="1:3" x14ac:dyDescent="0.2">
      <c r="A890" s="60">
        <v>34393</v>
      </c>
      <c r="B890" s="61">
        <v>94581</v>
      </c>
      <c r="C890" s="103">
        <f t="shared" si="34"/>
        <v>94.581000000000003</v>
      </c>
    </row>
    <row r="891" spans="1:3" x14ac:dyDescent="0.2">
      <c r="A891" s="60">
        <v>34424</v>
      </c>
      <c r="B891" s="61">
        <v>162821</v>
      </c>
      <c r="C891" s="103">
        <f t="shared" si="34"/>
        <v>162.821</v>
      </c>
    </row>
    <row r="892" spans="1:3" x14ac:dyDescent="0.2">
      <c r="A892" s="60">
        <v>34454</v>
      </c>
      <c r="B892" s="61">
        <v>189433</v>
      </c>
      <c r="C892" s="103">
        <f t="shared" si="34"/>
        <v>189.43299999999999</v>
      </c>
    </row>
    <row r="893" spans="1:3" x14ac:dyDescent="0.2">
      <c r="A893" s="60">
        <v>34485</v>
      </c>
      <c r="B893" s="61">
        <v>184495</v>
      </c>
      <c r="C893" s="103">
        <f t="shared" si="34"/>
        <v>184.495</v>
      </c>
    </row>
    <row r="894" spans="1:3" x14ac:dyDescent="0.2">
      <c r="A894" s="60">
        <v>34515</v>
      </c>
      <c r="B894" s="61">
        <v>43176</v>
      </c>
      <c r="C894" s="103">
        <f t="shared" si="34"/>
        <v>43.176000000000002</v>
      </c>
    </row>
    <row r="895" spans="1:3" x14ac:dyDescent="0.2">
      <c r="A895" s="60">
        <v>34546</v>
      </c>
      <c r="B895" s="61">
        <v>2914</v>
      </c>
      <c r="C895" s="103">
        <f t="shared" si="34"/>
        <v>2.9140000000000001</v>
      </c>
    </row>
    <row r="896" spans="1:3" x14ac:dyDescent="0.2">
      <c r="A896" s="60">
        <v>34577</v>
      </c>
      <c r="B896" s="61">
        <v>2139</v>
      </c>
      <c r="C896" s="103">
        <f t="shared" si="34"/>
        <v>2.1389999999999998</v>
      </c>
    </row>
    <row r="897" spans="1:3" x14ac:dyDescent="0.2">
      <c r="A897" s="60">
        <v>34607</v>
      </c>
      <c r="B897" s="61">
        <v>7728</v>
      </c>
      <c r="C897" s="103">
        <f t="shared" si="34"/>
        <v>7.7279999999999998</v>
      </c>
    </row>
    <row r="898" spans="1:3" x14ac:dyDescent="0.2">
      <c r="A898" s="60">
        <v>34638</v>
      </c>
      <c r="B898" s="61">
        <v>10128</v>
      </c>
      <c r="C898" s="103">
        <f t="shared" si="34"/>
        <v>10.128</v>
      </c>
    </row>
    <row r="899" spans="1:3" x14ac:dyDescent="0.2">
      <c r="A899" s="60">
        <v>34668</v>
      </c>
      <c r="B899" s="61">
        <v>62494</v>
      </c>
      <c r="C899" s="103">
        <f t="shared" si="34"/>
        <v>62.494</v>
      </c>
    </row>
    <row r="900" spans="1:3" x14ac:dyDescent="0.2">
      <c r="A900" s="60">
        <v>34699</v>
      </c>
      <c r="B900" s="61">
        <v>152489</v>
      </c>
      <c r="C900" s="103">
        <f t="shared" si="34"/>
        <v>152.489</v>
      </c>
    </row>
    <row r="901" spans="1:3" x14ac:dyDescent="0.2">
      <c r="A901" s="60">
        <v>34730</v>
      </c>
      <c r="B901" s="61">
        <v>925975</v>
      </c>
      <c r="C901" s="103">
        <f t="shared" si="34"/>
        <v>925.97500000000002</v>
      </c>
    </row>
    <row r="902" spans="1:3" x14ac:dyDescent="0.2">
      <c r="A902" s="60">
        <v>34758</v>
      </c>
      <c r="B902" s="61">
        <v>304200</v>
      </c>
      <c r="C902" s="103">
        <f t="shared" si="34"/>
        <v>304.2</v>
      </c>
    </row>
    <row r="903" spans="1:3" x14ac:dyDescent="0.2">
      <c r="A903" s="60">
        <v>34789</v>
      </c>
      <c r="B903" s="61">
        <v>1172390</v>
      </c>
      <c r="C903" s="103">
        <f t="shared" si="34"/>
        <v>1172.3900000000001</v>
      </c>
    </row>
    <row r="904" spans="1:3" x14ac:dyDescent="0.2">
      <c r="A904" s="60">
        <v>34819</v>
      </c>
      <c r="B904" s="61">
        <v>755192</v>
      </c>
      <c r="C904" s="103">
        <f t="shared" si="34"/>
        <v>755.19200000000001</v>
      </c>
    </row>
    <row r="905" spans="1:3" x14ac:dyDescent="0.2">
      <c r="A905" s="60">
        <v>34850</v>
      </c>
      <c r="B905" s="61">
        <v>987948</v>
      </c>
      <c r="C905" s="103">
        <f t="shared" si="34"/>
        <v>987.94799999999998</v>
      </c>
    </row>
    <row r="906" spans="1:3" x14ac:dyDescent="0.2">
      <c r="A906" s="60">
        <v>34880</v>
      </c>
      <c r="B906" s="61">
        <v>729797</v>
      </c>
      <c r="C906" s="103">
        <f t="shared" si="34"/>
        <v>729.79700000000003</v>
      </c>
    </row>
    <row r="907" spans="1:3" x14ac:dyDescent="0.2">
      <c r="A907" s="60">
        <v>34911</v>
      </c>
      <c r="B907" s="61">
        <v>341656</v>
      </c>
      <c r="C907" s="103">
        <f t="shared" ref="C907:C970" si="35">B907 / 1000</f>
        <v>341.65600000000001</v>
      </c>
    </row>
    <row r="908" spans="1:3" x14ac:dyDescent="0.2">
      <c r="A908" s="60">
        <v>34942</v>
      </c>
      <c r="B908" s="61">
        <v>80641</v>
      </c>
      <c r="C908" s="103">
        <f t="shared" si="35"/>
        <v>80.641000000000005</v>
      </c>
    </row>
    <row r="909" spans="1:3" x14ac:dyDescent="0.2">
      <c r="A909" s="60">
        <v>34972</v>
      </c>
      <c r="B909" s="61">
        <v>26392</v>
      </c>
      <c r="C909" s="103">
        <f t="shared" si="35"/>
        <v>26.391999999999999</v>
      </c>
    </row>
    <row r="910" spans="1:3" x14ac:dyDescent="0.2">
      <c r="A910" s="60">
        <v>35003</v>
      </c>
      <c r="B910" s="61">
        <v>9608</v>
      </c>
      <c r="C910" s="103">
        <f t="shared" si="35"/>
        <v>9.6080000000000005</v>
      </c>
    </row>
    <row r="911" spans="1:3" x14ac:dyDescent="0.2">
      <c r="A911" s="60">
        <v>35033</v>
      </c>
      <c r="B911" s="61">
        <v>9106</v>
      </c>
      <c r="C911" s="103">
        <f t="shared" si="35"/>
        <v>9.1059999999999999</v>
      </c>
    </row>
    <row r="912" spans="1:3" x14ac:dyDescent="0.2">
      <c r="A912" s="60">
        <v>35064</v>
      </c>
      <c r="B912" s="61">
        <v>183775</v>
      </c>
      <c r="C912" s="103">
        <f t="shared" si="35"/>
        <v>183.77500000000001</v>
      </c>
    </row>
    <row r="913" spans="1:3" x14ac:dyDescent="0.2">
      <c r="A913" s="60">
        <v>35095</v>
      </c>
      <c r="B913" s="61">
        <v>340099</v>
      </c>
      <c r="C913" s="103">
        <f t="shared" si="35"/>
        <v>340.09899999999999</v>
      </c>
    </row>
    <row r="914" spans="1:3" x14ac:dyDescent="0.2">
      <c r="A914" s="60">
        <v>35124</v>
      </c>
      <c r="B914" s="61">
        <v>824390</v>
      </c>
      <c r="C914" s="103">
        <f t="shared" si="35"/>
        <v>824.39</v>
      </c>
    </row>
    <row r="915" spans="1:3" x14ac:dyDescent="0.2">
      <c r="A915" s="60">
        <v>35155</v>
      </c>
      <c r="B915" s="61">
        <v>572824</v>
      </c>
      <c r="C915" s="103">
        <f t="shared" si="35"/>
        <v>572.82399999999996</v>
      </c>
    </row>
    <row r="916" spans="1:3" x14ac:dyDescent="0.2">
      <c r="A916" s="60">
        <v>35185</v>
      </c>
      <c r="B916" s="61">
        <v>558676</v>
      </c>
      <c r="C916" s="103">
        <f t="shared" si="35"/>
        <v>558.67600000000004</v>
      </c>
    </row>
    <row r="917" spans="1:3" x14ac:dyDescent="0.2">
      <c r="A917" s="60">
        <v>35216</v>
      </c>
      <c r="B917" s="61">
        <v>810793</v>
      </c>
      <c r="C917" s="103">
        <f t="shared" si="35"/>
        <v>810.79300000000001</v>
      </c>
    </row>
    <row r="918" spans="1:3" x14ac:dyDescent="0.2">
      <c r="A918" s="60">
        <v>35246</v>
      </c>
      <c r="B918" s="61">
        <v>256764</v>
      </c>
      <c r="C918" s="103">
        <f t="shared" si="35"/>
        <v>256.76400000000001</v>
      </c>
    </row>
    <row r="919" spans="1:3" x14ac:dyDescent="0.2">
      <c r="A919" s="60">
        <v>35277</v>
      </c>
      <c r="B919" s="61">
        <v>67068</v>
      </c>
      <c r="C919" s="103">
        <f t="shared" si="35"/>
        <v>67.067999999999998</v>
      </c>
    </row>
    <row r="920" spans="1:3" x14ac:dyDescent="0.2">
      <c r="A920" s="60">
        <v>35308</v>
      </c>
      <c r="B920" s="61">
        <v>20728</v>
      </c>
      <c r="C920" s="103">
        <f t="shared" si="35"/>
        <v>20.728000000000002</v>
      </c>
    </row>
    <row r="921" spans="1:3" x14ac:dyDescent="0.2">
      <c r="A921" s="60">
        <v>35338</v>
      </c>
      <c r="B921" s="61">
        <v>13850</v>
      </c>
      <c r="C921" s="103">
        <f t="shared" si="35"/>
        <v>13.85</v>
      </c>
    </row>
    <row r="922" spans="1:3" x14ac:dyDescent="0.2">
      <c r="A922" s="60">
        <v>35369</v>
      </c>
      <c r="B922" s="61">
        <v>14564</v>
      </c>
      <c r="C922" s="103">
        <f t="shared" si="35"/>
        <v>14.564</v>
      </c>
    </row>
    <row r="923" spans="1:3" x14ac:dyDescent="0.2">
      <c r="A923" s="60">
        <v>35399</v>
      </c>
      <c r="B923" s="61">
        <v>142824</v>
      </c>
      <c r="C923" s="103">
        <f t="shared" si="35"/>
        <v>142.82400000000001</v>
      </c>
    </row>
    <row r="924" spans="1:3" x14ac:dyDescent="0.2">
      <c r="A924" s="60">
        <v>35430</v>
      </c>
      <c r="B924" s="61">
        <v>1023951</v>
      </c>
      <c r="C924" s="103">
        <f t="shared" si="35"/>
        <v>1023.951</v>
      </c>
    </row>
    <row r="925" spans="1:3" x14ac:dyDescent="0.2">
      <c r="A925" s="60">
        <v>35461</v>
      </c>
      <c r="B925" s="61">
        <v>1988041</v>
      </c>
      <c r="C925" s="103">
        <f t="shared" si="35"/>
        <v>1988.0409999999999</v>
      </c>
    </row>
    <row r="926" spans="1:3" x14ac:dyDescent="0.2">
      <c r="A926" s="60">
        <v>35489</v>
      </c>
      <c r="B926" s="61">
        <v>338243</v>
      </c>
      <c r="C926" s="103">
        <f t="shared" si="35"/>
        <v>338.24299999999999</v>
      </c>
    </row>
    <row r="927" spans="1:3" x14ac:dyDescent="0.2">
      <c r="A927" s="60">
        <v>35520</v>
      </c>
      <c r="B927" s="61">
        <v>295295</v>
      </c>
      <c r="C927" s="103">
        <f t="shared" si="35"/>
        <v>295.29500000000002</v>
      </c>
    </row>
    <row r="928" spans="1:3" x14ac:dyDescent="0.2">
      <c r="A928" s="60">
        <v>35550</v>
      </c>
      <c r="B928" s="61">
        <v>359761</v>
      </c>
      <c r="C928" s="103">
        <f t="shared" si="35"/>
        <v>359.76100000000002</v>
      </c>
    </row>
    <row r="929" spans="1:3" x14ac:dyDescent="0.2">
      <c r="A929" s="60">
        <v>35581</v>
      </c>
      <c r="B929" s="61">
        <v>334509</v>
      </c>
      <c r="C929" s="103">
        <f t="shared" si="35"/>
        <v>334.50900000000001</v>
      </c>
    </row>
    <row r="930" spans="1:3" x14ac:dyDescent="0.2">
      <c r="A930" s="60">
        <v>35611</v>
      </c>
      <c r="B930" s="61">
        <v>152588</v>
      </c>
      <c r="C930" s="103">
        <f t="shared" si="35"/>
        <v>152.58799999999999</v>
      </c>
    </row>
    <row r="931" spans="1:3" x14ac:dyDescent="0.2">
      <c r="A931" s="60">
        <v>35642</v>
      </c>
      <c r="B931" s="61">
        <v>32433</v>
      </c>
      <c r="C931" s="103">
        <f t="shared" si="35"/>
        <v>32.433</v>
      </c>
    </row>
    <row r="932" spans="1:3" x14ac:dyDescent="0.2">
      <c r="A932" s="60">
        <v>35673</v>
      </c>
      <c r="B932" s="61">
        <v>11296</v>
      </c>
      <c r="C932" s="103">
        <f t="shared" si="35"/>
        <v>11.295999999999999</v>
      </c>
    </row>
    <row r="933" spans="1:3" x14ac:dyDescent="0.2">
      <c r="A933" s="60">
        <v>35703</v>
      </c>
      <c r="B933" s="61">
        <v>10307</v>
      </c>
      <c r="C933" s="103">
        <f t="shared" si="35"/>
        <v>10.307</v>
      </c>
    </row>
    <row r="934" spans="1:3" x14ac:dyDescent="0.2">
      <c r="A934" s="60">
        <v>35734</v>
      </c>
      <c r="B934" s="61">
        <v>18630</v>
      </c>
      <c r="C934" s="103">
        <f t="shared" si="35"/>
        <v>18.63</v>
      </c>
    </row>
    <row r="935" spans="1:3" x14ac:dyDescent="0.2">
      <c r="A935" s="60">
        <v>35764</v>
      </c>
      <c r="B935" s="61">
        <v>49280</v>
      </c>
      <c r="C935" s="103">
        <f t="shared" si="35"/>
        <v>49.28</v>
      </c>
    </row>
    <row r="936" spans="1:3" x14ac:dyDescent="0.2">
      <c r="A936" s="60">
        <v>35795</v>
      </c>
      <c r="B936" s="61">
        <v>90725</v>
      </c>
      <c r="C936" s="103">
        <f t="shared" si="35"/>
        <v>90.724999999999994</v>
      </c>
    </row>
    <row r="937" spans="1:3" x14ac:dyDescent="0.2">
      <c r="A937" s="60">
        <v>35826</v>
      </c>
      <c r="B937" s="61">
        <v>513996</v>
      </c>
      <c r="C937" s="103">
        <f t="shared" si="35"/>
        <v>513.99599999999998</v>
      </c>
    </row>
    <row r="938" spans="1:3" x14ac:dyDescent="0.2">
      <c r="A938" s="60">
        <v>35854</v>
      </c>
      <c r="B938" s="61">
        <v>727039</v>
      </c>
      <c r="C938" s="103">
        <f t="shared" si="35"/>
        <v>727.03899999999999</v>
      </c>
    </row>
    <row r="939" spans="1:3" x14ac:dyDescent="0.2">
      <c r="A939" s="60">
        <v>35885</v>
      </c>
      <c r="B939" s="61">
        <v>587351</v>
      </c>
      <c r="C939" s="103">
        <f t="shared" si="35"/>
        <v>587.351</v>
      </c>
    </row>
    <row r="940" spans="1:3" x14ac:dyDescent="0.2">
      <c r="A940" s="60">
        <v>35915</v>
      </c>
      <c r="B940" s="61">
        <v>581776</v>
      </c>
      <c r="C940" s="103">
        <f t="shared" si="35"/>
        <v>581.77599999999995</v>
      </c>
    </row>
    <row r="941" spans="1:3" x14ac:dyDescent="0.2">
      <c r="A941" s="60">
        <v>35946</v>
      </c>
      <c r="B941" s="61">
        <v>698846</v>
      </c>
      <c r="C941" s="103">
        <f t="shared" si="35"/>
        <v>698.846</v>
      </c>
    </row>
    <row r="942" spans="1:3" x14ac:dyDescent="0.2">
      <c r="A942" s="60">
        <v>35976</v>
      </c>
      <c r="B942" s="61">
        <v>787161</v>
      </c>
      <c r="C942" s="103">
        <f t="shared" si="35"/>
        <v>787.16099999999994</v>
      </c>
    </row>
    <row r="943" spans="1:3" x14ac:dyDescent="0.2">
      <c r="A943" s="60">
        <v>36007</v>
      </c>
      <c r="B943" s="61">
        <v>265239</v>
      </c>
      <c r="C943" s="103">
        <f t="shared" si="35"/>
        <v>265.23899999999998</v>
      </c>
    </row>
    <row r="944" spans="1:3" x14ac:dyDescent="0.2">
      <c r="A944" s="60">
        <v>36038</v>
      </c>
      <c r="B944" s="61">
        <v>45192</v>
      </c>
      <c r="C944" s="103">
        <f t="shared" si="35"/>
        <v>45.192</v>
      </c>
    </row>
    <row r="945" spans="1:3" x14ac:dyDescent="0.2">
      <c r="A945" s="60">
        <v>36068</v>
      </c>
      <c r="B945" s="61">
        <v>32990</v>
      </c>
      <c r="C945" s="103">
        <f t="shared" si="35"/>
        <v>32.99</v>
      </c>
    </row>
    <row r="946" spans="1:3" x14ac:dyDescent="0.2">
      <c r="A946" s="60">
        <v>36099</v>
      </c>
      <c r="B946" s="61">
        <v>20493</v>
      </c>
      <c r="C946" s="103">
        <f t="shared" si="35"/>
        <v>20.492999999999999</v>
      </c>
    </row>
    <row r="947" spans="1:3" x14ac:dyDescent="0.2">
      <c r="A947" s="60">
        <v>36129</v>
      </c>
      <c r="B947" s="61">
        <v>86296</v>
      </c>
      <c r="C947" s="103">
        <f t="shared" si="35"/>
        <v>86.296000000000006</v>
      </c>
    </row>
    <row r="948" spans="1:3" x14ac:dyDescent="0.2">
      <c r="A948" s="60">
        <v>36160</v>
      </c>
      <c r="B948" s="61">
        <v>146439</v>
      </c>
      <c r="C948" s="103">
        <f t="shared" si="35"/>
        <v>146.43899999999999</v>
      </c>
    </row>
    <row r="949" spans="1:3" x14ac:dyDescent="0.2">
      <c r="A949" s="60">
        <v>36191</v>
      </c>
      <c r="B949" s="61">
        <v>367442</v>
      </c>
      <c r="C949" s="103">
        <f t="shared" si="35"/>
        <v>367.44200000000001</v>
      </c>
    </row>
    <row r="950" spans="1:3" x14ac:dyDescent="0.2">
      <c r="A950" s="60">
        <v>36219</v>
      </c>
      <c r="B950" s="61">
        <v>698028</v>
      </c>
      <c r="C950" s="103">
        <f t="shared" si="35"/>
        <v>698.02800000000002</v>
      </c>
    </row>
    <row r="951" spans="1:3" x14ac:dyDescent="0.2">
      <c r="A951" s="60">
        <v>36250</v>
      </c>
      <c r="B951" s="61">
        <v>436014</v>
      </c>
      <c r="C951" s="103">
        <f t="shared" si="35"/>
        <v>436.01400000000001</v>
      </c>
    </row>
    <row r="952" spans="1:3" x14ac:dyDescent="0.2">
      <c r="A952" s="60">
        <v>36280</v>
      </c>
      <c r="B952" s="61">
        <v>414415</v>
      </c>
      <c r="C952" s="103">
        <f t="shared" si="35"/>
        <v>414.41500000000002</v>
      </c>
    </row>
    <row r="953" spans="1:3" x14ac:dyDescent="0.2">
      <c r="A953" s="60">
        <v>36311</v>
      </c>
      <c r="B953" s="61">
        <v>644328</v>
      </c>
      <c r="C953" s="103">
        <f t="shared" si="35"/>
        <v>644.32799999999997</v>
      </c>
    </row>
    <row r="954" spans="1:3" x14ac:dyDescent="0.2">
      <c r="A954" s="60">
        <v>36341</v>
      </c>
      <c r="B954" s="61">
        <v>374971</v>
      </c>
      <c r="C954" s="103">
        <f t="shared" si="35"/>
        <v>374.971</v>
      </c>
    </row>
    <row r="955" spans="1:3" x14ac:dyDescent="0.2">
      <c r="A955" s="60">
        <v>36372</v>
      </c>
      <c r="B955" s="61">
        <v>83138</v>
      </c>
      <c r="C955" s="103">
        <f t="shared" si="35"/>
        <v>83.138000000000005</v>
      </c>
    </row>
    <row r="956" spans="1:3" x14ac:dyDescent="0.2">
      <c r="A956" s="60">
        <v>36403</v>
      </c>
      <c r="B956" s="61">
        <v>25163</v>
      </c>
      <c r="C956" s="103">
        <f t="shared" si="35"/>
        <v>25.163</v>
      </c>
    </row>
    <row r="957" spans="1:3" x14ac:dyDescent="0.2">
      <c r="A957" s="60">
        <v>36433</v>
      </c>
      <c r="B957" s="61">
        <v>18835</v>
      </c>
      <c r="C957" s="103">
        <f t="shared" si="35"/>
        <v>18.835000000000001</v>
      </c>
    </row>
    <row r="958" spans="1:3" x14ac:dyDescent="0.2">
      <c r="A958" s="60">
        <v>36464</v>
      </c>
      <c r="B958" s="61">
        <v>18588</v>
      </c>
      <c r="C958" s="103">
        <f t="shared" si="35"/>
        <v>18.588000000000001</v>
      </c>
    </row>
    <row r="959" spans="1:3" x14ac:dyDescent="0.2">
      <c r="A959" s="60">
        <v>36494</v>
      </c>
      <c r="B959" s="61">
        <v>34349</v>
      </c>
      <c r="C959" s="103">
        <f t="shared" si="35"/>
        <v>34.348999999999997</v>
      </c>
    </row>
    <row r="960" spans="1:3" x14ac:dyDescent="0.2">
      <c r="A960" s="60">
        <v>36525</v>
      </c>
      <c r="B960" s="61">
        <v>40630</v>
      </c>
      <c r="C960" s="103">
        <f t="shared" si="35"/>
        <v>40.630000000000003</v>
      </c>
    </row>
    <row r="961" spans="1:3" x14ac:dyDescent="0.2">
      <c r="A961" s="60">
        <v>36556</v>
      </c>
      <c r="B961" s="61">
        <v>316077</v>
      </c>
      <c r="C961" s="103">
        <f t="shared" si="35"/>
        <v>316.077</v>
      </c>
    </row>
    <row r="962" spans="1:3" x14ac:dyDescent="0.2">
      <c r="A962" s="60">
        <v>36585</v>
      </c>
      <c r="B962" s="61">
        <v>677762</v>
      </c>
      <c r="C962" s="103">
        <f t="shared" si="35"/>
        <v>677.76199999999994</v>
      </c>
    </row>
    <row r="963" spans="1:3" x14ac:dyDescent="0.2">
      <c r="A963" s="60">
        <v>36616</v>
      </c>
      <c r="B963" s="61">
        <v>430604</v>
      </c>
      <c r="C963" s="103">
        <f t="shared" si="35"/>
        <v>430.60399999999998</v>
      </c>
    </row>
    <row r="964" spans="1:3" x14ac:dyDescent="0.2">
      <c r="A964" s="60">
        <v>36646</v>
      </c>
      <c r="B964" s="61">
        <v>437786</v>
      </c>
      <c r="C964" s="103">
        <f t="shared" si="35"/>
        <v>437.786</v>
      </c>
    </row>
    <row r="965" spans="1:3" x14ac:dyDescent="0.2">
      <c r="A965" s="60">
        <v>36677</v>
      </c>
      <c r="B965" s="61">
        <v>466113</v>
      </c>
      <c r="C965" s="103">
        <f t="shared" si="35"/>
        <v>466.113</v>
      </c>
    </row>
    <row r="966" spans="1:3" x14ac:dyDescent="0.2">
      <c r="A966" s="60">
        <v>36707</v>
      </c>
      <c r="B966" s="61">
        <v>159976</v>
      </c>
      <c r="C966" s="103">
        <f t="shared" si="35"/>
        <v>159.976</v>
      </c>
    </row>
    <row r="967" spans="1:3" x14ac:dyDescent="0.2">
      <c r="A967" s="60">
        <v>36738</v>
      </c>
      <c r="B967" s="61">
        <v>45058</v>
      </c>
      <c r="C967" s="103">
        <f t="shared" si="35"/>
        <v>45.058</v>
      </c>
    </row>
    <row r="968" spans="1:3" x14ac:dyDescent="0.2">
      <c r="A968" s="60">
        <v>36769</v>
      </c>
      <c r="B968" s="61">
        <v>12258</v>
      </c>
      <c r="C968" s="103">
        <f t="shared" si="35"/>
        <v>12.257999999999999</v>
      </c>
    </row>
    <row r="969" spans="1:3" x14ac:dyDescent="0.2">
      <c r="A969" s="60">
        <v>36799</v>
      </c>
      <c r="B969" s="61">
        <v>18699</v>
      </c>
      <c r="C969" s="103">
        <f t="shared" si="35"/>
        <v>18.699000000000002</v>
      </c>
    </row>
    <row r="970" spans="1:3" x14ac:dyDescent="0.2">
      <c r="A970" s="60">
        <v>36830</v>
      </c>
      <c r="B970" s="61">
        <v>19215</v>
      </c>
      <c r="C970" s="103">
        <f t="shared" si="35"/>
        <v>19.215</v>
      </c>
    </row>
    <row r="971" spans="1:3" x14ac:dyDescent="0.2">
      <c r="A971" s="60">
        <v>36860</v>
      </c>
      <c r="B971" s="61">
        <v>21342</v>
      </c>
      <c r="C971" s="103">
        <f t="shared" ref="C971:C1034" si="36">B971 / 1000</f>
        <v>21.341999999999999</v>
      </c>
    </row>
    <row r="972" spans="1:3" x14ac:dyDescent="0.2">
      <c r="A972" s="60">
        <v>36891</v>
      </c>
      <c r="B972" s="61">
        <v>33677</v>
      </c>
      <c r="C972" s="103">
        <f t="shared" si="36"/>
        <v>33.677</v>
      </c>
    </row>
    <row r="973" spans="1:3" x14ac:dyDescent="0.2">
      <c r="A973" s="60">
        <v>36922</v>
      </c>
      <c r="B973" s="61">
        <v>53569</v>
      </c>
      <c r="C973" s="103">
        <f t="shared" si="36"/>
        <v>53.569000000000003</v>
      </c>
    </row>
    <row r="974" spans="1:3" x14ac:dyDescent="0.2">
      <c r="A974" s="60">
        <v>36950</v>
      </c>
      <c r="B974" s="61">
        <v>105457</v>
      </c>
      <c r="C974" s="103">
        <f t="shared" si="36"/>
        <v>105.45699999999999</v>
      </c>
    </row>
    <row r="975" spans="1:3" x14ac:dyDescent="0.2">
      <c r="A975" s="60">
        <v>36981</v>
      </c>
      <c r="B975" s="61">
        <v>227888</v>
      </c>
      <c r="C975" s="103">
        <f t="shared" si="36"/>
        <v>227.88800000000001</v>
      </c>
    </row>
    <row r="976" spans="1:3" x14ac:dyDescent="0.2">
      <c r="A976" s="60">
        <v>37011</v>
      </c>
      <c r="B976" s="61">
        <v>252862</v>
      </c>
      <c r="C976" s="103">
        <f t="shared" si="36"/>
        <v>252.86199999999999</v>
      </c>
    </row>
    <row r="977" spans="1:3" x14ac:dyDescent="0.2">
      <c r="A977" s="60">
        <v>37042</v>
      </c>
      <c r="B977" s="61">
        <v>254875</v>
      </c>
      <c r="C977" s="103">
        <f t="shared" si="36"/>
        <v>254.875</v>
      </c>
    </row>
    <row r="978" spans="1:3" x14ac:dyDescent="0.2">
      <c r="A978" s="60">
        <v>37072</v>
      </c>
      <c r="B978" s="61">
        <v>32128</v>
      </c>
      <c r="C978" s="103">
        <f t="shared" si="36"/>
        <v>32.128</v>
      </c>
    </row>
    <row r="979" spans="1:3" x14ac:dyDescent="0.2">
      <c r="A979" s="60">
        <v>37103</v>
      </c>
      <c r="B979" s="61">
        <v>12761</v>
      </c>
      <c r="C979" s="103">
        <f t="shared" si="36"/>
        <v>12.760999999999999</v>
      </c>
    </row>
    <row r="980" spans="1:3" x14ac:dyDescent="0.2">
      <c r="A980" s="60">
        <v>37134</v>
      </c>
      <c r="B980" s="61">
        <v>2324</v>
      </c>
      <c r="C980" s="103">
        <f t="shared" si="36"/>
        <v>2.3239999999999998</v>
      </c>
    </row>
    <row r="981" spans="1:3" x14ac:dyDescent="0.2">
      <c r="A981" s="60">
        <v>37164</v>
      </c>
      <c r="B981" s="61">
        <v>6339</v>
      </c>
      <c r="C981" s="103">
        <f t="shared" si="36"/>
        <v>6.3390000000000004</v>
      </c>
    </row>
    <row r="982" spans="1:3" x14ac:dyDescent="0.2">
      <c r="A982" s="60">
        <v>37195</v>
      </c>
      <c r="B982" s="61">
        <v>2034</v>
      </c>
      <c r="C982" s="103">
        <f t="shared" si="36"/>
        <v>2.0339999999999998</v>
      </c>
    </row>
    <row r="983" spans="1:3" x14ac:dyDescent="0.2">
      <c r="A983" s="60">
        <v>37225</v>
      </c>
      <c r="B983" s="61">
        <v>54406</v>
      </c>
      <c r="C983" s="103">
        <f t="shared" si="36"/>
        <v>54.405999999999999</v>
      </c>
    </row>
    <row r="984" spans="1:3" x14ac:dyDescent="0.2">
      <c r="A984" s="60">
        <v>37256</v>
      </c>
      <c r="B984" s="61">
        <v>180732</v>
      </c>
      <c r="C984" s="103">
        <f t="shared" si="36"/>
        <v>180.732</v>
      </c>
    </row>
    <row r="985" spans="1:3" x14ac:dyDescent="0.2">
      <c r="A985" s="60">
        <v>37287</v>
      </c>
      <c r="B985" s="61">
        <v>226425</v>
      </c>
      <c r="C985" s="103">
        <f t="shared" si="36"/>
        <v>226.42500000000001</v>
      </c>
    </row>
    <row r="986" spans="1:3" x14ac:dyDescent="0.2">
      <c r="A986" s="60">
        <v>37315</v>
      </c>
      <c r="B986" s="61">
        <v>217978</v>
      </c>
      <c r="C986" s="103">
        <f t="shared" si="36"/>
        <v>217.97800000000001</v>
      </c>
    </row>
    <row r="987" spans="1:3" x14ac:dyDescent="0.2">
      <c r="A987" s="60">
        <v>37346</v>
      </c>
      <c r="B987" s="61">
        <v>356017</v>
      </c>
      <c r="C987" s="103">
        <f t="shared" si="36"/>
        <v>356.017</v>
      </c>
    </row>
    <row r="988" spans="1:3" x14ac:dyDescent="0.2">
      <c r="A988" s="60">
        <v>37376</v>
      </c>
      <c r="B988" s="61">
        <v>424886</v>
      </c>
      <c r="C988" s="103">
        <f t="shared" si="36"/>
        <v>424.88600000000002</v>
      </c>
    </row>
    <row r="989" spans="1:3" x14ac:dyDescent="0.2">
      <c r="A989" s="60">
        <v>37407</v>
      </c>
      <c r="B989" s="61">
        <v>373695</v>
      </c>
      <c r="C989" s="103">
        <f t="shared" si="36"/>
        <v>373.69499999999999</v>
      </c>
    </row>
    <row r="990" spans="1:3" x14ac:dyDescent="0.2">
      <c r="A990" s="60">
        <v>37437</v>
      </c>
      <c r="B990" s="61">
        <v>153432</v>
      </c>
      <c r="C990" s="103">
        <f t="shared" si="36"/>
        <v>153.43199999999999</v>
      </c>
    </row>
    <row r="991" spans="1:3" x14ac:dyDescent="0.2">
      <c r="A991" s="60">
        <v>37468</v>
      </c>
      <c r="B991" s="61">
        <v>21804</v>
      </c>
      <c r="C991" s="103">
        <f t="shared" si="36"/>
        <v>21.803999999999998</v>
      </c>
    </row>
    <row r="992" spans="1:3" x14ac:dyDescent="0.2">
      <c r="A992" s="60">
        <v>37499</v>
      </c>
      <c r="B992" s="61">
        <v>8324</v>
      </c>
      <c r="C992" s="103">
        <f t="shared" si="36"/>
        <v>8.3239999999999998</v>
      </c>
    </row>
    <row r="993" spans="1:3" x14ac:dyDescent="0.2">
      <c r="A993" s="60">
        <v>37529</v>
      </c>
      <c r="B993" s="61">
        <v>5450</v>
      </c>
      <c r="C993" s="103">
        <f t="shared" si="36"/>
        <v>5.45</v>
      </c>
    </row>
    <row r="994" spans="1:3" x14ac:dyDescent="0.2">
      <c r="A994" s="60">
        <v>37560</v>
      </c>
      <c r="B994" s="61">
        <v>0</v>
      </c>
      <c r="C994" s="103">
        <f t="shared" si="36"/>
        <v>0</v>
      </c>
    </row>
    <row r="995" spans="1:3" x14ac:dyDescent="0.2">
      <c r="A995" s="60">
        <v>37590</v>
      </c>
      <c r="B995" s="61">
        <v>64565</v>
      </c>
      <c r="C995" s="103">
        <f t="shared" si="36"/>
        <v>64.564999999999998</v>
      </c>
    </row>
    <row r="996" spans="1:3" x14ac:dyDescent="0.2">
      <c r="A996" s="60">
        <v>37621</v>
      </c>
      <c r="B996" s="61">
        <v>194370</v>
      </c>
      <c r="C996" s="103">
        <f t="shared" si="36"/>
        <v>194.37</v>
      </c>
    </row>
    <row r="997" spans="1:3" x14ac:dyDescent="0.2">
      <c r="A997" s="60">
        <v>37652</v>
      </c>
      <c r="B997" s="61">
        <v>240893</v>
      </c>
      <c r="C997" s="103">
        <f t="shared" si="36"/>
        <v>240.893</v>
      </c>
    </row>
    <row r="998" spans="1:3" x14ac:dyDescent="0.2">
      <c r="A998" s="60">
        <v>37680</v>
      </c>
      <c r="B998" s="61">
        <v>160403</v>
      </c>
      <c r="C998" s="103">
        <f t="shared" si="36"/>
        <v>160.40299999999999</v>
      </c>
    </row>
    <row r="999" spans="1:3" x14ac:dyDescent="0.2">
      <c r="A999" s="60">
        <v>37711</v>
      </c>
      <c r="B999" s="61">
        <v>269248</v>
      </c>
      <c r="C999" s="103">
        <f t="shared" si="36"/>
        <v>269.24799999999999</v>
      </c>
    </row>
    <row r="1000" spans="1:3" x14ac:dyDescent="0.2">
      <c r="A1000" s="60">
        <v>37741</v>
      </c>
      <c r="B1000" s="61">
        <v>415139</v>
      </c>
      <c r="C1000" s="103">
        <f t="shared" si="36"/>
        <v>415.13900000000001</v>
      </c>
    </row>
    <row r="1001" spans="1:3" x14ac:dyDescent="0.2">
      <c r="A1001" s="60">
        <v>37772</v>
      </c>
      <c r="B1001" s="61">
        <v>634429</v>
      </c>
      <c r="C1001" s="103">
        <f t="shared" si="36"/>
        <v>634.42899999999997</v>
      </c>
    </row>
    <row r="1002" spans="1:3" x14ac:dyDescent="0.2">
      <c r="A1002" s="60">
        <v>37802</v>
      </c>
      <c r="B1002" s="61">
        <v>266176</v>
      </c>
      <c r="C1002" s="103">
        <f t="shared" si="36"/>
        <v>266.17599999999999</v>
      </c>
    </row>
    <row r="1003" spans="1:3" x14ac:dyDescent="0.2">
      <c r="A1003" s="60">
        <v>37833</v>
      </c>
      <c r="B1003" s="61">
        <v>38690</v>
      </c>
      <c r="C1003" s="103">
        <f t="shared" si="36"/>
        <v>38.69</v>
      </c>
    </row>
    <row r="1004" spans="1:3" x14ac:dyDescent="0.2">
      <c r="A1004" s="60">
        <v>37864</v>
      </c>
      <c r="B1004" s="61">
        <v>16878</v>
      </c>
      <c r="C1004" s="103">
        <f t="shared" si="36"/>
        <v>16.878</v>
      </c>
    </row>
    <row r="1005" spans="1:3" x14ac:dyDescent="0.2">
      <c r="A1005" s="60">
        <v>37894</v>
      </c>
      <c r="B1005" s="61">
        <v>4593</v>
      </c>
      <c r="C1005" s="103">
        <f t="shared" si="36"/>
        <v>4.593</v>
      </c>
    </row>
    <row r="1006" spans="1:3" x14ac:dyDescent="0.2">
      <c r="A1006" s="60">
        <v>37925</v>
      </c>
      <c r="B1006" s="61">
        <v>19900</v>
      </c>
      <c r="C1006" s="103">
        <f t="shared" si="36"/>
        <v>19.899999999999999</v>
      </c>
    </row>
    <row r="1007" spans="1:3" x14ac:dyDescent="0.2">
      <c r="A1007" s="60">
        <v>37955</v>
      </c>
      <c r="B1007" s="61">
        <v>16284</v>
      </c>
      <c r="C1007" s="103">
        <f t="shared" si="36"/>
        <v>16.283999999999999</v>
      </c>
    </row>
    <row r="1008" spans="1:3" x14ac:dyDescent="0.2">
      <c r="A1008" s="60">
        <v>37986</v>
      </c>
      <c r="B1008" s="61">
        <v>146695</v>
      </c>
      <c r="C1008" s="103">
        <f t="shared" si="36"/>
        <v>146.69499999999999</v>
      </c>
    </row>
    <row r="1009" spans="1:3" x14ac:dyDescent="0.2">
      <c r="A1009" s="60">
        <v>38017</v>
      </c>
      <c r="B1009" s="61">
        <v>132991</v>
      </c>
      <c r="C1009" s="103">
        <f t="shared" si="36"/>
        <v>132.99100000000001</v>
      </c>
    </row>
    <row r="1010" spans="1:3" x14ac:dyDescent="0.2">
      <c r="A1010" s="60">
        <v>38046</v>
      </c>
      <c r="B1010" s="61">
        <v>268085</v>
      </c>
      <c r="C1010" s="103">
        <f t="shared" si="36"/>
        <v>268.08499999999998</v>
      </c>
    </row>
    <row r="1011" spans="1:3" x14ac:dyDescent="0.2">
      <c r="A1011" s="60">
        <v>38077</v>
      </c>
      <c r="B1011" s="61">
        <v>382867</v>
      </c>
      <c r="C1011" s="103">
        <f t="shared" si="36"/>
        <v>382.86700000000002</v>
      </c>
    </row>
    <row r="1012" spans="1:3" x14ac:dyDescent="0.2">
      <c r="A1012" s="60">
        <v>38107</v>
      </c>
      <c r="B1012" s="61">
        <v>315159</v>
      </c>
      <c r="C1012" s="103">
        <f t="shared" si="36"/>
        <v>315.15899999999999</v>
      </c>
    </row>
    <row r="1013" spans="1:3" x14ac:dyDescent="0.2">
      <c r="A1013" s="60">
        <v>38138</v>
      </c>
      <c r="B1013" s="61">
        <v>239595</v>
      </c>
      <c r="C1013" s="103">
        <f t="shared" si="36"/>
        <v>239.595</v>
      </c>
    </row>
    <row r="1014" spans="1:3" x14ac:dyDescent="0.2">
      <c r="A1014" s="60">
        <v>38168</v>
      </c>
      <c r="B1014" s="61">
        <v>67216</v>
      </c>
      <c r="C1014" s="103">
        <f t="shared" si="36"/>
        <v>67.215999999999994</v>
      </c>
    </row>
    <row r="1015" spans="1:3" x14ac:dyDescent="0.2">
      <c r="A1015" s="60">
        <v>38199</v>
      </c>
      <c r="B1015" s="61">
        <v>10189</v>
      </c>
      <c r="C1015" s="103">
        <f t="shared" si="36"/>
        <v>10.189</v>
      </c>
    </row>
    <row r="1016" spans="1:3" x14ac:dyDescent="0.2">
      <c r="A1016" s="60">
        <v>38230</v>
      </c>
      <c r="B1016" s="61">
        <v>0</v>
      </c>
      <c r="C1016" s="103">
        <f t="shared" si="36"/>
        <v>0</v>
      </c>
    </row>
    <row r="1017" spans="1:3" x14ac:dyDescent="0.2">
      <c r="A1017" s="60">
        <v>38260</v>
      </c>
      <c r="B1017" s="61">
        <v>1252</v>
      </c>
      <c r="C1017" s="103">
        <f t="shared" si="36"/>
        <v>1.252</v>
      </c>
    </row>
    <row r="1018" spans="1:3" x14ac:dyDescent="0.2">
      <c r="A1018" s="60">
        <v>38291</v>
      </c>
      <c r="B1018" s="61">
        <v>52312</v>
      </c>
      <c r="C1018" s="103">
        <f t="shared" si="36"/>
        <v>52.311999999999998</v>
      </c>
    </row>
    <row r="1019" spans="1:3" x14ac:dyDescent="0.2">
      <c r="A1019" s="60">
        <v>38321</v>
      </c>
      <c r="B1019" s="61">
        <v>43092</v>
      </c>
      <c r="C1019" s="103">
        <f t="shared" si="36"/>
        <v>43.091999999999999</v>
      </c>
    </row>
    <row r="1020" spans="1:3" x14ac:dyDescent="0.2">
      <c r="A1020" s="60">
        <v>38352</v>
      </c>
      <c r="B1020" s="61">
        <v>124159</v>
      </c>
      <c r="C1020" s="103">
        <f t="shared" si="36"/>
        <v>124.15900000000001</v>
      </c>
    </row>
    <row r="1021" spans="1:3" x14ac:dyDescent="0.2">
      <c r="A1021" s="60">
        <v>38383</v>
      </c>
      <c r="B1021" s="61">
        <v>272076</v>
      </c>
      <c r="C1021" s="103">
        <f t="shared" si="36"/>
        <v>272.07600000000002</v>
      </c>
    </row>
    <row r="1022" spans="1:3" x14ac:dyDescent="0.2">
      <c r="A1022" s="60">
        <v>38411</v>
      </c>
      <c r="B1022" s="61">
        <v>223588</v>
      </c>
      <c r="C1022" s="103">
        <f t="shared" si="36"/>
        <v>223.58799999999999</v>
      </c>
    </row>
    <row r="1023" spans="1:3" x14ac:dyDescent="0.2">
      <c r="A1023" s="60">
        <v>38442</v>
      </c>
      <c r="B1023" s="61">
        <v>523671</v>
      </c>
      <c r="C1023" s="103">
        <f t="shared" si="36"/>
        <v>523.67100000000005</v>
      </c>
    </row>
    <row r="1024" spans="1:3" x14ac:dyDescent="0.2">
      <c r="A1024" s="60">
        <v>38472</v>
      </c>
      <c r="B1024" s="61">
        <v>465854</v>
      </c>
      <c r="C1024" s="103">
        <f t="shared" si="36"/>
        <v>465.85399999999998</v>
      </c>
    </row>
    <row r="1025" spans="1:3" x14ac:dyDescent="0.2">
      <c r="A1025" s="60">
        <v>38503</v>
      </c>
      <c r="B1025" s="61">
        <v>974361</v>
      </c>
      <c r="C1025" s="103">
        <f t="shared" si="36"/>
        <v>974.36099999999999</v>
      </c>
    </row>
    <row r="1026" spans="1:3" x14ac:dyDescent="0.2">
      <c r="A1026" s="60">
        <v>38533</v>
      </c>
      <c r="B1026" s="61">
        <v>451967</v>
      </c>
      <c r="C1026" s="103">
        <f t="shared" si="36"/>
        <v>451.96699999999998</v>
      </c>
    </row>
    <row r="1027" spans="1:3" x14ac:dyDescent="0.2">
      <c r="A1027" s="60">
        <v>38564</v>
      </c>
      <c r="B1027" s="61">
        <v>111696</v>
      </c>
      <c r="C1027" s="103">
        <f t="shared" si="36"/>
        <v>111.696</v>
      </c>
    </row>
    <row r="1028" spans="1:3" x14ac:dyDescent="0.2">
      <c r="A1028" s="60">
        <v>38595</v>
      </c>
      <c r="B1028" s="61">
        <v>22978</v>
      </c>
      <c r="C1028" s="103">
        <f t="shared" si="36"/>
        <v>22.978000000000002</v>
      </c>
    </row>
    <row r="1029" spans="1:3" x14ac:dyDescent="0.2">
      <c r="A1029" s="60">
        <v>38625</v>
      </c>
      <c r="B1029" s="61">
        <v>12410</v>
      </c>
      <c r="C1029" s="103">
        <f t="shared" si="36"/>
        <v>12.41</v>
      </c>
    </row>
    <row r="1030" spans="1:3" x14ac:dyDescent="0.2">
      <c r="A1030" s="60">
        <v>38656</v>
      </c>
      <c r="B1030" s="61">
        <v>14193</v>
      </c>
      <c r="C1030" s="103">
        <f t="shared" si="36"/>
        <v>14.193</v>
      </c>
    </row>
    <row r="1031" spans="1:3" x14ac:dyDescent="0.2">
      <c r="A1031" s="60">
        <v>38686</v>
      </c>
      <c r="B1031" s="61">
        <v>33821</v>
      </c>
      <c r="C1031" s="103">
        <f t="shared" si="36"/>
        <v>33.820999999999998</v>
      </c>
    </row>
    <row r="1032" spans="1:3" x14ac:dyDescent="0.2">
      <c r="A1032" s="60">
        <v>38717</v>
      </c>
      <c r="B1032" s="61">
        <v>878937</v>
      </c>
      <c r="C1032" s="103">
        <f t="shared" si="36"/>
        <v>878.93700000000001</v>
      </c>
    </row>
    <row r="1033" spans="1:3" x14ac:dyDescent="0.2">
      <c r="A1033" s="60">
        <v>38748</v>
      </c>
      <c r="B1033" s="61">
        <v>620784</v>
      </c>
      <c r="C1033" s="103">
        <f t="shared" si="36"/>
        <v>620.78399999999999</v>
      </c>
    </row>
    <row r="1034" spans="1:3" x14ac:dyDescent="0.2">
      <c r="A1034" s="60">
        <v>38776</v>
      </c>
      <c r="B1034" s="61">
        <v>483933</v>
      </c>
      <c r="C1034" s="103">
        <f t="shared" si="36"/>
        <v>483.93299999999999</v>
      </c>
    </row>
    <row r="1035" spans="1:3" x14ac:dyDescent="0.2">
      <c r="A1035" s="60">
        <v>38807</v>
      </c>
      <c r="B1035" s="61">
        <v>657286</v>
      </c>
      <c r="C1035" s="103">
        <f t="shared" ref="C1035:C1098" si="37">B1035 / 1000</f>
        <v>657.28599999999994</v>
      </c>
    </row>
    <row r="1036" spans="1:3" x14ac:dyDescent="0.2">
      <c r="A1036" s="60">
        <v>38837</v>
      </c>
      <c r="B1036" s="61">
        <v>1254225</v>
      </c>
      <c r="C1036" s="103">
        <f t="shared" si="37"/>
        <v>1254.2249999999999</v>
      </c>
    </row>
    <row r="1037" spans="1:3" x14ac:dyDescent="0.2">
      <c r="A1037" s="60">
        <v>38868</v>
      </c>
      <c r="B1037" s="61">
        <v>915033</v>
      </c>
      <c r="C1037" s="103">
        <f t="shared" si="37"/>
        <v>915.03300000000002</v>
      </c>
    </row>
    <row r="1038" spans="1:3" x14ac:dyDescent="0.2">
      <c r="A1038" s="60">
        <v>38898</v>
      </c>
      <c r="B1038" s="61">
        <v>364686</v>
      </c>
      <c r="C1038" s="103">
        <f t="shared" si="37"/>
        <v>364.68599999999998</v>
      </c>
    </row>
    <row r="1039" spans="1:3" x14ac:dyDescent="0.2">
      <c r="A1039" s="60">
        <v>38929</v>
      </c>
      <c r="B1039" s="61">
        <v>88443</v>
      </c>
      <c r="C1039" s="103">
        <f t="shared" si="37"/>
        <v>88.442999999999998</v>
      </c>
    </row>
    <row r="1040" spans="1:3" x14ac:dyDescent="0.2">
      <c r="A1040" s="60">
        <v>38960</v>
      </c>
      <c r="B1040" s="61">
        <v>24990</v>
      </c>
      <c r="C1040" s="103">
        <f t="shared" si="37"/>
        <v>24.99</v>
      </c>
    </row>
    <row r="1041" spans="1:3" x14ac:dyDescent="0.2">
      <c r="A1041" s="60">
        <v>38990</v>
      </c>
      <c r="B1041" s="61">
        <v>12839</v>
      </c>
      <c r="C1041" s="103">
        <f t="shared" si="37"/>
        <v>12.839</v>
      </c>
    </row>
    <row r="1042" spans="1:3" x14ac:dyDescent="0.2">
      <c r="A1042" s="60">
        <v>39021</v>
      </c>
      <c r="B1042" s="61">
        <v>0</v>
      </c>
      <c r="C1042" s="103">
        <f t="shared" si="37"/>
        <v>0</v>
      </c>
    </row>
    <row r="1043" spans="1:3" x14ac:dyDescent="0.2">
      <c r="A1043" s="60">
        <v>39051</v>
      </c>
      <c r="B1043" s="61">
        <v>46605</v>
      </c>
      <c r="C1043" s="103">
        <f t="shared" si="37"/>
        <v>46.604999999999997</v>
      </c>
    </row>
    <row r="1044" spans="1:3" x14ac:dyDescent="0.2">
      <c r="A1044" s="60">
        <v>39082</v>
      </c>
      <c r="B1044" s="61">
        <v>100495</v>
      </c>
      <c r="C1044" s="103">
        <f t="shared" si="37"/>
        <v>100.495</v>
      </c>
    </row>
    <row r="1045" spans="1:3" x14ac:dyDescent="0.2">
      <c r="A1045" s="60">
        <v>39113</v>
      </c>
      <c r="B1045" s="61">
        <v>85116</v>
      </c>
      <c r="C1045" s="103">
        <f t="shared" si="37"/>
        <v>85.116</v>
      </c>
    </row>
    <row r="1046" spans="1:3" x14ac:dyDescent="0.2">
      <c r="A1046" s="60">
        <v>39141</v>
      </c>
      <c r="B1046" s="61">
        <v>257014</v>
      </c>
      <c r="C1046" s="103">
        <f t="shared" si="37"/>
        <v>257.01400000000001</v>
      </c>
    </row>
    <row r="1047" spans="1:3" x14ac:dyDescent="0.2">
      <c r="A1047" s="60">
        <v>39172</v>
      </c>
      <c r="B1047" s="61">
        <v>281634</v>
      </c>
      <c r="C1047" s="103">
        <f t="shared" si="37"/>
        <v>281.63400000000001</v>
      </c>
    </row>
    <row r="1048" spans="1:3" x14ac:dyDescent="0.2">
      <c r="A1048" s="60">
        <v>39202</v>
      </c>
      <c r="B1048" s="61">
        <v>250789</v>
      </c>
      <c r="C1048" s="103">
        <f t="shared" si="37"/>
        <v>250.78899999999999</v>
      </c>
    </row>
    <row r="1049" spans="1:3" x14ac:dyDescent="0.2">
      <c r="A1049" s="60">
        <v>39233</v>
      </c>
      <c r="B1049" s="61">
        <v>223114</v>
      </c>
      <c r="C1049" s="103">
        <f t="shared" si="37"/>
        <v>223.114</v>
      </c>
    </row>
    <row r="1050" spans="1:3" x14ac:dyDescent="0.2">
      <c r="A1050" s="60">
        <v>39263</v>
      </c>
      <c r="B1050" s="61">
        <v>45807</v>
      </c>
      <c r="C1050" s="103">
        <f t="shared" si="37"/>
        <v>45.807000000000002</v>
      </c>
    </row>
    <row r="1051" spans="1:3" x14ac:dyDescent="0.2">
      <c r="A1051" s="60">
        <v>39294</v>
      </c>
      <c r="B1051" s="61">
        <v>2941</v>
      </c>
      <c r="C1051" s="103">
        <f t="shared" si="37"/>
        <v>2.9409999999999998</v>
      </c>
    </row>
    <row r="1052" spans="1:3" x14ac:dyDescent="0.2">
      <c r="A1052" s="60">
        <v>39325</v>
      </c>
      <c r="B1052" s="61">
        <v>236</v>
      </c>
      <c r="C1052" s="103">
        <f t="shared" si="37"/>
        <v>0.23599999999999999</v>
      </c>
    </row>
    <row r="1053" spans="1:3" x14ac:dyDescent="0.2">
      <c r="A1053" s="60">
        <v>39355</v>
      </c>
      <c r="B1053" s="61">
        <v>4376</v>
      </c>
      <c r="C1053" s="103">
        <f t="shared" si="37"/>
        <v>4.3760000000000003</v>
      </c>
    </row>
    <row r="1054" spans="1:3" x14ac:dyDescent="0.2">
      <c r="A1054" s="60">
        <v>39386</v>
      </c>
      <c r="B1054" s="61">
        <v>16926</v>
      </c>
      <c r="C1054" s="103">
        <f t="shared" si="37"/>
        <v>16.925999999999998</v>
      </c>
    </row>
    <row r="1055" spans="1:3" x14ac:dyDescent="0.2">
      <c r="A1055" s="60">
        <v>39416</v>
      </c>
      <c r="B1055" s="61">
        <v>15152</v>
      </c>
      <c r="C1055" s="103">
        <f t="shared" si="37"/>
        <v>15.151999999999999</v>
      </c>
    </row>
    <row r="1056" spans="1:3" x14ac:dyDescent="0.2">
      <c r="A1056" s="60">
        <v>39447</v>
      </c>
      <c r="B1056" s="61">
        <v>46845</v>
      </c>
      <c r="C1056" s="103">
        <f t="shared" si="37"/>
        <v>46.844999999999999</v>
      </c>
    </row>
    <row r="1057" spans="1:3" x14ac:dyDescent="0.2">
      <c r="A1057" s="60">
        <v>39478</v>
      </c>
      <c r="B1057" s="61">
        <v>120022</v>
      </c>
      <c r="C1057" s="103">
        <f t="shared" si="37"/>
        <v>120.02200000000001</v>
      </c>
    </row>
    <row r="1058" spans="1:3" x14ac:dyDescent="0.2">
      <c r="A1058" s="60">
        <v>39507</v>
      </c>
      <c r="B1058" s="61">
        <v>137183</v>
      </c>
      <c r="C1058" s="103">
        <f t="shared" si="37"/>
        <v>137.18299999999999</v>
      </c>
    </row>
    <row r="1059" spans="1:3" x14ac:dyDescent="0.2">
      <c r="A1059" s="60">
        <v>39538</v>
      </c>
      <c r="B1059" s="61">
        <v>185042</v>
      </c>
      <c r="C1059" s="103">
        <f t="shared" si="37"/>
        <v>185.042</v>
      </c>
    </row>
    <row r="1060" spans="1:3" x14ac:dyDescent="0.2">
      <c r="A1060" s="60">
        <v>39568</v>
      </c>
      <c r="B1060" s="61">
        <v>251538</v>
      </c>
      <c r="C1060" s="103">
        <f t="shared" si="37"/>
        <v>251.53800000000001</v>
      </c>
    </row>
    <row r="1061" spans="1:3" x14ac:dyDescent="0.2">
      <c r="A1061" s="60">
        <v>39599</v>
      </c>
      <c r="B1061" s="61">
        <v>325377</v>
      </c>
      <c r="C1061" s="103">
        <f t="shared" si="37"/>
        <v>325.37700000000001</v>
      </c>
    </row>
    <row r="1062" spans="1:3" x14ac:dyDescent="0.2">
      <c r="A1062" s="60">
        <v>39629</v>
      </c>
      <c r="B1062" s="61">
        <v>85651</v>
      </c>
      <c r="C1062" s="103">
        <f t="shared" si="37"/>
        <v>85.650999999999996</v>
      </c>
    </row>
    <row r="1063" spans="1:3" x14ac:dyDescent="0.2">
      <c r="A1063" s="60">
        <v>39660</v>
      </c>
      <c r="B1063" s="61">
        <v>11721</v>
      </c>
      <c r="C1063" s="103">
        <f t="shared" si="37"/>
        <v>11.721</v>
      </c>
    </row>
    <row r="1064" spans="1:3" x14ac:dyDescent="0.2">
      <c r="A1064" s="60">
        <v>39691</v>
      </c>
      <c r="B1064" s="61">
        <v>0</v>
      </c>
      <c r="C1064" s="103">
        <f t="shared" si="37"/>
        <v>0</v>
      </c>
    </row>
    <row r="1065" spans="1:3" x14ac:dyDescent="0.2">
      <c r="A1065" s="60">
        <v>39721</v>
      </c>
      <c r="B1065" s="61">
        <v>0</v>
      </c>
      <c r="C1065" s="103">
        <f t="shared" si="37"/>
        <v>0</v>
      </c>
    </row>
    <row r="1066" spans="1:3" x14ac:dyDescent="0.2">
      <c r="A1066" s="60">
        <v>39752</v>
      </c>
      <c r="B1066" s="61">
        <v>5650</v>
      </c>
      <c r="C1066" s="103">
        <f t="shared" si="37"/>
        <v>5.65</v>
      </c>
    </row>
    <row r="1067" spans="1:3" x14ac:dyDescent="0.2">
      <c r="A1067" s="60">
        <v>39782</v>
      </c>
      <c r="B1067" s="61">
        <v>44755</v>
      </c>
      <c r="C1067" s="103">
        <f t="shared" si="37"/>
        <v>44.755000000000003</v>
      </c>
    </row>
    <row r="1068" spans="1:3" x14ac:dyDescent="0.2">
      <c r="A1068" s="60">
        <v>39813</v>
      </c>
      <c r="B1068" s="61">
        <v>35145</v>
      </c>
      <c r="C1068" s="103">
        <f t="shared" si="37"/>
        <v>35.145000000000003</v>
      </c>
    </row>
    <row r="1069" spans="1:3" x14ac:dyDescent="0.2">
      <c r="A1069" s="60">
        <v>39844</v>
      </c>
      <c r="B1069" s="61">
        <v>102085</v>
      </c>
      <c r="C1069" s="103">
        <f t="shared" si="37"/>
        <v>102.08499999999999</v>
      </c>
    </row>
    <row r="1070" spans="1:3" x14ac:dyDescent="0.2">
      <c r="A1070" s="60">
        <v>39872</v>
      </c>
      <c r="B1070" s="61">
        <v>239666</v>
      </c>
      <c r="C1070" s="103">
        <f t="shared" si="37"/>
        <v>239.666</v>
      </c>
    </row>
    <row r="1071" spans="1:3" x14ac:dyDescent="0.2">
      <c r="A1071" s="60">
        <v>39903</v>
      </c>
      <c r="B1071" s="61">
        <v>448719</v>
      </c>
      <c r="C1071" s="103">
        <f t="shared" si="37"/>
        <v>448.71899999999999</v>
      </c>
    </row>
    <row r="1072" spans="1:3" x14ac:dyDescent="0.2">
      <c r="A1072" s="60">
        <v>39933</v>
      </c>
      <c r="B1072" s="61">
        <v>332129</v>
      </c>
      <c r="C1072" s="103">
        <f t="shared" si="37"/>
        <v>332.12900000000002</v>
      </c>
    </row>
    <row r="1073" spans="1:3" x14ac:dyDescent="0.2">
      <c r="A1073" s="60">
        <v>39964</v>
      </c>
      <c r="B1073" s="61">
        <v>606389</v>
      </c>
      <c r="C1073" s="103">
        <f t="shared" si="37"/>
        <v>606.38900000000001</v>
      </c>
    </row>
    <row r="1074" spans="1:3" x14ac:dyDescent="0.2">
      <c r="A1074" s="60">
        <v>39994</v>
      </c>
      <c r="B1074" s="61">
        <v>107309</v>
      </c>
      <c r="C1074" s="103">
        <f t="shared" si="37"/>
        <v>107.309</v>
      </c>
    </row>
    <row r="1075" spans="1:3" x14ac:dyDescent="0.2">
      <c r="A1075" s="60">
        <v>40025</v>
      </c>
      <c r="B1075" s="61">
        <v>22500</v>
      </c>
      <c r="C1075" s="103">
        <f t="shared" si="37"/>
        <v>22.5</v>
      </c>
    </row>
    <row r="1076" spans="1:3" x14ac:dyDescent="0.2">
      <c r="A1076" s="60">
        <v>40056</v>
      </c>
      <c r="B1076" s="61">
        <v>3446</v>
      </c>
      <c r="C1076" s="103">
        <f t="shared" si="37"/>
        <v>3.4460000000000002</v>
      </c>
    </row>
    <row r="1077" spans="1:3" x14ac:dyDescent="0.2">
      <c r="A1077" s="60">
        <v>40086</v>
      </c>
      <c r="B1077" s="61">
        <v>4970</v>
      </c>
      <c r="C1077" s="103">
        <f t="shared" si="37"/>
        <v>4.97</v>
      </c>
    </row>
    <row r="1078" spans="1:3" x14ac:dyDescent="0.2">
      <c r="A1078" s="60">
        <v>40117</v>
      </c>
      <c r="B1078" s="61">
        <v>24108</v>
      </c>
      <c r="C1078" s="103">
        <f t="shared" si="37"/>
        <v>24.108000000000001</v>
      </c>
    </row>
    <row r="1079" spans="1:3" x14ac:dyDescent="0.2">
      <c r="A1079" s="60">
        <v>40147</v>
      </c>
      <c r="B1079" s="61">
        <v>10677</v>
      </c>
      <c r="C1079" s="103">
        <f t="shared" si="37"/>
        <v>10.677</v>
      </c>
    </row>
    <row r="1080" spans="1:3" x14ac:dyDescent="0.2">
      <c r="A1080" s="60">
        <v>40178</v>
      </c>
      <c r="B1080" s="61">
        <v>53189</v>
      </c>
      <c r="C1080" s="103">
        <f t="shared" si="37"/>
        <v>53.189</v>
      </c>
    </row>
    <row r="1081" spans="1:3" x14ac:dyDescent="0.2">
      <c r="A1081" s="60">
        <v>40209</v>
      </c>
      <c r="B1081" s="61">
        <v>143760</v>
      </c>
      <c r="C1081" s="103">
        <f t="shared" si="37"/>
        <v>143.76</v>
      </c>
    </row>
    <row r="1082" spans="1:3" x14ac:dyDescent="0.2">
      <c r="A1082" s="60">
        <v>40237</v>
      </c>
      <c r="B1082" s="61">
        <v>160537</v>
      </c>
      <c r="C1082" s="103">
        <f t="shared" si="37"/>
        <v>160.53700000000001</v>
      </c>
    </row>
    <row r="1083" spans="1:3" x14ac:dyDescent="0.2">
      <c r="A1083" s="60">
        <v>40268</v>
      </c>
      <c r="B1083" s="61">
        <v>254177</v>
      </c>
      <c r="C1083" s="103">
        <f t="shared" si="37"/>
        <v>254.17699999999999</v>
      </c>
    </row>
    <row r="1084" spans="1:3" x14ac:dyDescent="0.2">
      <c r="A1084" s="60">
        <v>40298</v>
      </c>
      <c r="B1084" s="61">
        <v>402862</v>
      </c>
      <c r="C1084" s="103">
        <f t="shared" si="37"/>
        <v>402.86200000000002</v>
      </c>
    </row>
    <row r="1085" spans="1:3" x14ac:dyDescent="0.2">
      <c r="A1085" s="60">
        <v>40329</v>
      </c>
      <c r="B1085" s="61">
        <v>520862</v>
      </c>
      <c r="C1085" s="103">
        <f t="shared" si="37"/>
        <v>520.86199999999997</v>
      </c>
    </row>
    <row r="1086" spans="1:3" x14ac:dyDescent="0.2">
      <c r="A1086" s="60">
        <v>40359</v>
      </c>
      <c r="B1086" s="61">
        <v>537065</v>
      </c>
      <c r="C1086" s="103">
        <f t="shared" si="37"/>
        <v>537.06500000000005</v>
      </c>
    </row>
    <row r="1087" spans="1:3" x14ac:dyDescent="0.2">
      <c r="A1087" s="60">
        <v>40390</v>
      </c>
      <c r="B1087" s="61">
        <v>77738</v>
      </c>
      <c r="C1087" s="103">
        <f t="shared" si="37"/>
        <v>77.738</v>
      </c>
    </row>
    <row r="1088" spans="1:3" x14ac:dyDescent="0.2">
      <c r="A1088" s="60">
        <v>40421</v>
      </c>
      <c r="B1088" s="61">
        <v>12566</v>
      </c>
      <c r="C1088" s="103">
        <f t="shared" si="37"/>
        <v>12.566000000000001</v>
      </c>
    </row>
    <row r="1089" spans="1:3" x14ac:dyDescent="0.2">
      <c r="A1089" s="60">
        <v>40451</v>
      </c>
      <c r="B1089" s="61">
        <v>7578</v>
      </c>
      <c r="C1089" s="103">
        <f t="shared" si="37"/>
        <v>7.5780000000000003</v>
      </c>
    </row>
    <row r="1090" spans="1:3" x14ac:dyDescent="0.2">
      <c r="A1090" s="60">
        <v>40482</v>
      </c>
      <c r="B1090" s="61">
        <v>104242</v>
      </c>
      <c r="C1090" s="103">
        <f t="shared" si="37"/>
        <v>104.242</v>
      </c>
    </row>
    <row r="1091" spans="1:3" x14ac:dyDescent="0.2">
      <c r="A1091" s="60">
        <v>40512</v>
      </c>
      <c r="B1091" s="61">
        <v>103529</v>
      </c>
      <c r="C1091" s="103">
        <f t="shared" si="37"/>
        <v>103.529</v>
      </c>
    </row>
    <row r="1092" spans="1:3" x14ac:dyDescent="0.2">
      <c r="A1092" s="60">
        <v>40543</v>
      </c>
      <c r="B1092" s="61">
        <v>680015</v>
      </c>
      <c r="C1092" s="103">
        <f t="shared" si="37"/>
        <v>680.01499999999999</v>
      </c>
    </row>
    <row r="1093" spans="1:3" x14ac:dyDescent="0.2">
      <c r="A1093" s="60">
        <v>40574</v>
      </c>
      <c r="B1093" s="61">
        <v>269768</v>
      </c>
      <c r="C1093" s="103">
        <f t="shared" si="37"/>
        <v>269.76799999999997</v>
      </c>
    </row>
    <row r="1094" spans="1:3" x14ac:dyDescent="0.2">
      <c r="A1094" s="60">
        <v>40602</v>
      </c>
      <c r="B1094" s="61">
        <v>235640</v>
      </c>
      <c r="C1094" s="103">
        <f t="shared" si="37"/>
        <v>235.64</v>
      </c>
    </row>
    <row r="1095" spans="1:3" x14ac:dyDescent="0.2">
      <c r="A1095" s="60">
        <v>40633</v>
      </c>
      <c r="B1095" s="61">
        <v>883795</v>
      </c>
      <c r="C1095" s="103">
        <f t="shared" si="37"/>
        <v>883.79499999999996</v>
      </c>
    </row>
    <row r="1096" spans="1:3" x14ac:dyDescent="0.2">
      <c r="A1096" s="60">
        <v>40663</v>
      </c>
      <c r="B1096" s="61">
        <v>734221</v>
      </c>
      <c r="C1096" s="103">
        <f t="shared" si="37"/>
        <v>734.221</v>
      </c>
    </row>
    <row r="1097" spans="1:3" x14ac:dyDescent="0.2">
      <c r="A1097" s="60">
        <v>40694</v>
      </c>
      <c r="B1097" s="61">
        <v>683715</v>
      </c>
      <c r="C1097" s="103">
        <f t="shared" si="37"/>
        <v>683.71500000000003</v>
      </c>
    </row>
    <row r="1098" spans="1:3" x14ac:dyDescent="0.2">
      <c r="A1098" s="60">
        <v>40724</v>
      </c>
      <c r="B1098" s="61">
        <v>762964</v>
      </c>
      <c r="C1098" s="103">
        <f t="shared" si="37"/>
        <v>762.96400000000006</v>
      </c>
    </row>
    <row r="1099" spans="1:3" x14ac:dyDescent="0.2">
      <c r="A1099" s="60">
        <v>40755</v>
      </c>
      <c r="B1099" s="61">
        <v>309614</v>
      </c>
      <c r="C1099" s="103">
        <f t="shared" ref="C1099:C1121" si="38">B1099 / 1000</f>
        <v>309.61399999999998</v>
      </c>
    </row>
    <row r="1100" spans="1:3" x14ac:dyDescent="0.2">
      <c r="A1100" s="60">
        <v>40786</v>
      </c>
      <c r="B1100" s="61">
        <v>49149</v>
      </c>
      <c r="C1100" s="103">
        <f t="shared" si="38"/>
        <v>49.149000000000001</v>
      </c>
    </row>
    <row r="1101" spans="1:3" x14ac:dyDescent="0.2">
      <c r="A1101" s="60">
        <v>40816</v>
      </c>
      <c r="B1101" s="61">
        <v>24965</v>
      </c>
      <c r="C1101" s="103">
        <f t="shared" si="38"/>
        <v>24.965</v>
      </c>
    </row>
    <row r="1102" spans="1:3" x14ac:dyDescent="0.2">
      <c r="A1102" s="60">
        <v>40847</v>
      </c>
      <c r="B1102" s="61">
        <v>46149</v>
      </c>
      <c r="C1102" s="103">
        <f t="shared" si="38"/>
        <v>46.149000000000001</v>
      </c>
    </row>
    <row r="1103" spans="1:3" x14ac:dyDescent="0.2">
      <c r="A1103" s="60">
        <v>40877</v>
      </c>
      <c r="B1103" s="61">
        <v>24177</v>
      </c>
      <c r="C1103" s="103">
        <f t="shared" si="38"/>
        <v>24.177</v>
      </c>
    </row>
    <row r="1104" spans="1:3" x14ac:dyDescent="0.2">
      <c r="A1104" s="60">
        <v>40908</v>
      </c>
      <c r="B1104" s="61">
        <v>22747</v>
      </c>
      <c r="C1104" s="103">
        <f t="shared" si="38"/>
        <v>22.747</v>
      </c>
    </row>
    <row r="1105" spans="1:3" x14ac:dyDescent="0.2">
      <c r="A1105" s="60">
        <v>40939</v>
      </c>
      <c r="B1105" s="61">
        <v>100051</v>
      </c>
      <c r="C1105" s="103">
        <f t="shared" si="38"/>
        <v>100.051</v>
      </c>
    </row>
    <row r="1106" spans="1:3" x14ac:dyDescent="0.2">
      <c r="A1106" s="60">
        <v>40968</v>
      </c>
      <c r="B1106" s="61">
        <v>63900</v>
      </c>
      <c r="C1106" s="103">
        <f t="shared" si="38"/>
        <v>63.9</v>
      </c>
    </row>
    <row r="1107" spans="1:3" x14ac:dyDescent="0.2">
      <c r="A1107" s="60">
        <v>40999</v>
      </c>
      <c r="B1107" s="61">
        <v>430612</v>
      </c>
      <c r="C1107" s="103">
        <f t="shared" si="38"/>
        <v>430.61200000000002</v>
      </c>
    </row>
    <row r="1108" spans="1:3" x14ac:dyDescent="0.2">
      <c r="A1108" s="60">
        <v>41029</v>
      </c>
      <c r="B1108" s="61">
        <v>561370</v>
      </c>
      <c r="C1108" s="103">
        <f t="shared" si="38"/>
        <v>561.37</v>
      </c>
    </row>
    <row r="1109" spans="1:3" x14ac:dyDescent="0.2">
      <c r="A1109" s="60">
        <v>41060</v>
      </c>
      <c r="B1109" s="61">
        <v>292314</v>
      </c>
      <c r="C1109" s="103">
        <f t="shared" si="38"/>
        <v>292.31400000000002</v>
      </c>
    </row>
    <row r="1110" spans="1:3" x14ac:dyDescent="0.2">
      <c r="A1110" s="60">
        <v>41090</v>
      </c>
      <c r="B1110" s="61">
        <v>78900</v>
      </c>
      <c r="C1110" s="103">
        <f t="shared" si="38"/>
        <v>78.900000000000006</v>
      </c>
    </row>
    <row r="1111" spans="1:3" x14ac:dyDescent="0.2">
      <c r="A1111" s="60">
        <v>41121</v>
      </c>
      <c r="B1111" s="61">
        <v>16617</v>
      </c>
      <c r="C1111" s="103">
        <f t="shared" si="38"/>
        <v>16.617000000000001</v>
      </c>
    </row>
    <row r="1112" spans="1:3" x14ac:dyDescent="0.2">
      <c r="A1112" s="60">
        <v>41152</v>
      </c>
      <c r="B1112" s="61">
        <v>1295</v>
      </c>
      <c r="C1112" s="103">
        <f t="shared" si="38"/>
        <v>1.2949999999999999</v>
      </c>
    </row>
    <row r="1113" spans="1:3" x14ac:dyDescent="0.2">
      <c r="A1113" s="60">
        <v>41182</v>
      </c>
      <c r="B1113" s="61">
        <v>-1103</v>
      </c>
      <c r="C1113" s="103">
        <f t="shared" si="38"/>
        <v>-1.103</v>
      </c>
    </row>
    <row r="1114" spans="1:3" x14ac:dyDescent="0.2">
      <c r="A1114" s="60">
        <v>41213</v>
      </c>
      <c r="B1114" s="61">
        <v>18851</v>
      </c>
      <c r="C1114" s="103">
        <f t="shared" si="38"/>
        <v>18.850999999999999</v>
      </c>
    </row>
    <row r="1115" spans="1:3" x14ac:dyDescent="0.2">
      <c r="A1115" s="60">
        <v>41243</v>
      </c>
      <c r="B1115" s="61">
        <v>133589</v>
      </c>
      <c r="C1115" s="103">
        <f t="shared" si="38"/>
        <v>133.589</v>
      </c>
    </row>
    <row r="1116" spans="1:3" x14ac:dyDescent="0.2">
      <c r="A1116" s="60">
        <v>41274</v>
      </c>
      <c r="B1116" s="61">
        <v>544483</v>
      </c>
      <c r="C1116" s="103">
        <f t="shared" si="38"/>
        <v>544.48299999999995</v>
      </c>
    </row>
    <row r="1117" spans="1:3" x14ac:dyDescent="0.2">
      <c r="A1117" s="60">
        <v>41305</v>
      </c>
      <c r="B1117" s="61">
        <v>155836</v>
      </c>
      <c r="C1117" s="103">
        <f t="shared" si="38"/>
        <v>155.83600000000001</v>
      </c>
    </row>
    <row r="1118" spans="1:3" x14ac:dyDescent="0.2">
      <c r="A1118" s="60">
        <v>41333</v>
      </c>
      <c r="B1118" s="61">
        <v>109204</v>
      </c>
      <c r="C1118" s="103">
        <f t="shared" si="38"/>
        <v>109.20399999999999</v>
      </c>
    </row>
    <row r="1119" spans="1:3" x14ac:dyDescent="0.2">
      <c r="A1119" s="60">
        <v>41364</v>
      </c>
      <c r="B1119" s="61">
        <v>217443</v>
      </c>
      <c r="C1119" s="103">
        <f t="shared" si="38"/>
        <v>217.44300000000001</v>
      </c>
    </row>
    <row r="1120" spans="1:3" x14ac:dyDescent="0.2">
      <c r="A1120" s="60">
        <v>41394</v>
      </c>
      <c r="B1120" s="61">
        <v>240498</v>
      </c>
      <c r="C1120" s="103">
        <f t="shared" si="38"/>
        <v>240.49799999999999</v>
      </c>
    </row>
    <row r="1121" spans="1:3" x14ac:dyDescent="0.2">
      <c r="A1121" s="60">
        <v>41425</v>
      </c>
      <c r="B1121" s="61">
        <v>155294</v>
      </c>
      <c r="C1121" s="103">
        <f t="shared" si="38"/>
        <v>155.29400000000001</v>
      </c>
    </row>
  </sheetData>
  <mergeCells count="2">
    <mergeCell ref="A8:A9"/>
    <mergeCell ref="C8:C9"/>
  </mergeCells>
  <hyperlinks>
    <hyperlink ref="A7" r:id="rId1" display="http://cdec/histPlot/DataPlotter.jsp?staid=AMF&amp;sensor_no=65&amp;duration=M&amp;start=10/01/1921+00:00&amp;end=06/28/2013+13:50&amp;geom=small"/>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00000"/>
  </sheetPr>
  <dimension ref="A2:AS9293"/>
  <sheetViews>
    <sheetView tabSelected="1" topLeftCell="M76" workbookViewId="0">
      <selection activeCell="AS103" sqref="AS97:AS103"/>
    </sheetView>
  </sheetViews>
  <sheetFormatPr defaultRowHeight="12.75" x14ac:dyDescent="0.2"/>
  <cols>
    <col min="4" max="4" width="3.28515625" customWidth="1"/>
    <col min="5" max="5" width="10.28515625" style="76" customWidth="1"/>
    <col min="6" max="6" width="6.28515625" style="76" customWidth="1"/>
    <col min="7" max="16" width="5.5703125" style="76" bestFit="1" customWidth="1"/>
    <col min="17" max="18" width="4.5703125" style="76" bestFit="1" customWidth="1"/>
    <col min="19" max="19" width="7.140625" style="76" bestFit="1" customWidth="1"/>
    <col min="20" max="20" width="7.140625" style="76" customWidth="1"/>
    <col min="21" max="21" width="11.5703125" customWidth="1"/>
    <col min="23" max="23" width="3.140625" customWidth="1"/>
    <col min="24" max="24" width="5.5703125" style="76" customWidth="1"/>
    <col min="25" max="25" width="6.28515625" style="76" customWidth="1"/>
    <col min="26" max="26" width="8.5703125" style="76" bestFit="1" customWidth="1"/>
    <col min="27" max="27" width="4.5703125" style="76" bestFit="1" customWidth="1"/>
    <col min="28" max="29" width="5.5703125" style="76" bestFit="1" customWidth="1"/>
    <col min="30" max="30" width="8.5703125" style="76" bestFit="1" customWidth="1"/>
    <col min="31" max="32" width="5.5703125" style="76" bestFit="1" customWidth="1"/>
    <col min="33" max="35" width="8.5703125" style="76" bestFit="1" customWidth="1"/>
    <col min="36" max="36" width="4.5703125" style="76" bestFit="1" customWidth="1"/>
    <col min="37" max="37" width="8.5703125" style="76" bestFit="1" customWidth="1"/>
    <col min="38" max="38" width="8.7109375" style="76" bestFit="1" customWidth="1"/>
    <col min="39" max="39" width="12.7109375" style="76" bestFit="1" customWidth="1"/>
    <col min="40" max="40" width="4.140625" style="76" customWidth="1"/>
    <col min="41" max="41" width="7.140625" style="76" bestFit="1" customWidth="1"/>
    <col min="42" max="42" width="11" customWidth="1"/>
    <col min="43" max="45" width="19.140625" bestFit="1" customWidth="1"/>
  </cols>
  <sheetData>
    <row r="2" spans="1:45" ht="30" x14ac:dyDescent="0.4">
      <c r="A2" s="53" t="s">
        <v>120</v>
      </c>
      <c r="U2" s="53" t="s">
        <v>107</v>
      </c>
    </row>
    <row r="3" spans="1:45" x14ac:dyDescent="0.2">
      <c r="A3" s="54"/>
      <c r="U3" s="54"/>
    </row>
    <row r="4" spans="1:45" x14ac:dyDescent="0.2">
      <c r="A4" s="55" t="s">
        <v>121</v>
      </c>
      <c r="U4" s="55" t="s">
        <v>108</v>
      </c>
    </row>
    <row r="5" spans="1:45" x14ac:dyDescent="0.2">
      <c r="A5" s="55" t="s">
        <v>2</v>
      </c>
      <c r="U5" s="55" t="s">
        <v>2</v>
      </c>
    </row>
    <row r="6" spans="1:45" x14ac:dyDescent="0.2">
      <c r="A6" s="56" t="s">
        <v>122</v>
      </c>
      <c r="U6" s="56" t="s">
        <v>109</v>
      </c>
    </row>
    <row r="7" spans="1:45" x14ac:dyDescent="0.2">
      <c r="A7" s="56"/>
      <c r="U7" s="56"/>
    </row>
    <row r="8" spans="1:45" x14ac:dyDescent="0.2">
      <c r="A8" s="57" t="s">
        <v>123</v>
      </c>
      <c r="U8" s="57" t="s">
        <v>110</v>
      </c>
    </row>
    <row r="9" spans="1:45" ht="12.75" customHeight="1" x14ac:dyDescent="0.2">
      <c r="A9" s="133" t="s">
        <v>80</v>
      </c>
      <c r="B9" s="58" t="s">
        <v>6</v>
      </c>
      <c r="C9" s="134" t="s">
        <v>114</v>
      </c>
      <c r="D9" s="72"/>
      <c r="E9" s="85"/>
      <c r="F9" s="85"/>
      <c r="G9" s="86">
        <v>1</v>
      </c>
      <c r="H9" s="86">
        <v>2</v>
      </c>
      <c r="I9" s="86">
        <v>3</v>
      </c>
      <c r="J9" s="86">
        <v>4</v>
      </c>
      <c r="K9" s="86">
        <v>5</v>
      </c>
      <c r="L9" s="86">
        <v>6</v>
      </c>
      <c r="M9" s="86">
        <v>7</v>
      </c>
      <c r="N9" s="86">
        <v>8</v>
      </c>
      <c r="O9" s="86">
        <v>9</v>
      </c>
      <c r="P9" s="86">
        <v>10</v>
      </c>
      <c r="Q9" s="86">
        <v>11</v>
      </c>
      <c r="R9" s="87">
        <v>12</v>
      </c>
      <c r="S9" s="88"/>
      <c r="T9" s="88"/>
      <c r="U9" s="133" t="s">
        <v>80</v>
      </c>
      <c r="V9" s="58" t="s">
        <v>111</v>
      </c>
      <c r="W9" s="58"/>
      <c r="X9" s="85"/>
      <c r="Y9" s="85"/>
      <c r="Z9" s="86">
        <v>1</v>
      </c>
      <c r="AA9" s="86">
        <v>2</v>
      </c>
      <c r="AB9" s="86">
        <v>3</v>
      </c>
      <c r="AC9" s="86">
        <v>4</v>
      </c>
      <c r="AD9" s="86">
        <v>5</v>
      </c>
      <c r="AE9" s="86">
        <v>6</v>
      </c>
      <c r="AF9" s="86">
        <v>7</v>
      </c>
      <c r="AG9" s="86">
        <v>8</v>
      </c>
      <c r="AH9" s="86">
        <v>9</v>
      </c>
      <c r="AI9" s="86">
        <v>10</v>
      </c>
      <c r="AJ9" s="86">
        <v>11</v>
      </c>
      <c r="AK9" s="87">
        <v>12</v>
      </c>
      <c r="AL9" s="88"/>
      <c r="AM9" s="88"/>
      <c r="AN9" s="88"/>
      <c r="AO9" s="88"/>
    </row>
    <row r="10" spans="1:45" ht="25.5" x14ac:dyDescent="0.2">
      <c r="A10" s="133"/>
      <c r="B10" s="59" t="s">
        <v>7</v>
      </c>
      <c r="C10" s="134"/>
      <c r="D10" s="72"/>
      <c r="E10" s="85"/>
      <c r="F10" s="85"/>
      <c r="G10" s="85" t="s">
        <v>82</v>
      </c>
      <c r="H10" s="85" t="s">
        <v>83</v>
      </c>
      <c r="I10" s="85" t="s">
        <v>84</v>
      </c>
      <c r="J10" s="85" t="s">
        <v>85</v>
      </c>
      <c r="K10" s="85" t="s">
        <v>86</v>
      </c>
      <c r="L10" s="85" t="s">
        <v>87</v>
      </c>
      <c r="M10" s="85" t="s">
        <v>88</v>
      </c>
      <c r="N10" s="85" t="s">
        <v>89</v>
      </c>
      <c r="O10" s="85" t="s">
        <v>90</v>
      </c>
      <c r="P10" s="85" t="s">
        <v>91</v>
      </c>
      <c r="Q10" s="85" t="s">
        <v>92</v>
      </c>
      <c r="R10" s="85" t="s">
        <v>93</v>
      </c>
      <c r="S10" s="89" t="s">
        <v>94</v>
      </c>
      <c r="T10" s="89"/>
      <c r="U10" s="133"/>
      <c r="V10" s="59" t="s">
        <v>114</v>
      </c>
      <c r="W10" s="59"/>
      <c r="X10" s="85"/>
      <c r="Y10" s="85"/>
      <c r="Z10" s="85" t="s">
        <v>82</v>
      </c>
      <c r="AA10" s="85" t="s">
        <v>83</v>
      </c>
      <c r="AB10" s="85" t="s">
        <v>84</v>
      </c>
      <c r="AC10" s="85" t="s">
        <v>85</v>
      </c>
      <c r="AD10" s="85" t="s">
        <v>86</v>
      </c>
      <c r="AE10" s="85" t="s">
        <v>87</v>
      </c>
      <c r="AF10" s="85" t="s">
        <v>88</v>
      </c>
      <c r="AG10" s="85" t="s">
        <v>89</v>
      </c>
      <c r="AH10" s="85" t="s">
        <v>90</v>
      </c>
      <c r="AI10" s="85" t="s">
        <v>91</v>
      </c>
      <c r="AJ10" s="85" t="s">
        <v>92</v>
      </c>
      <c r="AK10" s="85" t="s">
        <v>93</v>
      </c>
      <c r="AL10" s="89" t="s">
        <v>94</v>
      </c>
      <c r="AM10" s="100" t="s">
        <v>133</v>
      </c>
      <c r="AN10" s="100"/>
      <c r="AO10" s="100"/>
      <c r="AP10" s="62" t="s">
        <v>132</v>
      </c>
      <c r="AQ10" s="62" t="s">
        <v>134</v>
      </c>
      <c r="AR10" s="62" t="s">
        <v>135</v>
      </c>
      <c r="AS10" s="102" t="s">
        <v>136</v>
      </c>
    </row>
    <row r="11" spans="1:45" x14ac:dyDescent="0.2">
      <c r="A11" s="60">
        <v>4292</v>
      </c>
      <c r="B11" s="61">
        <v>12700</v>
      </c>
      <c r="C11" s="93">
        <f>B11 / 1000</f>
        <v>12.7</v>
      </c>
      <c r="D11" s="93"/>
      <c r="E11" s="84">
        <f>(F11 - $F$11) * 12</f>
        <v>0</v>
      </c>
      <c r="F11" s="85">
        <v>1912</v>
      </c>
      <c r="G11" s="90">
        <f>INDEX($C$11:$C$1500, G$9 + $E11, 1)</f>
        <v>12.7</v>
      </c>
      <c r="H11" s="90">
        <f t="shared" ref="H11:R26" si="0">INDEX($C$11:$C$1500, H$9 + $E11, 1)</f>
        <v>13.2</v>
      </c>
      <c r="I11" s="90">
        <f t="shared" si="0"/>
        <v>13.9</v>
      </c>
      <c r="J11" s="90">
        <f t="shared" si="0"/>
        <v>81.2</v>
      </c>
      <c r="K11" s="90">
        <f t="shared" si="0"/>
        <v>89.2</v>
      </c>
      <c r="L11" s="90">
        <f t="shared" si="0"/>
        <v>90.4</v>
      </c>
      <c r="M11" s="90">
        <f t="shared" si="0"/>
        <v>116</v>
      </c>
      <c r="N11" s="90">
        <f t="shared" si="0"/>
        <v>328</v>
      </c>
      <c r="O11" s="90">
        <f t="shared" si="0"/>
        <v>196</v>
      </c>
      <c r="P11" s="90">
        <f t="shared" si="0"/>
        <v>48.2</v>
      </c>
      <c r="Q11" s="90">
        <f t="shared" si="0"/>
        <v>14.9</v>
      </c>
      <c r="R11" s="90">
        <f t="shared" si="0"/>
        <v>25.2</v>
      </c>
      <c r="S11" s="92">
        <f>SUM(G11:R11)</f>
        <v>1028.9000000000001</v>
      </c>
      <c r="T11" s="92"/>
      <c r="U11" s="77">
        <v>32081</v>
      </c>
      <c r="V11" s="99"/>
      <c r="W11" s="99"/>
      <c r="X11" s="84">
        <f>(Y11 - $Y$11) * 12</f>
        <v>0</v>
      </c>
      <c r="Y11" s="85">
        <v>1988</v>
      </c>
      <c r="Z11" s="90"/>
      <c r="AA11" s="90"/>
      <c r="AB11" s="90"/>
      <c r="AC11" s="90">
        <f t="shared" ref="AA11:AK26" si="1">INDEX($V$11:$V$1500, AC$9 + $X11, 1)</f>
        <v>127.30115702479337</v>
      </c>
      <c r="AD11" s="90">
        <f t="shared" si="1"/>
        <v>104.72528925619834</v>
      </c>
      <c r="AE11" s="90">
        <f t="shared" si="1"/>
        <v>115.2019834710744</v>
      </c>
      <c r="AF11" s="90">
        <f t="shared" si="1"/>
        <v>143.801652892562</v>
      </c>
      <c r="AG11" s="90">
        <f t="shared" si="1"/>
        <v>143.10743801652893</v>
      </c>
      <c r="AH11" s="90">
        <f t="shared" si="1"/>
        <v>113.12727272727273</v>
      </c>
      <c r="AI11" s="90">
        <f t="shared" si="1"/>
        <v>29.988099173553717</v>
      </c>
      <c r="AJ11" s="90">
        <f t="shared" si="1"/>
        <v>7.8347107438016534</v>
      </c>
      <c r="AK11" s="90">
        <f t="shared" si="1"/>
        <v>0.68033057851239664</v>
      </c>
      <c r="AL11" s="92">
        <f>SUM(Z11:AK11)</f>
        <v>785.76793388429758</v>
      </c>
      <c r="AM11" s="92"/>
      <c r="AN11" s="92"/>
      <c r="AO11" s="101">
        <v>1920</v>
      </c>
      <c r="AP11">
        <v>3</v>
      </c>
      <c r="AR11">
        <f>IF(S19 &gt; 2000, 1, IF(S19 &gt; 1350, 2, IF(S19 &gt; 1025, 3, IF(S19 &gt; 650, 4, 5))))</f>
        <v>5</v>
      </c>
      <c r="AS11">
        <f>IF(AP11 = "", AQ11, AP11)</f>
        <v>3</v>
      </c>
    </row>
    <row r="12" spans="1:45" x14ac:dyDescent="0.2">
      <c r="A12" s="60">
        <v>4323</v>
      </c>
      <c r="B12" s="61">
        <v>13200</v>
      </c>
      <c r="C12" s="93">
        <f t="shared" ref="C12:C75" si="2">B12 / 1000</f>
        <v>13.2</v>
      </c>
      <c r="D12" s="93"/>
      <c r="E12" s="84">
        <f t="shared" ref="E12:E75" si="3">(F12 - $F$11) * 12</f>
        <v>12</v>
      </c>
      <c r="F12" s="85">
        <f>F11+1</f>
        <v>1913</v>
      </c>
      <c r="G12" s="90">
        <f t="shared" ref="G12:R43" si="4">INDEX($C$11:$C$1500, G$9 + $E12, 1)</f>
        <v>15.1</v>
      </c>
      <c r="H12" s="90">
        <f t="shared" si="0"/>
        <v>82.1</v>
      </c>
      <c r="I12" s="90">
        <f t="shared" si="0"/>
        <v>59.2</v>
      </c>
      <c r="J12" s="90">
        <f t="shared" si="0"/>
        <v>55.3</v>
      </c>
      <c r="K12" s="90">
        <f t="shared" si="0"/>
        <v>83.9</v>
      </c>
      <c r="L12" s="90">
        <f t="shared" si="0"/>
        <v>108</v>
      </c>
      <c r="M12" s="90">
        <f t="shared" si="0"/>
        <v>209</v>
      </c>
      <c r="N12" s="90">
        <f t="shared" si="0"/>
        <v>272</v>
      </c>
      <c r="O12" s="90">
        <f t="shared" si="0"/>
        <v>123</v>
      </c>
      <c r="P12" s="90">
        <f t="shared" si="0"/>
        <v>39</v>
      </c>
      <c r="Q12" s="90">
        <f t="shared" si="0"/>
        <v>14.9</v>
      </c>
      <c r="R12" s="90">
        <f t="shared" si="0"/>
        <v>11.2</v>
      </c>
      <c r="S12" s="92">
        <f t="shared" ref="S12:S75" si="5">SUM(G12:R12)</f>
        <v>1072.7</v>
      </c>
      <c r="T12" s="92"/>
      <c r="U12" s="77">
        <v>32111</v>
      </c>
      <c r="V12" s="99"/>
      <c r="W12" s="99"/>
      <c r="X12" s="84">
        <f t="shared" ref="X12:X35" si="6">(Y12 - $Y$11) * 12</f>
        <v>12</v>
      </c>
      <c r="Y12" s="85">
        <f>Y11+1</f>
        <v>1989</v>
      </c>
      <c r="Z12" s="90">
        <f t="shared" ref="Z12:AK35" si="7">INDEX($V$11:$V$1500, Z$9 + $X12, 1)</f>
        <v>1.9834710743801651</v>
      </c>
      <c r="AA12" s="90">
        <f t="shared" si="1"/>
        <v>61.916033057851237</v>
      </c>
      <c r="AB12" s="90">
        <f t="shared" si="1"/>
        <v>39.836033057851232</v>
      </c>
      <c r="AC12" s="90">
        <f t="shared" si="1"/>
        <v>45.909421487603311</v>
      </c>
      <c r="AD12" s="90">
        <f t="shared" si="1"/>
        <v>49.090909090909093</v>
      </c>
      <c r="AE12" s="90">
        <f t="shared" si="1"/>
        <v>365.8829752066116</v>
      </c>
      <c r="AF12" s="90">
        <f t="shared" si="1"/>
        <v>243.96297520661156</v>
      </c>
      <c r="AG12" s="90">
        <f t="shared" si="1"/>
        <v>153.74677685950414</v>
      </c>
      <c r="AH12" s="90">
        <f t="shared" si="1"/>
        <v>63.270743801652898</v>
      </c>
      <c r="AI12" s="90">
        <f t="shared" si="1"/>
        <v>17.976198347107434</v>
      </c>
      <c r="AJ12" s="90">
        <f t="shared" si="1"/>
        <v>8.6697520661157021</v>
      </c>
      <c r="AK12" s="90">
        <f t="shared" si="1"/>
        <v>10.421157024793388</v>
      </c>
      <c r="AL12" s="92">
        <f t="shared" ref="AL12:AL35" si="8">SUM(Z12:AK12)</f>
        <v>1062.6664462809917</v>
      </c>
      <c r="AM12" s="92">
        <f>IF(ISERROR(AL12), 0.9394 * VLOOKUP(Y12, $F$11:$S$111, 14, FALSE) + 52.305, AL12)</f>
        <v>1062.6664462809917</v>
      </c>
      <c r="AN12" s="92"/>
      <c r="AO12" s="101">
        <v>1921</v>
      </c>
      <c r="AP12">
        <v>3</v>
      </c>
      <c r="AR12">
        <f t="shared" ref="AR12:AR75" si="9">IF(S20 &gt; 2000, 1, IF(S20 &gt; 1350, 2, IF(S20 &gt; 1025, 3, IF(S20 &gt; 650, 4, 5))))</f>
        <v>2</v>
      </c>
      <c r="AS12">
        <f t="shared" ref="AS12:AS75" si="10">IF(AP12 = "", AQ12, AP12)</f>
        <v>3</v>
      </c>
    </row>
    <row r="13" spans="1:45" x14ac:dyDescent="0.2">
      <c r="A13" s="60">
        <v>4353</v>
      </c>
      <c r="B13" s="61">
        <v>13900</v>
      </c>
      <c r="C13" s="93">
        <f t="shared" si="2"/>
        <v>13.9</v>
      </c>
      <c r="D13" s="93"/>
      <c r="E13" s="84">
        <f t="shared" si="3"/>
        <v>24</v>
      </c>
      <c r="F13" s="85">
        <f t="shared" ref="F13:F76" si="11">F12+1</f>
        <v>1914</v>
      </c>
      <c r="G13" s="90">
        <f t="shared" si="4"/>
        <v>10.3</v>
      </c>
      <c r="H13" s="90">
        <f t="shared" si="0"/>
        <v>31.7</v>
      </c>
      <c r="I13" s="90">
        <f t="shared" si="0"/>
        <v>66.400000000000006</v>
      </c>
      <c r="J13" s="90">
        <f t="shared" si="0"/>
        <v>309</v>
      </c>
      <c r="K13" s="90">
        <f t="shared" si="0"/>
        <v>217</v>
      </c>
      <c r="L13" s="90">
        <f t="shared" si="0"/>
        <v>330</v>
      </c>
      <c r="M13" s="90">
        <f t="shared" si="0"/>
        <v>374</v>
      </c>
      <c r="N13" s="90">
        <f t="shared" si="0"/>
        <v>394</v>
      </c>
      <c r="O13" s="90">
        <f t="shared" si="0"/>
        <v>204</v>
      </c>
      <c r="P13" s="90">
        <f t="shared" si="0"/>
        <v>65.2</v>
      </c>
      <c r="Q13" s="90">
        <f t="shared" si="0"/>
        <v>15.6</v>
      </c>
      <c r="R13" s="90">
        <f t="shared" si="0"/>
        <v>12.3</v>
      </c>
      <c r="S13" s="92">
        <f t="shared" si="5"/>
        <v>2029.5</v>
      </c>
      <c r="T13" s="92"/>
      <c r="U13" s="77">
        <v>32142</v>
      </c>
      <c r="V13" s="99"/>
      <c r="W13" s="99"/>
      <c r="X13" s="84">
        <f t="shared" si="6"/>
        <v>24</v>
      </c>
      <c r="Y13" s="85">
        <f t="shared" ref="Y13:Y35" si="12">Y12+1</f>
        <v>1990</v>
      </c>
      <c r="Z13" s="90" t="e">
        <f t="shared" si="7"/>
        <v>#VALUE!</v>
      </c>
      <c r="AA13" s="90">
        <f t="shared" si="1"/>
        <v>24.616859504132229</v>
      </c>
      <c r="AB13" s="90">
        <f t="shared" si="1"/>
        <v>19.755371900826447</v>
      </c>
      <c r="AC13" s="90">
        <f t="shared" si="1"/>
        <v>87.086280991735549</v>
      </c>
      <c r="AD13" s="90">
        <f t="shared" si="1"/>
        <v>45.072396694214881</v>
      </c>
      <c r="AE13" s="90">
        <f t="shared" si="1"/>
        <v>120.0099173553719</v>
      </c>
      <c r="AF13" s="90">
        <f t="shared" si="1"/>
        <v>102.05355371900828</v>
      </c>
      <c r="AG13" s="90">
        <f t="shared" si="1"/>
        <v>157.59669421487604</v>
      </c>
      <c r="AH13" s="90">
        <f t="shared" si="1"/>
        <v>83.890909090909076</v>
      </c>
      <c r="AI13" s="90" t="e">
        <f t="shared" si="1"/>
        <v>#VALUE!</v>
      </c>
      <c r="AJ13" s="90">
        <f t="shared" si="1"/>
        <v>3.798347107438016</v>
      </c>
      <c r="AK13" s="90">
        <f t="shared" si="1"/>
        <v>6.6664462809917344</v>
      </c>
      <c r="AL13" s="92" t="e">
        <f t="shared" si="8"/>
        <v>#VALUE!</v>
      </c>
      <c r="AM13" s="92">
        <f t="shared" ref="AM13:AM35" si="13">IF(ISERROR(AL13), 0.9394 * VLOOKUP(Y13, $F$11:$S$111, 14, FALSE) + 52.305, AL13)</f>
        <v>727.59832639999991</v>
      </c>
      <c r="AN13" s="92"/>
      <c r="AO13" s="101">
        <v>1922</v>
      </c>
      <c r="AP13">
        <v>4</v>
      </c>
      <c r="AR13">
        <f t="shared" si="9"/>
        <v>4</v>
      </c>
      <c r="AS13">
        <f>IF(AP13 = "", AQ13, AP13)</f>
        <v>4</v>
      </c>
    </row>
    <row r="14" spans="1:45" x14ac:dyDescent="0.2">
      <c r="A14" s="60">
        <v>4384</v>
      </c>
      <c r="B14" s="61">
        <v>81200</v>
      </c>
      <c r="C14" s="93">
        <f t="shared" si="2"/>
        <v>81.2</v>
      </c>
      <c r="D14" s="93"/>
      <c r="E14" s="84">
        <f t="shared" si="3"/>
        <v>36</v>
      </c>
      <c r="F14" s="85">
        <f t="shared" si="11"/>
        <v>1915</v>
      </c>
      <c r="G14" s="90">
        <f t="shared" si="4"/>
        <v>31</v>
      </c>
      <c r="H14" s="90">
        <f t="shared" si="0"/>
        <v>19.100000000000001</v>
      </c>
      <c r="I14" s="90">
        <f t="shared" si="0"/>
        <v>24.8</v>
      </c>
      <c r="J14" s="90">
        <f t="shared" si="0"/>
        <v>65.2</v>
      </c>
      <c r="K14" s="90">
        <f t="shared" si="0"/>
        <v>279</v>
      </c>
      <c r="L14" s="90">
        <f t="shared" si="0"/>
        <v>346</v>
      </c>
      <c r="M14" s="90">
        <f t="shared" si="0"/>
        <v>416</v>
      </c>
      <c r="N14" s="90">
        <f t="shared" si="0"/>
        <v>432</v>
      </c>
      <c r="O14" s="90">
        <f t="shared" si="0"/>
        <v>375</v>
      </c>
      <c r="P14" s="90">
        <f t="shared" si="0"/>
        <v>126</v>
      </c>
      <c r="Q14" s="90">
        <f t="shared" si="0"/>
        <v>27.9</v>
      </c>
      <c r="R14" s="90">
        <f t="shared" si="0"/>
        <v>12.6</v>
      </c>
      <c r="S14" s="92">
        <f t="shared" si="5"/>
        <v>2154.6</v>
      </c>
      <c r="T14" s="92"/>
      <c r="U14" s="77">
        <v>32173</v>
      </c>
      <c r="V14" s="99">
        <f>TRINITYFNFlow!K14</f>
        <v>127.30115702479337</v>
      </c>
      <c r="W14" s="99"/>
      <c r="X14" s="84">
        <f t="shared" si="6"/>
        <v>36</v>
      </c>
      <c r="Y14" s="85">
        <f t="shared" si="12"/>
        <v>1991</v>
      </c>
      <c r="Z14" s="90">
        <f t="shared" si="7"/>
        <v>7.3209917355371914</v>
      </c>
      <c r="AA14" s="90">
        <f t="shared" si="1"/>
        <v>9.0545454545454565</v>
      </c>
      <c r="AB14" s="90">
        <f t="shared" si="1"/>
        <v>10.617520661157029</v>
      </c>
      <c r="AC14" s="90">
        <f t="shared" si="1"/>
        <v>17.480330578512394</v>
      </c>
      <c r="AD14" s="90">
        <f t="shared" si="1"/>
        <v>28.794049586776858</v>
      </c>
      <c r="AE14" s="90">
        <f t="shared" si="1"/>
        <v>99.131900826446298</v>
      </c>
      <c r="AF14" s="90">
        <f t="shared" si="1"/>
        <v>103.52132231404961</v>
      </c>
      <c r="AG14" s="90">
        <f t="shared" si="1"/>
        <v>114.00793388429754</v>
      </c>
      <c r="AH14" s="90">
        <f t="shared" si="1"/>
        <v>60.501818181818173</v>
      </c>
      <c r="AI14" s="90">
        <f t="shared" si="1"/>
        <v>19.570909090909094</v>
      </c>
      <c r="AJ14" s="90">
        <f t="shared" si="1"/>
        <v>8.3206611570247944</v>
      </c>
      <c r="AK14" s="90">
        <f t="shared" si="1"/>
        <v>-11.865123966942146</v>
      </c>
      <c r="AL14" s="92">
        <f t="shared" si="8"/>
        <v>466.4568595041323</v>
      </c>
      <c r="AM14" s="92">
        <f t="shared" si="13"/>
        <v>466.4568595041323</v>
      </c>
      <c r="AN14" s="92"/>
      <c r="AO14" s="101">
        <v>1923</v>
      </c>
      <c r="AP14">
        <v>4</v>
      </c>
      <c r="AR14">
        <f t="shared" si="9"/>
        <v>4</v>
      </c>
      <c r="AS14">
        <f t="shared" si="10"/>
        <v>4</v>
      </c>
    </row>
    <row r="15" spans="1:45" x14ac:dyDescent="0.2">
      <c r="A15" s="60">
        <v>4415</v>
      </c>
      <c r="B15" s="61">
        <v>89200</v>
      </c>
      <c r="C15" s="93">
        <f t="shared" si="2"/>
        <v>89.2</v>
      </c>
      <c r="D15" s="93"/>
      <c r="E15" s="84">
        <f t="shared" si="3"/>
        <v>48</v>
      </c>
      <c r="F15" s="85">
        <f t="shared" si="11"/>
        <v>1916</v>
      </c>
      <c r="G15" s="90">
        <f t="shared" si="4"/>
        <v>11.6</v>
      </c>
      <c r="H15" s="90">
        <f t="shared" si="0"/>
        <v>18.7</v>
      </c>
      <c r="I15" s="90">
        <f t="shared" si="0"/>
        <v>77.5</v>
      </c>
      <c r="J15" s="90">
        <f t="shared" si="0"/>
        <v>57.7</v>
      </c>
      <c r="K15" s="90">
        <f t="shared" si="0"/>
        <v>262</v>
      </c>
      <c r="L15" s="90">
        <f t="shared" si="0"/>
        <v>331</v>
      </c>
      <c r="M15" s="90">
        <f t="shared" si="0"/>
        <v>257</v>
      </c>
      <c r="N15" s="90">
        <f t="shared" si="0"/>
        <v>230</v>
      </c>
      <c r="O15" s="90">
        <f t="shared" si="0"/>
        <v>166</v>
      </c>
      <c r="P15" s="90">
        <f t="shared" si="0"/>
        <v>67.599999999999994</v>
      </c>
      <c r="Q15" s="90">
        <f t="shared" si="0"/>
        <v>16.7</v>
      </c>
      <c r="R15" s="90">
        <f t="shared" si="0"/>
        <v>10.5</v>
      </c>
      <c r="S15" s="92">
        <f t="shared" si="5"/>
        <v>1506.3</v>
      </c>
      <c r="T15" s="92"/>
      <c r="U15" s="77">
        <v>32202</v>
      </c>
      <c r="V15" s="99">
        <f>TRINITYFNFlow!K15</f>
        <v>104.72528925619834</v>
      </c>
      <c r="W15" s="99"/>
      <c r="X15" s="84">
        <f t="shared" si="6"/>
        <v>48</v>
      </c>
      <c r="Y15" s="85">
        <f t="shared" si="12"/>
        <v>1992</v>
      </c>
      <c r="Z15" s="90">
        <f t="shared" si="7"/>
        <v>-7.4578512396694228</v>
      </c>
      <c r="AA15" s="90">
        <f t="shared" si="1"/>
        <v>13.999338842975204</v>
      </c>
      <c r="AB15" s="90">
        <f t="shared" si="1"/>
        <v>20.076694214876035</v>
      </c>
      <c r="AC15" s="90">
        <f t="shared" si="1"/>
        <v>29.773884297520663</v>
      </c>
      <c r="AD15" s="90">
        <f t="shared" si="1"/>
        <v>156.2519008264463</v>
      </c>
      <c r="AE15" s="90">
        <f t="shared" si="1"/>
        <v>171.47900826446281</v>
      </c>
      <c r="AF15" s="90">
        <f t="shared" si="1"/>
        <v>271.92595041322312</v>
      </c>
      <c r="AG15" s="90">
        <f t="shared" si="1"/>
        <v>182.44165289256196</v>
      </c>
      <c r="AH15" s="90">
        <f t="shared" si="1"/>
        <v>41.506115702479349</v>
      </c>
      <c r="AI15" s="90">
        <f t="shared" si="1"/>
        <v>15.169586776859505</v>
      </c>
      <c r="AJ15" s="90">
        <f t="shared" si="1"/>
        <v>1.8823140495867774</v>
      </c>
      <c r="AK15" s="90">
        <f t="shared" si="1"/>
        <v>-2.5229752066115703</v>
      </c>
      <c r="AL15" s="92">
        <f t="shared" si="8"/>
        <v>894.52561983471071</v>
      </c>
      <c r="AM15" s="92">
        <f t="shared" si="13"/>
        <v>894.52561983471071</v>
      </c>
      <c r="AN15" s="92"/>
      <c r="AO15" s="101">
        <v>1924</v>
      </c>
      <c r="AP15">
        <v>5</v>
      </c>
      <c r="AR15">
        <f t="shared" si="9"/>
        <v>5</v>
      </c>
      <c r="AS15">
        <f t="shared" si="10"/>
        <v>5</v>
      </c>
    </row>
    <row r="16" spans="1:45" x14ac:dyDescent="0.2">
      <c r="A16" s="60">
        <v>4444</v>
      </c>
      <c r="B16" s="61">
        <v>90400</v>
      </c>
      <c r="C16" s="93">
        <f t="shared" si="2"/>
        <v>90.4</v>
      </c>
      <c r="D16" s="93"/>
      <c r="E16" s="84">
        <f t="shared" si="3"/>
        <v>60</v>
      </c>
      <c r="F16" s="85">
        <f t="shared" si="11"/>
        <v>1917</v>
      </c>
      <c r="G16" s="90">
        <f t="shared" si="4"/>
        <v>9.9600000000000009</v>
      </c>
      <c r="H16" s="90">
        <f t="shared" si="0"/>
        <v>12</v>
      </c>
      <c r="I16" s="90">
        <f t="shared" si="0"/>
        <v>20.3</v>
      </c>
      <c r="J16" s="90">
        <f t="shared" si="0"/>
        <v>19.100000000000001</v>
      </c>
      <c r="K16" s="90">
        <f t="shared" si="0"/>
        <v>57.2</v>
      </c>
      <c r="L16" s="90">
        <f t="shared" si="0"/>
        <v>54.7</v>
      </c>
      <c r="M16" s="90">
        <f t="shared" si="0"/>
        <v>133</v>
      </c>
      <c r="N16" s="90">
        <f t="shared" si="0"/>
        <v>197</v>
      </c>
      <c r="O16" s="90">
        <f t="shared" si="0"/>
        <v>114</v>
      </c>
      <c r="P16" s="90">
        <f t="shared" si="0"/>
        <v>20.5</v>
      </c>
      <c r="Q16" s="90">
        <f t="shared" si="0"/>
        <v>7.19</v>
      </c>
      <c r="R16" s="90">
        <f t="shared" si="0"/>
        <v>6.19</v>
      </c>
      <c r="S16" s="92">
        <f t="shared" si="5"/>
        <v>651.1400000000001</v>
      </c>
      <c r="T16" s="92"/>
      <c r="U16" s="77">
        <v>32233</v>
      </c>
      <c r="V16" s="99">
        <f>TRINITYFNFlow!K16</f>
        <v>115.2019834710744</v>
      </c>
      <c r="W16" s="99"/>
      <c r="X16" s="84">
        <f t="shared" si="6"/>
        <v>60</v>
      </c>
      <c r="Y16" s="85">
        <f t="shared" si="12"/>
        <v>1993</v>
      </c>
      <c r="Z16" s="90">
        <f t="shared" si="7"/>
        <v>0.32330578512396668</v>
      </c>
      <c r="AA16" s="90">
        <f t="shared" si="1"/>
        <v>12.539504132231404</v>
      </c>
      <c r="AB16" s="90">
        <f t="shared" si="1"/>
        <v>44.647933884297515</v>
      </c>
      <c r="AC16" s="90">
        <f t="shared" si="1"/>
        <v>80.380165289256198</v>
      </c>
      <c r="AD16" s="90">
        <f t="shared" si="1"/>
        <v>158.11239669421488</v>
      </c>
      <c r="AE16" s="90">
        <f t="shared" si="1"/>
        <v>395.88694214876028</v>
      </c>
      <c r="AF16" s="90">
        <f t="shared" si="1"/>
        <v>218.87999999999997</v>
      </c>
      <c r="AG16" s="90">
        <f t="shared" si="1"/>
        <v>450.59504132231399</v>
      </c>
      <c r="AH16" s="90">
        <f t="shared" si="1"/>
        <v>257.24826446280997</v>
      </c>
      <c r="AI16" s="90">
        <f t="shared" si="1"/>
        <v>61.670082644628089</v>
      </c>
      <c r="AJ16" s="90">
        <f t="shared" si="1"/>
        <v>23.950413223140501</v>
      </c>
      <c r="AK16" s="90">
        <f t="shared" si="1"/>
        <v>10.962644628099174</v>
      </c>
      <c r="AL16" s="92">
        <f t="shared" si="8"/>
        <v>1715.1966942148758</v>
      </c>
      <c r="AM16" s="92">
        <f t="shared" si="13"/>
        <v>1715.1966942148758</v>
      </c>
      <c r="AN16" s="92"/>
      <c r="AO16" s="101">
        <v>1925</v>
      </c>
      <c r="AP16">
        <v>2</v>
      </c>
      <c r="AR16">
        <f t="shared" si="9"/>
        <v>2</v>
      </c>
      <c r="AS16">
        <f t="shared" si="10"/>
        <v>2</v>
      </c>
    </row>
    <row r="17" spans="1:45" x14ac:dyDescent="0.2">
      <c r="A17" s="60">
        <v>4475</v>
      </c>
      <c r="B17" s="61">
        <v>116000</v>
      </c>
      <c r="C17" s="93">
        <f t="shared" si="2"/>
        <v>116</v>
      </c>
      <c r="D17" s="93"/>
      <c r="E17" s="84">
        <f t="shared" si="3"/>
        <v>72</v>
      </c>
      <c r="F17" s="85">
        <f t="shared" si="11"/>
        <v>1918</v>
      </c>
      <c r="G17" s="90">
        <f t="shared" si="4"/>
        <v>5.68</v>
      </c>
      <c r="H17" s="90">
        <f t="shared" si="0"/>
        <v>21.5</v>
      </c>
      <c r="I17" s="90">
        <f t="shared" si="0"/>
        <v>42.4</v>
      </c>
      <c r="J17" s="90">
        <f t="shared" si="0"/>
        <v>36</v>
      </c>
      <c r="K17" s="90">
        <f t="shared" si="0"/>
        <v>61.1</v>
      </c>
      <c r="L17" s="90">
        <f t="shared" si="0"/>
        <v>114</v>
      </c>
      <c r="M17" s="90">
        <f t="shared" si="0"/>
        <v>173</v>
      </c>
      <c r="N17" s="90">
        <f t="shared" si="0"/>
        <v>97.2</v>
      </c>
      <c r="O17" s="90">
        <f t="shared" si="0"/>
        <v>29.8</v>
      </c>
      <c r="P17" s="90">
        <f t="shared" si="0"/>
        <v>7.93</v>
      </c>
      <c r="Q17" s="90">
        <f t="shared" si="0"/>
        <v>4.72</v>
      </c>
      <c r="R17" s="90">
        <f t="shared" si="0"/>
        <v>9.58</v>
      </c>
      <c r="S17" s="92">
        <f t="shared" si="5"/>
        <v>602.91</v>
      </c>
      <c r="T17" s="92"/>
      <c r="U17" s="77">
        <v>32263</v>
      </c>
      <c r="V17" s="99">
        <f>TRINITYFNFlow!K17</f>
        <v>143.801652892562</v>
      </c>
      <c r="W17" s="99"/>
      <c r="X17" s="84">
        <f t="shared" si="6"/>
        <v>72</v>
      </c>
      <c r="Y17" s="85">
        <f t="shared" si="12"/>
        <v>1994</v>
      </c>
      <c r="Z17" s="90">
        <f t="shared" si="7"/>
        <v>11.970247933884297</v>
      </c>
      <c r="AA17" s="90">
        <f t="shared" si="1"/>
        <v>8.4317355371900842</v>
      </c>
      <c r="AB17" s="90">
        <f t="shared" si="1"/>
        <v>42.868760330578503</v>
      </c>
      <c r="AC17" s="90">
        <f t="shared" si="1"/>
        <v>64.552066115702459</v>
      </c>
      <c r="AD17" s="90" t="e">
        <f t="shared" si="1"/>
        <v>#VALUE!</v>
      </c>
      <c r="AE17" s="90">
        <f t="shared" si="1"/>
        <v>95.609256198347083</v>
      </c>
      <c r="AF17" s="90">
        <f t="shared" si="1"/>
        <v>107.18677685950412</v>
      </c>
      <c r="AG17" s="90">
        <f t="shared" si="1"/>
        <v>116.17190082644629</v>
      </c>
      <c r="AH17" s="90">
        <f t="shared" si="1"/>
        <v>25.489586776859507</v>
      </c>
      <c r="AI17" s="90">
        <f t="shared" si="1"/>
        <v>12.186446280991737</v>
      </c>
      <c r="AJ17" s="90">
        <f t="shared" si="1"/>
        <v>2.8046280991735535</v>
      </c>
      <c r="AK17" s="90">
        <f t="shared" si="1"/>
        <v>-3.5266115702479333</v>
      </c>
      <c r="AL17" s="92" t="e">
        <f t="shared" si="8"/>
        <v>#VALUE!</v>
      </c>
      <c r="AM17" s="92">
        <f t="shared" si="13"/>
        <v>542.65583020000008</v>
      </c>
      <c r="AN17" s="92"/>
      <c r="AO17" s="101">
        <v>1926</v>
      </c>
      <c r="AP17">
        <v>4</v>
      </c>
      <c r="AR17">
        <f t="shared" si="9"/>
        <v>4</v>
      </c>
      <c r="AS17">
        <f t="shared" si="10"/>
        <v>4</v>
      </c>
    </row>
    <row r="18" spans="1:45" x14ac:dyDescent="0.2">
      <c r="A18" s="60">
        <v>4505</v>
      </c>
      <c r="B18" s="61">
        <v>328000</v>
      </c>
      <c r="C18" s="93">
        <f t="shared" si="2"/>
        <v>328</v>
      </c>
      <c r="D18" s="93"/>
      <c r="E18" s="84">
        <f t="shared" si="3"/>
        <v>84</v>
      </c>
      <c r="F18" s="85">
        <f t="shared" si="11"/>
        <v>1919</v>
      </c>
      <c r="G18" s="90">
        <f t="shared" si="4"/>
        <v>16.5</v>
      </c>
      <c r="H18" s="90">
        <f t="shared" si="0"/>
        <v>22.4</v>
      </c>
      <c r="I18" s="90">
        <f t="shared" si="0"/>
        <v>22.5</v>
      </c>
      <c r="J18" s="90">
        <f t="shared" si="0"/>
        <v>82.4</v>
      </c>
      <c r="K18" s="90">
        <f t="shared" si="0"/>
        <v>146</v>
      </c>
      <c r="L18" s="90">
        <f t="shared" si="0"/>
        <v>140</v>
      </c>
      <c r="M18" s="90">
        <f t="shared" si="0"/>
        <v>300</v>
      </c>
      <c r="N18" s="90">
        <f t="shared" si="0"/>
        <v>295</v>
      </c>
      <c r="O18" s="90">
        <f t="shared" si="0"/>
        <v>86.9</v>
      </c>
      <c r="P18" s="90">
        <f t="shared" si="0"/>
        <v>23.4</v>
      </c>
      <c r="Q18" s="90">
        <f t="shared" si="0"/>
        <v>7.87</v>
      </c>
      <c r="R18" s="90">
        <f t="shared" si="0"/>
        <v>7.32</v>
      </c>
      <c r="S18" s="92">
        <f t="shared" si="5"/>
        <v>1150.29</v>
      </c>
      <c r="T18" s="92"/>
      <c r="U18" s="77">
        <v>32294</v>
      </c>
      <c r="V18" s="99">
        <f>TRINITYFNFlow!K18</f>
        <v>143.10743801652893</v>
      </c>
      <c r="W18" s="99"/>
      <c r="X18" s="84">
        <f t="shared" si="6"/>
        <v>84</v>
      </c>
      <c r="Y18" s="85">
        <f t="shared" si="12"/>
        <v>1995</v>
      </c>
      <c r="Z18" s="90">
        <f t="shared" si="7"/>
        <v>0.5157024793388425</v>
      </c>
      <c r="AA18" s="90">
        <f t="shared" si="1"/>
        <v>15.877685950413223</v>
      </c>
      <c r="AB18" s="90">
        <f t="shared" si="1"/>
        <v>26.031074380165286</v>
      </c>
      <c r="AC18" s="90">
        <f t="shared" si="1"/>
        <v>251.34545454545454</v>
      </c>
      <c r="AD18" s="90">
        <f t="shared" si="1"/>
        <v>302.04694214876031</v>
      </c>
      <c r="AE18" s="90">
        <f t="shared" si="1"/>
        <v>452.43173553719009</v>
      </c>
      <c r="AF18" s="90">
        <f t="shared" si="1"/>
        <v>263.64099173553723</v>
      </c>
      <c r="AG18" s="90">
        <f t="shared" si="1"/>
        <v>366.68429752066123</v>
      </c>
      <c r="AH18" s="90">
        <f t="shared" si="1"/>
        <v>269.68661157024792</v>
      </c>
      <c r="AI18" s="90">
        <f t="shared" si="1"/>
        <v>100.91702479338844</v>
      </c>
      <c r="AJ18" s="90">
        <f t="shared" si="1"/>
        <v>22.462809917355372</v>
      </c>
      <c r="AK18" s="90">
        <f t="shared" si="1"/>
        <v>-1.5867768595040951E-2</v>
      </c>
      <c r="AL18" s="92">
        <f t="shared" si="8"/>
        <v>2071.624462809918</v>
      </c>
      <c r="AM18" s="92">
        <f t="shared" si="13"/>
        <v>2071.624462809918</v>
      </c>
      <c r="AN18" s="92"/>
      <c r="AO18" s="101">
        <v>1927</v>
      </c>
      <c r="AP18">
        <v>2</v>
      </c>
      <c r="AR18">
        <f t="shared" si="9"/>
        <v>2</v>
      </c>
      <c r="AS18">
        <f t="shared" si="10"/>
        <v>2</v>
      </c>
    </row>
    <row r="19" spans="1:45" x14ac:dyDescent="0.2">
      <c r="A19" s="60">
        <v>4536</v>
      </c>
      <c r="B19" s="61">
        <v>196000</v>
      </c>
      <c r="C19" s="93">
        <f t="shared" si="2"/>
        <v>196</v>
      </c>
      <c r="D19" s="93"/>
      <c r="E19" s="84">
        <f t="shared" si="3"/>
        <v>96</v>
      </c>
      <c r="F19" s="85">
        <f t="shared" si="11"/>
        <v>1920</v>
      </c>
      <c r="G19" s="90">
        <f t="shared" si="4"/>
        <v>9.65</v>
      </c>
      <c r="H19" s="90">
        <f t="shared" si="0"/>
        <v>9.82</v>
      </c>
      <c r="I19" s="90">
        <f t="shared" si="0"/>
        <v>32.200000000000003</v>
      </c>
      <c r="J19" s="90">
        <f t="shared" si="0"/>
        <v>26.3</v>
      </c>
      <c r="K19" s="90">
        <f t="shared" si="0"/>
        <v>21.3</v>
      </c>
      <c r="L19" s="90">
        <f t="shared" si="0"/>
        <v>42.2</v>
      </c>
      <c r="M19" s="90">
        <f t="shared" si="0"/>
        <v>91.6</v>
      </c>
      <c r="N19" s="90">
        <f t="shared" si="0"/>
        <v>112</v>
      </c>
      <c r="O19" s="90">
        <f t="shared" si="0"/>
        <v>42.8</v>
      </c>
      <c r="P19" s="90">
        <f t="shared" si="0"/>
        <v>12.1</v>
      </c>
      <c r="Q19" s="90">
        <f t="shared" si="0"/>
        <v>4.03</v>
      </c>
      <c r="R19" s="90">
        <f t="shared" si="0"/>
        <v>4.49</v>
      </c>
      <c r="S19" s="92">
        <f t="shared" si="5"/>
        <v>408.49</v>
      </c>
      <c r="T19" s="92"/>
      <c r="U19" s="77">
        <v>32324</v>
      </c>
      <c r="V19" s="99">
        <f>TRINITYFNFlow!K19</f>
        <v>113.12727272727273</v>
      </c>
      <c r="W19" s="99"/>
      <c r="X19" s="84">
        <f t="shared" si="6"/>
        <v>96</v>
      </c>
      <c r="Y19" s="85">
        <f t="shared" si="12"/>
        <v>1996</v>
      </c>
      <c r="Z19" s="90">
        <f t="shared" si="7"/>
        <v>6.1507438016528919</v>
      </c>
      <c r="AA19" s="90">
        <f t="shared" si="1"/>
        <v>9.163636363636364</v>
      </c>
      <c r="AB19" s="90">
        <f t="shared" si="1"/>
        <v>130.40925619834712</v>
      </c>
      <c r="AC19" s="90">
        <f t="shared" si="1"/>
        <v>134.53685950413225</v>
      </c>
      <c r="AD19" s="90">
        <f t="shared" si="1"/>
        <v>357.44330578512387</v>
      </c>
      <c r="AE19" s="90">
        <f t="shared" si="1"/>
        <v>213.6793388429752</v>
      </c>
      <c r="AF19" s="90">
        <f t="shared" si="1"/>
        <v>221.34148760330575</v>
      </c>
      <c r="AG19" s="90">
        <f t="shared" si="1"/>
        <v>261.79834710743802</v>
      </c>
      <c r="AH19" s="90" t="e">
        <f t="shared" si="1"/>
        <v>#VALUE!</v>
      </c>
      <c r="AI19" s="90" t="e">
        <f t="shared" si="1"/>
        <v>#VALUE!</v>
      </c>
      <c r="AJ19" s="90">
        <f t="shared" si="1"/>
        <v>23.129256198347107</v>
      </c>
      <c r="AK19" s="90">
        <f t="shared" si="1"/>
        <v>6.3471074380165193E-2</v>
      </c>
      <c r="AL19" s="92" t="e">
        <f t="shared" si="8"/>
        <v>#VALUE!</v>
      </c>
      <c r="AM19" s="92">
        <f t="shared" si="13"/>
        <v>1437.8946362000001</v>
      </c>
      <c r="AN19" s="92"/>
      <c r="AO19" s="101">
        <v>1928</v>
      </c>
      <c r="AP19">
        <v>3</v>
      </c>
      <c r="AR19">
        <f t="shared" si="9"/>
        <v>3</v>
      </c>
      <c r="AS19">
        <f t="shared" si="10"/>
        <v>3</v>
      </c>
    </row>
    <row r="20" spans="1:45" x14ac:dyDescent="0.2">
      <c r="A20" s="60">
        <v>4566</v>
      </c>
      <c r="B20" s="61">
        <v>48200</v>
      </c>
      <c r="C20" s="93">
        <f t="shared" si="2"/>
        <v>48.2</v>
      </c>
      <c r="D20" s="93"/>
      <c r="E20" s="84">
        <f t="shared" si="3"/>
        <v>108</v>
      </c>
      <c r="F20" s="85">
        <f t="shared" si="11"/>
        <v>1921</v>
      </c>
      <c r="G20" s="90">
        <f t="shared" si="4"/>
        <v>12.6</v>
      </c>
      <c r="H20" s="90">
        <f t="shared" si="0"/>
        <v>182</v>
      </c>
      <c r="I20" s="90">
        <f t="shared" si="0"/>
        <v>124</v>
      </c>
      <c r="J20" s="90">
        <f t="shared" si="0"/>
        <v>188</v>
      </c>
      <c r="K20" s="90">
        <f t="shared" si="0"/>
        <v>172</v>
      </c>
      <c r="L20" s="90">
        <f t="shared" si="0"/>
        <v>286</v>
      </c>
      <c r="M20" s="90">
        <f t="shared" si="0"/>
        <v>236</v>
      </c>
      <c r="N20" s="90">
        <f t="shared" si="0"/>
        <v>311</v>
      </c>
      <c r="O20" s="90">
        <f t="shared" si="0"/>
        <v>207</v>
      </c>
      <c r="P20" s="90">
        <f t="shared" si="0"/>
        <v>52.7</v>
      </c>
      <c r="Q20" s="90">
        <f t="shared" si="0"/>
        <v>15.2</v>
      </c>
      <c r="R20" s="90">
        <f t="shared" si="0"/>
        <v>8.93</v>
      </c>
      <c r="S20" s="92">
        <f t="shared" si="5"/>
        <v>1795.43</v>
      </c>
      <c r="T20" s="92"/>
      <c r="U20" s="77">
        <v>32355</v>
      </c>
      <c r="V20" s="99">
        <f>TRINITYFNFlow!K20</f>
        <v>29.988099173553717</v>
      </c>
      <c r="W20" s="99"/>
      <c r="X20" s="84">
        <f t="shared" si="6"/>
        <v>108</v>
      </c>
      <c r="Y20" s="85">
        <f t="shared" si="12"/>
        <v>1997</v>
      </c>
      <c r="Z20" s="90">
        <f t="shared" si="7"/>
        <v>2.392066115702479</v>
      </c>
      <c r="AA20" s="90">
        <f t="shared" si="1"/>
        <v>75.431404958677689</v>
      </c>
      <c r="AB20" s="90">
        <f t="shared" si="1"/>
        <v>425.56760330578527</v>
      </c>
      <c r="AC20" s="90">
        <f t="shared" si="1"/>
        <v>430.64727272727293</v>
      </c>
      <c r="AD20" s="90">
        <f t="shared" si="1"/>
        <v>106.95867768595041</v>
      </c>
      <c r="AE20" s="90">
        <f t="shared" si="1"/>
        <v>118.68694214876035</v>
      </c>
      <c r="AF20" s="90">
        <f t="shared" si="1"/>
        <v>154.24066115702479</v>
      </c>
      <c r="AG20" s="90">
        <f t="shared" si="1"/>
        <v>114.57322314049588</v>
      </c>
      <c r="AH20" s="90">
        <f t="shared" si="1"/>
        <v>34.897190082644627</v>
      </c>
      <c r="AI20" s="90">
        <f t="shared" si="1"/>
        <v>13.251570247933889</v>
      </c>
      <c r="AJ20" s="90">
        <f t="shared" si="1"/>
        <v>5.1550413223140499</v>
      </c>
      <c r="AK20" s="90">
        <f t="shared" si="1"/>
        <v>6.8072727272727276</v>
      </c>
      <c r="AL20" s="92">
        <f t="shared" si="8"/>
        <v>1488.6089256198347</v>
      </c>
      <c r="AM20" s="92">
        <f t="shared" si="13"/>
        <v>1488.6089256198347</v>
      </c>
      <c r="AN20" s="92"/>
      <c r="AO20" s="101">
        <v>1929</v>
      </c>
      <c r="AP20">
        <v>5</v>
      </c>
      <c r="AR20">
        <f t="shared" si="9"/>
        <v>5</v>
      </c>
      <c r="AS20">
        <f t="shared" si="10"/>
        <v>5</v>
      </c>
    </row>
    <row r="21" spans="1:45" x14ac:dyDescent="0.2">
      <c r="A21" s="60">
        <v>4597</v>
      </c>
      <c r="B21" s="61">
        <v>14900</v>
      </c>
      <c r="C21" s="93">
        <f t="shared" si="2"/>
        <v>14.9</v>
      </c>
      <c r="D21" s="93"/>
      <c r="E21" s="84">
        <f t="shared" si="3"/>
        <v>120</v>
      </c>
      <c r="F21" s="85">
        <f t="shared" si="11"/>
        <v>1922</v>
      </c>
      <c r="G21" s="90">
        <f t="shared" si="4"/>
        <v>10.9</v>
      </c>
      <c r="H21" s="90">
        <f t="shared" si="0"/>
        <v>20.9</v>
      </c>
      <c r="I21" s="90">
        <f t="shared" si="0"/>
        <v>35.700000000000003</v>
      </c>
      <c r="J21" s="90">
        <f t="shared" si="0"/>
        <v>30.4</v>
      </c>
      <c r="K21" s="90">
        <f t="shared" si="0"/>
        <v>45.3</v>
      </c>
      <c r="L21" s="90">
        <f t="shared" si="0"/>
        <v>75.599999999999994</v>
      </c>
      <c r="M21" s="90">
        <f t="shared" si="0"/>
        <v>155</v>
      </c>
      <c r="N21" s="90">
        <f t="shared" si="0"/>
        <v>267</v>
      </c>
      <c r="O21" s="90">
        <f t="shared" si="0"/>
        <v>111</v>
      </c>
      <c r="P21" s="90">
        <f t="shared" si="0"/>
        <v>20.2</v>
      </c>
      <c r="Q21" s="90">
        <f t="shared" si="0"/>
        <v>7.32</v>
      </c>
      <c r="R21" s="90">
        <f t="shared" si="0"/>
        <v>4.37</v>
      </c>
      <c r="S21" s="92">
        <f t="shared" si="5"/>
        <v>783.69</v>
      </c>
      <c r="T21" s="92"/>
      <c r="U21" s="77">
        <v>32386</v>
      </c>
      <c r="V21" s="99">
        <f>TRINITYFNFlow!K21</f>
        <v>7.8347107438016534</v>
      </c>
      <c r="W21" s="99"/>
      <c r="X21" s="84">
        <f t="shared" si="6"/>
        <v>120</v>
      </c>
      <c r="Y21" s="85">
        <f t="shared" si="12"/>
        <v>1998</v>
      </c>
      <c r="Z21" s="90">
        <f t="shared" si="7"/>
        <v>8.0370247933884293</v>
      </c>
      <c r="AA21" s="90">
        <f t="shared" si="1"/>
        <v>51.722975206611565</v>
      </c>
      <c r="AB21" s="90">
        <f t="shared" si="1"/>
        <v>62.62611570247936</v>
      </c>
      <c r="AC21" s="90">
        <f t="shared" si="1"/>
        <v>326.42578512396699</v>
      </c>
      <c r="AD21" s="90">
        <f t="shared" si="1"/>
        <v>338.99305785123966</v>
      </c>
      <c r="AE21" s="90">
        <f t="shared" si="1"/>
        <v>452.94942148760327</v>
      </c>
      <c r="AF21" s="90">
        <f t="shared" si="1"/>
        <v>259.45388429752069</v>
      </c>
      <c r="AG21" s="90" t="e">
        <f t="shared" si="1"/>
        <v>#VALUE!</v>
      </c>
      <c r="AH21" s="90">
        <f t="shared" si="1"/>
        <v>487.82677685950404</v>
      </c>
      <c r="AI21" s="90">
        <f t="shared" si="1"/>
        <v>216.52561983471074</v>
      </c>
      <c r="AJ21" s="90">
        <f t="shared" si="1"/>
        <v>51.479008264462806</v>
      </c>
      <c r="AK21" s="90" t="e">
        <f t="shared" si="1"/>
        <v>#VALUE!</v>
      </c>
      <c r="AL21" s="92" t="e">
        <f t="shared" si="8"/>
        <v>#VALUE!</v>
      </c>
      <c r="AM21" s="92">
        <f t="shared" si="13"/>
        <v>2573.4516896</v>
      </c>
      <c r="AN21" s="92"/>
      <c r="AO21" s="101">
        <v>1930</v>
      </c>
      <c r="AP21">
        <v>4</v>
      </c>
      <c r="AR21">
        <f t="shared" si="9"/>
        <v>4</v>
      </c>
      <c r="AS21">
        <f t="shared" si="10"/>
        <v>4</v>
      </c>
    </row>
    <row r="22" spans="1:45" x14ac:dyDescent="0.2">
      <c r="A22" s="60">
        <v>4628</v>
      </c>
      <c r="B22" s="61">
        <v>25200</v>
      </c>
      <c r="C22" s="93">
        <f t="shared" si="2"/>
        <v>25.2</v>
      </c>
      <c r="D22" s="93"/>
      <c r="E22" s="84">
        <f t="shared" si="3"/>
        <v>132</v>
      </c>
      <c r="F22" s="85">
        <f t="shared" si="11"/>
        <v>1923</v>
      </c>
      <c r="G22" s="90">
        <f t="shared" si="4"/>
        <v>17.5</v>
      </c>
      <c r="H22" s="90">
        <f t="shared" si="0"/>
        <v>20.3</v>
      </c>
      <c r="I22" s="90">
        <f t="shared" si="0"/>
        <v>36.6</v>
      </c>
      <c r="J22" s="90">
        <f t="shared" si="0"/>
        <v>51.5</v>
      </c>
      <c r="K22" s="90">
        <f t="shared" si="0"/>
        <v>45.7</v>
      </c>
      <c r="L22" s="90">
        <f t="shared" si="0"/>
        <v>83.6</v>
      </c>
      <c r="M22" s="90">
        <f t="shared" si="0"/>
        <v>170</v>
      </c>
      <c r="N22" s="90">
        <f t="shared" si="0"/>
        <v>161</v>
      </c>
      <c r="O22" s="90">
        <f t="shared" si="0"/>
        <v>61.3</v>
      </c>
      <c r="P22" s="90">
        <f t="shared" si="0"/>
        <v>22.3</v>
      </c>
      <c r="Q22" s="90">
        <f t="shared" si="0"/>
        <v>8.42</v>
      </c>
      <c r="R22" s="90">
        <f t="shared" si="0"/>
        <v>8.0299999999999994</v>
      </c>
      <c r="S22" s="92">
        <f t="shared" si="5"/>
        <v>686.24999999999989</v>
      </c>
      <c r="T22" s="92"/>
      <c r="U22" s="77">
        <v>32416</v>
      </c>
      <c r="V22" s="99">
        <f>TRINITYFNFlow!K22</f>
        <v>0.68033057851239664</v>
      </c>
      <c r="W22" s="99"/>
      <c r="X22" s="84">
        <f t="shared" si="6"/>
        <v>132</v>
      </c>
      <c r="Y22" s="85">
        <f t="shared" si="12"/>
        <v>1999</v>
      </c>
      <c r="Z22" s="90">
        <f t="shared" si="7"/>
        <v>11.470413223140497</v>
      </c>
      <c r="AA22" s="90">
        <f t="shared" si="1"/>
        <v>85.483636363636364</v>
      </c>
      <c r="AB22" s="90">
        <f t="shared" si="1"/>
        <v>87.770578512396725</v>
      </c>
      <c r="AC22" s="90">
        <f t="shared" si="1"/>
        <v>103.24561983471074</v>
      </c>
      <c r="AD22" s="90">
        <f t="shared" si="1"/>
        <v>132.50380165289258</v>
      </c>
      <c r="AE22" s="90">
        <f t="shared" si="1"/>
        <v>185.73421487603309</v>
      </c>
      <c r="AF22" s="90">
        <f t="shared" si="1"/>
        <v>232.63537190082639</v>
      </c>
      <c r="AG22" s="90">
        <f t="shared" si="1"/>
        <v>335.49619834710734</v>
      </c>
      <c r="AH22" s="90">
        <f t="shared" si="1"/>
        <v>183.35603305785122</v>
      </c>
      <c r="AI22" s="90">
        <f t="shared" si="1"/>
        <v>37.440000000000005</v>
      </c>
      <c r="AJ22" s="90">
        <f t="shared" si="1"/>
        <v>17.952396694214876</v>
      </c>
      <c r="AK22" s="90">
        <f t="shared" si="1"/>
        <v>11.278016528925619</v>
      </c>
      <c r="AL22" s="92">
        <f t="shared" si="8"/>
        <v>1424.3662809917355</v>
      </c>
      <c r="AM22" s="92">
        <f t="shared" si="13"/>
        <v>1424.3662809917355</v>
      </c>
      <c r="AN22" s="92"/>
      <c r="AO22" s="101">
        <v>1931</v>
      </c>
      <c r="AP22">
        <v>5</v>
      </c>
      <c r="AR22">
        <f t="shared" si="9"/>
        <v>5</v>
      </c>
      <c r="AS22">
        <f t="shared" si="10"/>
        <v>5</v>
      </c>
    </row>
    <row r="23" spans="1:45" x14ac:dyDescent="0.2">
      <c r="A23" s="60">
        <v>4658</v>
      </c>
      <c r="B23" s="61">
        <v>15100</v>
      </c>
      <c r="C23" s="93">
        <f t="shared" si="2"/>
        <v>15.1</v>
      </c>
      <c r="D23" s="93"/>
      <c r="E23" s="84">
        <f t="shared" si="3"/>
        <v>144</v>
      </c>
      <c r="F23" s="85">
        <f t="shared" si="11"/>
        <v>1924</v>
      </c>
      <c r="G23" s="90">
        <f t="shared" si="4"/>
        <v>16.5</v>
      </c>
      <c r="H23" s="90">
        <f t="shared" si="0"/>
        <v>13.7</v>
      </c>
      <c r="I23" s="90">
        <f t="shared" si="0"/>
        <v>18.399999999999999</v>
      </c>
      <c r="J23" s="90">
        <f t="shared" si="0"/>
        <v>20.5</v>
      </c>
      <c r="K23" s="90">
        <f t="shared" si="0"/>
        <v>80.5</v>
      </c>
      <c r="L23" s="90">
        <f t="shared" si="0"/>
        <v>31.9</v>
      </c>
      <c r="M23" s="90">
        <f t="shared" si="0"/>
        <v>43.1</v>
      </c>
      <c r="N23" s="90">
        <f t="shared" si="0"/>
        <v>27.2</v>
      </c>
      <c r="O23" s="90">
        <f t="shared" si="0"/>
        <v>6.84</v>
      </c>
      <c r="P23" s="90">
        <f t="shared" si="0"/>
        <v>2.63</v>
      </c>
      <c r="Q23" s="90">
        <f t="shared" si="0"/>
        <v>2.52</v>
      </c>
      <c r="R23" s="90">
        <f t="shared" si="0"/>
        <v>2.4500000000000002</v>
      </c>
      <c r="S23" s="92">
        <f t="shared" si="5"/>
        <v>266.23999999999995</v>
      </c>
      <c r="T23" s="92"/>
      <c r="U23" s="77">
        <v>32447</v>
      </c>
      <c r="V23" s="99">
        <f>TRINITYFNFlow!K23</f>
        <v>1.9834710743801651</v>
      </c>
      <c r="W23" s="99"/>
      <c r="X23" s="84">
        <f t="shared" si="6"/>
        <v>144</v>
      </c>
      <c r="Y23" s="85">
        <f t="shared" si="12"/>
        <v>2000</v>
      </c>
      <c r="Z23" s="90">
        <f t="shared" si="7"/>
        <v>12.602975206611568</v>
      </c>
      <c r="AA23" s="90">
        <f t="shared" si="1"/>
        <v>54.305454545454545</v>
      </c>
      <c r="AB23" s="90">
        <f t="shared" si="1"/>
        <v>39.937190082644626</v>
      </c>
      <c r="AC23" s="90">
        <f t="shared" si="1"/>
        <v>179.66082644628099</v>
      </c>
      <c r="AD23" s="90">
        <f t="shared" si="1"/>
        <v>270.3609917355372</v>
      </c>
      <c r="AE23" s="90">
        <f t="shared" si="1"/>
        <v>219.59008264462813</v>
      </c>
      <c r="AF23" s="90">
        <f t="shared" si="1"/>
        <v>360.9719008264463</v>
      </c>
      <c r="AG23" s="90">
        <f t="shared" si="1"/>
        <v>296.9573553719008</v>
      </c>
      <c r="AH23" s="90">
        <f t="shared" si="1"/>
        <v>175.77322314049587</v>
      </c>
      <c r="AI23" s="90">
        <f t="shared" si="1"/>
        <v>49.560991735537186</v>
      </c>
      <c r="AJ23" s="90">
        <f t="shared" si="1"/>
        <v>8.3662809917355379</v>
      </c>
      <c r="AK23" s="90">
        <f t="shared" si="1"/>
        <v>11.450578512396692</v>
      </c>
      <c r="AL23" s="92">
        <f t="shared" si="8"/>
        <v>1679.5378512396694</v>
      </c>
      <c r="AM23" s="92">
        <f t="shared" si="13"/>
        <v>1679.5378512396694</v>
      </c>
      <c r="AN23" s="92"/>
      <c r="AO23" s="101">
        <v>1932</v>
      </c>
      <c r="AP23">
        <v>4</v>
      </c>
      <c r="AR23">
        <f t="shared" si="9"/>
        <v>4</v>
      </c>
      <c r="AS23">
        <f t="shared" si="10"/>
        <v>4</v>
      </c>
    </row>
    <row r="24" spans="1:45" x14ac:dyDescent="0.2">
      <c r="A24" s="60">
        <v>4689</v>
      </c>
      <c r="B24" s="61">
        <v>82100</v>
      </c>
      <c r="C24" s="93">
        <f t="shared" si="2"/>
        <v>82.1</v>
      </c>
      <c r="D24" s="93"/>
      <c r="E24" s="84">
        <f t="shared" si="3"/>
        <v>156</v>
      </c>
      <c r="F24" s="85">
        <f t="shared" si="11"/>
        <v>1925</v>
      </c>
      <c r="G24" s="90">
        <f t="shared" si="4"/>
        <v>16.7</v>
      </c>
      <c r="H24" s="90">
        <f t="shared" si="0"/>
        <v>94.6</v>
      </c>
      <c r="I24" s="90">
        <f t="shared" si="0"/>
        <v>65.8</v>
      </c>
      <c r="J24" s="90">
        <f t="shared" si="0"/>
        <v>70.7</v>
      </c>
      <c r="K24" s="90">
        <f t="shared" si="0"/>
        <v>288</v>
      </c>
      <c r="L24" s="90">
        <f t="shared" si="0"/>
        <v>161</v>
      </c>
      <c r="M24" s="90">
        <f t="shared" si="0"/>
        <v>334</v>
      </c>
      <c r="N24" s="90">
        <f t="shared" si="0"/>
        <v>281</v>
      </c>
      <c r="O24" s="90">
        <f t="shared" si="0"/>
        <v>121</v>
      </c>
      <c r="P24" s="90">
        <f t="shared" si="0"/>
        <v>35.4</v>
      </c>
      <c r="Q24" s="90">
        <f t="shared" si="0"/>
        <v>12</v>
      </c>
      <c r="R24" s="90">
        <f t="shared" si="0"/>
        <v>18.899999999999999</v>
      </c>
      <c r="S24" s="92">
        <f t="shared" si="5"/>
        <v>1499.1000000000001</v>
      </c>
      <c r="T24" s="92"/>
      <c r="U24" s="77">
        <v>32477</v>
      </c>
      <c r="V24" s="99">
        <f>TRINITYFNFlow!K24</f>
        <v>61.916033057851237</v>
      </c>
      <c r="W24" s="99"/>
      <c r="X24" s="84">
        <f t="shared" si="6"/>
        <v>156</v>
      </c>
      <c r="Y24" s="85">
        <f t="shared" si="12"/>
        <v>2001</v>
      </c>
      <c r="Z24" s="90">
        <f t="shared" si="7"/>
        <v>13.190082644628099</v>
      </c>
      <c r="AA24" s="90">
        <f t="shared" si="1"/>
        <v>16.544132231404959</v>
      </c>
      <c r="AB24" s="90">
        <f t="shared" si="1"/>
        <v>23.291900826446277</v>
      </c>
      <c r="AC24" s="90">
        <f t="shared" si="1"/>
        <v>34.187107438016525</v>
      </c>
      <c r="AD24" s="90">
        <f t="shared" si="1"/>
        <v>61.203966942148753</v>
      </c>
      <c r="AE24" s="90">
        <f t="shared" si="1"/>
        <v>197.49421487603306</v>
      </c>
      <c r="AF24" s="90">
        <f t="shared" si="1"/>
        <v>149.50611570247932</v>
      </c>
      <c r="AG24" s="90">
        <f t="shared" si="1"/>
        <v>186.18446280991733</v>
      </c>
      <c r="AH24" s="90">
        <f t="shared" si="1"/>
        <v>47.996033057851228</v>
      </c>
      <c r="AI24" s="90">
        <f t="shared" si="1"/>
        <v>28.899173553719017</v>
      </c>
      <c r="AJ24" s="90">
        <f t="shared" si="1"/>
        <v>16.786115702479343</v>
      </c>
      <c r="AK24" s="90">
        <f t="shared" si="1"/>
        <v>12.353057851239667</v>
      </c>
      <c r="AL24" s="92">
        <f t="shared" si="8"/>
        <v>787.63636363636363</v>
      </c>
      <c r="AM24" s="92">
        <f t="shared" si="13"/>
        <v>787.63636363636363</v>
      </c>
      <c r="AN24" s="92"/>
      <c r="AO24" s="101">
        <v>1933</v>
      </c>
      <c r="AP24">
        <v>4</v>
      </c>
      <c r="AR24">
        <f t="shared" si="9"/>
        <v>4</v>
      </c>
      <c r="AS24">
        <f t="shared" si="10"/>
        <v>4</v>
      </c>
    </row>
    <row r="25" spans="1:45" x14ac:dyDescent="0.2">
      <c r="A25" s="60">
        <v>4719</v>
      </c>
      <c r="B25" s="61">
        <v>59200</v>
      </c>
      <c r="C25" s="93">
        <f t="shared" si="2"/>
        <v>59.2</v>
      </c>
      <c r="D25" s="93"/>
      <c r="E25" s="84">
        <f t="shared" si="3"/>
        <v>168</v>
      </c>
      <c r="F25" s="85">
        <f t="shared" si="11"/>
        <v>1926</v>
      </c>
      <c r="G25" s="90">
        <f t="shared" si="4"/>
        <v>14.4</v>
      </c>
      <c r="H25" s="90">
        <f t="shared" si="0"/>
        <v>18.899999999999999</v>
      </c>
      <c r="I25" s="90">
        <f t="shared" si="0"/>
        <v>42.9</v>
      </c>
      <c r="J25" s="90">
        <f t="shared" si="0"/>
        <v>26.4</v>
      </c>
      <c r="K25" s="90">
        <f t="shared" si="0"/>
        <v>167</v>
      </c>
      <c r="L25" s="90">
        <f t="shared" si="0"/>
        <v>135</v>
      </c>
      <c r="M25" s="90">
        <f t="shared" si="0"/>
        <v>261</v>
      </c>
      <c r="N25" s="90">
        <f t="shared" si="0"/>
        <v>95.9</v>
      </c>
      <c r="O25" s="90">
        <f t="shared" si="0"/>
        <v>28.2</v>
      </c>
      <c r="P25" s="90">
        <f t="shared" si="0"/>
        <v>9.0399999999999991</v>
      </c>
      <c r="Q25" s="90">
        <f t="shared" si="0"/>
        <v>4.6900000000000004</v>
      </c>
      <c r="R25" s="90">
        <f t="shared" si="0"/>
        <v>4.79</v>
      </c>
      <c r="S25" s="92">
        <f t="shared" si="5"/>
        <v>808.22</v>
      </c>
      <c r="T25" s="92"/>
      <c r="U25" s="77">
        <v>32508</v>
      </c>
      <c r="V25" s="99">
        <f>TRINITYFNFlow!K25</f>
        <v>39.836033057851232</v>
      </c>
      <c r="W25" s="99"/>
      <c r="X25" s="84">
        <f t="shared" si="6"/>
        <v>168</v>
      </c>
      <c r="Y25" s="85">
        <f t="shared" si="12"/>
        <v>2002</v>
      </c>
      <c r="Z25" s="90">
        <f t="shared" si="7"/>
        <v>18.973884297520662</v>
      </c>
      <c r="AA25" s="90">
        <f t="shared" si="1"/>
        <v>68.453553719008255</v>
      </c>
      <c r="AB25" s="90">
        <f t="shared" si="1"/>
        <v>106.53619834710744</v>
      </c>
      <c r="AC25" s="90">
        <f t="shared" si="1"/>
        <v>247.80099173553722</v>
      </c>
      <c r="AD25" s="90">
        <f t="shared" si="1"/>
        <v>127.06710743801654</v>
      </c>
      <c r="AE25" s="90">
        <f t="shared" si="1"/>
        <v>128.12429752066112</v>
      </c>
      <c r="AF25" s="90">
        <f t="shared" si="1"/>
        <v>259.59471074380167</v>
      </c>
      <c r="AG25" s="90">
        <f t="shared" si="1"/>
        <v>173.5755371900826</v>
      </c>
      <c r="AH25" s="90">
        <f t="shared" si="1"/>
        <v>81.709090909090889</v>
      </c>
      <c r="AI25" s="90">
        <f t="shared" si="1"/>
        <v>21.415537190082649</v>
      </c>
      <c r="AJ25" s="90">
        <f t="shared" si="1"/>
        <v>7.4836363636363625</v>
      </c>
      <c r="AK25" s="90">
        <f t="shared" si="1"/>
        <v>5.8393388429752067</v>
      </c>
      <c r="AL25" s="92">
        <f t="shared" si="8"/>
        <v>1246.5738842975206</v>
      </c>
      <c r="AM25" s="92">
        <f t="shared" si="13"/>
        <v>1246.5738842975206</v>
      </c>
      <c r="AN25" s="92"/>
      <c r="AO25" s="101">
        <v>1934</v>
      </c>
      <c r="AP25">
        <v>5</v>
      </c>
      <c r="AR25">
        <f t="shared" si="9"/>
        <v>4</v>
      </c>
      <c r="AS25">
        <f t="shared" si="10"/>
        <v>5</v>
      </c>
    </row>
    <row r="26" spans="1:45" x14ac:dyDescent="0.2">
      <c r="A26" s="60">
        <v>4750</v>
      </c>
      <c r="B26" s="61">
        <v>55300</v>
      </c>
      <c r="C26" s="93">
        <f t="shared" si="2"/>
        <v>55.3</v>
      </c>
      <c r="D26" s="93"/>
      <c r="E26" s="84">
        <f t="shared" si="3"/>
        <v>180</v>
      </c>
      <c r="F26" s="85">
        <f t="shared" si="11"/>
        <v>1927</v>
      </c>
      <c r="G26" s="90">
        <f t="shared" si="4"/>
        <v>13.6</v>
      </c>
      <c r="H26" s="90">
        <f t="shared" si="0"/>
        <v>180</v>
      </c>
      <c r="I26" s="90">
        <f t="shared" si="0"/>
        <v>220</v>
      </c>
      <c r="J26" s="90">
        <f t="shared" si="0"/>
        <v>143</v>
      </c>
      <c r="K26" s="90">
        <f t="shared" si="0"/>
        <v>255</v>
      </c>
      <c r="L26" s="90">
        <f t="shared" si="0"/>
        <v>204</v>
      </c>
      <c r="M26" s="90">
        <f t="shared" si="0"/>
        <v>259</v>
      </c>
      <c r="N26" s="90">
        <f t="shared" si="0"/>
        <v>287</v>
      </c>
      <c r="O26" s="90">
        <f t="shared" si="0"/>
        <v>188</v>
      </c>
      <c r="P26" s="90">
        <f t="shared" si="0"/>
        <v>49.9</v>
      </c>
      <c r="Q26" s="90">
        <f t="shared" si="0"/>
        <v>15.9</v>
      </c>
      <c r="R26" s="90">
        <f t="shared" si="0"/>
        <v>10.4</v>
      </c>
      <c r="S26" s="92">
        <f t="shared" si="5"/>
        <v>1825.8000000000002</v>
      </c>
      <c r="T26" s="92"/>
      <c r="U26" s="77">
        <v>32539</v>
      </c>
      <c r="V26" s="99">
        <f>TRINITYFNFlow!K26</f>
        <v>45.909421487603311</v>
      </c>
      <c r="W26" s="99"/>
      <c r="X26" s="84">
        <f t="shared" si="6"/>
        <v>180</v>
      </c>
      <c r="Y26" s="85">
        <f t="shared" si="12"/>
        <v>2003</v>
      </c>
      <c r="Z26" s="90">
        <f t="shared" si="7"/>
        <v>3.6575206611570246</v>
      </c>
      <c r="AA26" s="90">
        <f t="shared" si="1"/>
        <v>22.208925619834712</v>
      </c>
      <c r="AB26" s="90">
        <f t="shared" si="1"/>
        <v>202.57983471074377</v>
      </c>
      <c r="AC26" s="90">
        <f t="shared" si="1"/>
        <v>328.52826446281</v>
      </c>
      <c r="AD26" s="90">
        <f t="shared" si="1"/>
        <v>133.58677685950411</v>
      </c>
      <c r="AE26" s="90">
        <f t="shared" si="1"/>
        <v>181.63834710743802</v>
      </c>
      <c r="AF26" s="90">
        <f t="shared" si="1"/>
        <v>231.09223140495874</v>
      </c>
      <c r="AG26" s="90">
        <f t="shared" si="1"/>
        <v>361.85256198347111</v>
      </c>
      <c r="AH26" s="90">
        <f t="shared" si="1"/>
        <v>238.67900826446279</v>
      </c>
      <c r="AI26" s="90">
        <f t="shared" si="1"/>
        <v>57.15371900826446</v>
      </c>
      <c r="AJ26" s="90">
        <f t="shared" si="1"/>
        <v>25.717685950413223</v>
      </c>
      <c r="AK26" s="90">
        <f t="shared" si="1"/>
        <v>13.098842975206612</v>
      </c>
      <c r="AL26" s="92">
        <f t="shared" si="8"/>
        <v>1799.7937190082644</v>
      </c>
      <c r="AM26" s="92">
        <f t="shared" si="13"/>
        <v>1799.7937190082644</v>
      </c>
      <c r="AN26" s="92"/>
      <c r="AO26" s="101">
        <v>1935</v>
      </c>
      <c r="AP26">
        <v>4</v>
      </c>
      <c r="AR26">
        <f t="shared" si="9"/>
        <v>4</v>
      </c>
      <c r="AS26">
        <f t="shared" si="10"/>
        <v>4</v>
      </c>
    </row>
    <row r="27" spans="1:45" x14ac:dyDescent="0.2">
      <c r="A27" s="60">
        <v>4781</v>
      </c>
      <c r="B27" s="61">
        <v>83900</v>
      </c>
      <c r="C27" s="93">
        <f t="shared" si="2"/>
        <v>83.9</v>
      </c>
      <c r="D27" s="93"/>
      <c r="E27" s="84">
        <f t="shared" si="3"/>
        <v>192</v>
      </c>
      <c r="F27" s="85">
        <f t="shared" si="11"/>
        <v>1928</v>
      </c>
      <c r="G27" s="90">
        <f t="shared" si="4"/>
        <v>12.2</v>
      </c>
      <c r="H27" s="90">
        <f t="shared" si="4"/>
        <v>76.8</v>
      </c>
      <c r="I27" s="90">
        <f t="shared" si="4"/>
        <v>43.1</v>
      </c>
      <c r="J27" s="90">
        <f t="shared" si="4"/>
        <v>82.4</v>
      </c>
      <c r="K27" s="90">
        <f t="shared" si="4"/>
        <v>133</v>
      </c>
      <c r="L27" s="90">
        <f t="shared" si="4"/>
        <v>228</v>
      </c>
      <c r="M27" s="90">
        <f t="shared" si="4"/>
        <v>196</v>
      </c>
      <c r="N27" s="90">
        <f t="shared" si="4"/>
        <v>204</v>
      </c>
      <c r="O27" s="90">
        <f t="shared" si="4"/>
        <v>50.2</v>
      </c>
      <c r="P27" s="90">
        <f t="shared" si="4"/>
        <v>17.8</v>
      </c>
      <c r="Q27" s="90">
        <f t="shared" si="4"/>
        <v>7.62</v>
      </c>
      <c r="R27" s="90">
        <f t="shared" si="4"/>
        <v>6.66</v>
      </c>
      <c r="S27" s="92">
        <f t="shared" si="5"/>
        <v>1057.78</v>
      </c>
      <c r="T27" s="92"/>
      <c r="U27" s="77">
        <v>32567</v>
      </c>
      <c r="V27" s="99">
        <f>TRINITYFNFlow!K27</f>
        <v>49.090909090909093</v>
      </c>
      <c r="W27" s="99"/>
      <c r="X27" s="84">
        <f t="shared" si="6"/>
        <v>192</v>
      </c>
      <c r="Y27" s="85">
        <f t="shared" si="12"/>
        <v>2004</v>
      </c>
      <c r="Z27" s="90">
        <f t="shared" si="7"/>
        <v>6.9560330578512382</v>
      </c>
      <c r="AA27" s="90">
        <f t="shared" si="7"/>
        <v>29.918677685950417</v>
      </c>
      <c r="AB27" s="90">
        <f t="shared" si="7"/>
        <v>138.83305785123966</v>
      </c>
      <c r="AC27" s="90">
        <f t="shared" si="7"/>
        <v>118.2029752066116</v>
      </c>
      <c r="AD27" s="90">
        <f t="shared" si="7"/>
        <v>269.83933884297522</v>
      </c>
      <c r="AE27" s="90">
        <f t="shared" si="7"/>
        <v>263.49619834710745</v>
      </c>
      <c r="AF27" s="90">
        <f t="shared" si="7"/>
        <v>236.56661157024789</v>
      </c>
      <c r="AG27" s="90">
        <f t="shared" si="7"/>
        <v>239.94247933884293</v>
      </c>
      <c r="AH27" s="90">
        <f t="shared" si="7"/>
        <v>111.96495867768594</v>
      </c>
      <c r="AI27" s="90">
        <f t="shared" si="7"/>
        <v>32.175867768595047</v>
      </c>
      <c r="AJ27" s="90">
        <f t="shared" si="7"/>
        <v>6.5097520661157011</v>
      </c>
      <c r="AK27" s="90">
        <f t="shared" si="7"/>
        <v>1.9933884297520661</v>
      </c>
      <c r="AL27" s="92">
        <f t="shared" si="8"/>
        <v>1456.3993388429751</v>
      </c>
      <c r="AM27" s="92">
        <f t="shared" si="13"/>
        <v>1456.3993388429751</v>
      </c>
      <c r="AN27" s="92"/>
      <c r="AO27" s="101">
        <v>1936</v>
      </c>
      <c r="AP27">
        <v>3</v>
      </c>
      <c r="AR27">
        <f t="shared" si="9"/>
        <v>4</v>
      </c>
      <c r="AS27">
        <f t="shared" si="10"/>
        <v>3</v>
      </c>
    </row>
    <row r="28" spans="1:45" x14ac:dyDescent="0.2">
      <c r="A28" s="60">
        <v>4809</v>
      </c>
      <c r="B28" s="61">
        <v>108000</v>
      </c>
      <c r="C28" s="93">
        <f t="shared" si="2"/>
        <v>108</v>
      </c>
      <c r="D28" s="93"/>
      <c r="E28" s="84">
        <f t="shared" si="3"/>
        <v>204</v>
      </c>
      <c r="F28" s="85">
        <f t="shared" si="11"/>
        <v>1929</v>
      </c>
      <c r="G28" s="90">
        <f t="shared" si="4"/>
        <v>9.4700000000000006</v>
      </c>
      <c r="H28" s="90">
        <f t="shared" si="4"/>
        <v>23.6</v>
      </c>
      <c r="I28" s="90">
        <f t="shared" si="4"/>
        <v>25.8</v>
      </c>
      <c r="J28" s="90">
        <f t="shared" si="4"/>
        <v>29.8</v>
      </c>
      <c r="K28" s="90">
        <f t="shared" si="4"/>
        <v>47.1</v>
      </c>
      <c r="L28" s="90">
        <f t="shared" si="4"/>
        <v>83.6</v>
      </c>
      <c r="M28" s="90">
        <f t="shared" si="4"/>
        <v>79.099999999999994</v>
      </c>
      <c r="N28" s="90">
        <f t="shared" si="4"/>
        <v>146</v>
      </c>
      <c r="O28" s="90">
        <f t="shared" si="4"/>
        <v>59.4</v>
      </c>
      <c r="P28" s="90">
        <f t="shared" si="4"/>
        <v>14.9</v>
      </c>
      <c r="Q28" s="90">
        <f t="shared" si="4"/>
        <v>5.69</v>
      </c>
      <c r="R28" s="90">
        <f t="shared" si="4"/>
        <v>3.98</v>
      </c>
      <c r="S28" s="92">
        <f t="shared" si="5"/>
        <v>528.44000000000005</v>
      </c>
      <c r="T28" s="92"/>
      <c r="U28" s="77">
        <v>32598</v>
      </c>
      <c r="V28" s="99">
        <f>TRINITYFNFlow!K28</f>
        <v>365.8829752066116</v>
      </c>
      <c r="W28" s="99"/>
      <c r="X28" s="84">
        <f t="shared" si="6"/>
        <v>204</v>
      </c>
      <c r="Y28" s="85">
        <f t="shared" si="12"/>
        <v>2005</v>
      </c>
      <c r="Z28" s="90">
        <f t="shared" si="7"/>
        <v>13.320991735537193</v>
      </c>
      <c r="AA28" s="90">
        <f t="shared" si="7"/>
        <v>16.216859504132234</v>
      </c>
      <c r="AB28" s="90">
        <f t="shared" si="7"/>
        <v>86.215537190082671</v>
      </c>
      <c r="AC28" s="90">
        <f t="shared" si="7"/>
        <v>117.09223140495867</v>
      </c>
      <c r="AD28" s="90">
        <f t="shared" si="7"/>
        <v>106.78413223140493</v>
      </c>
      <c r="AE28" s="90">
        <f t="shared" si="7"/>
        <v>191.28595041322311</v>
      </c>
      <c r="AF28" s="90">
        <f t="shared" si="7"/>
        <v>178.63140495867771</v>
      </c>
      <c r="AG28" s="90">
        <f t="shared" si="7"/>
        <v>398.5190082644628</v>
      </c>
      <c r="AH28" s="90">
        <f t="shared" si="7"/>
        <v>207.49685950413232</v>
      </c>
      <c r="AI28" s="90">
        <f t="shared" si="7"/>
        <v>75.066446280991713</v>
      </c>
      <c r="AJ28" s="90">
        <f t="shared" si="7"/>
        <v>15.381818181818183</v>
      </c>
      <c r="AK28" s="90">
        <f t="shared" si="7"/>
        <v>8.5368595041322326</v>
      </c>
      <c r="AL28" s="92">
        <f t="shared" si="8"/>
        <v>1414.5480991735537</v>
      </c>
      <c r="AM28" s="92">
        <f t="shared" si="13"/>
        <v>1414.5480991735537</v>
      </c>
      <c r="AN28" s="92"/>
      <c r="AO28" s="101">
        <v>1937</v>
      </c>
      <c r="AP28">
        <v>4</v>
      </c>
      <c r="AR28">
        <f t="shared" si="9"/>
        <v>4</v>
      </c>
      <c r="AS28">
        <f t="shared" si="10"/>
        <v>4</v>
      </c>
    </row>
    <row r="29" spans="1:45" x14ac:dyDescent="0.2">
      <c r="A29" s="60">
        <v>4840</v>
      </c>
      <c r="B29" s="61">
        <v>209000</v>
      </c>
      <c r="C29" s="93">
        <f t="shared" si="2"/>
        <v>209</v>
      </c>
      <c r="D29" s="93"/>
      <c r="E29" s="84">
        <f t="shared" si="3"/>
        <v>216</v>
      </c>
      <c r="F29" s="85">
        <f t="shared" si="11"/>
        <v>1930</v>
      </c>
      <c r="G29" s="90">
        <f t="shared" si="4"/>
        <v>7.56</v>
      </c>
      <c r="H29" s="90">
        <f t="shared" si="4"/>
        <v>7.2</v>
      </c>
      <c r="I29" s="90">
        <f t="shared" si="4"/>
        <v>153</v>
      </c>
      <c r="J29" s="90">
        <f t="shared" si="4"/>
        <v>41.2</v>
      </c>
      <c r="K29" s="90">
        <f t="shared" si="4"/>
        <v>122</v>
      </c>
      <c r="L29" s="90">
        <f t="shared" si="4"/>
        <v>152</v>
      </c>
      <c r="M29" s="90">
        <f t="shared" si="4"/>
        <v>160</v>
      </c>
      <c r="N29" s="90">
        <f t="shared" si="4"/>
        <v>103</v>
      </c>
      <c r="O29" s="90">
        <f t="shared" si="4"/>
        <v>43.6</v>
      </c>
      <c r="P29" s="90">
        <f t="shared" si="4"/>
        <v>13</v>
      </c>
      <c r="Q29" s="90">
        <f t="shared" si="4"/>
        <v>6.03</v>
      </c>
      <c r="R29" s="90">
        <f t="shared" si="4"/>
        <v>6.07</v>
      </c>
      <c r="S29" s="92">
        <f t="shared" si="5"/>
        <v>814.66000000000008</v>
      </c>
      <c r="T29" s="92"/>
      <c r="U29" s="77">
        <v>32628</v>
      </c>
      <c r="V29" s="99">
        <f>TRINITYFNFlow!K29</f>
        <v>243.96297520661156</v>
      </c>
      <c r="W29" s="99"/>
      <c r="X29" s="84">
        <f t="shared" si="6"/>
        <v>216</v>
      </c>
      <c r="Y29" s="85">
        <f t="shared" si="12"/>
        <v>2006</v>
      </c>
      <c r="Z29" s="90" t="e">
        <f t="shared" si="7"/>
        <v>#VALUE!</v>
      </c>
      <c r="AA29" s="90">
        <f t="shared" si="7"/>
        <v>41.026115702479352</v>
      </c>
      <c r="AB29" s="90">
        <f t="shared" si="7"/>
        <v>338.59438016528924</v>
      </c>
      <c r="AC29" s="90">
        <f t="shared" si="7"/>
        <v>266.43173553719004</v>
      </c>
      <c r="AD29" s="90">
        <f t="shared" si="7"/>
        <v>182.39008264462811</v>
      </c>
      <c r="AE29" s="90">
        <f t="shared" si="7"/>
        <v>190.03636363636363</v>
      </c>
      <c r="AF29" s="90">
        <f t="shared" si="7"/>
        <v>355.3388429752066</v>
      </c>
      <c r="AG29" s="90">
        <f t="shared" si="7"/>
        <v>659.34942148760331</v>
      </c>
      <c r="AH29" s="90">
        <f t="shared" si="7"/>
        <v>271.225785123967</v>
      </c>
      <c r="AI29" s="90">
        <f t="shared" si="7"/>
        <v>63.677355371900816</v>
      </c>
      <c r="AJ29" s="90">
        <f t="shared" si="7"/>
        <v>19.453884297520666</v>
      </c>
      <c r="AK29" s="90">
        <f t="shared" si="7"/>
        <v>8.8224793388429745</v>
      </c>
      <c r="AL29" s="92" t="e">
        <f t="shared" si="8"/>
        <v>#VALUE!</v>
      </c>
      <c r="AM29" s="92">
        <f t="shared" si="13"/>
        <v>2421.1054339999996</v>
      </c>
      <c r="AN29" s="92"/>
      <c r="AO29" s="101">
        <v>1938</v>
      </c>
      <c r="AP29">
        <v>1</v>
      </c>
      <c r="AR29">
        <f t="shared" si="9"/>
        <v>1</v>
      </c>
      <c r="AS29">
        <f t="shared" si="10"/>
        <v>1</v>
      </c>
    </row>
    <row r="30" spans="1:45" x14ac:dyDescent="0.2">
      <c r="A30" s="60">
        <v>4870</v>
      </c>
      <c r="B30" s="61">
        <v>272000</v>
      </c>
      <c r="C30" s="93">
        <f t="shared" si="2"/>
        <v>272</v>
      </c>
      <c r="D30" s="93"/>
      <c r="E30" s="84">
        <f t="shared" si="3"/>
        <v>228</v>
      </c>
      <c r="F30" s="85">
        <f t="shared" si="11"/>
        <v>1931</v>
      </c>
      <c r="G30" s="90">
        <f t="shared" si="4"/>
        <v>7.62</v>
      </c>
      <c r="H30" s="90">
        <f t="shared" si="4"/>
        <v>10.199999999999999</v>
      </c>
      <c r="I30" s="90">
        <f t="shared" si="4"/>
        <v>14.9</v>
      </c>
      <c r="J30" s="90">
        <f t="shared" si="4"/>
        <v>34.200000000000003</v>
      </c>
      <c r="K30" s="90">
        <f t="shared" si="4"/>
        <v>42.2</v>
      </c>
      <c r="L30" s="90">
        <f t="shared" si="4"/>
        <v>84.2</v>
      </c>
      <c r="M30" s="90">
        <f t="shared" si="4"/>
        <v>86.9</v>
      </c>
      <c r="N30" s="90">
        <f t="shared" si="4"/>
        <v>65.2</v>
      </c>
      <c r="O30" s="90">
        <f t="shared" si="4"/>
        <v>40.700000000000003</v>
      </c>
      <c r="P30" s="90">
        <f t="shared" si="4"/>
        <v>8.92</v>
      </c>
      <c r="Q30" s="90">
        <f t="shared" si="4"/>
        <v>3.54</v>
      </c>
      <c r="R30" s="90">
        <f t="shared" si="4"/>
        <v>3.33</v>
      </c>
      <c r="S30" s="92">
        <f t="shared" si="5"/>
        <v>401.91</v>
      </c>
      <c r="T30" s="92"/>
      <c r="U30" s="77">
        <v>32659</v>
      </c>
      <c r="V30" s="99">
        <f>TRINITYFNFlow!K30</f>
        <v>153.74677685950414</v>
      </c>
      <c r="W30" s="99"/>
      <c r="X30" s="84">
        <f t="shared" si="6"/>
        <v>228</v>
      </c>
      <c r="Y30" s="85">
        <f t="shared" si="12"/>
        <v>2007</v>
      </c>
      <c r="Z30" s="90">
        <f t="shared" si="7"/>
        <v>6.1646280991735534</v>
      </c>
      <c r="AA30" s="90">
        <f t="shared" si="7"/>
        <v>35.666776859504132</v>
      </c>
      <c r="AB30" s="90">
        <f t="shared" si="7"/>
        <v>94.595702479338811</v>
      </c>
      <c r="AC30" s="90">
        <f t="shared" si="7"/>
        <v>56.638016528925611</v>
      </c>
      <c r="AD30" s="90">
        <f t="shared" si="7"/>
        <v>118.11371900826445</v>
      </c>
      <c r="AE30" s="90">
        <f t="shared" si="7"/>
        <v>151.78512396694214</v>
      </c>
      <c r="AF30" s="90">
        <f t="shared" si="7"/>
        <v>114.06347107438015</v>
      </c>
      <c r="AG30" s="90">
        <f t="shared" si="7"/>
        <v>98.288925619834728</v>
      </c>
      <c r="AH30" s="90">
        <f t="shared" si="7"/>
        <v>27.36</v>
      </c>
      <c r="AI30" s="90">
        <f t="shared" si="7"/>
        <v>13.303140495867771</v>
      </c>
      <c r="AJ30" s="90">
        <f t="shared" si="7"/>
        <v>-1.0829752066115708</v>
      </c>
      <c r="AK30" s="90">
        <f t="shared" si="7"/>
        <v>-0.59305785123966936</v>
      </c>
      <c r="AL30" s="92">
        <f t="shared" si="8"/>
        <v>714.30347107438013</v>
      </c>
      <c r="AM30" s="92">
        <f t="shared" si="13"/>
        <v>714.30347107438013</v>
      </c>
      <c r="AN30" s="92"/>
      <c r="AO30" s="101">
        <v>1939</v>
      </c>
      <c r="AP30">
        <v>5</v>
      </c>
      <c r="AR30">
        <f t="shared" si="9"/>
        <v>5</v>
      </c>
      <c r="AS30">
        <f t="shared" si="10"/>
        <v>5</v>
      </c>
    </row>
    <row r="31" spans="1:45" x14ac:dyDescent="0.2">
      <c r="A31" s="60">
        <v>4901</v>
      </c>
      <c r="B31" s="61">
        <v>123000</v>
      </c>
      <c r="C31" s="93">
        <f t="shared" si="2"/>
        <v>123</v>
      </c>
      <c r="D31" s="93"/>
      <c r="E31" s="84">
        <f t="shared" si="3"/>
        <v>240</v>
      </c>
      <c r="F31" s="85">
        <f t="shared" si="11"/>
        <v>1932</v>
      </c>
      <c r="G31" s="90">
        <f t="shared" si="4"/>
        <v>8.42</v>
      </c>
      <c r="H31" s="90">
        <f t="shared" si="4"/>
        <v>10.7</v>
      </c>
      <c r="I31" s="90">
        <f t="shared" si="4"/>
        <v>21.7</v>
      </c>
      <c r="J31" s="90">
        <f t="shared" si="4"/>
        <v>31.4</v>
      </c>
      <c r="K31" s="90">
        <f t="shared" si="4"/>
        <v>39.5</v>
      </c>
      <c r="L31" s="90">
        <f t="shared" si="4"/>
        <v>172</v>
      </c>
      <c r="M31" s="90">
        <f t="shared" si="4"/>
        <v>124</v>
      </c>
      <c r="N31" s="90">
        <f t="shared" si="4"/>
        <v>207</v>
      </c>
      <c r="O31" s="90">
        <f t="shared" si="4"/>
        <v>76.8</v>
      </c>
      <c r="P31" s="90">
        <f t="shared" si="4"/>
        <v>17.7</v>
      </c>
      <c r="Q31" s="90">
        <f t="shared" si="4"/>
        <v>6.7</v>
      </c>
      <c r="R31" s="90">
        <f t="shared" si="4"/>
        <v>4.37</v>
      </c>
      <c r="S31" s="92">
        <f t="shared" si="5"/>
        <v>720.29000000000008</v>
      </c>
      <c r="T31" s="92"/>
      <c r="U31" s="77">
        <v>32689</v>
      </c>
      <c r="V31" s="99">
        <f>TRINITYFNFlow!K31</f>
        <v>63.270743801652898</v>
      </c>
      <c r="W31" s="99"/>
      <c r="X31" s="84">
        <f t="shared" si="6"/>
        <v>240</v>
      </c>
      <c r="Y31" s="85">
        <f t="shared" si="12"/>
        <v>2008</v>
      </c>
      <c r="Z31" s="90" t="e">
        <f t="shared" si="7"/>
        <v>#VALUE!</v>
      </c>
      <c r="AA31" s="90">
        <f t="shared" si="7"/>
        <v>11.652892561983469</v>
      </c>
      <c r="AB31" s="90">
        <f t="shared" si="7"/>
        <v>36.956033057851251</v>
      </c>
      <c r="AC31" s="90">
        <f t="shared" si="7"/>
        <v>63.078347107438006</v>
      </c>
      <c r="AD31" s="90">
        <f t="shared" si="7"/>
        <v>81.463140495867776</v>
      </c>
      <c r="AE31" s="90">
        <f t="shared" si="7"/>
        <v>127.54115702479338</v>
      </c>
      <c r="AF31" s="90">
        <f t="shared" si="7"/>
        <v>142.35173553719008</v>
      </c>
      <c r="AG31" s="90">
        <f t="shared" si="7"/>
        <v>252.36099173553717</v>
      </c>
      <c r="AH31" s="90">
        <f t="shared" si="7"/>
        <v>77.079669421487594</v>
      </c>
      <c r="AI31" s="90">
        <f t="shared" si="7"/>
        <v>17.750082644628097</v>
      </c>
      <c r="AJ31" s="90">
        <f t="shared" si="7"/>
        <v>3.6971900826446267</v>
      </c>
      <c r="AK31" s="90">
        <f t="shared" si="7"/>
        <v>3.6634710743801651</v>
      </c>
      <c r="AL31" s="92" t="e">
        <f t="shared" si="8"/>
        <v>#VALUE!</v>
      </c>
      <c r="AM31" s="92">
        <f t="shared" si="13"/>
        <v>904.56249839999987</v>
      </c>
      <c r="AN31" s="92"/>
      <c r="AO31" s="101">
        <v>1940</v>
      </c>
      <c r="AP31">
        <v>2</v>
      </c>
      <c r="AR31">
        <f t="shared" si="9"/>
        <v>2</v>
      </c>
      <c r="AS31">
        <f t="shared" si="10"/>
        <v>2</v>
      </c>
    </row>
    <row r="32" spans="1:45" x14ac:dyDescent="0.2">
      <c r="A32" s="60">
        <v>4931</v>
      </c>
      <c r="B32" s="61">
        <v>39000</v>
      </c>
      <c r="C32" s="93">
        <f t="shared" si="2"/>
        <v>39</v>
      </c>
      <c r="D32" s="93"/>
      <c r="E32" s="84">
        <f t="shared" si="3"/>
        <v>252</v>
      </c>
      <c r="F32" s="85">
        <f t="shared" si="11"/>
        <v>1933</v>
      </c>
      <c r="G32" s="90">
        <f t="shared" si="4"/>
        <v>5.72</v>
      </c>
      <c r="H32" s="90">
        <f t="shared" si="4"/>
        <v>15.6</v>
      </c>
      <c r="I32" s="90">
        <f t="shared" si="4"/>
        <v>16.3</v>
      </c>
      <c r="J32" s="90">
        <f t="shared" si="4"/>
        <v>16.399999999999999</v>
      </c>
      <c r="K32" s="90">
        <f t="shared" si="4"/>
        <v>18.399999999999999</v>
      </c>
      <c r="L32" s="90">
        <f t="shared" si="4"/>
        <v>136</v>
      </c>
      <c r="M32" s="90">
        <f t="shared" si="4"/>
        <v>188</v>
      </c>
      <c r="N32" s="90">
        <f t="shared" si="4"/>
        <v>171</v>
      </c>
      <c r="O32" s="90">
        <f t="shared" si="4"/>
        <v>185</v>
      </c>
      <c r="P32" s="90">
        <f t="shared" si="4"/>
        <v>34.9</v>
      </c>
      <c r="Q32" s="90">
        <f t="shared" si="4"/>
        <v>9.16</v>
      </c>
      <c r="R32" s="90">
        <f t="shared" si="4"/>
        <v>6.66</v>
      </c>
      <c r="S32" s="92">
        <f t="shared" si="5"/>
        <v>803.14</v>
      </c>
      <c r="T32" s="92"/>
      <c r="U32" s="77">
        <v>32720</v>
      </c>
      <c r="V32" s="99">
        <f>TRINITYFNFlow!K32</f>
        <v>17.976198347107434</v>
      </c>
      <c r="W32" s="99"/>
      <c r="X32" s="84">
        <f t="shared" si="6"/>
        <v>252</v>
      </c>
      <c r="Y32" s="85">
        <f t="shared" si="12"/>
        <v>2009</v>
      </c>
      <c r="Z32" s="90">
        <f t="shared" si="7"/>
        <v>10.052231404958677</v>
      </c>
      <c r="AA32" s="90">
        <f t="shared" si="7"/>
        <v>48.273719008264443</v>
      </c>
      <c r="AB32" s="90">
        <f t="shared" si="7"/>
        <v>17.527933884297525</v>
      </c>
      <c r="AC32" s="90">
        <f t="shared" si="7"/>
        <v>36.618842975206604</v>
      </c>
      <c r="AD32" s="90">
        <f t="shared" si="7"/>
        <v>76.458842975206608</v>
      </c>
      <c r="AE32" s="90">
        <f t="shared" si="7"/>
        <v>186.98181818181817</v>
      </c>
      <c r="AF32" s="90">
        <f t="shared" si="7"/>
        <v>136.33190082644629</v>
      </c>
      <c r="AG32" s="90">
        <f t="shared" si="7"/>
        <v>206.9752066115702</v>
      </c>
      <c r="AH32" s="90">
        <f t="shared" si="7"/>
        <v>56.951404958677678</v>
      </c>
      <c r="AI32" s="90">
        <f t="shared" si="7"/>
        <v>14.959338842975207</v>
      </c>
      <c r="AJ32" s="90">
        <f t="shared" si="7"/>
        <v>7.5847933884297509</v>
      </c>
      <c r="AK32" s="90">
        <f t="shared" si="7"/>
        <v>-1.2099173553719009</v>
      </c>
      <c r="AL32" s="92">
        <f t="shared" si="8"/>
        <v>797.50611570247918</v>
      </c>
      <c r="AM32" s="92">
        <f t="shared" si="13"/>
        <v>797.50611570247918</v>
      </c>
      <c r="AN32" s="92"/>
      <c r="AO32" s="101">
        <v>1941</v>
      </c>
      <c r="AP32">
        <v>1</v>
      </c>
      <c r="AR32">
        <f t="shared" si="9"/>
        <v>1</v>
      </c>
      <c r="AS32">
        <f t="shared" si="10"/>
        <v>1</v>
      </c>
    </row>
    <row r="33" spans="1:45" x14ac:dyDescent="0.2">
      <c r="A33" s="60">
        <v>4962</v>
      </c>
      <c r="B33" s="61">
        <v>14900</v>
      </c>
      <c r="C33" s="93">
        <f t="shared" si="2"/>
        <v>14.9</v>
      </c>
      <c r="D33" s="93"/>
      <c r="E33" s="84">
        <f t="shared" si="3"/>
        <v>264</v>
      </c>
      <c r="F33" s="85">
        <f t="shared" si="11"/>
        <v>1934</v>
      </c>
      <c r="G33" s="90">
        <f t="shared" si="4"/>
        <v>7.07</v>
      </c>
      <c r="H33" s="90">
        <f t="shared" si="4"/>
        <v>9.6999999999999993</v>
      </c>
      <c r="I33" s="90">
        <f t="shared" si="4"/>
        <v>28.5</v>
      </c>
      <c r="J33" s="90">
        <f t="shared" si="4"/>
        <v>79.900000000000006</v>
      </c>
      <c r="K33" s="90">
        <f t="shared" si="4"/>
        <v>107</v>
      </c>
      <c r="L33" s="90">
        <f t="shared" si="4"/>
        <v>177</v>
      </c>
      <c r="M33" s="90">
        <f t="shared" si="4"/>
        <v>147</v>
      </c>
      <c r="N33" s="90">
        <f t="shared" si="4"/>
        <v>79.900000000000006</v>
      </c>
      <c r="O33" s="90">
        <f t="shared" si="4"/>
        <v>28.1</v>
      </c>
      <c r="P33" s="90">
        <f t="shared" si="4"/>
        <v>9.2200000000000006</v>
      </c>
      <c r="Q33" s="90">
        <f t="shared" si="4"/>
        <v>4.96</v>
      </c>
      <c r="R33" s="90">
        <f t="shared" si="4"/>
        <v>4.2</v>
      </c>
      <c r="S33" s="92">
        <f t="shared" si="5"/>
        <v>682.55000000000018</v>
      </c>
      <c r="T33" s="92"/>
      <c r="U33" s="77">
        <v>32751</v>
      </c>
      <c r="V33" s="99">
        <f>TRINITYFNFlow!K33</f>
        <v>8.6697520661157021</v>
      </c>
      <c r="W33" s="99"/>
      <c r="X33" s="84">
        <f t="shared" si="6"/>
        <v>264</v>
      </c>
      <c r="Y33" s="85">
        <f t="shared" si="12"/>
        <v>2010</v>
      </c>
      <c r="Z33" s="90">
        <f t="shared" si="7"/>
        <v>16.680991735537191</v>
      </c>
      <c r="AA33" s="90">
        <f t="shared" si="7"/>
        <v>14.399999999999997</v>
      </c>
      <c r="AB33" s="90">
        <f t="shared" si="7"/>
        <v>32.332561983471074</v>
      </c>
      <c r="AC33" s="90">
        <f t="shared" si="7"/>
        <v>149.79371900826442</v>
      </c>
      <c r="AD33" s="90">
        <f t="shared" si="7"/>
        <v>149.31768595041322</v>
      </c>
      <c r="AE33" s="90">
        <f t="shared" si="7"/>
        <v>149.87504132231405</v>
      </c>
      <c r="AF33" s="90">
        <f t="shared" si="7"/>
        <v>215.75999999999996</v>
      </c>
      <c r="AG33" s="90">
        <f t="shared" si="7"/>
        <v>283.91206611570243</v>
      </c>
      <c r="AH33" s="90">
        <f t="shared" si="7"/>
        <v>387.52859504132226</v>
      </c>
      <c r="AI33" s="90">
        <f t="shared" si="7"/>
        <v>104.08264462809913</v>
      </c>
      <c r="AJ33" s="90">
        <f t="shared" si="7"/>
        <v>19.578842975206616</v>
      </c>
      <c r="AK33" s="90">
        <f t="shared" si="7"/>
        <v>13.372561983471074</v>
      </c>
      <c r="AL33" s="92">
        <f t="shared" si="8"/>
        <v>1536.6347107438016</v>
      </c>
      <c r="AM33" s="92">
        <f t="shared" si="13"/>
        <v>1536.6347107438016</v>
      </c>
      <c r="AN33" s="92"/>
      <c r="AO33" s="101">
        <v>1942</v>
      </c>
      <c r="AP33">
        <v>2</v>
      </c>
      <c r="AR33">
        <f t="shared" si="9"/>
        <v>2</v>
      </c>
      <c r="AS33">
        <f t="shared" si="10"/>
        <v>2</v>
      </c>
    </row>
    <row r="34" spans="1:45" x14ac:dyDescent="0.2">
      <c r="A34" s="60">
        <v>4993</v>
      </c>
      <c r="B34" s="61">
        <v>11200</v>
      </c>
      <c r="C34" s="93">
        <f t="shared" si="2"/>
        <v>11.2</v>
      </c>
      <c r="D34" s="93"/>
      <c r="E34" s="84">
        <f t="shared" si="3"/>
        <v>276</v>
      </c>
      <c r="F34" s="85">
        <f t="shared" si="11"/>
        <v>1935</v>
      </c>
      <c r="G34" s="90">
        <f t="shared" si="4"/>
        <v>13.2</v>
      </c>
      <c r="H34" s="90">
        <f t="shared" si="4"/>
        <v>83.48</v>
      </c>
      <c r="I34" s="90">
        <f t="shared" si="4"/>
        <v>55.63</v>
      </c>
      <c r="J34" s="90">
        <f t="shared" si="4"/>
        <v>59.63</v>
      </c>
      <c r="K34" s="90">
        <f t="shared" si="4"/>
        <v>100.5</v>
      </c>
      <c r="L34" s="90">
        <f t="shared" si="4"/>
        <v>80.150000000000006</v>
      </c>
      <c r="M34" s="90">
        <f t="shared" si="4"/>
        <v>248.2</v>
      </c>
      <c r="N34" s="90">
        <f t="shared" si="4"/>
        <v>221.3</v>
      </c>
      <c r="O34" s="90">
        <f t="shared" si="4"/>
        <v>71.3</v>
      </c>
      <c r="P34" s="90">
        <f t="shared" si="4"/>
        <v>18.510000000000002</v>
      </c>
      <c r="Q34" s="90">
        <f t="shared" si="4"/>
        <v>7.32</v>
      </c>
      <c r="R34" s="90">
        <f t="shared" si="4"/>
        <v>6.35</v>
      </c>
      <c r="S34" s="92">
        <f t="shared" si="5"/>
        <v>965.56999999999994</v>
      </c>
      <c r="T34" s="92"/>
      <c r="U34" s="77">
        <v>32781</v>
      </c>
      <c r="V34" s="99">
        <f>TRINITYFNFlow!K34</f>
        <v>10.421157024793388</v>
      </c>
      <c r="W34" s="99"/>
      <c r="X34" s="84">
        <f t="shared" si="6"/>
        <v>276</v>
      </c>
      <c r="Y34" s="85">
        <f t="shared" si="12"/>
        <v>2011</v>
      </c>
      <c r="Z34" s="90">
        <f t="shared" si="7"/>
        <v>39.193388429752062</v>
      </c>
      <c r="AA34" s="90">
        <f t="shared" si="7"/>
        <v>63.266776859504127</v>
      </c>
      <c r="AB34" s="90">
        <f t="shared" si="7"/>
        <v>187.05520661157024</v>
      </c>
      <c r="AC34" s="90">
        <f t="shared" si="7"/>
        <v>134.80661157024795</v>
      </c>
      <c r="AD34" s="90">
        <f t="shared" si="7"/>
        <v>88.135537190082644</v>
      </c>
      <c r="AE34" s="90">
        <f t="shared" si="7"/>
        <v>231.72694214876034</v>
      </c>
      <c r="AF34" s="90">
        <f t="shared" si="7"/>
        <v>244.43900826446281</v>
      </c>
      <c r="AG34" s="90">
        <f t="shared" si="7"/>
        <v>279.0069421487604</v>
      </c>
      <c r="AH34" s="90">
        <f t="shared" si="7"/>
        <v>352.1930578512397</v>
      </c>
      <c r="AI34" s="90">
        <f t="shared" si="7"/>
        <v>127.56892561983473</v>
      </c>
      <c r="AJ34" s="90">
        <f t="shared" si="7"/>
        <v>28.48661157024792</v>
      </c>
      <c r="AK34" s="90">
        <f t="shared" si="7"/>
        <v>13.497520661157024</v>
      </c>
      <c r="AL34" s="92">
        <f t="shared" si="8"/>
        <v>1789.3765289256203</v>
      </c>
      <c r="AM34" s="92">
        <f t="shared" si="13"/>
        <v>1789.3765289256203</v>
      </c>
      <c r="AN34" s="92"/>
      <c r="AO34" s="101">
        <v>1943</v>
      </c>
      <c r="AP34">
        <v>3</v>
      </c>
      <c r="AR34">
        <f t="shared" si="9"/>
        <v>3</v>
      </c>
      <c r="AS34">
        <f t="shared" si="10"/>
        <v>3</v>
      </c>
    </row>
    <row r="35" spans="1:45" x14ac:dyDescent="0.2">
      <c r="A35" s="60">
        <v>5023</v>
      </c>
      <c r="B35" s="61">
        <v>10300</v>
      </c>
      <c r="C35" s="93">
        <f t="shared" si="2"/>
        <v>10.3</v>
      </c>
      <c r="D35" s="93"/>
      <c r="E35" s="84">
        <f t="shared" si="3"/>
        <v>288</v>
      </c>
      <c r="F35" s="85">
        <f t="shared" si="11"/>
        <v>1936</v>
      </c>
      <c r="G35" s="90">
        <f t="shared" si="4"/>
        <v>10.199999999999999</v>
      </c>
      <c r="H35" s="90">
        <f t="shared" si="4"/>
        <v>12.92</v>
      </c>
      <c r="I35" s="90">
        <f t="shared" si="4"/>
        <v>21.71</v>
      </c>
      <c r="J35" s="90">
        <f t="shared" si="4"/>
        <v>131.80000000000001</v>
      </c>
      <c r="K35" s="90">
        <f t="shared" si="4"/>
        <v>158</v>
      </c>
      <c r="L35" s="90">
        <f t="shared" si="4"/>
        <v>136.6</v>
      </c>
      <c r="M35" s="90">
        <f t="shared" si="4"/>
        <v>209.1</v>
      </c>
      <c r="N35" s="90">
        <f t="shared" si="4"/>
        <v>193.1</v>
      </c>
      <c r="O35" s="90">
        <f t="shared" si="4"/>
        <v>102.2</v>
      </c>
      <c r="P35" s="90">
        <f t="shared" si="4"/>
        <v>31.11</v>
      </c>
      <c r="Q35" s="90">
        <f t="shared" si="4"/>
        <v>10.37</v>
      </c>
      <c r="R35" s="90">
        <f t="shared" si="4"/>
        <v>7.53</v>
      </c>
      <c r="S35" s="92">
        <f t="shared" si="5"/>
        <v>1024.6400000000001</v>
      </c>
      <c r="T35" s="92"/>
      <c r="U35" s="77">
        <v>32812</v>
      </c>
      <c r="V35" s="99" t="e">
        <f>TRINITYFNFlow!K35</f>
        <v>#VALUE!</v>
      </c>
      <c r="W35" s="99"/>
      <c r="X35" s="84">
        <f t="shared" si="6"/>
        <v>288</v>
      </c>
      <c r="Y35" s="85">
        <f t="shared" si="12"/>
        <v>2012</v>
      </c>
      <c r="Z35" s="90">
        <f t="shared" si="7"/>
        <v>22.79603305785124</v>
      </c>
      <c r="AA35" s="90">
        <f t="shared" si="7"/>
        <v>21.050578512396701</v>
      </c>
      <c r="AB35" s="90">
        <f t="shared" si="7"/>
        <v>17.293884297520663</v>
      </c>
      <c r="AC35" s="90">
        <f t="shared" si="7"/>
        <v>42.575206611570245</v>
      </c>
      <c r="AD35" s="90">
        <f t="shared" si="7"/>
        <v>58.95272727272728</v>
      </c>
      <c r="AE35" s="90">
        <f t="shared" si="7"/>
        <v>183.54049586776858</v>
      </c>
      <c r="AF35" s="90">
        <f t="shared" si="7"/>
        <v>303.0267768595042</v>
      </c>
      <c r="AG35" s="90">
        <f t="shared" si="7"/>
        <v>237.47504132231407</v>
      </c>
      <c r="AH35" s="90">
        <f t="shared" si="7"/>
        <v>81.425454545454571</v>
      </c>
      <c r="AI35" s="90">
        <f t="shared" si="7"/>
        <v>32.519008264462805</v>
      </c>
      <c r="AJ35" s="90">
        <f t="shared" si="7"/>
        <v>7.9180165289256195</v>
      </c>
      <c r="AK35" s="90">
        <f t="shared" si="7"/>
        <v>6.1844628099173544</v>
      </c>
      <c r="AL35" s="92">
        <f t="shared" si="8"/>
        <v>1014.7576859504134</v>
      </c>
      <c r="AM35" s="92">
        <f t="shared" si="13"/>
        <v>1014.7576859504134</v>
      </c>
      <c r="AN35" s="92"/>
      <c r="AO35" s="101">
        <v>1944</v>
      </c>
      <c r="AP35">
        <v>5</v>
      </c>
      <c r="AR35">
        <f t="shared" si="9"/>
        <v>4</v>
      </c>
      <c r="AS35">
        <f t="shared" si="10"/>
        <v>5</v>
      </c>
    </row>
    <row r="36" spans="1:45" x14ac:dyDescent="0.2">
      <c r="A36" s="60">
        <v>5054</v>
      </c>
      <c r="B36" s="61">
        <v>31700</v>
      </c>
      <c r="C36" s="93">
        <f t="shared" si="2"/>
        <v>31.7</v>
      </c>
      <c r="D36" s="93"/>
      <c r="E36" s="84">
        <f t="shared" si="3"/>
        <v>300</v>
      </c>
      <c r="F36" s="85">
        <f t="shared" si="11"/>
        <v>1937</v>
      </c>
      <c r="G36" s="90">
        <f t="shared" si="4"/>
        <v>7.03</v>
      </c>
      <c r="H36" s="90">
        <f t="shared" si="4"/>
        <v>7.58</v>
      </c>
      <c r="I36" s="90">
        <f t="shared" si="4"/>
        <v>9.0500000000000007</v>
      </c>
      <c r="J36" s="90">
        <f t="shared" si="4"/>
        <v>10.37</v>
      </c>
      <c r="K36" s="90">
        <f t="shared" si="4"/>
        <v>20.99</v>
      </c>
      <c r="L36" s="90">
        <f t="shared" si="4"/>
        <v>124.8</v>
      </c>
      <c r="M36" s="90">
        <f t="shared" si="4"/>
        <v>260.2</v>
      </c>
      <c r="N36" s="90">
        <f t="shared" si="4"/>
        <v>334.3</v>
      </c>
      <c r="O36" s="90">
        <f t="shared" si="4"/>
        <v>165.9</v>
      </c>
      <c r="P36" s="90">
        <f t="shared" si="4"/>
        <v>39.61</v>
      </c>
      <c r="Q36" s="90">
        <f t="shared" si="4"/>
        <v>11.71</v>
      </c>
      <c r="R36" s="90">
        <f t="shared" si="4"/>
        <v>7.81</v>
      </c>
      <c r="S36" s="92">
        <f t="shared" si="5"/>
        <v>999.34999999999991</v>
      </c>
      <c r="T36" s="92"/>
      <c r="U36" s="77">
        <v>32842</v>
      </c>
      <c r="V36" s="99">
        <f>TRINITYFNFlow!K36</f>
        <v>24.616859504132229</v>
      </c>
      <c r="W36" s="99"/>
      <c r="Y36" s="85"/>
      <c r="AK36" s="91"/>
      <c r="AL36" s="91"/>
      <c r="AM36" s="91"/>
      <c r="AN36" s="91"/>
      <c r="AO36" s="101">
        <v>1945</v>
      </c>
      <c r="AP36">
        <v>3</v>
      </c>
      <c r="AR36">
        <f t="shared" si="9"/>
        <v>3</v>
      </c>
      <c r="AS36">
        <f t="shared" si="10"/>
        <v>3</v>
      </c>
    </row>
    <row r="37" spans="1:45" x14ac:dyDescent="0.2">
      <c r="A37" s="60">
        <v>5084</v>
      </c>
      <c r="B37" s="61">
        <v>66400</v>
      </c>
      <c r="C37" s="93">
        <f t="shared" si="2"/>
        <v>66.400000000000006</v>
      </c>
      <c r="D37" s="93"/>
      <c r="E37" s="84">
        <f t="shared" si="3"/>
        <v>312</v>
      </c>
      <c r="F37" s="85">
        <f t="shared" si="11"/>
        <v>1938</v>
      </c>
      <c r="G37" s="90">
        <f t="shared" si="4"/>
        <v>16.66</v>
      </c>
      <c r="H37" s="90">
        <f t="shared" si="4"/>
        <v>166.2</v>
      </c>
      <c r="I37" s="90">
        <f t="shared" si="4"/>
        <v>238.2</v>
      </c>
      <c r="J37" s="90">
        <f t="shared" si="4"/>
        <v>116.3</v>
      </c>
      <c r="K37" s="90">
        <f t="shared" si="4"/>
        <v>174.3</v>
      </c>
      <c r="L37" s="90">
        <f t="shared" si="4"/>
        <v>281.2</v>
      </c>
      <c r="M37" s="90">
        <f t="shared" si="4"/>
        <v>337.6</v>
      </c>
      <c r="N37" s="90">
        <f t="shared" si="4"/>
        <v>463.6</v>
      </c>
      <c r="O37" s="90">
        <f t="shared" si="4"/>
        <v>231.1</v>
      </c>
      <c r="P37" s="90">
        <f t="shared" si="4"/>
        <v>55.1</v>
      </c>
      <c r="Q37" s="90">
        <f t="shared" si="4"/>
        <v>14.84</v>
      </c>
      <c r="R37" s="90">
        <f t="shared" si="4"/>
        <v>9.58</v>
      </c>
      <c r="S37" s="92">
        <f t="shared" si="5"/>
        <v>2104.6799999999998</v>
      </c>
      <c r="T37" s="92"/>
      <c r="U37" s="77">
        <v>32873</v>
      </c>
      <c r="V37" s="99">
        <f>TRINITYFNFlow!K37</f>
        <v>19.755371900826447</v>
      </c>
      <c r="W37" s="99"/>
      <c r="Y37" s="85"/>
      <c r="AK37" s="91"/>
      <c r="AL37" s="91"/>
      <c r="AM37" s="91"/>
      <c r="AN37" s="91"/>
      <c r="AO37" s="101">
        <v>1946</v>
      </c>
      <c r="AP37">
        <v>2</v>
      </c>
      <c r="AR37">
        <f t="shared" si="9"/>
        <v>2</v>
      </c>
      <c r="AS37">
        <f t="shared" si="10"/>
        <v>2</v>
      </c>
    </row>
    <row r="38" spans="1:45" x14ac:dyDescent="0.2">
      <c r="A38" s="60">
        <v>5115</v>
      </c>
      <c r="B38" s="61">
        <v>309000</v>
      </c>
      <c r="C38" s="93">
        <f t="shared" si="2"/>
        <v>309</v>
      </c>
      <c r="D38" s="93"/>
      <c r="E38" s="84">
        <f t="shared" si="3"/>
        <v>324</v>
      </c>
      <c r="F38" s="85">
        <f t="shared" si="11"/>
        <v>1939</v>
      </c>
      <c r="G38" s="90">
        <f t="shared" si="4"/>
        <v>21.06</v>
      </c>
      <c r="H38" s="90">
        <f t="shared" si="4"/>
        <v>33.83</v>
      </c>
      <c r="I38" s="90">
        <f t="shared" si="4"/>
        <v>50.49</v>
      </c>
      <c r="J38" s="90">
        <f t="shared" si="4"/>
        <v>36.18</v>
      </c>
      <c r="K38" s="90">
        <f t="shared" si="4"/>
        <v>37</v>
      </c>
      <c r="L38" s="90">
        <f t="shared" si="4"/>
        <v>128.5</v>
      </c>
      <c r="M38" s="90">
        <f t="shared" si="4"/>
        <v>139.1</v>
      </c>
      <c r="N38" s="90">
        <f t="shared" si="4"/>
        <v>78.569999999999993</v>
      </c>
      <c r="O38" s="90">
        <f t="shared" si="4"/>
        <v>29.06</v>
      </c>
      <c r="P38" s="90">
        <f t="shared" si="4"/>
        <v>9.48</v>
      </c>
      <c r="Q38" s="90">
        <f t="shared" si="4"/>
        <v>4.8600000000000003</v>
      </c>
      <c r="R38" s="90">
        <f t="shared" si="4"/>
        <v>5.14</v>
      </c>
      <c r="S38" s="92">
        <f t="shared" si="5"/>
        <v>573.27</v>
      </c>
      <c r="T38" s="92"/>
      <c r="U38" s="77">
        <v>32904</v>
      </c>
      <c r="V38" s="99">
        <f>TRINITYFNFlow!K38</f>
        <v>87.086280991735549</v>
      </c>
      <c r="W38" s="99"/>
      <c r="Y38" s="85"/>
      <c r="AK38" s="91"/>
      <c r="AL38" s="91"/>
      <c r="AM38" s="91"/>
      <c r="AN38" s="91"/>
      <c r="AO38" s="101">
        <v>1947</v>
      </c>
      <c r="AP38">
        <v>4</v>
      </c>
      <c r="AR38">
        <f t="shared" si="9"/>
        <v>4</v>
      </c>
      <c r="AS38">
        <f t="shared" si="10"/>
        <v>4</v>
      </c>
    </row>
    <row r="39" spans="1:45" x14ac:dyDescent="0.2">
      <c r="A39" s="60">
        <v>5146</v>
      </c>
      <c r="B39" s="61">
        <v>217000</v>
      </c>
      <c r="C39" s="93">
        <f t="shared" si="2"/>
        <v>217</v>
      </c>
      <c r="D39" s="93"/>
      <c r="E39" s="84">
        <f t="shared" si="3"/>
        <v>336</v>
      </c>
      <c r="F39" s="85">
        <f t="shared" si="11"/>
        <v>1940</v>
      </c>
      <c r="G39" s="90">
        <f t="shared" si="4"/>
        <v>7.71</v>
      </c>
      <c r="H39" s="90">
        <f t="shared" si="4"/>
        <v>7.95</v>
      </c>
      <c r="I39" s="90">
        <f t="shared" si="4"/>
        <v>87.63</v>
      </c>
      <c r="J39" s="90">
        <f t="shared" si="4"/>
        <v>199.8</v>
      </c>
      <c r="K39" s="90">
        <f t="shared" si="4"/>
        <v>344.2</v>
      </c>
      <c r="L39" s="90">
        <f t="shared" si="4"/>
        <v>323.39999999999998</v>
      </c>
      <c r="M39" s="90">
        <f t="shared" si="4"/>
        <v>273.89999999999998</v>
      </c>
      <c r="N39" s="90">
        <f t="shared" si="4"/>
        <v>235</v>
      </c>
      <c r="O39" s="90">
        <f t="shared" si="4"/>
        <v>89.28</v>
      </c>
      <c r="P39" s="90">
        <f t="shared" si="4"/>
        <v>22.1</v>
      </c>
      <c r="Q39" s="90">
        <f t="shared" si="4"/>
        <v>9.92</v>
      </c>
      <c r="R39" s="90">
        <f t="shared" si="4"/>
        <v>11.81</v>
      </c>
      <c r="S39" s="92">
        <f t="shared" si="5"/>
        <v>1612.6999999999998</v>
      </c>
      <c r="T39" s="92"/>
      <c r="U39" s="77">
        <v>32932</v>
      </c>
      <c r="V39" s="99">
        <f>TRINITYFNFlow!K39</f>
        <v>45.072396694214881</v>
      </c>
      <c r="W39" s="99"/>
      <c r="Y39" s="85"/>
      <c r="AK39" s="91"/>
      <c r="AL39" s="91"/>
      <c r="AM39" s="91"/>
      <c r="AN39" s="91"/>
      <c r="AO39" s="101">
        <v>1948</v>
      </c>
      <c r="AP39">
        <v>3</v>
      </c>
      <c r="AR39">
        <f t="shared" si="9"/>
        <v>3</v>
      </c>
      <c r="AS39">
        <f t="shared" si="10"/>
        <v>3</v>
      </c>
    </row>
    <row r="40" spans="1:45" x14ac:dyDescent="0.2">
      <c r="A40" s="60">
        <v>5174</v>
      </c>
      <c r="B40" s="61">
        <v>330000</v>
      </c>
      <c r="C40" s="93">
        <f t="shared" si="2"/>
        <v>330</v>
      </c>
      <c r="D40" s="93"/>
      <c r="E40" s="84">
        <f t="shared" si="3"/>
        <v>348</v>
      </c>
      <c r="F40" s="85">
        <f t="shared" si="11"/>
        <v>1941</v>
      </c>
      <c r="G40" s="90">
        <f t="shared" si="4"/>
        <v>16.059999999999999</v>
      </c>
      <c r="H40" s="90">
        <f t="shared" si="4"/>
        <v>29</v>
      </c>
      <c r="I40" s="90">
        <f t="shared" si="4"/>
        <v>158.30000000000001</v>
      </c>
      <c r="J40" s="90">
        <f t="shared" si="4"/>
        <v>239.7</v>
      </c>
      <c r="K40" s="90">
        <f t="shared" si="4"/>
        <v>268.5</v>
      </c>
      <c r="L40" s="90">
        <f t="shared" si="4"/>
        <v>376.1</v>
      </c>
      <c r="M40" s="90">
        <f t="shared" si="4"/>
        <v>367.2</v>
      </c>
      <c r="N40" s="90">
        <f t="shared" si="4"/>
        <v>533.70000000000005</v>
      </c>
      <c r="O40" s="90">
        <f t="shared" si="4"/>
        <v>340.8</v>
      </c>
      <c r="P40" s="90">
        <f t="shared" si="4"/>
        <v>158.6</v>
      </c>
      <c r="Q40" s="90">
        <f t="shared" si="4"/>
        <v>38.590000000000003</v>
      </c>
      <c r="R40" s="90">
        <f t="shared" si="4"/>
        <v>20.81</v>
      </c>
      <c r="S40" s="92">
        <f t="shared" si="5"/>
        <v>2547.36</v>
      </c>
      <c r="T40" s="92"/>
      <c r="U40" s="77">
        <v>32963</v>
      </c>
      <c r="V40" s="99">
        <f>TRINITYFNFlow!K40</f>
        <v>120.0099173553719</v>
      </c>
      <c r="W40" s="99"/>
      <c r="Y40" s="85"/>
      <c r="AK40" s="91"/>
      <c r="AL40" s="91"/>
      <c r="AM40" s="91"/>
      <c r="AN40" s="91"/>
      <c r="AO40" s="101">
        <v>1949</v>
      </c>
      <c r="AP40">
        <v>3</v>
      </c>
      <c r="AR40">
        <f t="shared" si="9"/>
        <v>3</v>
      </c>
      <c r="AS40">
        <f t="shared" si="10"/>
        <v>3</v>
      </c>
    </row>
    <row r="41" spans="1:45" x14ac:dyDescent="0.2">
      <c r="A41" s="60">
        <v>5205</v>
      </c>
      <c r="B41" s="61">
        <v>374000</v>
      </c>
      <c r="C41" s="93">
        <f t="shared" si="2"/>
        <v>374</v>
      </c>
      <c r="D41" s="93"/>
      <c r="E41" s="84">
        <f t="shared" si="3"/>
        <v>360</v>
      </c>
      <c r="F41" s="85">
        <f t="shared" si="11"/>
        <v>1942</v>
      </c>
      <c r="G41" s="90">
        <f t="shared" si="4"/>
        <v>16.3</v>
      </c>
      <c r="H41" s="90">
        <f t="shared" si="4"/>
        <v>35.58</v>
      </c>
      <c r="I41" s="90">
        <f t="shared" si="4"/>
        <v>275.89999999999998</v>
      </c>
      <c r="J41" s="90">
        <f t="shared" si="4"/>
        <v>214.7</v>
      </c>
      <c r="K41" s="90">
        <f t="shared" si="4"/>
        <v>234.3</v>
      </c>
      <c r="L41" s="90">
        <f t="shared" si="4"/>
        <v>105.4</v>
      </c>
      <c r="M41" s="90">
        <f t="shared" si="4"/>
        <v>239</v>
      </c>
      <c r="N41" s="90">
        <f t="shared" si="4"/>
        <v>357.3</v>
      </c>
      <c r="O41" s="90">
        <f t="shared" si="4"/>
        <v>233.1</v>
      </c>
      <c r="P41" s="90">
        <f t="shared" si="4"/>
        <v>62.88</v>
      </c>
      <c r="Q41" s="90">
        <f t="shared" si="4"/>
        <v>18.329999999999998</v>
      </c>
      <c r="R41" s="90">
        <f t="shared" si="4"/>
        <v>10.98</v>
      </c>
      <c r="S41" s="92">
        <f t="shared" si="5"/>
        <v>1803.7699999999998</v>
      </c>
      <c r="T41" s="92"/>
      <c r="U41" s="77">
        <v>32993</v>
      </c>
      <c r="V41" s="99">
        <f>TRINITYFNFlow!K41</f>
        <v>102.05355371900828</v>
      </c>
      <c r="W41" s="99"/>
      <c r="Y41" s="85"/>
      <c r="AK41" s="91"/>
      <c r="AL41" s="91"/>
      <c r="AM41" s="91"/>
      <c r="AN41" s="91"/>
      <c r="AO41" s="101">
        <v>1950</v>
      </c>
      <c r="AP41">
        <v>4</v>
      </c>
      <c r="AR41">
        <f t="shared" si="9"/>
        <v>4</v>
      </c>
      <c r="AS41">
        <f t="shared" si="10"/>
        <v>4</v>
      </c>
    </row>
    <row r="42" spans="1:45" x14ac:dyDescent="0.2">
      <c r="A42" s="60">
        <v>5235</v>
      </c>
      <c r="B42" s="61">
        <v>394000</v>
      </c>
      <c r="C42" s="93">
        <f t="shared" si="2"/>
        <v>394</v>
      </c>
      <c r="D42" s="93"/>
      <c r="E42" s="84">
        <f t="shared" si="3"/>
        <v>372</v>
      </c>
      <c r="F42" s="85">
        <f t="shared" si="11"/>
        <v>1943</v>
      </c>
      <c r="G42" s="90">
        <f t="shared" si="4"/>
        <v>10.69</v>
      </c>
      <c r="H42" s="90">
        <f t="shared" si="4"/>
        <v>43.73</v>
      </c>
      <c r="I42" s="90">
        <f t="shared" si="4"/>
        <v>84.04</v>
      </c>
      <c r="J42" s="90">
        <f t="shared" si="4"/>
        <v>121.2</v>
      </c>
      <c r="K42" s="90">
        <f t="shared" si="4"/>
        <v>140.6</v>
      </c>
      <c r="L42" s="90">
        <f t="shared" si="4"/>
        <v>192.7</v>
      </c>
      <c r="M42" s="90">
        <f t="shared" si="4"/>
        <v>234.7</v>
      </c>
      <c r="N42" s="90">
        <f t="shared" si="4"/>
        <v>156.80000000000001</v>
      </c>
      <c r="O42" s="90">
        <f t="shared" si="4"/>
        <v>77.349999999999994</v>
      </c>
      <c r="P42" s="90">
        <f t="shared" si="4"/>
        <v>27.7</v>
      </c>
      <c r="Q42" s="90">
        <f t="shared" si="4"/>
        <v>11.1</v>
      </c>
      <c r="R42" s="90">
        <f t="shared" si="4"/>
        <v>7.27</v>
      </c>
      <c r="S42" s="92">
        <f t="shared" si="5"/>
        <v>1107.8799999999999</v>
      </c>
      <c r="T42" s="92"/>
      <c r="U42" s="77">
        <v>33024</v>
      </c>
      <c r="V42" s="99">
        <f>TRINITYFNFlow!K42</f>
        <v>157.59669421487604</v>
      </c>
      <c r="W42" s="99"/>
      <c r="Y42" s="85"/>
      <c r="AK42" s="91"/>
      <c r="AL42" s="91"/>
      <c r="AM42" s="91"/>
      <c r="AN42" s="91"/>
      <c r="AO42" s="101">
        <v>1951</v>
      </c>
      <c r="AP42">
        <v>2</v>
      </c>
      <c r="AR42">
        <f t="shared" si="9"/>
        <v>2</v>
      </c>
      <c r="AS42">
        <f t="shared" si="10"/>
        <v>2</v>
      </c>
    </row>
    <row r="43" spans="1:45" x14ac:dyDescent="0.2">
      <c r="A43" s="60">
        <v>5266</v>
      </c>
      <c r="B43" s="61">
        <v>204000</v>
      </c>
      <c r="C43" s="93">
        <f t="shared" si="2"/>
        <v>204</v>
      </c>
      <c r="D43" s="93"/>
      <c r="E43" s="84">
        <f t="shared" si="3"/>
        <v>384</v>
      </c>
      <c r="F43" s="85">
        <f t="shared" si="11"/>
        <v>1944</v>
      </c>
      <c r="G43" s="90">
        <f t="shared" si="4"/>
        <v>14.79</v>
      </c>
      <c r="H43" s="90">
        <f t="shared" si="4"/>
        <v>28.82</v>
      </c>
      <c r="I43" s="90">
        <f t="shared" si="4"/>
        <v>22.4</v>
      </c>
      <c r="J43" s="90">
        <f t="shared" si="4"/>
        <v>29.52</v>
      </c>
      <c r="K43" s="90">
        <f t="shared" si="4"/>
        <v>66.61</v>
      </c>
      <c r="L43" s="90">
        <f t="shared" si="4"/>
        <v>94.73</v>
      </c>
      <c r="M43" s="90">
        <f t="shared" si="4"/>
        <v>104.1</v>
      </c>
      <c r="N43" s="90">
        <f t="shared" si="4"/>
        <v>170.3</v>
      </c>
      <c r="O43" s="90">
        <f t="shared" si="4"/>
        <v>80.819999999999993</v>
      </c>
      <c r="P43" s="90">
        <f t="shared" si="4"/>
        <v>25.27</v>
      </c>
      <c r="Q43" s="90">
        <f t="shared" si="4"/>
        <v>10.11</v>
      </c>
      <c r="R43" s="90">
        <f t="shared" si="4"/>
        <v>6.66</v>
      </c>
      <c r="S43" s="92">
        <f t="shared" si="5"/>
        <v>654.12999999999988</v>
      </c>
      <c r="T43" s="92"/>
      <c r="U43" s="77">
        <v>33054</v>
      </c>
      <c r="V43" s="99">
        <f>TRINITYFNFlow!K43</f>
        <v>83.890909090909076</v>
      </c>
      <c r="W43" s="99"/>
      <c r="Y43" s="85"/>
      <c r="AK43" s="91"/>
      <c r="AL43" s="91"/>
      <c r="AM43" s="91"/>
      <c r="AN43" s="91"/>
      <c r="AO43" s="101">
        <v>1952</v>
      </c>
      <c r="AP43">
        <v>2</v>
      </c>
      <c r="AR43">
        <f t="shared" si="9"/>
        <v>2</v>
      </c>
      <c r="AS43">
        <f t="shared" si="10"/>
        <v>2</v>
      </c>
    </row>
    <row r="44" spans="1:45" x14ac:dyDescent="0.2">
      <c r="A44" s="60">
        <v>5296</v>
      </c>
      <c r="B44" s="61">
        <v>65200</v>
      </c>
      <c r="C44" s="93">
        <f t="shared" si="2"/>
        <v>65.2</v>
      </c>
      <c r="D44" s="93"/>
      <c r="E44" s="84">
        <f t="shared" si="3"/>
        <v>396</v>
      </c>
      <c r="F44" s="85">
        <f t="shared" si="11"/>
        <v>1945</v>
      </c>
      <c r="G44" s="90">
        <f t="shared" ref="G44:R65" si="14">INDEX($C$11:$C$1500, G$9 + $E44, 1)</f>
        <v>8.0399999999999991</v>
      </c>
      <c r="H44" s="90">
        <f t="shared" si="14"/>
        <v>51.5</v>
      </c>
      <c r="I44" s="90">
        <f t="shared" si="14"/>
        <v>98.79</v>
      </c>
      <c r="J44" s="90">
        <f t="shared" si="14"/>
        <v>79.55</v>
      </c>
      <c r="K44" s="90">
        <f t="shared" si="14"/>
        <v>182.7</v>
      </c>
      <c r="L44" s="90">
        <f t="shared" si="14"/>
        <v>79.599999999999994</v>
      </c>
      <c r="M44" s="90">
        <f t="shared" si="14"/>
        <v>186.5</v>
      </c>
      <c r="N44" s="90">
        <f t="shared" si="14"/>
        <v>228.8</v>
      </c>
      <c r="O44" s="90">
        <f t="shared" si="14"/>
        <v>87.82</v>
      </c>
      <c r="P44" s="90">
        <f t="shared" si="14"/>
        <v>26.74</v>
      </c>
      <c r="Q44" s="90">
        <f t="shared" si="14"/>
        <v>10.5</v>
      </c>
      <c r="R44" s="90">
        <f t="shared" si="14"/>
        <v>6.78</v>
      </c>
      <c r="S44" s="92">
        <f t="shared" si="5"/>
        <v>1047.32</v>
      </c>
      <c r="T44" s="92"/>
      <c r="U44" s="77">
        <v>33085</v>
      </c>
      <c r="V44" s="99" t="e">
        <f>TRINITYFNFlow!K44</f>
        <v>#VALUE!</v>
      </c>
      <c r="W44" s="99"/>
      <c r="Y44" s="85"/>
      <c r="AK44" s="91"/>
      <c r="AL44" s="91"/>
      <c r="AM44" s="91"/>
      <c r="AN44" s="91"/>
      <c r="AO44" s="101">
        <v>1953</v>
      </c>
      <c r="AP44">
        <v>2</v>
      </c>
      <c r="AR44">
        <f t="shared" si="9"/>
        <v>2</v>
      </c>
      <c r="AS44">
        <f t="shared" si="10"/>
        <v>2</v>
      </c>
    </row>
    <row r="45" spans="1:45" x14ac:dyDescent="0.2">
      <c r="A45" s="60">
        <v>5327</v>
      </c>
      <c r="B45" s="61">
        <v>15600</v>
      </c>
      <c r="C45" s="93">
        <f t="shared" si="2"/>
        <v>15.6</v>
      </c>
      <c r="D45" s="93"/>
      <c r="E45" s="84">
        <f t="shared" si="3"/>
        <v>408</v>
      </c>
      <c r="F45" s="85">
        <f t="shared" si="11"/>
        <v>1946</v>
      </c>
      <c r="G45" s="90">
        <f t="shared" si="14"/>
        <v>28.7</v>
      </c>
      <c r="H45" s="90">
        <f t="shared" si="14"/>
        <v>73.55</v>
      </c>
      <c r="I45" s="90">
        <f t="shared" si="14"/>
        <v>210</v>
      </c>
      <c r="J45" s="90">
        <f t="shared" si="14"/>
        <v>149.30000000000001</v>
      </c>
      <c r="K45" s="90">
        <f t="shared" si="14"/>
        <v>77.69</v>
      </c>
      <c r="L45" s="90">
        <f t="shared" si="14"/>
        <v>148.80000000000001</v>
      </c>
      <c r="M45" s="90">
        <f t="shared" si="14"/>
        <v>261.5</v>
      </c>
      <c r="N45" s="90">
        <f t="shared" si="14"/>
        <v>292.39999999999998</v>
      </c>
      <c r="O45" s="90">
        <f t="shared" si="14"/>
        <v>109.7</v>
      </c>
      <c r="P45" s="90">
        <f t="shared" si="14"/>
        <v>39.799999999999997</v>
      </c>
      <c r="Q45" s="90">
        <f t="shared" si="14"/>
        <v>14.1</v>
      </c>
      <c r="R45" s="90">
        <f t="shared" si="14"/>
        <v>9.16</v>
      </c>
      <c r="S45" s="92">
        <f t="shared" si="5"/>
        <v>1414.7</v>
      </c>
      <c r="T45" s="92"/>
      <c r="U45" s="77">
        <v>33116</v>
      </c>
      <c r="V45" s="99">
        <f>TRINITYFNFlow!K45</f>
        <v>3.798347107438016</v>
      </c>
      <c r="W45" s="99"/>
      <c r="Y45" s="85"/>
      <c r="AK45" s="91"/>
      <c r="AL45" s="91"/>
      <c r="AM45" s="91"/>
      <c r="AN45" s="91"/>
      <c r="AO45" s="101">
        <v>1954</v>
      </c>
      <c r="AP45">
        <v>2</v>
      </c>
      <c r="AR45">
        <f t="shared" si="9"/>
        <v>2</v>
      </c>
      <c r="AS45">
        <f t="shared" si="10"/>
        <v>2</v>
      </c>
    </row>
    <row r="46" spans="1:45" x14ac:dyDescent="0.2">
      <c r="A46" s="60">
        <v>5358</v>
      </c>
      <c r="B46" s="61">
        <v>12300</v>
      </c>
      <c r="C46" s="93">
        <f t="shared" si="2"/>
        <v>12.3</v>
      </c>
      <c r="D46" s="93"/>
      <c r="E46" s="84">
        <f t="shared" si="3"/>
        <v>420</v>
      </c>
      <c r="F46" s="85">
        <f t="shared" si="11"/>
        <v>1947</v>
      </c>
      <c r="G46" s="90">
        <f t="shared" si="14"/>
        <v>11.05</v>
      </c>
      <c r="H46" s="90">
        <f t="shared" si="14"/>
        <v>41.97</v>
      </c>
      <c r="I46" s="90">
        <f t="shared" si="14"/>
        <v>45.85</v>
      </c>
      <c r="J46" s="90">
        <f t="shared" si="14"/>
        <v>26.23</v>
      </c>
      <c r="K46" s="90">
        <f t="shared" si="14"/>
        <v>83</v>
      </c>
      <c r="L46" s="90">
        <f t="shared" si="14"/>
        <v>146.1</v>
      </c>
      <c r="M46" s="90">
        <f t="shared" si="14"/>
        <v>145.4</v>
      </c>
      <c r="N46" s="90">
        <f t="shared" si="14"/>
        <v>111.1</v>
      </c>
      <c r="O46" s="90">
        <f t="shared" si="14"/>
        <v>84.77</v>
      </c>
      <c r="P46" s="90">
        <f t="shared" si="14"/>
        <v>19.71</v>
      </c>
      <c r="Q46" s="90">
        <f t="shared" si="14"/>
        <v>9.89</v>
      </c>
      <c r="R46" s="90">
        <f t="shared" si="14"/>
        <v>7.32</v>
      </c>
      <c r="S46" s="92">
        <f t="shared" si="5"/>
        <v>732.3900000000001</v>
      </c>
      <c r="T46" s="92"/>
      <c r="U46" s="77">
        <v>33146</v>
      </c>
      <c r="V46" s="99">
        <f>TRINITYFNFlow!K46</f>
        <v>6.6664462809917344</v>
      </c>
      <c r="W46" s="99"/>
      <c r="Y46" s="85"/>
      <c r="AK46" s="91"/>
      <c r="AL46" s="91"/>
      <c r="AM46" s="91"/>
      <c r="AN46" s="91"/>
      <c r="AO46" s="101">
        <v>1955</v>
      </c>
      <c r="AP46">
        <v>4</v>
      </c>
      <c r="AR46">
        <f t="shared" si="9"/>
        <v>4</v>
      </c>
      <c r="AS46">
        <f t="shared" si="10"/>
        <v>4</v>
      </c>
    </row>
    <row r="47" spans="1:45" x14ac:dyDescent="0.2">
      <c r="A47" s="60">
        <v>5388</v>
      </c>
      <c r="B47" s="61">
        <v>31000</v>
      </c>
      <c r="C47" s="93">
        <f t="shared" si="2"/>
        <v>31</v>
      </c>
      <c r="D47" s="93"/>
      <c r="E47" s="84">
        <f t="shared" si="3"/>
        <v>432</v>
      </c>
      <c r="F47" s="85">
        <f t="shared" si="11"/>
        <v>1948</v>
      </c>
      <c r="G47" s="90">
        <f t="shared" si="14"/>
        <v>53.63</v>
      </c>
      <c r="H47" s="90">
        <f t="shared" si="14"/>
        <v>35.380000000000003</v>
      </c>
      <c r="I47" s="90">
        <f t="shared" si="14"/>
        <v>25.52</v>
      </c>
      <c r="J47" s="90">
        <f t="shared" si="14"/>
        <v>217.6</v>
      </c>
      <c r="K47" s="90">
        <f t="shared" si="14"/>
        <v>46.04</v>
      </c>
      <c r="L47" s="90">
        <f t="shared" si="14"/>
        <v>60.21</v>
      </c>
      <c r="M47" s="90">
        <f t="shared" si="14"/>
        <v>219.6</v>
      </c>
      <c r="N47" s="90">
        <f t="shared" si="14"/>
        <v>258.2</v>
      </c>
      <c r="O47" s="90">
        <f t="shared" si="14"/>
        <v>214.4</v>
      </c>
      <c r="P47" s="90">
        <f t="shared" si="14"/>
        <v>44.36</v>
      </c>
      <c r="Q47" s="90">
        <f t="shared" si="14"/>
        <v>17.059999999999999</v>
      </c>
      <c r="R47" s="90">
        <f t="shared" si="14"/>
        <v>13.34</v>
      </c>
      <c r="S47" s="92">
        <f t="shared" si="5"/>
        <v>1205.3399999999999</v>
      </c>
      <c r="T47" s="92"/>
      <c r="U47" s="77">
        <v>33177</v>
      </c>
      <c r="V47" s="99">
        <f>TRINITYFNFlow!K47</f>
        <v>7.3209917355371914</v>
      </c>
      <c r="W47" s="99"/>
      <c r="Y47" s="85"/>
      <c r="AK47" s="91"/>
      <c r="AL47" s="91"/>
      <c r="AM47" s="91"/>
      <c r="AN47" s="91"/>
      <c r="AO47" s="101">
        <v>1956</v>
      </c>
      <c r="AP47">
        <v>1</v>
      </c>
      <c r="AR47">
        <f t="shared" si="9"/>
        <v>1</v>
      </c>
      <c r="AS47">
        <f t="shared" si="10"/>
        <v>1</v>
      </c>
    </row>
    <row r="48" spans="1:45" x14ac:dyDescent="0.2">
      <c r="A48" s="60">
        <v>5419</v>
      </c>
      <c r="B48" s="61">
        <v>19100</v>
      </c>
      <c r="C48" s="93">
        <f t="shared" si="2"/>
        <v>19.100000000000001</v>
      </c>
      <c r="D48" s="93"/>
      <c r="E48" s="84">
        <f t="shared" si="3"/>
        <v>444</v>
      </c>
      <c r="F48" s="85">
        <f t="shared" si="11"/>
        <v>1949</v>
      </c>
      <c r="G48" s="90">
        <f t="shared" si="14"/>
        <v>18.190000000000001</v>
      </c>
      <c r="H48" s="90">
        <f t="shared" si="14"/>
        <v>25.56</v>
      </c>
      <c r="I48" s="90">
        <f t="shared" si="14"/>
        <v>27.08</v>
      </c>
      <c r="J48" s="90">
        <f t="shared" si="14"/>
        <v>19.600000000000001</v>
      </c>
      <c r="K48" s="90">
        <f t="shared" si="14"/>
        <v>54.61</v>
      </c>
      <c r="L48" s="90">
        <f t="shared" si="14"/>
        <v>236.5</v>
      </c>
      <c r="M48" s="90">
        <f t="shared" si="14"/>
        <v>300.5</v>
      </c>
      <c r="N48" s="90">
        <f t="shared" si="14"/>
        <v>271.8</v>
      </c>
      <c r="O48" s="90">
        <f t="shared" si="14"/>
        <v>96.12</v>
      </c>
      <c r="P48" s="90">
        <f t="shared" si="14"/>
        <v>26.06</v>
      </c>
      <c r="Q48" s="90">
        <f t="shared" si="14"/>
        <v>11.6</v>
      </c>
      <c r="R48" s="90">
        <f t="shared" si="14"/>
        <v>8.15</v>
      </c>
      <c r="S48" s="92">
        <f t="shared" si="5"/>
        <v>1095.77</v>
      </c>
      <c r="T48" s="92"/>
      <c r="U48" s="77">
        <v>33207</v>
      </c>
      <c r="V48" s="99">
        <f>TRINITYFNFlow!K48</f>
        <v>9.0545454545454565</v>
      </c>
      <c r="W48" s="99"/>
      <c r="Y48" s="85"/>
      <c r="AK48" s="91"/>
      <c r="AL48" s="91"/>
      <c r="AM48" s="91"/>
      <c r="AN48" s="91"/>
      <c r="AO48" s="101">
        <v>1957</v>
      </c>
      <c r="AP48">
        <v>3</v>
      </c>
      <c r="AR48">
        <f t="shared" si="9"/>
        <v>3</v>
      </c>
      <c r="AS48">
        <f t="shared" si="10"/>
        <v>3</v>
      </c>
    </row>
    <row r="49" spans="1:45" x14ac:dyDescent="0.2">
      <c r="A49" s="60">
        <v>5449</v>
      </c>
      <c r="B49" s="61">
        <v>24800</v>
      </c>
      <c r="C49" s="93">
        <f t="shared" si="2"/>
        <v>24.8</v>
      </c>
      <c r="D49" s="93"/>
      <c r="E49" s="84">
        <f t="shared" si="3"/>
        <v>456</v>
      </c>
      <c r="F49" s="85">
        <f t="shared" si="11"/>
        <v>1950</v>
      </c>
      <c r="G49" s="90">
        <f t="shared" si="14"/>
        <v>9.56</v>
      </c>
      <c r="H49" s="90">
        <f t="shared" si="14"/>
        <v>15.49</v>
      </c>
      <c r="I49" s="90">
        <f t="shared" si="14"/>
        <v>15.2</v>
      </c>
      <c r="J49" s="90">
        <f t="shared" si="14"/>
        <v>52.21</v>
      </c>
      <c r="K49" s="90">
        <f t="shared" si="14"/>
        <v>79.209999999999994</v>
      </c>
      <c r="L49" s="90">
        <f t="shared" si="14"/>
        <v>147.1</v>
      </c>
      <c r="M49" s="90">
        <f t="shared" si="14"/>
        <v>206</v>
      </c>
      <c r="N49" s="90">
        <f t="shared" si="14"/>
        <v>206.3</v>
      </c>
      <c r="O49" s="90">
        <f t="shared" si="14"/>
        <v>81.39</v>
      </c>
      <c r="P49" s="90">
        <f t="shared" si="14"/>
        <v>23.28</v>
      </c>
      <c r="Q49" s="90">
        <f t="shared" si="14"/>
        <v>9.24</v>
      </c>
      <c r="R49" s="90">
        <f t="shared" si="14"/>
        <v>8.66</v>
      </c>
      <c r="S49" s="92">
        <f t="shared" si="5"/>
        <v>853.63999999999987</v>
      </c>
      <c r="T49" s="92"/>
      <c r="U49" s="77">
        <v>33238</v>
      </c>
      <c r="V49" s="99">
        <f>TRINITYFNFlow!K49</f>
        <v>10.617520661157029</v>
      </c>
      <c r="W49" s="99"/>
      <c r="Y49" s="85"/>
      <c r="AK49" s="91"/>
      <c r="AL49" s="91"/>
      <c r="AM49" s="91"/>
      <c r="AN49" s="91"/>
      <c r="AO49" s="101">
        <v>1958</v>
      </c>
      <c r="AP49">
        <v>1</v>
      </c>
      <c r="AR49">
        <f t="shared" si="9"/>
        <v>1</v>
      </c>
      <c r="AS49">
        <f t="shared" si="10"/>
        <v>1</v>
      </c>
    </row>
    <row r="50" spans="1:45" x14ac:dyDescent="0.2">
      <c r="A50" s="60">
        <v>5480</v>
      </c>
      <c r="B50" s="61">
        <v>65200</v>
      </c>
      <c r="C50" s="93">
        <f t="shared" si="2"/>
        <v>65.2</v>
      </c>
      <c r="D50" s="93"/>
      <c r="E50" s="84">
        <f t="shared" si="3"/>
        <v>468</v>
      </c>
      <c r="F50" s="85">
        <f t="shared" si="11"/>
        <v>1951</v>
      </c>
      <c r="G50" s="90">
        <f t="shared" si="14"/>
        <v>133.69999999999999</v>
      </c>
      <c r="H50" s="90">
        <f t="shared" si="14"/>
        <v>134.5</v>
      </c>
      <c r="I50" s="90">
        <f t="shared" si="14"/>
        <v>276.60000000000002</v>
      </c>
      <c r="J50" s="90">
        <f t="shared" si="14"/>
        <v>108.9</v>
      </c>
      <c r="K50" s="90">
        <f t="shared" si="14"/>
        <v>235.3</v>
      </c>
      <c r="L50" s="90">
        <f t="shared" si="14"/>
        <v>133.69999999999999</v>
      </c>
      <c r="M50" s="90">
        <f t="shared" si="14"/>
        <v>233.2</v>
      </c>
      <c r="N50" s="90">
        <f t="shared" si="14"/>
        <v>230.2</v>
      </c>
      <c r="O50" s="90">
        <f t="shared" si="14"/>
        <v>79.78</v>
      </c>
      <c r="P50" s="90">
        <f t="shared" si="14"/>
        <v>24.33</v>
      </c>
      <c r="Q50" s="90">
        <f t="shared" si="14"/>
        <v>11.6</v>
      </c>
      <c r="R50" s="90">
        <f t="shared" si="14"/>
        <v>8.17</v>
      </c>
      <c r="S50" s="92">
        <f t="shared" si="5"/>
        <v>1609.98</v>
      </c>
      <c r="T50" s="92"/>
      <c r="U50" s="77">
        <v>33269</v>
      </c>
      <c r="V50" s="99">
        <f>TRINITYFNFlow!K50</f>
        <v>17.480330578512394</v>
      </c>
      <c r="W50" s="99"/>
      <c r="Y50" s="85"/>
      <c r="AK50" s="91"/>
      <c r="AL50" s="91"/>
      <c r="AM50" s="91"/>
      <c r="AN50" s="91"/>
      <c r="AO50" s="101">
        <v>1959</v>
      </c>
      <c r="AP50">
        <v>3</v>
      </c>
      <c r="AR50">
        <f t="shared" si="9"/>
        <v>3</v>
      </c>
      <c r="AS50">
        <f t="shared" si="10"/>
        <v>3</v>
      </c>
    </row>
    <row r="51" spans="1:45" x14ac:dyDescent="0.2">
      <c r="A51" s="60">
        <v>5511</v>
      </c>
      <c r="B51" s="61">
        <v>279000</v>
      </c>
      <c r="C51" s="93">
        <f t="shared" si="2"/>
        <v>279</v>
      </c>
      <c r="D51" s="93"/>
      <c r="E51" s="84">
        <f t="shared" si="3"/>
        <v>480</v>
      </c>
      <c r="F51" s="85">
        <f t="shared" si="11"/>
        <v>1952</v>
      </c>
      <c r="G51" s="90">
        <f t="shared" si="14"/>
        <v>18.71</v>
      </c>
      <c r="H51" s="90">
        <f t="shared" si="14"/>
        <v>53.72</v>
      </c>
      <c r="I51" s="90">
        <f t="shared" si="14"/>
        <v>166.2</v>
      </c>
      <c r="J51" s="90">
        <f t="shared" si="14"/>
        <v>78.23</v>
      </c>
      <c r="K51" s="90">
        <f t="shared" si="14"/>
        <v>208.2</v>
      </c>
      <c r="L51" s="90">
        <f t="shared" si="14"/>
        <v>186.2</v>
      </c>
      <c r="M51" s="90">
        <f t="shared" si="14"/>
        <v>379.5</v>
      </c>
      <c r="N51" s="90">
        <f t="shared" si="14"/>
        <v>409.7</v>
      </c>
      <c r="O51" s="90">
        <f t="shared" si="14"/>
        <v>203.1</v>
      </c>
      <c r="P51" s="90">
        <f t="shared" si="14"/>
        <v>79.19</v>
      </c>
      <c r="Q51" s="90">
        <f t="shared" si="14"/>
        <v>22.26</v>
      </c>
      <c r="R51" s="90">
        <f t="shared" si="14"/>
        <v>12.4</v>
      </c>
      <c r="S51" s="92">
        <f t="shared" si="5"/>
        <v>1817.41</v>
      </c>
      <c r="T51" s="92"/>
      <c r="U51" s="77">
        <v>33297</v>
      </c>
      <c r="V51" s="99">
        <f>TRINITYFNFlow!K51</f>
        <v>28.794049586776858</v>
      </c>
      <c r="W51" s="99"/>
      <c r="Y51" s="85"/>
      <c r="AK51" s="91"/>
      <c r="AL51" s="91"/>
      <c r="AM51" s="91"/>
      <c r="AN51" s="91"/>
      <c r="AO51" s="101">
        <v>1960</v>
      </c>
      <c r="AP51">
        <v>3</v>
      </c>
      <c r="AR51">
        <f t="shared" si="9"/>
        <v>3</v>
      </c>
      <c r="AS51">
        <f t="shared" si="10"/>
        <v>3</v>
      </c>
    </row>
    <row r="52" spans="1:45" x14ac:dyDescent="0.2">
      <c r="A52" s="60">
        <v>5539</v>
      </c>
      <c r="B52" s="61">
        <v>346000</v>
      </c>
      <c r="C52" s="93">
        <f t="shared" si="2"/>
        <v>346</v>
      </c>
      <c r="D52" s="93"/>
      <c r="E52" s="84">
        <f t="shared" si="3"/>
        <v>492</v>
      </c>
      <c r="F52" s="85">
        <f t="shared" si="11"/>
        <v>1953</v>
      </c>
      <c r="G52" s="90">
        <f t="shared" si="14"/>
        <v>10.74</v>
      </c>
      <c r="H52" s="90">
        <f t="shared" si="14"/>
        <v>14.13</v>
      </c>
      <c r="I52" s="90">
        <f t="shared" si="14"/>
        <v>59.79</v>
      </c>
      <c r="J52" s="90">
        <f t="shared" si="14"/>
        <v>331.5</v>
      </c>
      <c r="K52" s="90">
        <f t="shared" si="14"/>
        <v>142</v>
      </c>
      <c r="L52" s="90">
        <f t="shared" si="14"/>
        <v>148.6</v>
      </c>
      <c r="M52" s="90">
        <f t="shared" si="14"/>
        <v>247.5</v>
      </c>
      <c r="N52" s="90">
        <f t="shared" si="14"/>
        <v>257.3</v>
      </c>
      <c r="O52" s="90">
        <f t="shared" si="14"/>
        <v>254.2</v>
      </c>
      <c r="P52" s="90">
        <f t="shared" si="14"/>
        <v>105.2</v>
      </c>
      <c r="Q52" s="90">
        <f t="shared" si="14"/>
        <v>26.42</v>
      </c>
      <c r="R52" s="90">
        <f t="shared" si="14"/>
        <v>15.1</v>
      </c>
      <c r="S52" s="92">
        <f t="shared" si="5"/>
        <v>1612.48</v>
      </c>
      <c r="T52" s="92"/>
      <c r="U52" s="77">
        <v>33328</v>
      </c>
      <c r="V52" s="99">
        <f>TRINITYFNFlow!K52</f>
        <v>99.131900826446298</v>
      </c>
      <c r="W52" s="99"/>
      <c r="AK52" s="91"/>
      <c r="AL52" s="91"/>
      <c r="AM52" s="91"/>
      <c r="AN52" s="91"/>
      <c r="AO52" s="101">
        <v>1961</v>
      </c>
      <c r="AP52">
        <v>3</v>
      </c>
      <c r="AR52">
        <f t="shared" si="9"/>
        <v>3</v>
      </c>
      <c r="AS52">
        <f t="shared" si="10"/>
        <v>3</v>
      </c>
    </row>
    <row r="53" spans="1:45" x14ac:dyDescent="0.2">
      <c r="A53" s="60">
        <v>5570</v>
      </c>
      <c r="B53" s="61">
        <v>416000</v>
      </c>
      <c r="C53" s="93">
        <f t="shared" si="2"/>
        <v>416</v>
      </c>
      <c r="D53" s="93"/>
      <c r="E53" s="84">
        <f t="shared" si="3"/>
        <v>504</v>
      </c>
      <c r="F53" s="85">
        <f t="shared" si="11"/>
        <v>1954</v>
      </c>
      <c r="G53" s="90">
        <f t="shared" si="14"/>
        <v>17.2</v>
      </c>
      <c r="H53" s="90">
        <f t="shared" si="14"/>
        <v>98.26</v>
      </c>
      <c r="I53" s="90">
        <f t="shared" si="14"/>
        <v>69.73</v>
      </c>
      <c r="J53" s="90">
        <f t="shared" si="14"/>
        <v>103.1</v>
      </c>
      <c r="K53" s="90">
        <f t="shared" si="14"/>
        <v>231.2</v>
      </c>
      <c r="L53" s="90">
        <f t="shared" si="14"/>
        <v>259.39999999999998</v>
      </c>
      <c r="M53" s="90">
        <f t="shared" si="14"/>
        <v>370.5</v>
      </c>
      <c r="N53" s="90">
        <f t="shared" si="14"/>
        <v>270.10000000000002</v>
      </c>
      <c r="O53" s="90">
        <f t="shared" si="14"/>
        <v>95.62</v>
      </c>
      <c r="P53" s="90">
        <f t="shared" si="14"/>
        <v>34.43</v>
      </c>
      <c r="Q53" s="90">
        <f t="shared" si="14"/>
        <v>19.739999999999998</v>
      </c>
      <c r="R53" s="90">
        <f t="shared" si="14"/>
        <v>15.3</v>
      </c>
      <c r="S53" s="92">
        <f t="shared" si="5"/>
        <v>1584.5799999999997</v>
      </c>
      <c r="T53" s="92"/>
      <c r="U53" s="77">
        <v>33358</v>
      </c>
      <c r="V53" s="99">
        <f>TRINITYFNFlow!K53</f>
        <v>103.52132231404961</v>
      </c>
      <c r="W53" s="99"/>
      <c r="AK53" s="91"/>
      <c r="AL53" s="91"/>
      <c r="AM53" s="91"/>
      <c r="AN53" s="91"/>
      <c r="AO53" s="101">
        <v>1962</v>
      </c>
      <c r="AP53">
        <v>3</v>
      </c>
      <c r="AR53">
        <f t="shared" si="9"/>
        <v>3</v>
      </c>
      <c r="AS53">
        <f t="shared" si="10"/>
        <v>3</v>
      </c>
    </row>
    <row r="54" spans="1:45" x14ac:dyDescent="0.2">
      <c r="A54" s="60">
        <v>5600</v>
      </c>
      <c r="B54" s="61">
        <v>432000</v>
      </c>
      <c r="C54" s="93">
        <f t="shared" si="2"/>
        <v>432</v>
      </c>
      <c r="D54" s="93"/>
      <c r="E54" s="84">
        <f t="shared" si="3"/>
        <v>516</v>
      </c>
      <c r="F54" s="85">
        <f t="shared" si="11"/>
        <v>1955</v>
      </c>
      <c r="G54" s="90">
        <f t="shared" si="14"/>
        <v>15.17</v>
      </c>
      <c r="H54" s="90">
        <f t="shared" si="14"/>
        <v>69.36</v>
      </c>
      <c r="I54" s="90">
        <f t="shared" si="14"/>
        <v>75.239999999999995</v>
      </c>
      <c r="J54" s="90">
        <f t="shared" si="14"/>
        <v>43.22</v>
      </c>
      <c r="K54" s="90">
        <f t="shared" si="14"/>
        <v>51.86</v>
      </c>
      <c r="L54" s="90">
        <f t="shared" si="14"/>
        <v>62.4</v>
      </c>
      <c r="M54" s="90">
        <f t="shared" si="14"/>
        <v>90.86</v>
      </c>
      <c r="N54" s="90">
        <f t="shared" si="14"/>
        <v>201.5</v>
      </c>
      <c r="O54" s="90">
        <f t="shared" si="14"/>
        <v>85.77</v>
      </c>
      <c r="P54" s="90">
        <f t="shared" si="14"/>
        <v>21.98</v>
      </c>
      <c r="Q54" s="90">
        <f t="shared" si="14"/>
        <v>9.25</v>
      </c>
      <c r="R54" s="90">
        <f t="shared" si="14"/>
        <v>8.19</v>
      </c>
      <c r="S54" s="92">
        <f t="shared" si="5"/>
        <v>734.8</v>
      </c>
      <c r="T54" s="92"/>
      <c r="U54" s="77">
        <v>33389</v>
      </c>
      <c r="V54" s="99">
        <f>TRINITYFNFlow!K54</f>
        <v>114.00793388429754</v>
      </c>
      <c r="W54" s="99"/>
      <c r="AK54" s="91"/>
      <c r="AL54" s="91"/>
      <c r="AM54" s="91"/>
      <c r="AN54" s="91"/>
      <c r="AO54" s="101">
        <v>1963</v>
      </c>
      <c r="AP54">
        <v>2</v>
      </c>
      <c r="AR54">
        <f t="shared" si="9"/>
        <v>2</v>
      </c>
      <c r="AS54">
        <f t="shared" si="10"/>
        <v>2</v>
      </c>
    </row>
    <row r="55" spans="1:45" x14ac:dyDescent="0.2">
      <c r="A55" s="60">
        <v>5631</v>
      </c>
      <c r="B55" s="61">
        <v>375000</v>
      </c>
      <c r="C55" s="93">
        <f t="shared" si="2"/>
        <v>375</v>
      </c>
      <c r="D55" s="93"/>
      <c r="E55" s="84">
        <f t="shared" si="3"/>
        <v>528</v>
      </c>
      <c r="F55" s="85">
        <f t="shared" si="11"/>
        <v>1956</v>
      </c>
      <c r="G55" s="90">
        <f t="shared" si="14"/>
        <v>9.44</v>
      </c>
      <c r="H55" s="90">
        <f t="shared" si="14"/>
        <v>32.19</v>
      </c>
      <c r="I55" s="90">
        <f t="shared" si="14"/>
        <v>327</v>
      </c>
      <c r="J55" s="90">
        <f t="shared" si="14"/>
        <v>352.5</v>
      </c>
      <c r="K55" s="90">
        <f t="shared" si="14"/>
        <v>154.9</v>
      </c>
      <c r="L55" s="90">
        <f t="shared" si="14"/>
        <v>172.3</v>
      </c>
      <c r="M55" s="90">
        <f t="shared" si="14"/>
        <v>296.60000000000002</v>
      </c>
      <c r="N55" s="90">
        <f t="shared" si="14"/>
        <v>392.4</v>
      </c>
      <c r="O55" s="90">
        <f t="shared" si="14"/>
        <v>205.1</v>
      </c>
      <c r="P55" s="90">
        <f t="shared" si="14"/>
        <v>55.05</v>
      </c>
      <c r="Q55" s="90">
        <f t="shared" si="14"/>
        <v>18.32</v>
      </c>
      <c r="R55" s="90">
        <f t="shared" si="14"/>
        <v>11.21</v>
      </c>
      <c r="S55" s="92">
        <f t="shared" si="5"/>
        <v>2027.0099999999998</v>
      </c>
      <c r="T55" s="92"/>
      <c r="U55" s="77">
        <v>33419</v>
      </c>
      <c r="V55" s="99">
        <f>TRINITYFNFlow!K55</f>
        <v>60.501818181818173</v>
      </c>
      <c r="W55" s="99"/>
      <c r="AK55" s="91"/>
      <c r="AL55" s="91"/>
      <c r="AM55" s="91"/>
      <c r="AN55" s="91"/>
      <c r="AO55" s="101">
        <v>1964</v>
      </c>
      <c r="AP55">
        <v>4</v>
      </c>
      <c r="AR55">
        <f t="shared" si="9"/>
        <v>4</v>
      </c>
      <c r="AS55">
        <f t="shared" si="10"/>
        <v>4</v>
      </c>
    </row>
    <row r="56" spans="1:45" x14ac:dyDescent="0.2">
      <c r="A56" s="60">
        <v>5661</v>
      </c>
      <c r="B56" s="61">
        <v>126000</v>
      </c>
      <c r="C56" s="93">
        <f t="shared" si="2"/>
        <v>126</v>
      </c>
      <c r="D56" s="93"/>
      <c r="E56" s="84">
        <f t="shared" si="3"/>
        <v>540</v>
      </c>
      <c r="F56" s="85">
        <f t="shared" si="11"/>
        <v>1957</v>
      </c>
      <c r="G56" s="90">
        <f t="shared" si="14"/>
        <v>16.3</v>
      </c>
      <c r="H56" s="90">
        <f t="shared" si="14"/>
        <v>24.4</v>
      </c>
      <c r="I56" s="90">
        <f t="shared" si="14"/>
        <v>26.8</v>
      </c>
      <c r="J56" s="90">
        <f t="shared" si="14"/>
        <v>24.3</v>
      </c>
      <c r="K56" s="90">
        <f t="shared" si="14"/>
        <v>178.8</v>
      </c>
      <c r="L56" s="90">
        <f t="shared" si="14"/>
        <v>198.8</v>
      </c>
      <c r="M56" s="90">
        <f t="shared" si="14"/>
        <v>160.4</v>
      </c>
      <c r="N56" s="90">
        <f t="shared" si="14"/>
        <v>282</v>
      </c>
      <c r="O56" s="90">
        <f t="shared" si="14"/>
        <v>116.7</v>
      </c>
      <c r="P56" s="90">
        <f t="shared" si="14"/>
        <v>28.4</v>
      </c>
      <c r="Q56" s="90">
        <f t="shared" si="14"/>
        <v>12.2</v>
      </c>
      <c r="R56" s="90">
        <f t="shared" si="14"/>
        <v>13.9</v>
      </c>
      <c r="S56" s="92">
        <f t="shared" si="5"/>
        <v>1083.0000000000002</v>
      </c>
      <c r="T56" s="92"/>
      <c r="U56" s="77">
        <v>33450</v>
      </c>
      <c r="V56" s="99">
        <f>TRINITYFNFlow!K56</f>
        <v>19.570909090909094</v>
      </c>
      <c r="W56" s="99"/>
      <c r="AK56" s="91"/>
      <c r="AL56" s="91"/>
      <c r="AM56" s="91"/>
      <c r="AN56" s="91"/>
      <c r="AO56" s="101">
        <v>1965</v>
      </c>
      <c r="AP56">
        <v>2</v>
      </c>
      <c r="AR56">
        <f t="shared" si="9"/>
        <v>2</v>
      </c>
      <c r="AS56">
        <f t="shared" si="10"/>
        <v>2</v>
      </c>
    </row>
    <row r="57" spans="1:45" x14ac:dyDescent="0.2">
      <c r="A57" s="60">
        <v>5692</v>
      </c>
      <c r="B57" s="61">
        <v>27900</v>
      </c>
      <c r="C57" s="93">
        <f t="shared" si="2"/>
        <v>27.9</v>
      </c>
      <c r="D57" s="93"/>
      <c r="E57" s="84">
        <f t="shared" si="3"/>
        <v>552</v>
      </c>
      <c r="F57" s="85">
        <f t="shared" si="11"/>
        <v>1958</v>
      </c>
      <c r="G57" s="90">
        <f t="shared" si="14"/>
        <v>117.3</v>
      </c>
      <c r="H57" s="90">
        <f t="shared" si="14"/>
        <v>97.7</v>
      </c>
      <c r="I57" s="90">
        <f t="shared" si="14"/>
        <v>119.8</v>
      </c>
      <c r="J57" s="90">
        <f t="shared" si="14"/>
        <v>177.2</v>
      </c>
      <c r="K57" s="90">
        <f t="shared" si="14"/>
        <v>648.4</v>
      </c>
      <c r="L57" s="90">
        <f t="shared" si="14"/>
        <v>230.7</v>
      </c>
      <c r="M57" s="90">
        <f t="shared" si="14"/>
        <v>308</v>
      </c>
      <c r="N57" s="90">
        <f t="shared" si="14"/>
        <v>557.20000000000005</v>
      </c>
      <c r="O57" s="90">
        <f t="shared" si="14"/>
        <v>296.7</v>
      </c>
      <c r="P57" s="90">
        <f t="shared" si="14"/>
        <v>93.3</v>
      </c>
      <c r="Q57" s="90">
        <f t="shared" si="14"/>
        <v>32.4</v>
      </c>
      <c r="R57" s="90">
        <f t="shared" si="14"/>
        <v>15</v>
      </c>
      <c r="S57" s="92">
        <f t="shared" si="5"/>
        <v>2693.7000000000003</v>
      </c>
      <c r="T57" s="92"/>
      <c r="U57" s="77">
        <v>33481</v>
      </c>
      <c r="V57" s="99">
        <f>TRINITYFNFlow!K57</f>
        <v>8.3206611570247944</v>
      </c>
      <c r="W57" s="99"/>
      <c r="AK57" s="91"/>
      <c r="AL57" s="91"/>
      <c r="AM57" s="91"/>
      <c r="AN57" s="91"/>
      <c r="AO57" s="101">
        <v>1966</v>
      </c>
      <c r="AP57">
        <v>3</v>
      </c>
      <c r="AR57">
        <f t="shared" si="9"/>
        <v>3</v>
      </c>
      <c r="AS57">
        <f t="shared" si="10"/>
        <v>3</v>
      </c>
    </row>
    <row r="58" spans="1:45" x14ac:dyDescent="0.2">
      <c r="A58" s="60">
        <v>5723</v>
      </c>
      <c r="B58" s="61">
        <v>12600</v>
      </c>
      <c r="C58" s="93">
        <f t="shared" si="2"/>
        <v>12.6</v>
      </c>
      <c r="D58" s="93"/>
      <c r="E58" s="84">
        <f t="shared" si="3"/>
        <v>564</v>
      </c>
      <c r="F58" s="85">
        <f t="shared" si="11"/>
        <v>1959</v>
      </c>
      <c r="G58" s="90">
        <f t="shared" si="14"/>
        <v>13</v>
      </c>
      <c r="H58" s="90">
        <f t="shared" si="14"/>
        <v>19</v>
      </c>
      <c r="I58" s="90">
        <f t="shared" si="14"/>
        <v>19.899999999999999</v>
      </c>
      <c r="J58" s="90">
        <f t="shared" si="14"/>
        <v>200.7</v>
      </c>
      <c r="K58" s="90">
        <f t="shared" si="14"/>
        <v>121.7</v>
      </c>
      <c r="L58" s="90">
        <f t="shared" si="14"/>
        <v>154.4</v>
      </c>
      <c r="M58" s="90">
        <f t="shared" si="14"/>
        <v>222.9</v>
      </c>
      <c r="N58" s="90">
        <f t="shared" si="14"/>
        <v>165.2</v>
      </c>
      <c r="O58" s="90">
        <f t="shared" si="14"/>
        <v>81.599999999999994</v>
      </c>
      <c r="P58" s="90">
        <f t="shared" si="14"/>
        <v>21.4</v>
      </c>
      <c r="Q58" s="90">
        <f t="shared" si="14"/>
        <v>9.8000000000000007</v>
      </c>
      <c r="R58" s="90">
        <f t="shared" si="14"/>
        <v>12.3</v>
      </c>
      <c r="S58" s="92">
        <f t="shared" si="5"/>
        <v>1041.8999999999999</v>
      </c>
      <c r="T58" s="92"/>
      <c r="U58" s="77">
        <v>33511</v>
      </c>
      <c r="V58" s="99">
        <f>TRINITYFNFlow!K58</f>
        <v>-11.865123966942146</v>
      </c>
      <c r="W58" s="99"/>
      <c r="AK58" s="91"/>
      <c r="AL58" s="91"/>
      <c r="AM58" s="91"/>
      <c r="AN58" s="91"/>
      <c r="AO58" s="101">
        <v>1967</v>
      </c>
      <c r="AP58">
        <v>2</v>
      </c>
      <c r="AR58">
        <f t="shared" si="9"/>
        <v>2</v>
      </c>
      <c r="AS58">
        <f t="shared" si="10"/>
        <v>2</v>
      </c>
    </row>
    <row r="59" spans="1:45" x14ac:dyDescent="0.2">
      <c r="A59" s="60">
        <v>5753</v>
      </c>
      <c r="B59" s="61">
        <v>11600</v>
      </c>
      <c r="C59" s="93">
        <f t="shared" si="2"/>
        <v>11.6</v>
      </c>
      <c r="D59" s="93"/>
      <c r="E59" s="84">
        <f t="shared" si="3"/>
        <v>576</v>
      </c>
      <c r="F59" s="85">
        <f t="shared" si="11"/>
        <v>1960</v>
      </c>
      <c r="G59" s="90">
        <f t="shared" si="14"/>
        <v>10.49</v>
      </c>
      <c r="H59" s="90">
        <f t="shared" si="14"/>
        <v>9.58</v>
      </c>
      <c r="I59" s="90">
        <f t="shared" si="14"/>
        <v>12.58</v>
      </c>
      <c r="J59" s="90">
        <f t="shared" si="14"/>
        <v>32.880000000000003</v>
      </c>
      <c r="K59" s="90">
        <f t="shared" si="14"/>
        <v>166.2</v>
      </c>
      <c r="L59" s="90">
        <f t="shared" si="14"/>
        <v>215.3</v>
      </c>
      <c r="M59" s="90">
        <f t="shared" si="14"/>
        <v>167.3</v>
      </c>
      <c r="N59" s="90">
        <f t="shared" si="14"/>
        <v>210</v>
      </c>
      <c r="O59" s="90">
        <f t="shared" si="14"/>
        <v>153.80000000000001</v>
      </c>
      <c r="P59" s="90">
        <f t="shared" si="14"/>
        <v>28.18</v>
      </c>
      <c r="Q59" s="90">
        <f t="shared" si="14"/>
        <v>11.28</v>
      </c>
      <c r="R59" s="90">
        <f t="shared" si="14"/>
        <v>7.47</v>
      </c>
      <c r="S59" s="92">
        <f t="shared" si="5"/>
        <v>1025.0599999999997</v>
      </c>
      <c r="T59" s="92"/>
      <c r="U59" s="77">
        <v>33542</v>
      </c>
      <c r="V59" s="99">
        <f>TRINITYFNFlow!K59</f>
        <v>-7.4578512396694228</v>
      </c>
      <c r="W59" s="99"/>
      <c r="AK59" s="91"/>
      <c r="AL59" s="91"/>
      <c r="AM59" s="91"/>
      <c r="AN59" s="91"/>
      <c r="AO59" s="101">
        <v>1968</v>
      </c>
      <c r="AP59">
        <v>3</v>
      </c>
      <c r="AR59">
        <f t="shared" si="9"/>
        <v>4</v>
      </c>
      <c r="AS59">
        <f t="shared" si="10"/>
        <v>3</v>
      </c>
    </row>
    <row r="60" spans="1:45" x14ac:dyDescent="0.2">
      <c r="A60" s="60">
        <v>5784</v>
      </c>
      <c r="B60" s="61">
        <v>18700</v>
      </c>
      <c r="C60" s="93">
        <f t="shared" si="2"/>
        <v>18.7</v>
      </c>
      <c r="D60" s="93"/>
      <c r="E60" s="84">
        <f t="shared" si="3"/>
        <v>588</v>
      </c>
      <c r="F60" s="85">
        <f t="shared" si="11"/>
        <v>1961</v>
      </c>
      <c r="G60" s="90">
        <f t="shared" si="14"/>
        <v>10.86</v>
      </c>
      <c r="H60" s="90">
        <f t="shared" si="14"/>
        <v>34.619999999999997</v>
      </c>
      <c r="I60" s="90">
        <f t="shared" si="14"/>
        <v>104.3</v>
      </c>
      <c r="J60" s="90">
        <f t="shared" si="14"/>
        <v>54.59</v>
      </c>
      <c r="K60" s="90">
        <f t="shared" si="14"/>
        <v>233</v>
      </c>
      <c r="L60" s="90">
        <f t="shared" si="14"/>
        <v>145.1</v>
      </c>
      <c r="M60" s="90">
        <f t="shared" si="14"/>
        <v>185.8</v>
      </c>
      <c r="N60" s="90">
        <f t="shared" si="14"/>
        <v>224.2</v>
      </c>
      <c r="O60" s="90">
        <f t="shared" si="14"/>
        <v>169.7</v>
      </c>
      <c r="P60" s="90">
        <f t="shared" si="14"/>
        <v>32.31</v>
      </c>
      <c r="Q60" s="90">
        <f t="shared" si="14"/>
        <v>13.85</v>
      </c>
      <c r="R60" s="90">
        <f t="shared" si="14"/>
        <v>10.01</v>
      </c>
      <c r="S60" s="92">
        <f t="shared" si="5"/>
        <v>1218.3399999999999</v>
      </c>
      <c r="T60" s="92"/>
      <c r="U60" s="77">
        <v>33572</v>
      </c>
      <c r="V60" s="99">
        <f>TRINITYFNFlow!K60</f>
        <v>13.999338842975204</v>
      </c>
      <c r="W60" s="99"/>
      <c r="AK60" s="91"/>
      <c r="AL60" s="91"/>
      <c r="AM60" s="91"/>
      <c r="AN60" s="91"/>
      <c r="AO60" s="101">
        <v>1969</v>
      </c>
      <c r="AP60">
        <v>1</v>
      </c>
      <c r="AR60">
        <f t="shared" si="9"/>
        <v>2</v>
      </c>
      <c r="AS60">
        <f t="shared" si="10"/>
        <v>1</v>
      </c>
    </row>
    <row r="61" spans="1:45" x14ac:dyDescent="0.2">
      <c r="A61" s="60">
        <v>5814</v>
      </c>
      <c r="B61" s="61">
        <v>77500</v>
      </c>
      <c r="C61" s="93">
        <f t="shared" si="2"/>
        <v>77.5</v>
      </c>
      <c r="D61" s="93"/>
      <c r="E61" s="84">
        <f t="shared" si="3"/>
        <v>600</v>
      </c>
      <c r="F61" s="85">
        <f t="shared" si="11"/>
        <v>1962</v>
      </c>
      <c r="G61" s="90">
        <f t="shared" si="14"/>
        <v>10.47</v>
      </c>
      <c r="H61" s="90">
        <f t="shared" si="14"/>
        <v>26.4</v>
      </c>
      <c r="I61" s="90">
        <f t="shared" si="14"/>
        <v>55.47</v>
      </c>
      <c r="J61" s="90">
        <f t="shared" si="14"/>
        <v>37.82</v>
      </c>
      <c r="K61" s="90">
        <f t="shared" si="14"/>
        <v>152.9</v>
      </c>
      <c r="L61" s="90">
        <f t="shared" si="14"/>
        <v>104.3</v>
      </c>
      <c r="M61" s="90">
        <f t="shared" si="14"/>
        <v>298.7</v>
      </c>
      <c r="N61" s="90">
        <f t="shared" si="14"/>
        <v>179.8</v>
      </c>
      <c r="O61" s="90">
        <f t="shared" si="14"/>
        <v>117.4</v>
      </c>
      <c r="P61" s="90">
        <f t="shared" si="14"/>
        <v>29.25</v>
      </c>
      <c r="Q61" s="90">
        <f t="shared" si="14"/>
        <v>20.55</v>
      </c>
      <c r="R61" s="90">
        <f t="shared" si="14"/>
        <v>9.64</v>
      </c>
      <c r="S61" s="92">
        <f t="shared" si="5"/>
        <v>1042.7</v>
      </c>
      <c r="T61" s="92"/>
      <c r="U61" s="77">
        <v>33603</v>
      </c>
      <c r="V61" s="99">
        <f>TRINITYFNFlow!K61</f>
        <v>20.076694214876035</v>
      </c>
      <c r="W61" s="99"/>
      <c r="AK61" s="91"/>
      <c r="AL61" s="91"/>
      <c r="AM61" s="91"/>
      <c r="AN61" s="91"/>
      <c r="AO61" s="101">
        <v>1970</v>
      </c>
      <c r="AP61">
        <v>2</v>
      </c>
      <c r="AR61">
        <f t="shared" si="9"/>
        <v>2</v>
      </c>
      <c r="AS61">
        <f t="shared" si="10"/>
        <v>2</v>
      </c>
    </row>
    <row r="62" spans="1:45" x14ac:dyDescent="0.2">
      <c r="A62" s="60">
        <v>5845</v>
      </c>
      <c r="B62" s="61">
        <v>57700</v>
      </c>
      <c r="C62" s="93">
        <f t="shared" si="2"/>
        <v>57.7</v>
      </c>
      <c r="D62" s="93"/>
      <c r="E62" s="84">
        <f t="shared" si="3"/>
        <v>612</v>
      </c>
      <c r="F62" s="85">
        <f t="shared" si="11"/>
        <v>1963</v>
      </c>
      <c r="G62" s="90">
        <f t="shared" si="14"/>
        <v>126</v>
      </c>
      <c r="H62" s="90">
        <f t="shared" si="14"/>
        <v>66.069999999999993</v>
      </c>
      <c r="I62" s="90">
        <f t="shared" si="14"/>
        <v>185.5</v>
      </c>
      <c r="J62" s="90">
        <f t="shared" si="14"/>
        <v>64.12</v>
      </c>
      <c r="K62" s="90">
        <f t="shared" si="14"/>
        <v>301.39999999999998</v>
      </c>
      <c r="L62" s="90">
        <f t="shared" si="14"/>
        <v>90.79</v>
      </c>
      <c r="M62" s="90">
        <f t="shared" si="14"/>
        <v>291.10000000000002</v>
      </c>
      <c r="N62" s="90">
        <f t="shared" si="14"/>
        <v>329.6</v>
      </c>
      <c r="O62" s="90">
        <f t="shared" si="14"/>
        <v>105</v>
      </c>
      <c r="P62" s="90">
        <f t="shared" si="14"/>
        <v>28.89</v>
      </c>
      <c r="Q62" s="90">
        <f t="shared" si="14"/>
        <v>5.27</v>
      </c>
      <c r="R62" s="90">
        <f t="shared" si="14"/>
        <v>3.47</v>
      </c>
      <c r="S62" s="92">
        <f t="shared" si="5"/>
        <v>1597.21</v>
      </c>
      <c r="T62" s="92"/>
      <c r="U62" s="77">
        <v>33634</v>
      </c>
      <c r="V62" s="99">
        <f>TRINITYFNFlow!K62</f>
        <v>29.773884297520663</v>
      </c>
      <c r="W62" s="99"/>
      <c r="AK62" s="91"/>
      <c r="AL62" s="91"/>
      <c r="AM62" s="91"/>
      <c r="AN62" s="91"/>
      <c r="AO62" s="101">
        <v>1971</v>
      </c>
      <c r="AP62">
        <v>2</v>
      </c>
      <c r="AR62">
        <f t="shared" si="9"/>
        <v>2</v>
      </c>
      <c r="AS62">
        <f t="shared" si="10"/>
        <v>2</v>
      </c>
    </row>
    <row r="63" spans="1:45" x14ac:dyDescent="0.2">
      <c r="A63" s="60">
        <v>5876</v>
      </c>
      <c r="B63" s="61">
        <v>262000</v>
      </c>
      <c r="C63" s="93">
        <f t="shared" si="2"/>
        <v>262</v>
      </c>
      <c r="D63" s="93"/>
      <c r="E63" s="84">
        <f t="shared" si="3"/>
        <v>624</v>
      </c>
      <c r="F63" s="85">
        <f t="shared" si="11"/>
        <v>1964</v>
      </c>
      <c r="G63" s="90">
        <f t="shared" si="14"/>
        <v>30.14</v>
      </c>
      <c r="H63" s="90">
        <f t="shared" si="14"/>
        <v>139.30000000000001</v>
      </c>
      <c r="I63" s="90">
        <f t="shared" si="14"/>
        <v>59.39</v>
      </c>
      <c r="J63" s="90">
        <f t="shared" si="14"/>
        <v>88.94</v>
      </c>
      <c r="K63" s="90">
        <f t="shared" si="14"/>
        <v>68.2</v>
      </c>
      <c r="L63" s="90">
        <f t="shared" si="14"/>
        <v>66.709999999999994</v>
      </c>
      <c r="M63" s="90">
        <f t="shared" si="14"/>
        <v>84.69</v>
      </c>
      <c r="N63" s="90">
        <f t="shared" si="14"/>
        <v>99.1</v>
      </c>
      <c r="O63" s="90">
        <f t="shared" si="14"/>
        <v>77.42</v>
      </c>
      <c r="P63" s="90">
        <f t="shared" si="14"/>
        <v>35.630000000000003</v>
      </c>
      <c r="Q63" s="90">
        <f t="shared" si="14"/>
        <v>27.58</v>
      </c>
      <c r="R63" s="90">
        <f t="shared" si="14"/>
        <v>18.87</v>
      </c>
      <c r="S63" s="92">
        <f t="shared" si="5"/>
        <v>795.96999999999991</v>
      </c>
      <c r="T63" s="92"/>
      <c r="U63" s="77">
        <v>33663</v>
      </c>
      <c r="V63" s="99">
        <f>TRINITYFNFlow!K63</f>
        <v>156.2519008264463</v>
      </c>
      <c r="W63" s="99"/>
      <c r="AK63" s="91"/>
      <c r="AL63" s="91"/>
      <c r="AM63" s="91"/>
      <c r="AN63" s="91"/>
      <c r="AO63" s="101">
        <v>1972</v>
      </c>
      <c r="AP63">
        <v>3</v>
      </c>
      <c r="AR63">
        <f t="shared" si="9"/>
        <v>3</v>
      </c>
      <c r="AS63">
        <f t="shared" si="10"/>
        <v>3</v>
      </c>
    </row>
    <row r="64" spans="1:45" x14ac:dyDescent="0.2">
      <c r="A64" s="60">
        <v>5905</v>
      </c>
      <c r="B64" s="61">
        <v>331000</v>
      </c>
      <c r="C64" s="93">
        <f t="shared" si="2"/>
        <v>331</v>
      </c>
      <c r="D64" s="93"/>
      <c r="E64" s="84">
        <f t="shared" si="3"/>
        <v>636</v>
      </c>
      <c r="F64" s="85">
        <f t="shared" si="11"/>
        <v>1965</v>
      </c>
      <c r="G64" s="90">
        <f t="shared" si="14"/>
        <v>0</v>
      </c>
      <c r="H64" s="90">
        <f t="shared" si="14"/>
        <v>55.88</v>
      </c>
      <c r="I64" s="90">
        <f t="shared" si="14"/>
        <v>543.79999999999995</v>
      </c>
      <c r="J64" s="90">
        <f t="shared" si="14"/>
        <v>229.1</v>
      </c>
      <c r="K64" s="90">
        <f t="shared" si="14"/>
        <v>111.3</v>
      </c>
      <c r="L64" s="90">
        <f t="shared" si="14"/>
        <v>94.68</v>
      </c>
      <c r="M64" s="90">
        <f t="shared" si="14"/>
        <v>258.39999999999998</v>
      </c>
      <c r="N64" s="90">
        <f t="shared" si="14"/>
        <v>208.2</v>
      </c>
      <c r="O64" s="90">
        <f t="shared" si="14"/>
        <v>104.2</v>
      </c>
      <c r="P64" s="90">
        <f t="shared" si="14"/>
        <v>41.39</v>
      </c>
      <c r="Q64" s="90">
        <f t="shared" si="14"/>
        <v>29.82</v>
      </c>
      <c r="R64" s="90">
        <f t="shared" si="14"/>
        <v>17.87</v>
      </c>
      <c r="S64" s="92">
        <f t="shared" si="5"/>
        <v>1694.6399999999999</v>
      </c>
      <c r="T64" s="92"/>
      <c r="U64" s="77">
        <v>33694</v>
      </c>
      <c r="V64" s="99">
        <f>TRINITYFNFlow!K64</f>
        <v>171.47900826446281</v>
      </c>
      <c r="W64" s="99"/>
      <c r="AK64" s="91"/>
      <c r="AL64" s="91"/>
      <c r="AM64" s="91"/>
      <c r="AN64" s="91"/>
      <c r="AO64" s="101">
        <v>1973</v>
      </c>
      <c r="AP64">
        <v>2</v>
      </c>
      <c r="AR64">
        <f t="shared" si="9"/>
        <v>2</v>
      </c>
      <c r="AS64">
        <f t="shared" si="10"/>
        <v>2</v>
      </c>
    </row>
    <row r="65" spans="1:45" x14ac:dyDescent="0.2">
      <c r="A65" s="60">
        <v>5936</v>
      </c>
      <c r="B65" s="61">
        <v>257000</v>
      </c>
      <c r="C65" s="93">
        <f t="shared" si="2"/>
        <v>257</v>
      </c>
      <c r="D65" s="93"/>
      <c r="E65" s="84">
        <f t="shared" si="3"/>
        <v>648</v>
      </c>
      <c r="F65" s="85">
        <f t="shared" si="11"/>
        <v>1966</v>
      </c>
      <c r="G65" s="90">
        <f t="shared" si="14"/>
        <v>13.25</v>
      </c>
      <c r="H65" s="90">
        <f t="shared" si="14"/>
        <v>102.5</v>
      </c>
      <c r="I65" s="90">
        <f t="shared" si="14"/>
        <v>56.21</v>
      </c>
      <c r="J65" s="90">
        <f t="shared" ref="H65:R88" si="15">INDEX($C$11:$C$1500, J$9 + $E65, 1)</f>
        <v>97.43</v>
      </c>
      <c r="K65" s="90">
        <f t="shared" si="15"/>
        <v>84.88</v>
      </c>
      <c r="L65" s="90">
        <f t="shared" si="15"/>
        <v>218.4</v>
      </c>
      <c r="M65" s="90">
        <f t="shared" si="15"/>
        <v>337</v>
      </c>
      <c r="N65" s="90">
        <f t="shared" si="15"/>
        <v>265.89999999999998</v>
      </c>
      <c r="O65" s="90">
        <f t="shared" si="15"/>
        <v>88.33</v>
      </c>
      <c r="P65" s="90">
        <f t="shared" si="15"/>
        <v>41.65</v>
      </c>
      <c r="Q65" s="90">
        <f t="shared" si="15"/>
        <v>22.46</v>
      </c>
      <c r="R65" s="90">
        <f t="shared" si="15"/>
        <v>17.3</v>
      </c>
      <c r="S65" s="92">
        <f t="shared" si="5"/>
        <v>1345.31</v>
      </c>
      <c r="T65" s="92"/>
      <c r="U65" s="77">
        <v>33724</v>
      </c>
      <c r="V65" s="99">
        <f>TRINITYFNFlow!K65</f>
        <v>271.92595041322312</v>
      </c>
      <c r="W65" s="99"/>
      <c r="AK65" s="91"/>
      <c r="AL65" s="91"/>
      <c r="AM65" s="91"/>
      <c r="AN65" s="91"/>
      <c r="AO65" s="101">
        <v>1974</v>
      </c>
      <c r="AP65">
        <v>1</v>
      </c>
      <c r="AR65">
        <f t="shared" si="9"/>
        <v>1</v>
      </c>
      <c r="AS65">
        <f t="shared" si="10"/>
        <v>1</v>
      </c>
    </row>
    <row r="66" spans="1:45" x14ac:dyDescent="0.2">
      <c r="A66" s="60">
        <v>5966</v>
      </c>
      <c r="B66" s="61">
        <v>230000</v>
      </c>
      <c r="C66" s="93">
        <f t="shared" si="2"/>
        <v>230</v>
      </c>
      <c r="D66" s="93"/>
      <c r="E66" s="84">
        <f t="shared" si="3"/>
        <v>660</v>
      </c>
      <c r="F66" s="85">
        <f t="shared" si="11"/>
        <v>1967</v>
      </c>
      <c r="G66" s="90">
        <f t="shared" ref="G66:G111" si="16">INDEX($C$11:$C$1500, G$9 + $E66, 1)</f>
        <v>15.53</v>
      </c>
      <c r="H66" s="90">
        <f t="shared" si="15"/>
        <v>125.3</v>
      </c>
      <c r="I66" s="90">
        <f t="shared" si="15"/>
        <v>154.80000000000001</v>
      </c>
      <c r="J66" s="90">
        <f t="shared" si="15"/>
        <v>130.69999999999999</v>
      </c>
      <c r="K66" s="90">
        <f t="shared" si="15"/>
        <v>149.4</v>
      </c>
      <c r="L66" s="90">
        <f t="shared" si="15"/>
        <v>173.3</v>
      </c>
      <c r="M66" s="90">
        <f t="shared" si="15"/>
        <v>137.1</v>
      </c>
      <c r="N66" s="90">
        <f t="shared" si="15"/>
        <v>402.7</v>
      </c>
      <c r="O66" s="90">
        <f t="shared" si="15"/>
        <v>255.2</v>
      </c>
      <c r="P66" s="90">
        <f t="shared" si="15"/>
        <v>71.959999999999994</v>
      </c>
      <c r="Q66" s="90">
        <f t="shared" si="15"/>
        <v>28.36</v>
      </c>
      <c r="R66" s="90">
        <f t="shared" si="15"/>
        <v>8.6</v>
      </c>
      <c r="S66" s="92">
        <f t="shared" si="5"/>
        <v>1652.9499999999998</v>
      </c>
      <c r="T66" s="92"/>
      <c r="U66" s="77">
        <v>33755</v>
      </c>
      <c r="V66" s="99">
        <f>TRINITYFNFlow!K66</f>
        <v>182.44165289256196</v>
      </c>
      <c r="W66" s="99"/>
      <c r="AK66" s="91"/>
      <c r="AL66" s="91"/>
      <c r="AM66" s="91"/>
      <c r="AN66" s="91"/>
      <c r="AO66" s="101">
        <v>1975</v>
      </c>
      <c r="AP66">
        <v>2</v>
      </c>
      <c r="AR66">
        <f t="shared" si="9"/>
        <v>2</v>
      </c>
      <c r="AS66">
        <f t="shared" si="10"/>
        <v>2</v>
      </c>
    </row>
    <row r="67" spans="1:45" x14ac:dyDescent="0.2">
      <c r="A67" s="60">
        <v>5997</v>
      </c>
      <c r="B67" s="61">
        <v>166000</v>
      </c>
      <c r="C67" s="93">
        <f t="shared" si="2"/>
        <v>166</v>
      </c>
      <c r="D67" s="93"/>
      <c r="E67" s="84">
        <f t="shared" si="3"/>
        <v>672</v>
      </c>
      <c r="F67" s="85">
        <f t="shared" si="11"/>
        <v>1968</v>
      </c>
      <c r="G67" s="90">
        <f t="shared" si="16"/>
        <v>19</v>
      </c>
      <c r="H67" s="90">
        <f t="shared" si="15"/>
        <v>22.8</v>
      </c>
      <c r="I67" s="90">
        <f t="shared" si="15"/>
        <v>36.799999999999997</v>
      </c>
      <c r="J67" s="90">
        <f t="shared" si="15"/>
        <v>102</v>
      </c>
      <c r="K67" s="90">
        <f t="shared" si="15"/>
        <v>296.5</v>
      </c>
      <c r="L67" s="90">
        <f t="shared" si="15"/>
        <v>164.1</v>
      </c>
      <c r="M67" s="90">
        <f t="shared" si="15"/>
        <v>142.80000000000001</v>
      </c>
      <c r="N67" s="90">
        <f t="shared" si="15"/>
        <v>143.5</v>
      </c>
      <c r="O67" s="90">
        <f t="shared" si="15"/>
        <v>59.2</v>
      </c>
      <c r="P67" s="90">
        <f t="shared" si="15"/>
        <v>9</v>
      </c>
      <c r="Q67" s="90">
        <f t="shared" si="15"/>
        <v>6.4</v>
      </c>
      <c r="R67" s="90">
        <f t="shared" si="15"/>
        <v>9.6999999999999993</v>
      </c>
      <c r="S67" s="92">
        <f t="shared" si="5"/>
        <v>1011.8000000000001</v>
      </c>
      <c r="T67" s="92"/>
      <c r="U67" s="77">
        <v>33785</v>
      </c>
      <c r="V67" s="99">
        <f>TRINITYFNFlow!K67</f>
        <v>41.506115702479349</v>
      </c>
      <c r="W67" s="99"/>
      <c r="AK67" s="91"/>
      <c r="AL67" s="91"/>
      <c r="AM67" s="91"/>
      <c r="AN67" s="91"/>
      <c r="AO67" s="101">
        <v>1976</v>
      </c>
      <c r="AP67">
        <v>4</v>
      </c>
      <c r="AR67">
        <f t="shared" si="9"/>
        <v>4</v>
      </c>
      <c r="AS67">
        <f t="shared" si="10"/>
        <v>4</v>
      </c>
    </row>
    <row r="68" spans="1:45" x14ac:dyDescent="0.2">
      <c r="A68" s="60">
        <v>6027</v>
      </c>
      <c r="B68" s="61">
        <v>67600</v>
      </c>
      <c r="C68" s="93">
        <f t="shared" si="2"/>
        <v>67.599999999999994</v>
      </c>
      <c r="D68" s="93"/>
      <c r="E68" s="84">
        <f t="shared" si="3"/>
        <v>684</v>
      </c>
      <c r="F68" s="85">
        <f t="shared" si="11"/>
        <v>1969</v>
      </c>
      <c r="G68" s="90">
        <f t="shared" si="16"/>
        <v>12</v>
      </c>
      <c r="H68" s="90">
        <f t="shared" si="15"/>
        <v>40.200000000000003</v>
      </c>
      <c r="I68" s="90">
        <f t="shared" si="15"/>
        <v>90.1</v>
      </c>
      <c r="J68" s="90">
        <f t="shared" si="15"/>
        <v>158</v>
      </c>
      <c r="K68" s="90">
        <f t="shared" si="15"/>
        <v>139</v>
      </c>
      <c r="L68" s="90">
        <f t="shared" si="15"/>
        <v>178</v>
      </c>
      <c r="M68" s="90">
        <f t="shared" si="15"/>
        <v>352.2</v>
      </c>
      <c r="N68" s="90">
        <f t="shared" si="15"/>
        <v>522.29999999999995</v>
      </c>
      <c r="O68" s="90">
        <f t="shared" si="15"/>
        <v>197.8</v>
      </c>
      <c r="P68" s="90">
        <f t="shared" si="15"/>
        <v>47.7</v>
      </c>
      <c r="Q68" s="90">
        <f t="shared" si="15"/>
        <v>9.5</v>
      </c>
      <c r="R68" s="90">
        <f t="shared" si="15"/>
        <v>4</v>
      </c>
      <c r="S68" s="92">
        <f t="shared" si="5"/>
        <v>1750.8</v>
      </c>
      <c r="T68" s="92"/>
      <c r="U68" s="77">
        <v>33816</v>
      </c>
      <c r="V68" s="99">
        <f>TRINITYFNFlow!K68</f>
        <v>15.169586776859505</v>
      </c>
      <c r="W68" s="99"/>
      <c r="AK68" s="91"/>
      <c r="AL68" s="91"/>
      <c r="AM68" s="91"/>
      <c r="AN68" s="91"/>
      <c r="AO68" s="101">
        <v>1977</v>
      </c>
      <c r="AP68">
        <v>5</v>
      </c>
      <c r="AR68">
        <f t="shared" si="9"/>
        <v>5</v>
      </c>
      <c r="AS68">
        <f t="shared" si="10"/>
        <v>5</v>
      </c>
    </row>
    <row r="69" spans="1:45" x14ac:dyDescent="0.2">
      <c r="A69" s="60">
        <v>6058</v>
      </c>
      <c r="B69" s="61">
        <v>16700</v>
      </c>
      <c r="C69" s="93">
        <f t="shared" si="2"/>
        <v>16.7</v>
      </c>
      <c r="D69" s="93"/>
      <c r="E69" s="84">
        <f t="shared" si="3"/>
        <v>696</v>
      </c>
      <c r="F69" s="85">
        <f t="shared" si="11"/>
        <v>1970</v>
      </c>
      <c r="G69" s="90">
        <f t="shared" si="16"/>
        <v>16.7</v>
      </c>
      <c r="H69" s="90">
        <f t="shared" si="15"/>
        <v>18.100000000000001</v>
      </c>
      <c r="I69" s="90">
        <f t="shared" si="15"/>
        <v>227</v>
      </c>
      <c r="J69" s="90">
        <f t="shared" si="15"/>
        <v>552.20000000000005</v>
      </c>
      <c r="K69" s="90">
        <f t="shared" si="15"/>
        <v>162.6</v>
      </c>
      <c r="L69" s="90">
        <f t="shared" si="15"/>
        <v>166.5</v>
      </c>
      <c r="M69" s="90">
        <f t="shared" si="15"/>
        <v>115</v>
      </c>
      <c r="N69" s="90">
        <f t="shared" si="15"/>
        <v>200.3</v>
      </c>
      <c r="O69" s="90">
        <f t="shared" si="15"/>
        <v>97.9</v>
      </c>
      <c r="P69" s="90">
        <f t="shared" si="15"/>
        <v>26.5</v>
      </c>
      <c r="Q69" s="90">
        <f t="shared" si="15"/>
        <v>5.6</v>
      </c>
      <c r="R69" s="90">
        <f t="shared" si="15"/>
        <v>2.7</v>
      </c>
      <c r="S69" s="92">
        <f t="shared" si="5"/>
        <v>1591.1</v>
      </c>
      <c r="T69" s="92"/>
      <c r="U69" s="77">
        <v>33847</v>
      </c>
      <c r="V69" s="99">
        <f>TRINITYFNFlow!K69</f>
        <v>1.8823140495867774</v>
      </c>
      <c r="W69" s="99"/>
      <c r="AK69" s="91"/>
      <c r="AL69" s="91"/>
      <c r="AM69" s="91"/>
      <c r="AN69" s="91"/>
      <c r="AO69" s="101">
        <v>1978</v>
      </c>
      <c r="AP69">
        <v>1</v>
      </c>
      <c r="AR69">
        <f t="shared" si="9"/>
        <v>1</v>
      </c>
      <c r="AS69">
        <f t="shared" si="10"/>
        <v>1</v>
      </c>
    </row>
    <row r="70" spans="1:45" x14ac:dyDescent="0.2">
      <c r="A70" s="60">
        <v>6089</v>
      </c>
      <c r="B70" s="61">
        <v>10500</v>
      </c>
      <c r="C70" s="93">
        <f t="shared" si="2"/>
        <v>10.5</v>
      </c>
      <c r="D70" s="93"/>
      <c r="E70" s="84">
        <f t="shared" si="3"/>
        <v>708</v>
      </c>
      <c r="F70" s="85">
        <f t="shared" si="11"/>
        <v>1971</v>
      </c>
      <c r="G70" s="90">
        <f t="shared" si="16"/>
        <v>12.56</v>
      </c>
      <c r="H70" s="90">
        <f t="shared" si="15"/>
        <v>149.1</v>
      </c>
      <c r="I70" s="90">
        <f t="shared" si="15"/>
        <v>147.69999999999999</v>
      </c>
      <c r="J70" s="90">
        <f t="shared" si="15"/>
        <v>244.4</v>
      </c>
      <c r="K70" s="90">
        <f t="shared" si="15"/>
        <v>151.5</v>
      </c>
      <c r="L70" s="90">
        <f t="shared" si="15"/>
        <v>213.4</v>
      </c>
      <c r="M70" s="90">
        <f t="shared" si="15"/>
        <v>205.2</v>
      </c>
      <c r="N70" s="90">
        <f t="shared" si="15"/>
        <v>321.39999999999998</v>
      </c>
      <c r="O70" s="90">
        <f t="shared" si="15"/>
        <v>156.1</v>
      </c>
      <c r="P70" s="90">
        <f t="shared" si="15"/>
        <v>49.07</v>
      </c>
      <c r="Q70" s="90">
        <f t="shared" si="15"/>
        <v>10.37</v>
      </c>
      <c r="R70" s="90">
        <f t="shared" si="15"/>
        <v>5.89</v>
      </c>
      <c r="S70" s="92">
        <f t="shared" si="5"/>
        <v>1666.6899999999996</v>
      </c>
      <c r="T70" s="92"/>
      <c r="U70" s="77">
        <v>33877</v>
      </c>
      <c r="V70" s="99">
        <f>TRINITYFNFlow!K70</f>
        <v>-2.5229752066115703</v>
      </c>
      <c r="W70" s="99"/>
      <c r="AK70" s="91"/>
      <c r="AL70" s="91"/>
      <c r="AM70" s="91"/>
      <c r="AN70" s="91"/>
      <c r="AO70" s="101">
        <v>1979</v>
      </c>
      <c r="AP70">
        <v>4</v>
      </c>
      <c r="AR70">
        <f t="shared" si="9"/>
        <v>4</v>
      </c>
      <c r="AS70">
        <f t="shared" si="10"/>
        <v>4</v>
      </c>
    </row>
    <row r="71" spans="1:45" x14ac:dyDescent="0.2">
      <c r="A71" s="60">
        <v>6119</v>
      </c>
      <c r="B71" s="61">
        <v>9960</v>
      </c>
      <c r="C71" s="93">
        <f t="shared" si="2"/>
        <v>9.9600000000000009</v>
      </c>
      <c r="D71" s="93"/>
      <c r="E71" s="84">
        <f t="shared" si="3"/>
        <v>720</v>
      </c>
      <c r="F71" s="85">
        <f t="shared" si="11"/>
        <v>1972</v>
      </c>
      <c r="G71" s="90">
        <f t="shared" si="16"/>
        <v>5.4</v>
      </c>
      <c r="H71" s="90">
        <f t="shared" si="15"/>
        <v>31.6</v>
      </c>
      <c r="I71" s="90">
        <f t="shared" si="15"/>
        <v>40.700000000000003</v>
      </c>
      <c r="J71" s="90">
        <f t="shared" si="15"/>
        <v>126.4</v>
      </c>
      <c r="K71" s="90">
        <f t="shared" si="15"/>
        <v>127.4</v>
      </c>
      <c r="L71" s="90">
        <f t="shared" si="15"/>
        <v>337.9</v>
      </c>
      <c r="M71" s="90">
        <f t="shared" si="15"/>
        <v>173.5</v>
      </c>
      <c r="N71" s="90">
        <f t="shared" si="15"/>
        <v>193.7</v>
      </c>
      <c r="O71" s="90">
        <f t="shared" si="15"/>
        <v>91.7</v>
      </c>
      <c r="P71" s="90">
        <f t="shared" si="15"/>
        <v>20.3</v>
      </c>
      <c r="Q71" s="90">
        <f t="shared" si="15"/>
        <v>9.1999999999999993</v>
      </c>
      <c r="R71" s="90">
        <f t="shared" si="15"/>
        <v>0.01</v>
      </c>
      <c r="S71" s="92">
        <f t="shared" si="5"/>
        <v>1157.81</v>
      </c>
      <c r="T71" s="92"/>
      <c r="U71" s="77">
        <v>33908</v>
      </c>
      <c r="V71" s="99">
        <f>TRINITYFNFlow!K71</f>
        <v>0.32330578512396668</v>
      </c>
      <c r="W71" s="99"/>
      <c r="AK71" s="91"/>
      <c r="AL71" s="91"/>
      <c r="AM71" s="91"/>
      <c r="AN71" s="91"/>
      <c r="AO71" s="101">
        <v>1980</v>
      </c>
      <c r="AP71">
        <v>2</v>
      </c>
      <c r="AR71">
        <f t="shared" si="9"/>
        <v>2</v>
      </c>
      <c r="AS71">
        <f t="shared" si="10"/>
        <v>2</v>
      </c>
    </row>
    <row r="72" spans="1:45" x14ac:dyDescent="0.2">
      <c r="A72" s="60">
        <v>6150</v>
      </c>
      <c r="B72" s="61">
        <v>12000</v>
      </c>
      <c r="C72" s="93">
        <f t="shared" si="2"/>
        <v>12</v>
      </c>
      <c r="D72" s="93"/>
      <c r="E72" s="84">
        <f t="shared" si="3"/>
        <v>732</v>
      </c>
      <c r="F72" s="85">
        <f t="shared" si="11"/>
        <v>1973</v>
      </c>
      <c r="G72" s="90">
        <f t="shared" si="16"/>
        <v>19.649999999999999</v>
      </c>
      <c r="H72" s="90">
        <f t="shared" si="15"/>
        <v>56.12</v>
      </c>
      <c r="I72" s="90">
        <f t="shared" si="15"/>
        <v>123.22</v>
      </c>
      <c r="J72" s="90">
        <f t="shared" si="15"/>
        <v>174.68</v>
      </c>
      <c r="K72" s="90">
        <f t="shared" si="15"/>
        <v>166.73</v>
      </c>
      <c r="L72" s="90">
        <f t="shared" si="15"/>
        <v>137.97999999999999</v>
      </c>
      <c r="M72" s="90">
        <f t="shared" si="15"/>
        <v>223.63</v>
      </c>
      <c r="N72" s="90">
        <f t="shared" si="15"/>
        <v>341.6</v>
      </c>
      <c r="O72" s="90">
        <f t="shared" si="15"/>
        <v>104.49</v>
      </c>
      <c r="P72" s="90">
        <f t="shared" si="15"/>
        <v>28.71</v>
      </c>
      <c r="Q72" s="90">
        <f t="shared" si="15"/>
        <v>4.5199999999999996</v>
      </c>
      <c r="R72" s="90">
        <f t="shared" si="15"/>
        <v>8.92</v>
      </c>
      <c r="S72" s="92">
        <f t="shared" si="5"/>
        <v>1390.2500000000002</v>
      </c>
      <c r="T72" s="92"/>
      <c r="U72" s="77">
        <v>33938</v>
      </c>
      <c r="V72" s="99">
        <f>TRINITYFNFlow!K72</f>
        <v>12.539504132231404</v>
      </c>
      <c r="W72" s="99"/>
      <c r="AK72" s="91"/>
      <c r="AL72" s="91"/>
      <c r="AM72" s="91"/>
      <c r="AN72" s="91"/>
      <c r="AO72" s="101">
        <v>1981</v>
      </c>
      <c r="AP72">
        <v>4</v>
      </c>
      <c r="AR72">
        <f t="shared" si="9"/>
        <v>4</v>
      </c>
      <c r="AS72">
        <f t="shared" si="10"/>
        <v>4</v>
      </c>
    </row>
    <row r="73" spans="1:45" x14ac:dyDescent="0.2">
      <c r="A73" s="60">
        <v>6180</v>
      </c>
      <c r="B73" s="61">
        <v>20300</v>
      </c>
      <c r="C73" s="93">
        <f t="shared" si="2"/>
        <v>20.3</v>
      </c>
      <c r="D73" s="93"/>
      <c r="E73" s="84">
        <f t="shared" si="3"/>
        <v>744</v>
      </c>
      <c r="F73" s="85">
        <f t="shared" si="11"/>
        <v>1974</v>
      </c>
      <c r="G73" s="90">
        <f t="shared" si="16"/>
        <v>43.01</v>
      </c>
      <c r="H73" s="90">
        <f t="shared" si="15"/>
        <v>413.45</v>
      </c>
      <c r="I73" s="90">
        <f t="shared" si="15"/>
        <v>244.89</v>
      </c>
      <c r="J73" s="90">
        <f t="shared" si="15"/>
        <v>537.4</v>
      </c>
      <c r="K73" s="90">
        <f t="shared" si="15"/>
        <v>113.74</v>
      </c>
      <c r="L73" s="90">
        <f t="shared" si="15"/>
        <v>307.27999999999997</v>
      </c>
      <c r="M73" s="90">
        <f t="shared" si="15"/>
        <v>274.39</v>
      </c>
      <c r="N73" s="90">
        <f t="shared" si="15"/>
        <v>370.62</v>
      </c>
      <c r="O73" s="90">
        <f t="shared" si="15"/>
        <v>251.88</v>
      </c>
      <c r="P73" s="90">
        <f t="shared" si="15"/>
        <v>69.209999999999994</v>
      </c>
      <c r="Q73" s="90">
        <f t="shared" si="15"/>
        <v>16.579999999999998</v>
      </c>
      <c r="R73" s="90">
        <f t="shared" si="15"/>
        <v>5.31</v>
      </c>
      <c r="S73" s="92">
        <f t="shared" si="5"/>
        <v>2647.7599999999998</v>
      </c>
      <c r="T73" s="92"/>
      <c r="U73" s="77">
        <v>33969</v>
      </c>
      <c r="V73" s="99">
        <f>TRINITYFNFlow!K73</f>
        <v>44.647933884297515</v>
      </c>
      <c r="W73" s="99"/>
      <c r="AK73" s="91"/>
      <c r="AL73" s="91"/>
      <c r="AM73" s="91"/>
      <c r="AN73" s="91"/>
      <c r="AO73" s="101">
        <v>1982</v>
      </c>
      <c r="AP73">
        <v>1</v>
      </c>
      <c r="AR73">
        <f t="shared" si="9"/>
        <v>1</v>
      </c>
      <c r="AS73">
        <f t="shared" si="10"/>
        <v>1</v>
      </c>
    </row>
    <row r="74" spans="1:45" x14ac:dyDescent="0.2">
      <c r="A74" s="60">
        <v>6211</v>
      </c>
      <c r="B74" s="61">
        <v>19100</v>
      </c>
      <c r="C74" s="93">
        <f t="shared" si="2"/>
        <v>19.100000000000001</v>
      </c>
      <c r="D74" s="93"/>
      <c r="E74" s="84">
        <f t="shared" si="3"/>
        <v>756</v>
      </c>
      <c r="F74" s="85">
        <f t="shared" si="11"/>
        <v>1975</v>
      </c>
      <c r="G74" s="90">
        <f t="shared" si="16"/>
        <v>0.01</v>
      </c>
      <c r="H74" s="90">
        <f t="shared" si="15"/>
        <v>16.28</v>
      </c>
      <c r="I74" s="90">
        <f t="shared" si="15"/>
        <v>38.880000000000003</v>
      </c>
      <c r="J74" s="90">
        <f t="shared" si="15"/>
        <v>45.51</v>
      </c>
      <c r="K74" s="90">
        <f t="shared" si="15"/>
        <v>113.9</v>
      </c>
      <c r="L74" s="90">
        <f t="shared" si="15"/>
        <v>269.42</v>
      </c>
      <c r="M74" s="90">
        <f t="shared" si="15"/>
        <v>167.49</v>
      </c>
      <c r="N74" s="90">
        <f t="shared" si="15"/>
        <v>397.68</v>
      </c>
      <c r="O74" s="90">
        <f t="shared" si="15"/>
        <v>268.05</v>
      </c>
      <c r="P74" s="90">
        <f t="shared" si="15"/>
        <v>64.92</v>
      </c>
      <c r="Q74" s="90">
        <f t="shared" si="15"/>
        <v>13.42</v>
      </c>
      <c r="R74" s="90">
        <f t="shared" si="15"/>
        <v>9.84</v>
      </c>
      <c r="S74" s="92">
        <f t="shared" si="5"/>
        <v>1405.4</v>
      </c>
      <c r="T74" s="92"/>
      <c r="U74" s="77">
        <v>34000</v>
      </c>
      <c r="V74" s="99">
        <f>TRINITYFNFlow!K74</f>
        <v>80.380165289256198</v>
      </c>
      <c r="W74" s="99"/>
      <c r="AK74" s="91"/>
      <c r="AL74" s="91"/>
      <c r="AM74" s="91"/>
      <c r="AN74" s="91"/>
      <c r="AO74" s="101">
        <v>1983</v>
      </c>
      <c r="AP74">
        <v>1</v>
      </c>
      <c r="AR74">
        <f t="shared" si="9"/>
        <v>1</v>
      </c>
      <c r="AS74">
        <f t="shared" si="10"/>
        <v>1</v>
      </c>
    </row>
    <row r="75" spans="1:45" x14ac:dyDescent="0.2">
      <c r="A75" s="60">
        <v>6242</v>
      </c>
      <c r="B75" s="61">
        <v>57200</v>
      </c>
      <c r="C75" s="93">
        <f t="shared" si="2"/>
        <v>57.2</v>
      </c>
      <c r="D75" s="93"/>
      <c r="E75" s="84">
        <f t="shared" si="3"/>
        <v>768</v>
      </c>
      <c r="F75" s="85">
        <f t="shared" si="11"/>
        <v>1976</v>
      </c>
      <c r="G75" s="90">
        <f t="shared" si="16"/>
        <v>19.89</v>
      </c>
      <c r="H75" s="90">
        <f t="shared" si="15"/>
        <v>42.95</v>
      </c>
      <c r="I75" s="90">
        <f t="shared" si="15"/>
        <v>55.84</v>
      </c>
      <c r="J75" s="90">
        <f t="shared" si="15"/>
        <v>31.35</v>
      </c>
      <c r="K75" s="90">
        <f t="shared" si="15"/>
        <v>54.86</v>
      </c>
      <c r="L75" s="90">
        <f t="shared" si="15"/>
        <v>74.47</v>
      </c>
      <c r="M75" s="90">
        <f t="shared" si="15"/>
        <v>127.06</v>
      </c>
      <c r="N75" s="90">
        <f t="shared" si="15"/>
        <v>177.54</v>
      </c>
      <c r="O75" s="90">
        <f t="shared" si="15"/>
        <v>46.33</v>
      </c>
      <c r="P75" s="90">
        <f t="shared" si="15"/>
        <v>18.670000000000002</v>
      </c>
      <c r="Q75" s="90">
        <f t="shared" si="15"/>
        <v>15.47</v>
      </c>
      <c r="R75" s="90">
        <f t="shared" si="15"/>
        <v>6.76</v>
      </c>
      <c r="S75" s="92">
        <f t="shared" si="5"/>
        <v>671.19</v>
      </c>
      <c r="T75" s="92"/>
      <c r="U75" s="77">
        <v>34028</v>
      </c>
      <c r="V75" s="99">
        <f>TRINITYFNFlow!K75</f>
        <v>158.11239669421488</v>
      </c>
      <c r="W75" s="99"/>
      <c r="AK75" s="91"/>
      <c r="AL75" s="91"/>
      <c r="AM75" s="91"/>
      <c r="AN75" s="91"/>
      <c r="AO75" s="101">
        <v>1984</v>
      </c>
      <c r="AP75">
        <v>2</v>
      </c>
      <c r="AR75">
        <f t="shared" si="9"/>
        <v>2</v>
      </c>
      <c r="AS75">
        <f t="shared" si="10"/>
        <v>2</v>
      </c>
    </row>
    <row r="76" spans="1:45" x14ac:dyDescent="0.2">
      <c r="A76" s="60">
        <v>6270</v>
      </c>
      <c r="B76" s="61">
        <v>54700</v>
      </c>
      <c r="C76" s="93">
        <f t="shared" ref="C76:C139" si="17">B76 / 1000</f>
        <v>54.7</v>
      </c>
      <c r="D76" s="93"/>
      <c r="E76" s="84">
        <f t="shared" ref="E76:E111" si="18">(F76 - $F$11) * 12</f>
        <v>780</v>
      </c>
      <c r="F76" s="85">
        <f t="shared" si="11"/>
        <v>1977</v>
      </c>
      <c r="G76" s="90">
        <f t="shared" si="16"/>
        <v>2.36</v>
      </c>
      <c r="H76" s="90">
        <f t="shared" si="15"/>
        <v>9.56</v>
      </c>
      <c r="I76" s="90">
        <f t="shared" si="15"/>
        <v>6.55</v>
      </c>
      <c r="J76" s="90">
        <f t="shared" si="15"/>
        <v>11.69</v>
      </c>
      <c r="K76" s="90">
        <f t="shared" si="15"/>
        <v>13.98</v>
      </c>
      <c r="L76" s="90">
        <f t="shared" si="15"/>
        <v>19.18</v>
      </c>
      <c r="M76" s="90">
        <f t="shared" si="15"/>
        <v>37</v>
      </c>
      <c r="N76" s="90">
        <f t="shared" si="15"/>
        <v>50.71</v>
      </c>
      <c r="O76" s="90">
        <f t="shared" si="15"/>
        <v>27.16</v>
      </c>
      <c r="P76" s="90">
        <f t="shared" si="15"/>
        <v>1.75</v>
      </c>
      <c r="Q76" s="90">
        <f t="shared" si="15"/>
        <v>2.79</v>
      </c>
      <c r="R76" s="90">
        <f t="shared" si="15"/>
        <v>17.7</v>
      </c>
      <c r="S76" s="92">
        <f t="shared" ref="S76:S111" si="19">SUM(G76:R76)</f>
        <v>200.42999999999998</v>
      </c>
      <c r="T76" s="92"/>
      <c r="U76" s="77">
        <v>34059</v>
      </c>
      <c r="V76" s="99">
        <f>TRINITYFNFlow!K76</f>
        <v>395.88694214876028</v>
      </c>
      <c r="W76" s="99"/>
      <c r="AK76" s="91"/>
      <c r="AL76" s="91"/>
      <c r="AM76" s="91"/>
      <c r="AN76" s="91"/>
      <c r="AO76" s="101">
        <v>1985</v>
      </c>
      <c r="AP76">
        <v>4</v>
      </c>
      <c r="AR76">
        <f t="shared" ref="AR76:AR103" si="20">IF(S84 &gt; 2000, 1, IF(S84 &gt; 1350, 2, IF(S84 &gt; 1025, 3, IF(S84 &gt; 650, 4, 5))))</f>
        <v>4</v>
      </c>
      <c r="AS76">
        <f t="shared" ref="AS76:AS103" si="21">IF(AP76 = "", AQ76, AP76)</f>
        <v>4</v>
      </c>
    </row>
    <row r="77" spans="1:45" x14ac:dyDescent="0.2">
      <c r="A77" s="60">
        <v>6301</v>
      </c>
      <c r="B77" s="61">
        <v>133000</v>
      </c>
      <c r="C77" s="93">
        <f t="shared" si="17"/>
        <v>133</v>
      </c>
      <c r="D77" s="93"/>
      <c r="E77" s="84">
        <f t="shared" si="18"/>
        <v>792</v>
      </c>
      <c r="F77" s="85">
        <f t="shared" ref="F77:F111" si="22">F76+1</f>
        <v>1978</v>
      </c>
      <c r="G77" s="90">
        <f t="shared" si="16"/>
        <v>13.91</v>
      </c>
      <c r="H77" s="90">
        <f t="shared" si="15"/>
        <v>44.67</v>
      </c>
      <c r="I77" s="90">
        <f t="shared" si="15"/>
        <v>209.85</v>
      </c>
      <c r="J77" s="90">
        <f t="shared" si="15"/>
        <v>408.16</v>
      </c>
      <c r="K77" s="90">
        <f t="shared" si="15"/>
        <v>198.59</v>
      </c>
      <c r="L77" s="90">
        <f t="shared" si="15"/>
        <v>298.58999999999997</v>
      </c>
      <c r="M77" s="90">
        <f t="shared" si="15"/>
        <v>222</v>
      </c>
      <c r="N77" s="90">
        <f t="shared" si="15"/>
        <v>293.10000000000002</v>
      </c>
      <c r="O77" s="90">
        <f t="shared" si="15"/>
        <v>228.64</v>
      </c>
      <c r="P77" s="90">
        <f t="shared" si="15"/>
        <v>83.7</v>
      </c>
      <c r="Q77" s="90">
        <f t="shared" si="15"/>
        <v>18.850000000000001</v>
      </c>
      <c r="R77" s="90">
        <f t="shared" si="15"/>
        <v>35.04</v>
      </c>
      <c r="S77" s="92">
        <f t="shared" si="19"/>
        <v>2055.1</v>
      </c>
      <c r="T77" s="92"/>
      <c r="U77" s="77">
        <v>34089</v>
      </c>
      <c r="V77" s="99">
        <f>TRINITYFNFlow!K77</f>
        <v>218.87999999999997</v>
      </c>
      <c r="W77" s="99"/>
      <c r="AK77" s="91"/>
      <c r="AL77" s="91"/>
      <c r="AM77" s="91"/>
      <c r="AN77" s="91"/>
      <c r="AO77" s="101">
        <v>1986</v>
      </c>
      <c r="AP77">
        <v>2</v>
      </c>
      <c r="AR77">
        <f t="shared" si="20"/>
        <v>2</v>
      </c>
      <c r="AS77">
        <f t="shared" si="21"/>
        <v>2</v>
      </c>
    </row>
    <row r="78" spans="1:45" x14ac:dyDescent="0.2">
      <c r="A78" s="60">
        <v>6331</v>
      </c>
      <c r="B78" s="61">
        <v>197000</v>
      </c>
      <c r="C78" s="93">
        <f t="shared" si="17"/>
        <v>197</v>
      </c>
      <c r="D78" s="93"/>
      <c r="E78" s="84">
        <f t="shared" si="18"/>
        <v>804</v>
      </c>
      <c r="F78" s="85">
        <f t="shared" si="22"/>
        <v>1979</v>
      </c>
      <c r="G78" s="90">
        <f t="shared" si="16"/>
        <v>9.5500000000000007</v>
      </c>
      <c r="H78" s="90">
        <f t="shared" si="15"/>
        <v>11.56</v>
      </c>
      <c r="I78" s="90">
        <f t="shared" si="15"/>
        <v>11.05</v>
      </c>
      <c r="J78" s="90">
        <f t="shared" si="15"/>
        <v>46.79</v>
      </c>
      <c r="K78" s="90">
        <f t="shared" si="15"/>
        <v>73.45</v>
      </c>
      <c r="L78" s="90">
        <f t="shared" si="15"/>
        <v>171.9</v>
      </c>
      <c r="M78" s="90">
        <f t="shared" si="15"/>
        <v>160.6</v>
      </c>
      <c r="N78" s="90">
        <f t="shared" si="15"/>
        <v>268.8</v>
      </c>
      <c r="O78" s="90">
        <f t="shared" si="15"/>
        <v>65.41</v>
      </c>
      <c r="P78" s="90">
        <f t="shared" si="15"/>
        <v>19.600000000000001</v>
      </c>
      <c r="Q78" s="90">
        <f t="shared" si="15"/>
        <v>4.9400000000000004</v>
      </c>
      <c r="R78" s="90">
        <f t="shared" si="15"/>
        <v>8.9</v>
      </c>
      <c r="S78" s="92">
        <f t="shared" si="19"/>
        <v>852.55000000000007</v>
      </c>
      <c r="T78" s="92"/>
      <c r="U78" s="77">
        <v>34120</v>
      </c>
      <c r="V78" s="99">
        <f>TRINITYFNFlow!K78</f>
        <v>450.59504132231399</v>
      </c>
      <c r="W78" s="99"/>
      <c r="AK78" s="91"/>
      <c r="AL78" s="91"/>
      <c r="AM78" s="91"/>
      <c r="AN78" s="91"/>
      <c r="AO78" s="101">
        <v>1987</v>
      </c>
      <c r="AP78">
        <v>4</v>
      </c>
      <c r="AR78">
        <f t="shared" si="20"/>
        <v>4</v>
      </c>
      <c r="AS78">
        <f t="shared" si="21"/>
        <v>4</v>
      </c>
    </row>
    <row r="79" spans="1:45" x14ac:dyDescent="0.2">
      <c r="A79" s="60">
        <v>6362</v>
      </c>
      <c r="B79" s="61">
        <v>114000</v>
      </c>
      <c r="C79" s="93">
        <f t="shared" si="17"/>
        <v>114</v>
      </c>
      <c r="D79" s="93"/>
      <c r="E79" s="84">
        <f t="shared" si="18"/>
        <v>816</v>
      </c>
      <c r="F79" s="85">
        <f t="shared" si="22"/>
        <v>1980</v>
      </c>
      <c r="G79" s="90">
        <f t="shared" si="16"/>
        <v>37.43</v>
      </c>
      <c r="H79" s="90">
        <f t="shared" si="15"/>
        <v>81.56</v>
      </c>
      <c r="I79" s="90">
        <f t="shared" si="15"/>
        <v>85.2</v>
      </c>
      <c r="J79" s="90">
        <f t="shared" si="15"/>
        <v>239.9</v>
      </c>
      <c r="K79" s="90">
        <f t="shared" si="15"/>
        <v>312.60000000000002</v>
      </c>
      <c r="L79" s="90">
        <f t="shared" si="15"/>
        <v>162.5</v>
      </c>
      <c r="M79" s="90">
        <f t="shared" si="15"/>
        <v>195.8</v>
      </c>
      <c r="N79" s="90">
        <f t="shared" si="15"/>
        <v>201</v>
      </c>
      <c r="O79" s="90">
        <f t="shared" si="15"/>
        <v>101.9</v>
      </c>
      <c r="P79" s="90">
        <f t="shared" si="15"/>
        <v>45.18</v>
      </c>
      <c r="Q79" s="90">
        <f t="shared" si="15"/>
        <v>5.96</v>
      </c>
      <c r="R79" s="90">
        <f t="shared" si="15"/>
        <v>3.73</v>
      </c>
      <c r="S79" s="92">
        <f t="shared" si="19"/>
        <v>1472.7600000000002</v>
      </c>
      <c r="T79" s="92"/>
      <c r="U79" s="77">
        <v>34150</v>
      </c>
      <c r="V79" s="99">
        <f>TRINITYFNFlow!K79</f>
        <v>257.24826446280997</v>
      </c>
      <c r="W79" s="99"/>
      <c r="AK79" s="91"/>
      <c r="AL79" s="91"/>
      <c r="AM79" s="91"/>
      <c r="AN79" s="91"/>
      <c r="AO79" s="101">
        <v>1988</v>
      </c>
      <c r="AP79">
        <v>4</v>
      </c>
      <c r="AR79">
        <f t="shared" si="20"/>
        <v>4</v>
      </c>
      <c r="AS79">
        <f t="shared" si="21"/>
        <v>4</v>
      </c>
    </row>
    <row r="80" spans="1:45" x14ac:dyDescent="0.2">
      <c r="A80" s="60">
        <v>6392</v>
      </c>
      <c r="B80" s="61">
        <v>20500</v>
      </c>
      <c r="C80" s="93">
        <f t="shared" si="17"/>
        <v>20.5</v>
      </c>
      <c r="D80" s="93"/>
      <c r="E80" s="84">
        <f t="shared" si="18"/>
        <v>828</v>
      </c>
      <c r="F80" s="85">
        <f t="shared" si="22"/>
        <v>1981</v>
      </c>
      <c r="G80" s="90">
        <f t="shared" si="16"/>
        <v>7.54</v>
      </c>
      <c r="H80" s="90">
        <f t="shared" si="15"/>
        <v>10.69</v>
      </c>
      <c r="I80" s="90">
        <f t="shared" si="15"/>
        <v>65.37</v>
      </c>
      <c r="J80" s="90">
        <f t="shared" si="15"/>
        <v>132.30000000000001</v>
      </c>
      <c r="K80" s="90">
        <f t="shared" si="15"/>
        <v>162.80000000000001</v>
      </c>
      <c r="L80" s="90">
        <f t="shared" si="15"/>
        <v>146.1</v>
      </c>
      <c r="M80" s="90">
        <f t="shared" si="15"/>
        <v>158.6</v>
      </c>
      <c r="N80" s="90">
        <f t="shared" si="15"/>
        <v>124.5</v>
      </c>
      <c r="O80" s="90">
        <f t="shared" si="15"/>
        <v>42.06</v>
      </c>
      <c r="P80" s="90">
        <f t="shared" si="15"/>
        <v>10.93</v>
      </c>
      <c r="Q80" s="90">
        <f t="shared" si="15"/>
        <v>2.0499999999999998</v>
      </c>
      <c r="R80" s="90">
        <f t="shared" si="15"/>
        <v>1.08</v>
      </c>
      <c r="S80" s="92">
        <f t="shared" si="19"/>
        <v>864.02</v>
      </c>
      <c r="T80" s="92"/>
      <c r="U80" s="77">
        <v>34181</v>
      </c>
      <c r="V80" s="99">
        <f>TRINITYFNFlow!K80</f>
        <v>61.670082644628089</v>
      </c>
      <c r="W80" s="99"/>
      <c r="AK80" s="91"/>
      <c r="AL80" s="91"/>
      <c r="AM80" s="91"/>
      <c r="AN80" s="91"/>
      <c r="AO80" s="101">
        <v>1989</v>
      </c>
      <c r="AP80">
        <v>3</v>
      </c>
      <c r="AQ80">
        <f t="shared" ref="AQ80:AQ103" si="23">IF(AM12 &gt; 2000, 1, IF(AM12 &gt; 1350, 2, IF(AM12 &gt; 1025, 3, IF(AM12 &gt; 650, 4, 5))))</f>
        <v>3</v>
      </c>
      <c r="AR80">
        <f t="shared" si="20"/>
        <v>3</v>
      </c>
      <c r="AS80">
        <f t="shared" si="21"/>
        <v>3</v>
      </c>
    </row>
    <row r="81" spans="1:45" x14ac:dyDescent="0.2">
      <c r="A81" s="60">
        <v>6423</v>
      </c>
      <c r="B81" s="61">
        <v>7190</v>
      </c>
      <c r="C81" s="93">
        <f t="shared" si="17"/>
        <v>7.19</v>
      </c>
      <c r="D81" s="93"/>
      <c r="E81" s="84">
        <f t="shared" si="18"/>
        <v>840</v>
      </c>
      <c r="F81" s="85">
        <f t="shared" si="22"/>
        <v>1982</v>
      </c>
      <c r="G81" s="90">
        <f t="shared" si="16"/>
        <v>19.579999999999998</v>
      </c>
      <c r="H81" s="90">
        <f t="shared" si="15"/>
        <v>261.56</v>
      </c>
      <c r="I81" s="90">
        <f t="shared" si="15"/>
        <v>369.32</v>
      </c>
      <c r="J81" s="90">
        <f t="shared" si="15"/>
        <v>104.71</v>
      </c>
      <c r="K81" s="90">
        <f t="shared" si="15"/>
        <v>274.16000000000003</v>
      </c>
      <c r="L81" s="90">
        <f t="shared" si="15"/>
        <v>198.13</v>
      </c>
      <c r="M81" s="90">
        <f t="shared" si="15"/>
        <v>261.36</v>
      </c>
      <c r="N81" s="90">
        <f t="shared" si="15"/>
        <v>301.85000000000002</v>
      </c>
      <c r="O81" s="90">
        <f t="shared" si="15"/>
        <v>158.13999999999999</v>
      </c>
      <c r="P81" s="90">
        <f t="shared" si="15"/>
        <v>51.19</v>
      </c>
      <c r="Q81" s="90">
        <f t="shared" si="15"/>
        <v>11.15</v>
      </c>
      <c r="R81" s="90">
        <f t="shared" si="15"/>
        <v>5.52</v>
      </c>
      <c r="S81" s="92">
        <f t="shared" si="19"/>
        <v>2016.67</v>
      </c>
      <c r="T81" s="92"/>
      <c r="U81" s="77">
        <v>34212</v>
      </c>
      <c r="V81" s="99">
        <f>TRINITYFNFlow!K81</f>
        <v>23.950413223140501</v>
      </c>
      <c r="W81" s="99"/>
      <c r="AK81" s="91"/>
      <c r="AL81" s="91"/>
      <c r="AM81" s="91"/>
      <c r="AN81" s="91"/>
      <c r="AO81" s="101">
        <v>1990</v>
      </c>
      <c r="AP81">
        <v>4</v>
      </c>
      <c r="AQ81">
        <f t="shared" si="23"/>
        <v>4</v>
      </c>
      <c r="AR81">
        <f t="shared" si="20"/>
        <v>4</v>
      </c>
      <c r="AS81">
        <f t="shared" si="21"/>
        <v>4</v>
      </c>
    </row>
    <row r="82" spans="1:45" x14ac:dyDescent="0.2">
      <c r="A82" s="60">
        <v>6454</v>
      </c>
      <c r="B82" s="61">
        <v>6190</v>
      </c>
      <c r="C82" s="93">
        <f t="shared" si="17"/>
        <v>6.19</v>
      </c>
      <c r="D82" s="93"/>
      <c r="E82" s="84">
        <f t="shared" si="18"/>
        <v>852</v>
      </c>
      <c r="F82" s="85">
        <f t="shared" si="22"/>
        <v>1983</v>
      </c>
      <c r="G82" s="90">
        <f t="shared" si="16"/>
        <v>45.75</v>
      </c>
      <c r="H82" s="90">
        <f t="shared" si="15"/>
        <v>54.51</v>
      </c>
      <c r="I82" s="90">
        <f t="shared" si="15"/>
        <v>156.47999999999999</v>
      </c>
      <c r="J82" s="90">
        <f t="shared" si="15"/>
        <v>231.44</v>
      </c>
      <c r="K82" s="90">
        <f t="shared" si="15"/>
        <v>284.86</v>
      </c>
      <c r="L82" s="90">
        <f t="shared" si="15"/>
        <v>514.80999999999995</v>
      </c>
      <c r="M82" s="90">
        <f t="shared" si="15"/>
        <v>271.41000000000003</v>
      </c>
      <c r="N82" s="90">
        <f t="shared" si="15"/>
        <v>560.25</v>
      </c>
      <c r="O82" s="90">
        <f t="shared" si="15"/>
        <v>513.72</v>
      </c>
      <c r="P82" s="90">
        <f t="shared" si="15"/>
        <v>247.97</v>
      </c>
      <c r="Q82" s="90">
        <f t="shared" si="15"/>
        <v>76.69</v>
      </c>
      <c r="R82" s="90">
        <f t="shared" si="15"/>
        <v>32.53</v>
      </c>
      <c r="S82" s="92">
        <f t="shared" si="19"/>
        <v>2990.4200000000005</v>
      </c>
      <c r="T82" s="92"/>
      <c r="U82" s="77">
        <v>34242</v>
      </c>
      <c r="V82" s="99">
        <f>TRINITYFNFlow!K82</f>
        <v>10.962644628099174</v>
      </c>
      <c r="W82" s="99"/>
      <c r="AK82" s="91"/>
      <c r="AL82" s="91"/>
      <c r="AM82" s="91"/>
      <c r="AN82" s="91"/>
      <c r="AO82" s="101">
        <v>1991</v>
      </c>
      <c r="AP82">
        <v>5</v>
      </c>
      <c r="AQ82">
        <f t="shared" si="23"/>
        <v>5</v>
      </c>
      <c r="AR82">
        <f t="shared" si="20"/>
        <v>5</v>
      </c>
      <c r="AS82">
        <f t="shared" si="21"/>
        <v>5</v>
      </c>
    </row>
    <row r="83" spans="1:45" x14ac:dyDescent="0.2">
      <c r="A83" s="60">
        <v>6484</v>
      </c>
      <c r="B83" s="61">
        <v>5680</v>
      </c>
      <c r="C83" s="93">
        <f t="shared" si="17"/>
        <v>5.68</v>
      </c>
      <c r="D83" s="93"/>
      <c r="E83" s="84">
        <f t="shared" si="18"/>
        <v>864</v>
      </c>
      <c r="F83" s="85">
        <f t="shared" si="22"/>
        <v>1984</v>
      </c>
      <c r="G83" s="90">
        <f t="shared" si="16"/>
        <v>21.09</v>
      </c>
      <c r="H83" s="90">
        <f t="shared" si="15"/>
        <v>143.72</v>
      </c>
      <c r="I83" s="90">
        <f t="shared" si="15"/>
        <v>305.81</v>
      </c>
      <c r="J83" s="90">
        <f t="shared" si="15"/>
        <v>163</v>
      </c>
      <c r="K83" s="90">
        <f t="shared" si="15"/>
        <v>113.75</v>
      </c>
      <c r="L83" s="90">
        <f t="shared" si="15"/>
        <v>171.53</v>
      </c>
      <c r="M83" s="90">
        <f t="shared" si="15"/>
        <v>164.57</v>
      </c>
      <c r="N83" s="90">
        <f t="shared" si="15"/>
        <v>262.43</v>
      </c>
      <c r="O83" s="90">
        <f t="shared" si="15"/>
        <v>115.76</v>
      </c>
      <c r="P83" s="90">
        <f t="shared" si="15"/>
        <v>65.69</v>
      </c>
      <c r="Q83" s="90">
        <f t="shared" si="15"/>
        <v>15.14</v>
      </c>
      <c r="R83" s="90">
        <f t="shared" si="15"/>
        <v>16.73</v>
      </c>
      <c r="S83" s="92">
        <f t="shared" si="19"/>
        <v>1559.2200000000003</v>
      </c>
      <c r="T83" s="92"/>
      <c r="U83" s="77">
        <v>34273</v>
      </c>
      <c r="V83" s="99">
        <f>TRINITYFNFlow!K83</f>
        <v>11.970247933884297</v>
      </c>
      <c r="W83" s="99"/>
      <c r="AK83" s="91"/>
      <c r="AL83" s="91"/>
      <c r="AM83" s="91"/>
      <c r="AN83" s="91"/>
      <c r="AO83" s="101">
        <v>1992</v>
      </c>
      <c r="AP83">
        <v>4</v>
      </c>
      <c r="AQ83">
        <f t="shared" si="23"/>
        <v>4</v>
      </c>
      <c r="AR83">
        <f t="shared" si="20"/>
        <v>4</v>
      </c>
      <c r="AS83">
        <f t="shared" si="21"/>
        <v>4</v>
      </c>
    </row>
    <row r="84" spans="1:45" x14ac:dyDescent="0.2">
      <c r="A84" s="60">
        <v>6515</v>
      </c>
      <c r="B84" s="61">
        <v>21500</v>
      </c>
      <c r="C84" s="93">
        <f t="shared" si="17"/>
        <v>21.5</v>
      </c>
      <c r="D84" s="93"/>
      <c r="E84" s="84">
        <f t="shared" si="18"/>
        <v>876</v>
      </c>
      <c r="F84" s="85">
        <f t="shared" si="22"/>
        <v>1985</v>
      </c>
      <c r="G84" s="90">
        <f t="shared" si="16"/>
        <v>14.17</v>
      </c>
      <c r="H84" s="90">
        <f t="shared" si="15"/>
        <v>147.16</v>
      </c>
      <c r="I84" s="90">
        <f t="shared" si="15"/>
        <v>72.39</v>
      </c>
      <c r="J84" s="90">
        <f t="shared" si="15"/>
        <v>50.97</v>
      </c>
      <c r="K84" s="90">
        <f t="shared" si="15"/>
        <v>61.44</v>
      </c>
      <c r="L84" s="90">
        <f t="shared" si="15"/>
        <v>77</v>
      </c>
      <c r="M84" s="90">
        <f t="shared" si="15"/>
        <v>207.19</v>
      </c>
      <c r="N84" s="90">
        <f t="shared" si="15"/>
        <v>122.93</v>
      </c>
      <c r="O84" s="90">
        <f t="shared" si="15"/>
        <v>54.39</v>
      </c>
      <c r="P84" s="90">
        <f t="shared" si="15"/>
        <v>13.95</v>
      </c>
      <c r="Q84" s="90">
        <f t="shared" si="15"/>
        <v>8</v>
      </c>
      <c r="R84" s="90">
        <f t="shared" si="15"/>
        <v>8.1199999999999992</v>
      </c>
      <c r="S84" s="92">
        <f t="shared" si="19"/>
        <v>837.71</v>
      </c>
      <c r="T84" s="92"/>
      <c r="U84" s="77">
        <v>34303</v>
      </c>
      <c r="V84" s="99">
        <f>TRINITYFNFlow!K84</f>
        <v>8.4317355371900842</v>
      </c>
      <c r="W84" s="99"/>
      <c r="AK84" s="91"/>
      <c r="AL84" s="91"/>
      <c r="AM84" s="91"/>
      <c r="AN84" s="91"/>
      <c r="AO84" s="101">
        <v>1993</v>
      </c>
      <c r="AP84">
        <v>2</v>
      </c>
      <c r="AQ84">
        <f t="shared" si="23"/>
        <v>2</v>
      </c>
      <c r="AR84">
        <f t="shared" si="20"/>
        <v>2</v>
      </c>
      <c r="AS84">
        <f t="shared" si="21"/>
        <v>2</v>
      </c>
    </row>
    <row r="85" spans="1:45" x14ac:dyDescent="0.2">
      <c r="A85" s="60">
        <v>6545</v>
      </c>
      <c r="B85" s="61">
        <v>42400</v>
      </c>
      <c r="C85" s="93">
        <f t="shared" si="17"/>
        <v>42.4</v>
      </c>
      <c r="D85" s="93"/>
      <c r="E85" s="84">
        <f t="shared" si="18"/>
        <v>888</v>
      </c>
      <c r="F85" s="85">
        <f t="shared" si="22"/>
        <v>1986</v>
      </c>
      <c r="G85" s="90">
        <f t="shared" si="16"/>
        <v>11.73</v>
      </c>
      <c r="H85" s="90">
        <f t="shared" si="15"/>
        <v>12.38</v>
      </c>
      <c r="I85" s="90">
        <f t="shared" si="15"/>
        <v>33.75</v>
      </c>
      <c r="J85" s="90">
        <f t="shared" si="15"/>
        <v>152.06</v>
      </c>
      <c r="K85" s="90">
        <f t="shared" si="15"/>
        <v>499.517</v>
      </c>
      <c r="L85" s="90">
        <f t="shared" si="15"/>
        <v>356.72</v>
      </c>
      <c r="M85" s="90">
        <f t="shared" si="15"/>
        <v>190.46</v>
      </c>
      <c r="N85" s="90">
        <f t="shared" si="15"/>
        <v>194.01</v>
      </c>
      <c r="O85" s="90">
        <f t="shared" si="15"/>
        <v>90.86</v>
      </c>
      <c r="P85" s="90">
        <f t="shared" si="15"/>
        <v>22.86</v>
      </c>
      <c r="Q85" s="90">
        <f t="shared" si="15"/>
        <v>8.9</v>
      </c>
      <c r="R85" s="90">
        <f t="shared" si="15"/>
        <v>12.36</v>
      </c>
      <c r="S85" s="92">
        <f t="shared" si="19"/>
        <v>1585.607</v>
      </c>
      <c r="T85" s="92"/>
      <c r="U85" s="77">
        <v>34334</v>
      </c>
      <c r="V85" s="99">
        <f>TRINITYFNFlow!K85</f>
        <v>42.868760330578503</v>
      </c>
      <c r="W85" s="99"/>
      <c r="AK85" s="91"/>
      <c r="AL85" s="91"/>
      <c r="AM85" s="91"/>
      <c r="AN85" s="91"/>
      <c r="AO85" s="101">
        <v>1994</v>
      </c>
      <c r="AP85">
        <v>5</v>
      </c>
      <c r="AQ85">
        <f t="shared" si="23"/>
        <v>5</v>
      </c>
      <c r="AR85">
        <f t="shared" si="20"/>
        <v>5</v>
      </c>
      <c r="AS85">
        <f t="shared" si="21"/>
        <v>5</v>
      </c>
    </row>
    <row r="86" spans="1:45" x14ac:dyDescent="0.2">
      <c r="A86" s="60">
        <v>6576</v>
      </c>
      <c r="B86" s="61">
        <v>36000</v>
      </c>
      <c r="C86" s="93">
        <f t="shared" si="17"/>
        <v>36</v>
      </c>
      <c r="D86" s="93"/>
      <c r="E86" s="84">
        <f t="shared" si="18"/>
        <v>900</v>
      </c>
      <c r="F86" s="85">
        <f t="shared" si="22"/>
        <v>1987</v>
      </c>
      <c r="G86" s="90">
        <f t="shared" si="16"/>
        <v>16.93</v>
      </c>
      <c r="H86" s="90">
        <f t="shared" si="15"/>
        <v>12.627000000000001</v>
      </c>
      <c r="I86" s="90">
        <f t="shared" si="15"/>
        <v>21.413</v>
      </c>
      <c r="J86" s="90">
        <f t="shared" si="15"/>
        <v>46.365000000000002</v>
      </c>
      <c r="K86" s="90">
        <f t="shared" si="15"/>
        <v>107.73699999999999</v>
      </c>
      <c r="L86" s="90">
        <f t="shared" si="15"/>
        <v>238.15</v>
      </c>
      <c r="M86" s="90">
        <f t="shared" si="15"/>
        <v>207.07</v>
      </c>
      <c r="N86" s="90">
        <f t="shared" si="15"/>
        <v>157.988</v>
      </c>
      <c r="O86" s="90">
        <f t="shared" si="15"/>
        <v>46.68</v>
      </c>
      <c r="P86" s="90">
        <f t="shared" si="15"/>
        <v>13.49</v>
      </c>
      <c r="Q86" s="90">
        <f t="shared" si="15"/>
        <v>12.093</v>
      </c>
      <c r="R86" s="90">
        <f t="shared" si="15"/>
        <v>0</v>
      </c>
      <c r="S86" s="92">
        <f t="shared" si="19"/>
        <v>880.54299999999989</v>
      </c>
      <c r="T86" s="92"/>
      <c r="U86" s="77">
        <v>34365</v>
      </c>
      <c r="V86" s="99">
        <f>TRINITYFNFlow!K86</f>
        <v>64.552066115702459</v>
      </c>
      <c r="W86" s="99"/>
      <c r="AK86" s="91"/>
      <c r="AL86" s="91"/>
      <c r="AM86" s="91"/>
      <c r="AN86" s="91"/>
      <c r="AO86" s="101">
        <v>1995</v>
      </c>
      <c r="AP86">
        <v>1</v>
      </c>
      <c r="AQ86">
        <f t="shared" si="23"/>
        <v>1</v>
      </c>
      <c r="AR86">
        <f t="shared" si="20"/>
        <v>1</v>
      </c>
      <c r="AS86">
        <f t="shared" si="21"/>
        <v>1</v>
      </c>
    </row>
    <row r="87" spans="1:45" x14ac:dyDescent="0.2">
      <c r="A87" s="60">
        <v>6607</v>
      </c>
      <c r="B87" s="61">
        <v>61100</v>
      </c>
      <c r="C87" s="93">
        <f t="shared" si="17"/>
        <v>61.1</v>
      </c>
      <c r="D87" s="93"/>
      <c r="E87" s="84">
        <f t="shared" si="18"/>
        <v>912</v>
      </c>
      <c r="F87" s="85">
        <f t="shared" si="22"/>
        <v>1988</v>
      </c>
      <c r="G87" s="90">
        <f t="shared" si="16"/>
        <v>3.359</v>
      </c>
      <c r="H87" s="90">
        <f t="shared" si="15"/>
        <v>9.6189999999999998</v>
      </c>
      <c r="I87" s="90">
        <f t="shared" si="15"/>
        <v>194.53700000000001</v>
      </c>
      <c r="J87" s="90">
        <f t="shared" si="15"/>
        <v>103.753</v>
      </c>
      <c r="K87" s="90">
        <f t="shared" si="15"/>
        <v>104.19199999999999</v>
      </c>
      <c r="L87" s="90">
        <f t="shared" si="15"/>
        <v>113.2</v>
      </c>
      <c r="M87" s="90">
        <f t="shared" si="15"/>
        <v>138.88999999999999</v>
      </c>
      <c r="N87" s="90">
        <f t="shared" si="15"/>
        <v>140.411</v>
      </c>
      <c r="O87" s="90">
        <f t="shared" si="15"/>
        <v>100.639</v>
      </c>
      <c r="P87" s="90">
        <f t="shared" si="15"/>
        <v>27.02</v>
      </c>
      <c r="Q87" s="90">
        <f t="shared" si="15"/>
        <v>7.31</v>
      </c>
      <c r="R87" s="90">
        <f t="shared" si="15"/>
        <v>0</v>
      </c>
      <c r="S87" s="92">
        <f t="shared" si="19"/>
        <v>942.93</v>
      </c>
      <c r="T87" s="92"/>
      <c r="U87" s="77">
        <v>34393</v>
      </c>
      <c r="V87" s="99" t="e">
        <f>TRINITYFNFlow!K87</f>
        <v>#VALUE!</v>
      </c>
      <c r="W87" s="99"/>
      <c r="AK87" s="91"/>
      <c r="AL87" s="91"/>
      <c r="AM87" s="91"/>
      <c r="AN87" s="91"/>
      <c r="AO87" s="101">
        <v>1996</v>
      </c>
      <c r="AP87">
        <v>2</v>
      </c>
      <c r="AQ87">
        <f t="shared" si="23"/>
        <v>2</v>
      </c>
      <c r="AR87">
        <f t="shared" si="20"/>
        <v>2</v>
      </c>
      <c r="AS87">
        <f t="shared" si="21"/>
        <v>2</v>
      </c>
    </row>
    <row r="88" spans="1:45" x14ac:dyDescent="0.2">
      <c r="A88" s="60">
        <v>6635</v>
      </c>
      <c r="B88" s="61">
        <v>114000</v>
      </c>
      <c r="C88" s="93">
        <f t="shared" si="17"/>
        <v>114</v>
      </c>
      <c r="D88" s="93"/>
      <c r="E88" s="84">
        <f t="shared" si="18"/>
        <v>924</v>
      </c>
      <c r="F88" s="85">
        <f t="shared" si="22"/>
        <v>1989</v>
      </c>
      <c r="G88" s="90">
        <f t="shared" si="16"/>
        <v>3.62</v>
      </c>
      <c r="H88" s="90">
        <f t="shared" si="15"/>
        <v>59.616999999999997</v>
      </c>
      <c r="I88" s="90">
        <f t="shared" si="15"/>
        <v>38.468000000000004</v>
      </c>
      <c r="J88" s="90">
        <f t="shared" si="15"/>
        <v>45.473999999999997</v>
      </c>
      <c r="K88" s="90">
        <f t="shared" si="15"/>
        <v>48.18</v>
      </c>
      <c r="L88" s="90">
        <f t="shared" ref="H88:R111" si="24">INDEX($C$11:$C$1500, L$9 + $E88, 1)</f>
        <v>369.89100000000002</v>
      </c>
      <c r="M88" s="90">
        <f t="shared" si="24"/>
        <v>242.95</v>
      </c>
      <c r="N88" s="90">
        <f t="shared" si="24"/>
        <v>157.84</v>
      </c>
      <c r="O88" s="90">
        <f t="shared" si="24"/>
        <v>60.899000000000001</v>
      </c>
      <c r="P88" s="90">
        <f t="shared" si="24"/>
        <v>15.065</v>
      </c>
      <c r="Q88" s="90">
        <f t="shared" si="24"/>
        <v>8.3070000000000004</v>
      </c>
      <c r="R88" s="90">
        <f t="shared" si="24"/>
        <v>13.73</v>
      </c>
      <c r="S88" s="92">
        <f t="shared" si="19"/>
        <v>1064.0410000000002</v>
      </c>
      <c r="T88" s="92"/>
      <c r="U88" s="77">
        <v>34424</v>
      </c>
      <c r="V88" s="99">
        <f>TRINITYFNFlow!K88</f>
        <v>95.609256198347083</v>
      </c>
      <c r="W88" s="99"/>
      <c r="AK88" s="91"/>
      <c r="AL88" s="91"/>
      <c r="AM88" s="91"/>
      <c r="AN88" s="91"/>
      <c r="AO88" s="101">
        <v>1997</v>
      </c>
      <c r="AP88">
        <v>2</v>
      </c>
      <c r="AQ88">
        <f t="shared" si="23"/>
        <v>2</v>
      </c>
      <c r="AR88">
        <f t="shared" si="20"/>
        <v>2</v>
      </c>
      <c r="AS88">
        <f t="shared" si="21"/>
        <v>2</v>
      </c>
    </row>
    <row r="89" spans="1:45" x14ac:dyDescent="0.2">
      <c r="A89" s="60">
        <v>6666</v>
      </c>
      <c r="B89" s="61">
        <v>173000</v>
      </c>
      <c r="C89" s="93">
        <f t="shared" si="17"/>
        <v>173</v>
      </c>
      <c r="D89" s="93"/>
      <c r="E89" s="84">
        <f t="shared" si="18"/>
        <v>936</v>
      </c>
      <c r="F89" s="85">
        <f t="shared" si="22"/>
        <v>1990</v>
      </c>
      <c r="G89" s="90">
        <f t="shared" si="16"/>
        <v>51.749000000000002</v>
      </c>
      <c r="H89" s="90">
        <f t="shared" si="24"/>
        <v>20.460999999999999</v>
      </c>
      <c r="I89" s="90">
        <f t="shared" si="24"/>
        <v>28.768000000000001</v>
      </c>
      <c r="J89" s="90">
        <f t="shared" si="24"/>
        <v>83.152000000000001</v>
      </c>
      <c r="K89" s="90">
        <f t="shared" si="24"/>
        <v>42.706000000000003</v>
      </c>
      <c r="L89" s="90">
        <f t="shared" si="24"/>
        <v>111.934</v>
      </c>
      <c r="M89" s="90">
        <f t="shared" si="24"/>
        <v>96.730999999999995</v>
      </c>
      <c r="N89" s="90">
        <f t="shared" si="24"/>
        <v>156.809</v>
      </c>
      <c r="O89" s="90">
        <f t="shared" si="24"/>
        <v>105.68</v>
      </c>
      <c r="P89" s="90">
        <f t="shared" si="24"/>
        <v>16.789000000000001</v>
      </c>
      <c r="Q89" s="90">
        <f t="shared" si="24"/>
        <v>3.476</v>
      </c>
      <c r="R89" s="90">
        <f t="shared" si="24"/>
        <v>0.60099999999999998</v>
      </c>
      <c r="S89" s="92">
        <f t="shared" si="19"/>
        <v>718.85599999999999</v>
      </c>
      <c r="T89" s="92"/>
      <c r="U89" s="77">
        <v>34454</v>
      </c>
      <c r="V89" s="99">
        <f>TRINITYFNFlow!K89</f>
        <v>107.18677685950412</v>
      </c>
      <c r="W89" s="99"/>
      <c r="AK89" s="91"/>
      <c r="AL89" s="91"/>
      <c r="AM89" s="91"/>
      <c r="AN89" s="91"/>
      <c r="AO89" s="101">
        <v>1998</v>
      </c>
      <c r="AP89">
        <v>1</v>
      </c>
      <c r="AQ89">
        <f t="shared" si="23"/>
        <v>1</v>
      </c>
      <c r="AR89">
        <f t="shared" si="20"/>
        <v>1</v>
      </c>
      <c r="AS89">
        <f t="shared" si="21"/>
        <v>1</v>
      </c>
    </row>
    <row r="90" spans="1:45" x14ac:dyDescent="0.2">
      <c r="A90" s="60">
        <v>6696</v>
      </c>
      <c r="B90" s="61">
        <v>97200</v>
      </c>
      <c r="C90" s="93">
        <f t="shared" si="17"/>
        <v>97.2</v>
      </c>
      <c r="D90" s="93"/>
      <c r="E90" s="84">
        <f t="shared" si="18"/>
        <v>948</v>
      </c>
      <c r="F90" s="85">
        <f t="shared" si="22"/>
        <v>1991</v>
      </c>
      <c r="G90" s="90">
        <f t="shared" si="16"/>
        <v>2.8519999999999999</v>
      </c>
      <c r="H90" s="90">
        <f t="shared" si="24"/>
        <v>5.5650000000000004</v>
      </c>
      <c r="I90" s="90">
        <f t="shared" si="24"/>
        <v>7.9560000000000004</v>
      </c>
      <c r="J90" s="90">
        <f t="shared" si="24"/>
        <v>15.3</v>
      </c>
      <c r="K90" s="90">
        <f t="shared" si="24"/>
        <v>28.102</v>
      </c>
      <c r="L90" s="90">
        <f t="shared" si="24"/>
        <v>96.545000000000002</v>
      </c>
      <c r="M90" s="90">
        <f t="shared" si="24"/>
        <v>105.79600000000001</v>
      </c>
      <c r="N90" s="90">
        <f t="shared" si="24"/>
        <v>124.148</v>
      </c>
      <c r="O90" s="90">
        <f t="shared" si="24"/>
        <v>60.345999999999997</v>
      </c>
      <c r="P90" s="90">
        <f t="shared" si="24"/>
        <v>21.640999999999998</v>
      </c>
      <c r="Q90" s="90">
        <f t="shared" si="24"/>
        <v>11.561</v>
      </c>
      <c r="R90" s="90">
        <f t="shared" si="24"/>
        <v>7.1719999999999997</v>
      </c>
      <c r="S90" s="92">
        <f t="shared" si="19"/>
        <v>486.98400000000004</v>
      </c>
      <c r="T90" s="92"/>
      <c r="U90" s="77">
        <v>34485</v>
      </c>
      <c r="V90" s="99">
        <f>TRINITYFNFlow!K90</f>
        <v>116.17190082644629</v>
      </c>
      <c r="W90" s="99"/>
      <c r="AK90" s="91"/>
      <c r="AL90" s="91"/>
      <c r="AM90" s="91"/>
      <c r="AN90" s="91"/>
      <c r="AO90" s="101">
        <v>1999</v>
      </c>
      <c r="AP90">
        <v>2</v>
      </c>
      <c r="AQ90">
        <f t="shared" si="23"/>
        <v>2</v>
      </c>
      <c r="AR90">
        <f t="shared" si="20"/>
        <v>2</v>
      </c>
      <c r="AS90">
        <f t="shared" si="21"/>
        <v>2</v>
      </c>
    </row>
    <row r="91" spans="1:45" x14ac:dyDescent="0.2">
      <c r="A91" s="60">
        <v>6727</v>
      </c>
      <c r="B91" s="61">
        <v>29800</v>
      </c>
      <c r="C91" s="93">
        <f t="shared" si="17"/>
        <v>29.8</v>
      </c>
      <c r="D91" s="93"/>
      <c r="E91" s="84">
        <f t="shared" si="18"/>
        <v>960</v>
      </c>
      <c r="F91" s="85">
        <f t="shared" si="22"/>
        <v>1992</v>
      </c>
      <c r="G91" s="90">
        <f t="shared" si="16"/>
        <v>6.7309999999999999</v>
      </c>
      <c r="H91" s="90">
        <f t="shared" si="24"/>
        <v>10.462999999999999</v>
      </c>
      <c r="I91" s="90">
        <f t="shared" si="24"/>
        <v>17.164000000000001</v>
      </c>
      <c r="J91" s="90">
        <f t="shared" si="24"/>
        <v>25.783000000000001</v>
      </c>
      <c r="K91" s="90">
        <f t="shared" si="24"/>
        <v>154.61699999999999</v>
      </c>
      <c r="L91" s="90">
        <f t="shared" si="24"/>
        <v>170.34299999999999</v>
      </c>
      <c r="M91" s="90">
        <f t="shared" si="24"/>
        <v>269.10899999999998</v>
      </c>
      <c r="N91" s="90">
        <f t="shared" si="24"/>
        <v>182.667</v>
      </c>
      <c r="O91" s="90">
        <f t="shared" si="24"/>
        <v>46.04</v>
      </c>
      <c r="P91" s="90">
        <f t="shared" si="24"/>
        <v>12.836</v>
      </c>
      <c r="Q91" s="90">
        <f t="shared" si="24"/>
        <v>2.1059999999999999</v>
      </c>
      <c r="R91" s="90">
        <f t="shared" si="24"/>
        <v>1.7170000000000001</v>
      </c>
      <c r="S91" s="92">
        <f t="shared" si="19"/>
        <v>899.57600000000002</v>
      </c>
      <c r="T91" s="92"/>
      <c r="U91" s="77">
        <v>34515</v>
      </c>
      <c r="V91" s="99">
        <f>TRINITYFNFlow!K91</f>
        <v>25.489586776859507</v>
      </c>
      <c r="W91" s="99"/>
      <c r="AK91" s="91"/>
      <c r="AL91" s="91"/>
      <c r="AM91" s="91"/>
      <c r="AN91" s="91"/>
      <c r="AO91" s="101">
        <v>2000</v>
      </c>
      <c r="AP91">
        <v>2</v>
      </c>
      <c r="AQ91">
        <f t="shared" si="23"/>
        <v>2</v>
      </c>
      <c r="AR91">
        <f t="shared" si="20"/>
        <v>2</v>
      </c>
      <c r="AS91">
        <f t="shared" si="21"/>
        <v>2</v>
      </c>
    </row>
    <row r="92" spans="1:45" x14ac:dyDescent="0.2">
      <c r="A92" s="60">
        <v>6757</v>
      </c>
      <c r="B92" s="61">
        <v>7930</v>
      </c>
      <c r="C92" s="93">
        <f t="shared" si="17"/>
        <v>7.93</v>
      </c>
      <c r="D92" s="93"/>
      <c r="E92" s="84">
        <f t="shared" si="18"/>
        <v>972</v>
      </c>
      <c r="F92" s="85">
        <f t="shared" si="22"/>
        <v>1993</v>
      </c>
      <c r="G92" s="90">
        <f t="shared" si="16"/>
        <v>8.4329999999999998</v>
      </c>
      <c r="H92" s="90">
        <f t="shared" si="24"/>
        <v>17.065000000000001</v>
      </c>
      <c r="I92" s="90">
        <f t="shared" si="24"/>
        <v>42.02</v>
      </c>
      <c r="J92" s="90">
        <f t="shared" si="24"/>
        <v>81.051000000000002</v>
      </c>
      <c r="K92" s="90">
        <f t="shared" si="24"/>
        <v>161.09899999999999</v>
      </c>
      <c r="L92" s="90">
        <f t="shared" si="24"/>
        <v>398.404</v>
      </c>
      <c r="M92" s="90">
        <f t="shared" si="24"/>
        <v>243.83</v>
      </c>
      <c r="N92" s="90">
        <f t="shared" si="24"/>
        <v>475.90699999999998</v>
      </c>
      <c r="O92" s="90">
        <f t="shared" si="24"/>
        <v>254.06100000000001</v>
      </c>
      <c r="P92" s="90">
        <f t="shared" si="24"/>
        <v>58.664999999999999</v>
      </c>
      <c r="Q92" s="90">
        <f t="shared" si="24"/>
        <v>18.803000000000001</v>
      </c>
      <c r="R92" s="90">
        <f t="shared" si="24"/>
        <v>7.407</v>
      </c>
      <c r="S92" s="92">
        <f t="shared" si="19"/>
        <v>1766.7449999999999</v>
      </c>
      <c r="T92" s="92"/>
      <c r="U92" s="77">
        <v>34546</v>
      </c>
      <c r="V92" s="99">
        <f>TRINITYFNFlow!K92</f>
        <v>12.186446280991737</v>
      </c>
      <c r="W92" s="99"/>
      <c r="AK92" s="91"/>
      <c r="AL92" s="91"/>
      <c r="AM92" s="91"/>
      <c r="AN92" s="91"/>
      <c r="AO92" s="101">
        <v>2001</v>
      </c>
      <c r="AP92">
        <v>4</v>
      </c>
      <c r="AQ92">
        <f t="shared" si="23"/>
        <v>4</v>
      </c>
      <c r="AR92">
        <f t="shared" si="20"/>
        <v>4</v>
      </c>
      <c r="AS92">
        <f t="shared" si="21"/>
        <v>4</v>
      </c>
    </row>
    <row r="93" spans="1:45" x14ac:dyDescent="0.2">
      <c r="A93" s="60">
        <v>6788</v>
      </c>
      <c r="B93" s="61">
        <v>4720</v>
      </c>
      <c r="C93" s="93">
        <f t="shared" si="17"/>
        <v>4.72</v>
      </c>
      <c r="D93" s="93"/>
      <c r="E93" s="84">
        <f t="shared" si="18"/>
        <v>984</v>
      </c>
      <c r="F93" s="85">
        <f t="shared" si="22"/>
        <v>1994</v>
      </c>
      <c r="G93" s="90">
        <f t="shared" si="16"/>
        <v>9.218</v>
      </c>
      <c r="H93" s="90">
        <f t="shared" si="24"/>
        <v>4.4630000000000001</v>
      </c>
      <c r="I93" s="90">
        <f t="shared" si="24"/>
        <v>40.255000000000003</v>
      </c>
      <c r="J93" s="90">
        <f t="shared" si="24"/>
        <v>61.484999999999999</v>
      </c>
      <c r="K93" s="90">
        <f t="shared" si="24"/>
        <v>53.68</v>
      </c>
      <c r="L93" s="90">
        <f t="shared" si="24"/>
        <v>94.215000000000003</v>
      </c>
      <c r="M93" s="90">
        <f t="shared" si="24"/>
        <v>113.625</v>
      </c>
      <c r="N93" s="90">
        <f t="shared" si="24"/>
        <v>119.318</v>
      </c>
      <c r="O93" s="90">
        <f t="shared" si="24"/>
        <v>23.308</v>
      </c>
      <c r="P93" s="90">
        <f t="shared" si="24"/>
        <v>2.4159999999999999</v>
      </c>
      <c r="Q93" s="90">
        <f t="shared" si="24"/>
        <v>0</v>
      </c>
      <c r="R93" s="90">
        <f t="shared" si="24"/>
        <v>0</v>
      </c>
      <c r="S93" s="92">
        <f t="shared" si="19"/>
        <v>521.98300000000006</v>
      </c>
      <c r="T93" s="92"/>
      <c r="U93" s="77">
        <v>34577</v>
      </c>
      <c r="V93" s="99">
        <f>TRINITYFNFlow!K93</f>
        <v>2.8046280991735535</v>
      </c>
      <c r="W93" s="99"/>
      <c r="AK93" s="91"/>
      <c r="AO93" s="101">
        <v>2002</v>
      </c>
      <c r="AP93">
        <v>3</v>
      </c>
      <c r="AQ93">
        <f t="shared" si="23"/>
        <v>3</v>
      </c>
      <c r="AR93">
        <f t="shared" si="20"/>
        <v>3</v>
      </c>
      <c r="AS93">
        <f t="shared" si="21"/>
        <v>3</v>
      </c>
    </row>
    <row r="94" spans="1:45" x14ac:dyDescent="0.2">
      <c r="A94" s="60">
        <v>6819</v>
      </c>
      <c r="B94" s="61">
        <v>9580</v>
      </c>
      <c r="C94" s="93">
        <f t="shared" si="17"/>
        <v>9.58</v>
      </c>
      <c r="D94" s="93"/>
      <c r="E94" s="84">
        <f t="shared" si="18"/>
        <v>996</v>
      </c>
      <c r="F94" s="85">
        <f t="shared" si="22"/>
        <v>1995</v>
      </c>
      <c r="G94" s="90">
        <f t="shared" si="16"/>
        <v>0</v>
      </c>
      <c r="H94" s="90">
        <f t="shared" si="24"/>
        <v>13.593</v>
      </c>
      <c r="I94" s="90">
        <f t="shared" si="24"/>
        <v>20.376000000000001</v>
      </c>
      <c r="J94" s="90">
        <f t="shared" si="24"/>
        <v>430.06099999999998</v>
      </c>
      <c r="K94" s="90">
        <f t="shared" si="24"/>
        <v>274.66000000000003</v>
      </c>
      <c r="L94" s="90">
        <f t="shared" si="24"/>
        <v>481.06400000000002</v>
      </c>
      <c r="M94" s="90">
        <f t="shared" si="24"/>
        <v>276.81400000000002</v>
      </c>
      <c r="N94" s="90">
        <f t="shared" si="24"/>
        <v>391.959</v>
      </c>
      <c r="O94" s="90">
        <f t="shared" si="24"/>
        <v>269.17200000000003</v>
      </c>
      <c r="P94" s="90">
        <f t="shared" si="24"/>
        <v>94.510999999999996</v>
      </c>
      <c r="Q94" s="90">
        <f t="shared" si="24"/>
        <v>14.792</v>
      </c>
      <c r="R94" s="90">
        <f t="shared" si="24"/>
        <v>0</v>
      </c>
      <c r="S94" s="92">
        <f t="shared" si="19"/>
        <v>2267.0020000000004</v>
      </c>
      <c r="T94" s="92"/>
      <c r="U94" s="77">
        <v>34607</v>
      </c>
      <c r="V94" s="99">
        <f>TRINITYFNFlow!K94</f>
        <v>-3.5266115702479333</v>
      </c>
      <c r="W94" s="99"/>
      <c r="AK94" s="91"/>
      <c r="AO94" s="101">
        <v>2003</v>
      </c>
      <c r="AP94">
        <v>2</v>
      </c>
      <c r="AQ94">
        <f t="shared" si="23"/>
        <v>2</v>
      </c>
      <c r="AR94">
        <f t="shared" si="20"/>
        <v>2</v>
      </c>
      <c r="AS94">
        <f t="shared" si="21"/>
        <v>2</v>
      </c>
    </row>
    <row r="95" spans="1:45" x14ac:dyDescent="0.2">
      <c r="A95" s="60">
        <v>6849</v>
      </c>
      <c r="B95" s="61">
        <v>16500</v>
      </c>
      <c r="C95" s="93">
        <f t="shared" si="17"/>
        <v>16.5</v>
      </c>
      <c r="D95" s="93"/>
      <c r="E95" s="84">
        <f t="shared" si="18"/>
        <v>1008</v>
      </c>
      <c r="F95" s="85">
        <f t="shared" si="22"/>
        <v>1996</v>
      </c>
      <c r="G95" s="90">
        <f t="shared" si="16"/>
        <v>2.274</v>
      </c>
      <c r="H95" s="90">
        <f t="shared" si="24"/>
        <v>6.1520000000000001</v>
      </c>
      <c r="I95" s="90">
        <f t="shared" si="24"/>
        <v>127.574</v>
      </c>
      <c r="J95" s="90">
        <f t="shared" si="24"/>
        <v>134.26499999999999</v>
      </c>
      <c r="K95" s="90">
        <f t="shared" si="24"/>
        <v>383.11200000000002</v>
      </c>
      <c r="L95" s="90">
        <f t="shared" si="24"/>
        <v>219.81700000000001</v>
      </c>
      <c r="M95" s="90">
        <f t="shared" si="24"/>
        <v>221.68299999999999</v>
      </c>
      <c r="N95" s="90">
        <f t="shared" si="24"/>
        <v>259.45600000000002</v>
      </c>
      <c r="O95" s="90">
        <f t="shared" si="24"/>
        <v>94.117999999999995</v>
      </c>
      <c r="P95" s="90">
        <f t="shared" si="24"/>
        <v>26.521999999999998</v>
      </c>
      <c r="Q95" s="90">
        <f t="shared" si="24"/>
        <v>0</v>
      </c>
      <c r="R95" s="90">
        <f t="shared" si="24"/>
        <v>0</v>
      </c>
      <c r="S95" s="92">
        <f t="shared" si="19"/>
        <v>1474.973</v>
      </c>
      <c r="T95" s="92"/>
      <c r="U95" s="77">
        <v>34638</v>
      </c>
      <c r="V95" s="99">
        <f>TRINITYFNFlow!K95</f>
        <v>0.5157024793388425</v>
      </c>
      <c r="W95" s="99"/>
      <c r="AK95" s="91"/>
      <c r="AO95" s="101">
        <v>2004</v>
      </c>
      <c r="AQ95">
        <f t="shared" si="23"/>
        <v>2</v>
      </c>
      <c r="AR95">
        <f t="shared" si="20"/>
        <v>2</v>
      </c>
      <c r="AS95">
        <f t="shared" si="21"/>
        <v>2</v>
      </c>
    </row>
    <row r="96" spans="1:45" x14ac:dyDescent="0.2">
      <c r="A96" s="60">
        <v>6880</v>
      </c>
      <c r="B96" s="61">
        <v>22400</v>
      </c>
      <c r="C96" s="93">
        <f t="shared" si="17"/>
        <v>22.4</v>
      </c>
      <c r="D96" s="93"/>
      <c r="E96" s="84">
        <f t="shared" si="18"/>
        <v>1020</v>
      </c>
      <c r="F96" s="85">
        <f t="shared" si="22"/>
        <v>1997</v>
      </c>
      <c r="G96" s="90">
        <f t="shared" si="16"/>
        <v>1.663</v>
      </c>
      <c r="H96" s="90">
        <f t="shared" si="24"/>
        <v>73.941000000000003</v>
      </c>
      <c r="I96" s="90">
        <f t="shared" si="24"/>
        <v>430.41500000000002</v>
      </c>
      <c r="J96" s="90">
        <f t="shared" si="24"/>
        <v>443.51600000000002</v>
      </c>
      <c r="K96" s="90">
        <f t="shared" si="24"/>
        <v>103.563</v>
      </c>
      <c r="L96" s="90">
        <f t="shared" si="24"/>
        <v>114.539</v>
      </c>
      <c r="M96" s="90">
        <f t="shared" si="24"/>
        <v>150.732</v>
      </c>
      <c r="N96" s="90">
        <f t="shared" si="24"/>
        <v>111.01300000000001</v>
      </c>
      <c r="O96" s="90">
        <f t="shared" si="24"/>
        <v>34.786000000000001</v>
      </c>
      <c r="P96" s="90">
        <f t="shared" si="24"/>
        <v>11.398999999999999</v>
      </c>
      <c r="Q96" s="90">
        <f t="shared" si="24"/>
        <v>2.5430000000000001</v>
      </c>
      <c r="R96" s="90">
        <f t="shared" si="24"/>
        <v>1.2230000000000001</v>
      </c>
      <c r="S96" s="92">
        <f t="shared" si="19"/>
        <v>1479.3329999999999</v>
      </c>
      <c r="T96" s="92"/>
      <c r="U96" s="77">
        <v>34668</v>
      </c>
      <c r="V96" s="99">
        <f>TRINITYFNFlow!K96</f>
        <v>15.877685950413223</v>
      </c>
      <c r="W96" s="99"/>
      <c r="AK96" s="91"/>
      <c r="AO96" s="101">
        <v>2005</v>
      </c>
      <c r="AQ96">
        <f t="shared" si="23"/>
        <v>2</v>
      </c>
      <c r="AR96">
        <f t="shared" si="20"/>
        <v>2</v>
      </c>
      <c r="AS96">
        <f t="shared" si="21"/>
        <v>2</v>
      </c>
    </row>
    <row r="97" spans="1:45" x14ac:dyDescent="0.2">
      <c r="A97" s="60">
        <v>6910</v>
      </c>
      <c r="B97" s="61">
        <v>22500</v>
      </c>
      <c r="C97" s="93">
        <f t="shared" si="17"/>
        <v>22.5</v>
      </c>
      <c r="D97" s="93"/>
      <c r="E97" s="84">
        <f t="shared" si="18"/>
        <v>1032</v>
      </c>
      <c r="F97" s="85">
        <f t="shared" si="22"/>
        <v>1998</v>
      </c>
      <c r="G97" s="90">
        <f t="shared" si="16"/>
        <v>8.3219999999999992</v>
      </c>
      <c r="H97" s="90">
        <f t="shared" si="24"/>
        <v>52.238999999999997</v>
      </c>
      <c r="I97" s="90">
        <f t="shared" si="24"/>
        <v>59.176000000000002</v>
      </c>
      <c r="J97" s="90">
        <f t="shared" si="24"/>
        <v>335.839</v>
      </c>
      <c r="K97" s="90">
        <f t="shared" si="24"/>
        <v>362.57299999999998</v>
      </c>
      <c r="L97" s="90">
        <f t="shared" si="24"/>
        <v>460.31</v>
      </c>
      <c r="M97" s="90">
        <f t="shared" si="24"/>
        <v>252.51400000000001</v>
      </c>
      <c r="N97" s="90">
        <f t="shared" si="24"/>
        <v>423.21600000000001</v>
      </c>
      <c r="O97" s="90">
        <f t="shared" si="24"/>
        <v>491.17700000000002</v>
      </c>
      <c r="P97" s="90">
        <f t="shared" si="24"/>
        <v>208.36099999999999</v>
      </c>
      <c r="Q97" s="90">
        <f t="shared" si="24"/>
        <v>27.003</v>
      </c>
      <c r="R97" s="90">
        <f t="shared" si="24"/>
        <v>3.0539999999999998</v>
      </c>
      <c r="S97" s="92">
        <f t="shared" si="19"/>
        <v>2683.7840000000001</v>
      </c>
      <c r="T97" s="92"/>
      <c r="U97" s="77">
        <v>34699</v>
      </c>
      <c r="V97" s="99">
        <f>TRINITYFNFlow!K97</f>
        <v>26.031074380165286</v>
      </c>
      <c r="W97" s="99"/>
      <c r="AO97" s="101">
        <v>2006</v>
      </c>
      <c r="AQ97">
        <f t="shared" si="23"/>
        <v>1</v>
      </c>
      <c r="AR97">
        <f t="shared" si="20"/>
        <v>1</v>
      </c>
      <c r="AS97">
        <f t="shared" si="21"/>
        <v>1</v>
      </c>
    </row>
    <row r="98" spans="1:45" x14ac:dyDescent="0.2">
      <c r="A98" s="60">
        <v>6941</v>
      </c>
      <c r="B98" s="61">
        <v>82400</v>
      </c>
      <c r="C98" s="93">
        <f t="shared" si="17"/>
        <v>82.4</v>
      </c>
      <c r="D98" s="93"/>
      <c r="E98" s="84">
        <f t="shared" si="18"/>
        <v>1044</v>
      </c>
      <c r="F98" s="85">
        <f t="shared" si="22"/>
        <v>1999</v>
      </c>
      <c r="G98" s="90">
        <f t="shared" si="16"/>
        <v>8.4260000000000002</v>
      </c>
      <c r="H98" s="90">
        <f t="shared" si="24"/>
        <v>80.793000000000006</v>
      </c>
      <c r="I98" s="90">
        <f t="shared" si="24"/>
        <v>93.745000000000005</v>
      </c>
      <c r="J98" s="90">
        <f t="shared" si="24"/>
        <v>106.212</v>
      </c>
      <c r="K98" s="90">
        <f t="shared" si="24"/>
        <v>137.24</v>
      </c>
      <c r="L98" s="90">
        <f t="shared" si="24"/>
        <v>189.37</v>
      </c>
      <c r="M98" s="90">
        <f t="shared" si="24"/>
        <v>224.66399999999999</v>
      </c>
      <c r="N98" s="90">
        <f t="shared" si="24"/>
        <v>333.928</v>
      </c>
      <c r="O98" s="90">
        <f t="shared" si="24"/>
        <v>175.34700000000001</v>
      </c>
      <c r="P98" s="90">
        <f t="shared" si="24"/>
        <v>36.982999999999997</v>
      </c>
      <c r="Q98" s="90">
        <f t="shared" si="24"/>
        <v>8.5630000000000006</v>
      </c>
      <c r="R98" s="90">
        <f t="shared" si="24"/>
        <v>5.9790000000000001</v>
      </c>
      <c r="S98" s="92">
        <f t="shared" si="19"/>
        <v>1401.2500000000002</v>
      </c>
      <c r="T98" s="92"/>
      <c r="U98" s="77">
        <v>34730</v>
      </c>
      <c r="V98" s="99">
        <f>TRINITYFNFlow!K98</f>
        <v>251.34545454545454</v>
      </c>
      <c r="W98" s="99"/>
      <c r="AO98" s="101">
        <v>2007</v>
      </c>
      <c r="AQ98">
        <f t="shared" si="23"/>
        <v>4</v>
      </c>
      <c r="AR98">
        <f t="shared" si="20"/>
        <v>4</v>
      </c>
      <c r="AS98">
        <f t="shared" si="21"/>
        <v>4</v>
      </c>
    </row>
    <row r="99" spans="1:45" x14ac:dyDescent="0.2">
      <c r="A99" s="60">
        <v>6972</v>
      </c>
      <c r="B99" s="61">
        <v>146000</v>
      </c>
      <c r="C99" s="93">
        <f t="shared" si="17"/>
        <v>146</v>
      </c>
      <c r="D99" s="93"/>
      <c r="E99" s="84">
        <f t="shared" si="18"/>
        <v>1056</v>
      </c>
      <c r="F99" s="85">
        <f t="shared" si="22"/>
        <v>2000</v>
      </c>
      <c r="G99" s="90">
        <f t="shared" si="16"/>
        <v>4.29</v>
      </c>
      <c r="H99" s="90">
        <f t="shared" si="24"/>
        <v>43.792999999999999</v>
      </c>
      <c r="I99" s="90">
        <f t="shared" si="24"/>
        <v>34.514000000000003</v>
      </c>
      <c r="J99" s="90">
        <f t="shared" si="24"/>
        <v>172.71600000000001</v>
      </c>
      <c r="K99" s="90">
        <f t="shared" si="24"/>
        <v>272.27999999999997</v>
      </c>
      <c r="L99" s="90">
        <f t="shared" si="24"/>
        <v>206.72</v>
      </c>
      <c r="M99" s="90">
        <f t="shared" si="24"/>
        <v>334.18900000000002</v>
      </c>
      <c r="N99" s="90">
        <f t="shared" si="24"/>
        <v>278.51499999999999</v>
      </c>
      <c r="O99" s="90">
        <f t="shared" si="24"/>
        <v>156.36799999999999</v>
      </c>
      <c r="P99" s="90">
        <f t="shared" si="24"/>
        <v>47.527999999999999</v>
      </c>
      <c r="Q99" s="90">
        <f t="shared" si="24"/>
        <v>0</v>
      </c>
      <c r="R99" s="90">
        <f t="shared" si="24"/>
        <v>0</v>
      </c>
      <c r="S99" s="92">
        <f t="shared" si="19"/>
        <v>1550.9129999999998</v>
      </c>
      <c r="T99" s="92"/>
      <c r="U99" s="77">
        <v>34758</v>
      </c>
      <c r="V99" s="99">
        <f>TRINITYFNFlow!K99</f>
        <v>302.04694214876031</v>
      </c>
      <c r="W99" s="99"/>
      <c r="AO99" s="101">
        <v>2008</v>
      </c>
      <c r="AQ99">
        <f t="shared" si="23"/>
        <v>4</v>
      </c>
      <c r="AR99">
        <f t="shared" si="20"/>
        <v>4</v>
      </c>
      <c r="AS99">
        <f t="shared" si="21"/>
        <v>4</v>
      </c>
    </row>
    <row r="100" spans="1:45" x14ac:dyDescent="0.2">
      <c r="A100" s="60">
        <v>7000</v>
      </c>
      <c r="B100" s="61">
        <v>140000</v>
      </c>
      <c r="C100" s="93">
        <f t="shared" si="17"/>
        <v>140</v>
      </c>
      <c r="D100" s="93"/>
      <c r="E100" s="84">
        <f t="shared" si="18"/>
        <v>1068</v>
      </c>
      <c r="F100" s="85">
        <f t="shared" si="22"/>
        <v>2001</v>
      </c>
      <c r="G100" s="90">
        <f t="shared" si="16"/>
        <v>12.183999999999999</v>
      </c>
      <c r="H100" s="90">
        <f t="shared" si="24"/>
        <v>15.571</v>
      </c>
      <c r="I100" s="90">
        <f t="shared" si="24"/>
        <v>18.013999999999999</v>
      </c>
      <c r="J100" s="90">
        <f t="shared" si="24"/>
        <v>26.864000000000001</v>
      </c>
      <c r="K100" s="90">
        <f t="shared" si="24"/>
        <v>57.195999999999998</v>
      </c>
      <c r="L100" s="90">
        <f t="shared" si="24"/>
        <v>194.995</v>
      </c>
      <c r="M100" s="90">
        <f t="shared" si="24"/>
        <v>145.10599999999999</v>
      </c>
      <c r="N100" s="90">
        <f t="shared" si="24"/>
        <v>185.63</v>
      </c>
      <c r="O100" s="90">
        <f t="shared" si="24"/>
        <v>42.529000000000003</v>
      </c>
      <c r="P100" s="90">
        <f t="shared" si="24"/>
        <v>22.695</v>
      </c>
      <c r="Q100" s="90">
        <f t="shared" si="24"/>
        <v>9.4030000000000005</v>
      </c>
      <c r="R100" s="90">
        <f t="shared" si="24"/>
        <v>3.7919999999999998</v>
      </c>
      <c r="S100" s="92">
        <f t="shared" si="19"/>
        <v>733.97900000000004</v>
      </c>
      <c r="T100" s="92"/>
      <c r="U100" s="77">
        <v>34789</v>
      </c>
      <c r="V100" s="99">
        <f>TRINITYFNFlow!K100</f>
        <v>452.43173553719009</v>
      </c>
      <c r="W100" s="99"/>
      <c r="AO100" s="101">
        <v>2009</v>
      </c>
      <c r="AQ100">
        <f t="shared" si="23"/>
        <v>4</v>
      </c>
      <c r="AR100">
        <f t="shared" si="20"/>
        <v>4</v>
      </c>
      <c r="AS100">
        <f t="shared" si="21"/>
        <v>4</v>
      </c>
    </row>
    <row r="101" spans="1:45" x14ac:dyDescent="0.2">
      <c r="A101" s="60">
        <v>7031</v>
      </c>
      <c r="B101" s="61">
        <v>300000</v>
      </c>
      <c r="C101" s="93">
        <f t="shared" si="17"/>
        <v>300</v>
      </c>
      <c r="D101" s="93"/>
      <c r="E101" s="84">
        <f t="shared" si="18"/>
        <v>1080</v>
      </c>
      <c r="F101" s="85">
        <f t="shared" si="22"/>
        <v>2002</v>
      </c>
      <c r="G101" s="90">
        <f t="shared" si="16"/>
        <v>3.1150000000000002</v>
      </c>
      <c r="H101" s="90">
        <f t="shared" si="24"/>
        <v>65.81</v>
      </c>
      <c r="I101" s="90">
        <f t="shared" si="24"/>
        <v>107.224</v>
      </c>
      <c r="J101" s="90">
        <f t="shared" si="24"/>
        <v>250.70699999999999</v>
      </c>
      <c r="K101" s="90">
        <f t="shared" si="24"/>
        <v>127.271</v>
      </c>
      <c r="L101" s="90">
        <f t="shared" si="24"/>
        <v>125.108</v>
      </c>
      <c r="M101" s="90">
        <f t="shared" si="24"/>
        <v>254.08699999999999</v>
      </c>
      <c r="N101" s="90">
        <f t="shared" si="24"/>
        <v>180.68299999999999</v>
      </c>
      <c r="O101" s="90">
        <f t="shared" si="24"/>
        <v>81.524000000000001</v>
      </c>
      <c r="P101" s="90">
        <f t="shared" si="24"/>
        <v>23.991</v>
      </c>
      <c r="Q101" s="90">
        <f t="shared" si="24"/>
        <v>6.9109999999999996</v>
      </c>
      <c r="R101" s="90">
        <f t="shared" si="24"/>
        <v>1.6519999999999999</v>
      </c>
      <c r="S101" s="92">
        <f t="shared" si="19"/>
        <v>1228.0830000000001</v>
      </c>
      <c r="T101" s="92"/>
      <c r="U101" s="77">
        <v>34819</v>
      </c>
      <c r="V101" s="99">
        <f>TRINITYFNFlow!K101</f>
        <v>263.64099173553723</v>
      </c>
      <c r="W101" s="99"/>
      <c r="AO101" s="101">
        <v>2010</v>
      </c>
      <c r="AQ101">
        <f t="shared" si="23"/>
        <v>2</v>
      </c>
      <c r="AR101">
        <f t="shared" si="20"/>
        <v>2</v>
      </c>
      <c r="AS101">
        <f t="shared" si="21"/>
        <v>2</v>
      </c>
    </row>
    <row r="102" spans="1:45" x14ac:dyDescent="0.2">
      <c r="A102" s="60">
        <v>7061</v>
      </c>
      <c r="B102" s="61">
        <v>295000</v>
      </c>
      <c r="C102" s="93">
        <f t="shared" si="17"/>
        <v>295</v>
      </c>
      <c r="D102" s="93"/>
      <c r="E102" s="84">
        <f t="shared" si="18"/>
        <v>1092</v>
      </c>
      <c r="F102" s="85">
        <f t="shared" si="22"/>
        <v>2003</v>
      </c>
      <c r="G102" s="90">
        <f t="shared" si="16"/>
        <v>0.84</v>
      </c>
      <c r="H102" s="90">
        <f t="shared" si="24"/>
        <v>17.687000000000001</v>
      </c>
      <c r="I102" s="90">
        <f t="shared" si="24"/>
        <v>209.32599999999999</v>
      </c>
      <c r="J102" s="90">
        <f t="shared" si="24"/>
        <v>339.67</v>
      </c>
      <c r="K102" s="90">
        <f t="shared" si="24"/>
        <v>138.15700000000001</v>
      </c>
      <c r="L102" s="90">
        <f t="shared" si="24"/>
        <v>184.749</v>
      </c>
      <c r="M102" s="90">
        <f t="shared" si="24"/>
        <v>237.78399999999999</v>
      </c>
      <c r="N102" s="90">
        <f t="shared" si="24"/>
        <v>371.916</v>
      </c>
      <c r="O102" s="90">
        <f t="shared" si="24"/>
        <v>246.71299999999999</v>
      </c>
      <c r="P102" s="90">
        <f t="shared" si="24"/>
        <v>60.334000000000003</v>
      </c>
      <c r="Q102" s="90">
        <f t="shared" si="24"/>
        <v>23.515000000000001</v>
      </c>
      <c r="R102" s="90">
        <f t="shared" si="24"/>
        <v>10.752000000000001</v>
      </c>
      <c r="S102" s="92">
        <f t="shared" si="19"/>
        <v>1841.4430000000002</v>
      </c>
      <c r="T102" s="92"/>
      <c r="U102" s="77">
        <v>34850</v>
      </c>
      <c r="V102" s="99">
        <f>TRINITYFNFlow!K102</f>
        <v>366.68429752066123</v>
      </c>
      <c r="W102" s="99"/>
      <c r="AO102" s="101">
        <v>2011</v>
      </c>
      <c r="AQ102">
        <f t="shared" si="23"/>
        <v>2</v>
      </c>
      <c r="AR102">
        <f t="shared" si="20"/>
        <v>2</v>
      </c>
      <c r="AS102">
        <f t="shared" si="21"/>
        <v>2</v>
      </c>
    </row>
    <row r="103" spans="1:45" x14ac:dyDescent="0.2">
      <c r="A103" s="60">
        <v>7092</v>
      </c>
      <c r="B103" s="61">
        <v>86900</v>
      </c>
      <c r="C103" s="93">
        <f t="shared" si="17"/>
        <v>86.9</v>
      </c>
      <c r="D103" s="93"/>
      <c r="E103" s="84">
        <f t="shared" si="18"/>
        <v>1104</v>
      </c>
      <c r="F103" s="85">
        <f t="shared" si="22"/>
        <v>2004</v>
      </c>
      <c r="G103" s="90">
        <f t="shared" si="16"/>
        <v>4.9610000000000003</v>
      </c>
      <c r="H103" s="90">
        <f t="shared" si="24"/>
        <v>34.090000000000003</v>
      </c>
      <c r="I103" s="90">
        <f t="shared" si="24"/>
        <v>145.476</v>
      </c>
      <c r="J103" s="90">
        <f t="shared" si="24"/>
        <v>126.46299999999999</v>
      </c>
      <c r="K103" s="90">
        <f t="shared" si="24"/>
        <v>282.31900000000002</v>
      </c>
      <c r="L103" s="90">
        <f t="shared" si="24"/>
        <v>269.12900000000002</v>
      </c>
      <c r="M103" s="90">
        <f t="shared" si="24"/>
        <v>234.774</v>
      </c>
      <c r="N103" s="90">
        <f t="shared" si="24"/>
        <v>243.97800000000001</v>
      </c>
      <c r="O103" s="90">
        <f t="shared" si="24"/>
        <v>116.42100000000001</v>
      </c>
      <c r="P103" s="90">
        <f t="shared" si="24"/>
        <v>37.362000000000002</v>
      </c>
      <c r="Q103" s="90">
        <f t="shared" si="24"/>
        <v>14.936999999999999</v>
      </c>
      <c r="R103" s="90">
        <f t="shared" si="24"/>
        <v>5.83</v>
      </c>
      <c r="S103" s="92">
        <f t="shared" si="19"/>
        <v>1515.74</v>
      </c>
      <c r="T103" s="92"/>
      <c r="U103" s="77">
        <v>34880</v>
      </c>
      <c r="V103" s="99">
        <f>TRINITYFNFlow!K103</f>
        <v>269.68661157024792</v>
      </c>
      <c r="W103" s="99"/>
      <c r="AO103" s="101">
        <v>2012</v>
      </c>
      <c r="AQ103">
        <f t="shared" si="23"/>
        <v>4</v>
      </c>
      <c r="AR103">
        <f t="shared" si="20"/>
        <v>3</v>
      </c>
      <c r="AS103">
        <f t="shared" si="21"/>
        <v>4</v>
      </c>
    </row>
    <row r="104" spans="1:45" x14ac:dyDescent="0.2">
      <c r="A104" s="60">
        <v>7122</v>
      </c>
      <c r="B104" s="61">
        <v>23400</v>
      </c>
      <c r="C104" s="93">
        <f t="shared" si="17"/>
        <v>23.4</v>
      </c>
      <c r="D104" s="93"/>
      <c r="E104" s="84">
        <f t="shared" si="18"/>
        <v>1116</v>
      </c>
      <c r="F104" s="85">
        <f t="shared" si="22"/>
        <v>2005</v>
      </c>
      <c r="G104" s="90">
        <f t="shared" si="16"/>
        <v>17.257999999999999</v>
      </c>
      <c r="H104" s="90">
        <f t="shared" si="24"/>
        <v>18.16</v>
      </c>
      <c r="I104" s="90">
        <f t="shared" si="24"/>
        <v>90.400999999999996</v>
      </c>
      <c r="J104" s="90">
        <f t="shared" si="24"/>
        <v>119.325</v>
      </c>
      <c r="K104" s="90">
        <f t="shared" si="24"/>
        <v>107.309</v>
      </c>
      <c r="L104" s="90">
        <f t="shared" si="24"/>
        <v>195.50299999999999</v>
      </c>
      <c r="M104" s="90">
        <f t="shared" si="24"/>
        <v>182.46600000000001</v>
      </c>
      <c r="N104" s="90">
        <f t="shared" si="24"/>
        <v>413.15699999999998</v>
      </c>
      <c r="O104" s="90">
        <f t="shared" si="24"/>
        <v>215.46299999999999</v>
      </c>
      <c r="P104" s="90">
        <f t="shared" si="24"/>
        <v>76.128</v>
      </c>
      <c r="Q104" s="90">
        <f t="shared" si="24"/>
        <v>15.746</v>
      </c>
      <c r="R104" s="90">
        <f t="shared" si="24"/>
        <v>9.6419999999999995</v>
      </c>
      <c r="S104" s="92">
        <f t="shared" si="19"/>
        <v>1460.558</v>
      </c>
      <c r="T104" s="92"/>
      <c r="U104" s="77">
        <v>34911</v>
      </c>
      <c r="V104" s="99">
        <f>TRINITYFNFlow!K104</f>
        <v>100.91702479338844</v>
      </c>
      <c r="W104" s="99"/>
    </row>
    <row r="105" spans="1:45" x14ac:dyDescent="0.2">
      <c r="A105" s="60">
        <v>7153</v>
      </c>
      <c r="B105" s="61">
        <v>7870</v>
      </c>
      <c r="C105" s="93">
        <f t="shared" si="17"/>
        <v>7.87</v>
      </c>
      <c r="D105" s="93"/>
      <c r="E105" s="84">
        <f t="shared" si="18"/>
        <v>1128</v>
      </c>
      <c r="F105" s="85">
        <f t="shared" si="22"/>
        <v>2006</v>
      </c>
      <c r="G105" s="90">
        <f t="shared" si="16"/>
        <v>11.972</v>
      </c>
      <c r="H105" s="90">
        <f t="shared" si="24"/>
        <v>35.78</v>
      </c>
      <c r="I105" s="90">
        <f t="shared" si="24"/>
        <v>347.065</v>
      </c>
      <c r="J105" s="90">
        <f t="shared" si="24"/>
        <v>279.673</v>
      </c>
      <c r="K105" s="90">
        <f t="shared" si="24"/>
        <v>193.30099999999999</v>
      </c>
      <c r="L105" s="90">
        <f t="shared" si="24"/>
        <v>199.255</v>
      </c>
      <c r="M105" s="90">
        <f t="shared" si="24"/>
        <v>371.95499999999998</v>
      </c>
      <c r="N105" s="90">
        <f t="shared" si="24"/>
        <v>661.78399999999999</v>
      </c>
      <c r="O105" s="90">
        <f t="shared" si="24"/>
        <v>320.20400000000001</v>
      </c>
      <c r="P105" s="90">
        <f t="shared" si="24"/>
        <v>70.427999999999997</v>
      </c>
      <c r="Q105" s="90">
        <f t="shared" si="24"/>
        <v>21.263000000000002</v>
      </c>
      <c r="R105" s="90">
        <f t="shared" si="24"/>
        <v>8.93</v>
      </c>
      <c r="S105" s="92">
        <f t="shared" si="19"/>
        <v>2521.6099999999997</v>
      </c>
      <c r="T105" s="92"/>
      <c r="U105" s="77">
        <v>34942</v>
      </c>
      <c r="V105" s="99">
        <f>TRINITYFNFlow!K105</f>
        <v>22.462809917355372</v>
      </c>
      <c r="W105" s="99"/>
    </row>
    <row r="106" spans="1:45" x14ac:dyDescent="0.2">
      <c r="A106" s="60">
        <v>7184</v>
      </c>
      <c r="B106" s="61">
        <v>7320</v>
      </c>
      <c r="C106" s="93">
        <f t="shared" si="17"/>
        <v>7.32</v>
      </c>
      <c r="D106" s="93"/>
      <c r="E106" s="84">
        <f t="shared" si="18"/>
        <v>1140</v>
      </c>
      <c r="F106" s="85">
        <f t="shared" si="22"/>
        <v>2007</v>
      </c>
      <c r="G106" s="90">
        <f t="shared" si="16"/>
        <v>10.762</v>
      </c>
      <c r="H106" s="90">
        <f t="shared" si="24"/>
        <v>39.29</v>
      </c>
      <c r="I106" s="90">
        <f t="shared" si="24"/>
        <v>98.100999999999999</v>
      </c>
      <c r="J106" s="90">
        <f t="shared" si="24"/>
        <v>61.741999999999997</v>
      </c>
      <c r="K106" s="90">
        <f t="shared" si="24"/>
        <v>123.85899999999999</v>
      </c>
      <c r="L106" s="90">
        <f t="shared" si="24"/>
        <v>156.72499999999999</v>
      </c>
      <c r="M106" s="90">
        <f t="shared" si="24"/>
        <v>118.044</v>
      </c>
      <c r="N106" s="90">
        <f t="shared" si="24"/>
        <v>118.645</v>
      </c>
      <c r="O106" s="90">
        <f t="shared" si="24"/>
        <v>30.786999999999999</v>
      </c>
      <c r="P106" s="90">
        <f t="shared" si="24"/>
        <v>16.065000000000001</v>
      </c>
      <c r="Q106" s="90">
        <f t="shared" si="24"/>
        <v>7.3840000000000003</v>
      </c>
      <c r="R106" s="90">
        <f t="shared" si="24"/>
        <v>2.5379999999999998</v>
      </c>
      <c r="S106" s="92">
        <f t="shared" si="19"/>
        <v>783.94200000000001</v>
      </c>
      <c r="T106" s="92"/>
      <c r="U106" s="77">
        <v>34972</v>
      </c>
      <c r="V106" s="99">
        <f>TRINITYFNFlow!K106</f>
        <v>-1.5867768595040951E-2</v>
      </c>
      <c r="W106" s="99"/>
    </row>
    <row r="107" spans="1:45" x14ac:dyDescent="0.2">
      <c r="A107" s="60">
        <v>7214</v>
      </c>
      <c r="B107" s="61">
        <v>9650</v>
      </c>
      <c r="C107" s="93">
        <f t="shared" si="17"/>
        <v>9.65</v>
      </c>
      <c r="D107" s="93"/>
      <c r="E107" s="84">
        <f t="shared" si="18"/>
        <v>1152</v>
      </c>
      <c r="F107" s="85">
        <f t="shared" si="22"/>
        <v>2008</v>
      </c>
      <c r="G107" s="90">
        <f t="shared" si="16"/>
        <v>25.905000000000001</v>
      </c>
      <c r="H107" s="90">
        <f t="shared" si="24"/>
        <v>14.26</v>
      </c>
      <c r="I107" s="90">
        <f t="shared" si="24"/>
        <v>44.314999999999998</v>
      </c>
      <c r="J107" s="90">
        <f t="shared" si="24"/>
        <v>71.625</v>
      </c>
      <c r="K107" s="90">
        <f t="shared" si="24"/>
        <v>89.308000000000007</v>
      </c>
      <c r="L107" s="90">
        <f t="shared" si="24"/>
        <v>134.601</v>
      </c>
      <c r="M107" s="90">
        <f t="shared" si="24"/>
        <v>144.69900000000001</v>
      </c>
      <c r="N107" s="90">
        <f t="shared" si="24"/>
        <v>261.58100000000002</v>
      </c>
      <c r="O107" s="90">
        <f t="shared" si="24"/>
        <v>83.731999999999999</v>
      </c>
      <c r="P107" s="90">
        <f t="shared" si="24"/>
        <v>25.03</v>
      </c>
      <c r="Q107" s="90">
        <f t="shared" si="24"/>
        <v>8.9350000000000005</v>
      </c>
      <c r="R107" s="90">
        <f t="shared" si="24"/>
        <v>3.2450000000000001</v>
      </c>
      <c r="S107" s="92">
        <f t="shared" si="19"/>
        <v>907.23599999999988</v>
      </c>
      <c r="T107" s="92"/>
      <c r="U107" s="77">
        <v>35003</v>
      </c>
      <c r="V107" s="99">
        <f>TRINITYFNFlow!K107</f>
        <v>6.1507438016528919</v>
      </c>
      <c r="W107" s="99"/>
    </row>
    <row r="108" spans="1:45" x14ac:dyDescent="0.2">
      <c r="A108" s="60">
        <v>7245</v>
      </c>
      <c r="B108" s="61">
        <v>9820</v>
      </c>
      <c r="C108" s="93">
        <f t="shared" si="17"/>
        <v>9.82</v>
      </c>
      <c r="D108" s="93"/>
      <c r="E108" s="84">
        <f t="shared" si="18"/>
        <v>1164</v>
      </c>
      <c r="F108" s="85">
        <f t="shared" si="22"/>
        <v>2009</v>
      </c>
      <c r="G108" s="90">
        <f t="shared" si="16"/>
        <v>10.132999999999999</v>
      </c>
      <c r="H108" s="90">
        <f t="shared" si="24"/>
        <v>49.005000000000003</v>
      </c>
      <c r="I108" s="90">
        <f t="shared" si="24"/>
        <v>19.963000000000001</v>
      </c>
      <c r="J108" s="90">
        <f t="shared" si="24"/>
        <v>34.268000000000001</v>
      </c>
      <c r="K108" s="90">
        <f t="shared" si="24"/>
        <v>77.076999999999998</v>
      </c>
      <c r="L108" s="90">
        <f t="shared" si="24"/>
        <v>185.30199999999999</v>
      </c>
      <c r="M108" s="90">
        <f t="shared" si="24"/>
        <v>138.40100000000001</v>
      </c>
      <c r="N108" s="90">
        <f t="shared" si="24"/>
        <v>217.58099999999999</v>
      </c>
      <c r="O108" s="90">
        <f t="shared" si="24"/>
        <v>64.216999999999999</v>
      </c>
      <c r="P108" s="90">
        <f t="shared" si="24"/>
        <v>17.939</v>
      </c>
      <c r="Q108" s="90">
        <f t="shared" si="24"/>
        <v>8.75</v>
      </c>
      <c r="R108" s="90">
        <f t="shared" si="24"/>
        <v>4.2990000000000004</v>
      </c>
      <c r="S108" s="92">
        <f t="shared" si="19"/>
        <v>826.93499999999995</v>
      </c>
      <c r="T108" s="92"/>
      <c r="U108" s="77">
        <v>35033</v>
      </c>
      <c r="V108" s="99">
        <f>TRINITYFNFlow!K108</f>
        <v>9.163636363636364</v>
      </c>
      <c r="W108" s="99"/>
    </row>
    <row r="109" spans="1:45" x14ac:dyDescent="0.2">
      <c r="A109" s="60">
        <v>7275</v>
      </c>
      <c r="B109" s="61">
        <v>32200</v>
      </c>
      <c r="C109" s="93">
        <f t="shared" si="17"/>
        <v>32.200000000000003</v>
      </c>
      <c r="D109" s="93"/>
      <c r="E109" s="84">
        <f t="shared" si="18"/>
        <v>1176</v>
      </c>
      <c r="F109" s="85">
        <f t="shared" si="22"/>
        <v>2010</v>
      </c>
      <c r="G109" s="90">
        <f t="shared" si="16"/>
        <v>19.175999999999998</v>
      </c>
      <c r="H109" s="90">
        <f t="shared" si="24"/>
        <v>16.16</v>
      </c>
      <c r="I109" s="90">
        <f t="shared" si="24"/>
        <v>33.591000000000001</v>
      </c>
      <c r="J109" s="90">
        <f t="shared" si="24"/>
        <v>154.434</v>
      </c>
      <c r="K109" s="90">
        <f t="shared" si="24"/>
        <v>153.95099999999999</v>
      </c>
      <c r="L109" s="90">
        <f t="shared" si="24"/>
        <v>152.79</v>
      </c>
      <c r="M109" s="90">
        <f t="shared" si="24"/>
        <v>220.703</v>
      </c>
      <c r="N109" s="90">
        <f t="shared" si="24"/>
        <v>313.09500000000003</v>
      </c>
      <c r="O109" s="90">
        <f t="shared" si="24"/>
        <v>397.55200000000002</v>
      </c>
      <c r="P109" s="90">
        <f t="shared" si="24"/>
        <v>103.16800000000001</v>
      </c>
      <c r="Q109" s="90">
        <f t="shared" si="24"/>
        <v>18.782</v>
      </c>
      <c r="R109" s="90">
        <f t="shared" si="24"/>
        <v>17.372</v>
      </c>
      <c r="S109" s="92">
        <f t="shared" si="19"/>
        <v>1600.7740000000003</v>
      </c>
      <c r="T109" s="92"/>
      <c r="U109" s="77">
        <v>35064</v>
      </c>
      <c r="V109" s="99">
        <f>TRINITYFNFlow!K109</f>
        <v>130.40925619834712</v>
      </c>
      <c r="W109" s="99"/>
    </row>
    <row r="110" spans="1:45" x14ac:dyDescent="0.2">
      <c r="A110" s="60">
        <v>7306</v>
      </c>
      <c r="B110" s="61">
        <v>26300</v>
      </c>
      <c r="C110" s="93">
        <f t="shared" si="17"/>
        <v>26.3</v>
      </c>
      <c r="D110" s="93"/>
      <c r="E110" s="84">
        <f t="shared" si="18"/>
        <v>1188</v>
      </c>
      <c r="F110" s="85">
        <f t="shared" si="22"/>
        <v>2011</v>
      </c>
      <c r="G110" s="90">
        <f t="shared" si="16"/>
        <v>41.1</v>
      </c>
      <c r="H110" s="90">
        <f t="shared" si="24"/>
        <v>66.444000000000003</v>
      </c>
      <c r="I110" s="90">
        <f t="shared" si="24"/>
        <v>193.059</v>
      </c>
      <c r="J110" s="90">
        <f t="shared" si="24"/>
        <v>138.767</v>
      </c>
      <c r="K110" s="90">
        <f t="shared" si="24"/>
        <v>92.555999999999997</v>
      </c>
      <c r="L110" s="90">
        <f t="shared" si="24"/>
        <v>241.517</v>
      </c>
      <c r="M110" s="90">
        <f t="shared" si="24"/>
        <v>246.43600000000001</v>
      </c>
      <c r="N110" s="90">
        <f t="shared" si="24"/>
        <v>300.79199999999997</v>
      </c>
      <c r="O110" s="90">
        <f t="shared" si="24"/>
        <v>388.91300000000001</v>
      </c>
      <c r="P110" s="90">
        <f t="shared" si="24"/>
        <v>131.88900000000001</v>
      </c>
      <c r="Q110" s="90">
        <f t="shared" si="24"/>
        <v>28.512</v>
      </c>
      <c r="R110" s="90">
        <f t="shared" si="24"/>
        <v>13.007999999999999</v>
      </c>
      <c r="S110" s="92">
        <f t="shared" si="19"/>
        <v>1882.9929999999999</v>
      </c>
      <c r="T110" s="92"/>
      <c r="U110" s="77">
        <v>35095</v>
      </c>
      <c r="V110" s="99">
        <f>TRINITYFNFlow!K110</f>
        <v>134.53685950413225</v>
      </c>
      <c r="W110" s="99"/>
    </row>
    <row r="111" spans="1:45" x14ac:dyDescent="0.2">
      <c r="A111" s="60">
        <v>7337</v>
      </c>
      <c r="B111" s="61">
        <v>21300</v>
      </c>
      <c r="C111" s="93">
        <f t="shared" si="17"/>
        <v>21.3</v>
      </c>
      <c r="D111" s="93"/>
      <c r="E111" s="84">
        <f t="shared" si="18"/>
        <v>1200</v>
      </c>
      <c r="F111" s="85">
        <f t="shared" si="22"/>
        <v>2012</v>
      </c>
      <c r="G111" s="90">
        <f t="shared" si="16"/>
        <v>23.087</v>
      </c>
      <c r="H111" s="90">
        <f t="shared" si="24"/>
        <v>21.36</v>
      </c>
      <c r="I111" s="90">
        <f t="shared" si="24"/>
        <v>21.199000000000002</v>
      </c>
      <c r="J111" s="90">
        <f t="shared" si="24"/>
        <v>48.15</v>
      </c>
      <c r="K111" s="90">
        <f t="shared" si="24"/>
        <v>62.768999999999998</v>
      </c>
      <c r="L111" s="90">
        <f t="shared" si="24"/>
        <v>189.786</v>
      </c>
      <c r="M111" s="90">
        <f t="shared" si="24"/>
        <v>308.291</v>
      </c>
      <c r="N111" s="90">
        <f t="shared" ref="N111:R111" si="25">INDEX($C$11:$C$1500, N$9 + $E111, 1)</f>
        <v>257.34300000000002</v>
      </c>
      <c r="O111" s="90">
        <f t="shared" si="25"/>
        <v>93.793999999999997</v>
      </c>
      <c r="P111" s="90">
        <f t="shared" si="25"/>
        <v>33.218000000000004</v>
      </c>
      <c r="Q111" s="90">
        <f t="shared" si="25"/>
        <v>9.4589999999999996</v>
      </c>
      <c r="R111" s="90">
        <f t="shared" si="25"/>
        <v>6.9169999999999998</v>
      </c>
      <c r="S111" s="92">
        <f t="shared" si="19"/>
        <v>1075.3730000000003</v>
      </c>
      <c r="T111" s="92"/>
      <c r="U111" s="77">
        <v>35124</v>
      </c>
      <c r="V111" s="99">
        <f>TRINITYFNFlow!K111</f>
        <v>357.44330578512387</v>
      </c>
      <c r="W111" s="99"/>
    </row>
    <row r="112" spans="1:45" x14ac:dyDescent="0.2">
      <c r="A112" s="60">
        <v>7366</v>
      </c>
      <c r="B112" s="61">
        <v>42200</v>
      </c>
      <c r="C112" s="93">
        <f t="shared" si="17"/>
        <v>42.2</v>
      </c>
      <c r="D112" s="93"/>
      <c r="F112" s="85"/>
      <c r="U112" s="77">
        <v>35155</v>
      </c>
      <c r="V112" s="99">
        <f>TRINITYFNFlow!K112</f>
        <v>213.6793388429752</v>
      </c>
      <c r="W112" s="99"/>
    </row>
    <row r="113" spans="1:23" x14ac:dyDescent="0.2">
      <c r="A113" s="60">
        <v>7397</v>
      </c>
      <c r="B113" s="61">
        <v>91600</v>
      </c>
      <c r="C113" s="93">
        <f t="shared" si="17"/>
        <v>91.6</v>
      </c>
      <c r="D113" s="93"/>
      <c r="F113" s="85"/>
      <c r="U113" s="77">
        <v>35185</v>
      </c>
      <c r="V113" s="99">
        <f>TRINITYFNFlow!K113</f>
        <v>221.34148760330575</v>
      </c>
      <c r="W113" s="99"/>
    </row>
    <row r="114" spans="1:23" x14ac:dyDescent="0.2">
      <c r="A114" s="60">
        <v>7427</v>
      </c>
      <c r="B114" s="61">
        <v>112000</v>
      </c>
      <c r="C114" s="93">
        <f t="shared" si="17"/>
        <v>112</v>
      </c>
      <c r="D114" s="93"/>
      <c r="F114" s="85"/>
      <c r="U114" s="77">
        <v>35216</v>
      </c>
      <c r="V114" s="99">
        <f>TRINITYFNFlow!K114</f>
        <v>261.79834710743802</v>
      </c>
      <c r="W114" s="99"/>
    </row>
    <row r="115" spans="1:23" x14ac:dyDescent="0.2">
      <c r="A115" s="60">
        <v>7458</v>
      </c>
      <c r="B115" s="61">
        <v>42800</v>
      </c>
      <c r="C115" s="93">
        <f t="shared" si="17"/>
        <v>42.8</v>
      </c>
      <c r="D115" s="93"/>
      <c r="F115" s="85"/>
      <c r="U115" s="77">
        <v>35246</v>
      </c>
      <c r="V115" s="99" t="e">
        <f>TRINITYFNFlow!K115</f>
        <v>#VALUE!</v>
      </c>
      <c r="W115" s="99"/>
    </row>
    <row r="116" spans="1:23" x14ac:dyDescent="0.2">
      <c r="A116" s="60">
        <v>7488</v>
      </c>
      <c r="B116" s="61">
        <v>12100</v>
      </c>
      <c r="C116" s="93">
        <f t="shared" si="17"/>
        <v>12.1</v>
      </c>
      <c r="D116" s="93"/>
      <c r="F116" s="85"/>
      <c r="U116" s="77">
        <v>35277</v>
      </c>
      <c r="V116" s="99" t="e">
        <f>TRINITYFNFlow!K116</f>
        <v>#VALUE!</v>
      </c>
      <c r="W116" s="99"/>
    </row>
    <row r="117" spans="1:23" x14ac:dyDescent="0.2">
      <c r="A117" s="60">
        <v>7519</v>
      </c>
      <c r="B117" s="61">
        <v>4030</v>
      </c>
      <c r="C117" s="93">
        <f t="shared" si="17"/>
        <v>4.03</v>
      </c>
      <c r="D117" s="93"/>
      <c r="F117" s="85"/>
      <c r="U117" s="77">
        <v>35308</v>
      </c>
      <c r="V117" s="99">
        <f>TRINITYFNFlow!K117</f>
        <v>23.129256198347107</v>
      </c>
      <c r="W117" s="99"/>
    </row>
    <row r="118" spans="1:23" x14ac:dyDescent="0.2">
      <c r="A118" s="60">
        <v>7550</v>
      </c>
      <c r="B118" s="61">
        <v>4490</v>
      </c>
      <c r="C118" s="93">
        <f t="shared" si="17"/>
        <v>4.49</v>
      </c>
      <c r="D118" s="93"/>
      <c r="F118" s="85"/>
      <c r="U118" s="77">
        <v>35338</v>
      </c>
      <c r="V118" s="99">
        <f>TRINITYFNFlow!K118</f>
        <v>6.3471074380165193E-2</v>
      </c>
      <c r="W118" s="99"/>
    </row>
    <row r="119" spans="1:23" x14ac:dyDescent="0.2">
      <c r="A119" s="60">
        <v>7580</v>
      </c>
      <c r="B119" s="61">
        <v>12600</v>
      </c>
      <c r="C119" s="93">
        <f t="shared" si="17"/>
        <v>12.6</v>
      </c>
      <c r="D119" s="93"/>
      <c r="F119" s="85"/>
      <c r="U119" s="77">
        <v>35369</v>
      </c>
      <c r="V119" s="99">
        <f>TRINITYFNFlow!K119</f>
        <v>2.392066115702479</v>
      </c>
      <c r="W119" s="99"/>
    </row>
    <row r="120" spans="1:23" x14ac:dyDescent="0.2">
      <c r="A120" s="60">
        <v>7611</v>
      </c>
      <c r="B120" s="61">
        <v>182000</v>
      </c>
      <c r="C120" s="93">
        <f t="shared" si="17"/>
        <v>182</v>
      </c>
      <c r="D120" s="93"/>
      <c r="F120" s="85"/>
      <c r="U120" s="77">
        <v>35399</v>
      </c>
      <c r="V120" s="99">
        <f>TRINITYFNFlow!K120</f>
        <v>75.431404958677689</v>
      </c>
      <c r="W120" s="99"/>
    </row>
    <row r="121" spans="1:23" x14ac:dyDescent="0.2">
      <c r="A121" s="60">
        <v>7641</v>
      </c>
      <c r="B121" s="61">
        <v>124000</v>
      </c>
      <c r="C121" s="93">
        <f t="shared" si="17"/>
        <v>124</v>
      </c>
      <c r="D121" s="93"/>
      <c r="F121" s="85"/>
      <c r="U121" s="77">
        <v>35430</v>
      </c>
      <c r="V121" s="99">
        <f>TRINITYFNFlow!K121</f>
        <v>425.56760330578527</v>
      </c>
      <c r="W121" s="99"/>
    </row>
    <row r="122" spans="1:23" x14ac:dyDescent="0.2">
      <c r="A122" s="60">
        <v>7672</v>
      </c>
      <c r="B122" s="61">
        <v>188000</v>
      </c>
      <c r="C122" s="93">
        <f t="shared" si="17"/>
        <v>188</v>
      </c>
      <c r="D122" s="93"/>
      <c r="F122" s="85"/>
      <c r="U122" s="77">
        <v>35461</v>
      </c>
      <c r="V122" s="99">
        <f>TRINITYFNFlow!K122</f>
        <v>430.64727272727293</v>
      </c>
      <c r="W122" s="99"/>
    </row>
    <row r="123" spans="1:23" x14ac:dyDescent="0.2">
      <c r="A123" s="60">
        <v>7703</v>
      </c>
      <c r="B123" s="61">
        <v>172000</v>
      </c>
      <c r="C123" s="93">
        <f t="shared" si="17"/>
        <v>172</v>
      </c>
      <c r="D123" s="93"/>
      <c r="F123" s="85"/>
      <c r="U123" s="77">
        <v>35489</v>
      </c>
      <c r="V123" s="99">
        <f>TRINITYFNFlow!K123</f>
        <v>106.95867768595041</v>
      </c>
      <c r="W123" s="99"/>
    </row>
    <row r="124" spans="1:23" x14ac:dyDescent="0.2">
      <c r="A124" s="60">
        <v>7731</v>
      </c>
      <c r="B124" s="61">
        <v>286000</v>
      </c>
      <c r="C124" s="93">
        <f t="shared" si="17"/>
        <v>286</v>
      </c>
      <c r="D124" s="93"/>
      <c r="F124" s="85"/>
      <c r="U124" s="77">
        <v>35520</v>
      </c>
      <c r="V124" s="99">
        <f>TRINITYFNFlow!K124</f>
        <v>118.68694214876035</v>
      </c>
      <c r="W124" s="99"/>
    </row>
    <row r="125" spans="1:23" x14ac:dyDescent="0.2">
      <c r="A125" s="60">
        <v>7762</v>
      </c>
      <c r="B125" s="61">
        <v>236000</v>
      </c>
      <c r="C125" s="93">
        <f t="shared" si="17"/>
        <v>236</v>
      </c>
      <c r="D125" s="93"/>
      <c r="F125" s="85"/>
      <c r="U125" s="77">
        <v>35550</v>
      </c>
      <c r="V125" s="99">
        <f>TRINITYFNFlow!K125</f>
        <v>154.24066115702479</v>
      </c>
      <c r="W125" s="99"/>
    </row>
    <row r="126" spans="1:23" x14ac:dyDescent="0.2">
      <c r="A126" s="60">
        <v>7792</v>
      </c>
      <c r="B126" s="61">
        <v>311000</v>
      </c>
      <c r="C126" s="93">
        <f t="shared" si="17"/>
        <v>311</v>
      </c>
      <c r="D126" s="93"/>
      <c r="F126" s="85"/>
      <c r="U126" s="77">
        <v>35581</v>
      </c>
      <c r="V126" s="99">
        <f>TRINITYFNFlow!K126</f>
        <v>114.57322314049588</v>
      </c>
      <c r="W126" s="99"/>
    </row>
    <row r="127" spans="1:23" x14ac:dyDescent="0.2">
      <c r="A127" s="60">
        <v>7823</v>
      </c>
      <c r="B127" s="61">
        <v>207000</v>
      </c>
      <c r="C127" s="93">
        <f t="shared" si="17"/>
        <v>207</v>
      </c>
      <c r="D127" s="93"/>
      <c r="F127" s="85"/>
      <c r="U127" s="77">
        <v>35611</v>
      </c>
      <c r="V127" s="99">
        <f>TRINITYFNFlow!K127</f>
        <v>34.897190082644627</v>
      </c>
      <c r="W127" s="99"/>
    </row>
    <row r="128" spans="1:23" x14ac:dyDescent="0.2">
      <c r="A128" s="60">
        <v>7853</v>
      </c>
      <c r="B128" s="61">
        <v>52700</v>
      </c>
      <c r="C128" s="93">
        <f t="shared" si="17"/>
        <v>52.7</v>
      </c>
      <c r="D128" s="93"/>
      <c r="F128" s="85"/>
      <c r="U128" s="77">
        <v>35642</v>
      </c>
      <c r="V128" s="99">
        <f>TRINITYFNFlow!K128</f>
        <v>13.251570247933889</v>
      </c>
      <c r="W128" s="99"/>
    </row>
    <row r="129" spans="1:23" x14ac:dyDescent="0.2">
      <c r="A129" s="60">
        <v>7884</v>
      </c>
      <c r="B129" s="61">
        <v>15200</v>
      </c>
      <c r="C129" s="93">
        <f t="shared" si="17"/>
        <v>15.2</v>
      </c>
      <c r="D129" s="93"/>
      <c r="F129" s="85"/>
      <c r="U129" s="77">
        <v>35673</v>
      </c>
      <c r="V129" s="99">
        <f>TRINITYFNFlow!K129</f>
        <v>5.1550413223140499</v>
      </c>
      <c r="W129" s="99"/>
    </row>
    <row r="130" spans="1:23" x14ac:dyDescent="0.2">
      <c r="A130" s="60">
        <v>7915</v>
      </c>
      <c r="B130" s="61">
        <v>8930</v>
      </c>
      <c r="C130" s="93">
        <f t="shared" si="17"/>
        <v>8.93</v>
      </c>
      <c r="D130" s="93"/>
      <c r="F130" s="85"/>
      <c r="U130" s="77">
        <v>35703</v>
      </c>
      <c r="V130" s="99">
        <f>TRINITYFNFlow!K130</f>
        <v>6.8072727272727276</v>
      </c>
      <c r="W130" s="99"/>
    </row>
    <row r="131" spans="1:23" x14ac:dyDescent="0.2">
      <c r="A131" s="60">
        <v>7945</v>
      </c>
      <c r="B131" s="61">
        <v>10900</v>
      </c>
      <c r="C131" s="93">
        <f t="shared" si="17"/>
        <v>10.9</v>
      </c>
      <c r="D131" s="93"/>
      <c r="F131" s="85"/>
      <c r="U131" s="77">
        <v>35734</v>
      </c>
      <c r="V131" s="99">
        <f>TRINITYFNFlow!K131</f>
        <v>8.0370247933884293</v>
      </c>
      <c r="W131" s="99"/>
    </row>
    <row r="132" spans="1:23" x14ac:dyDescent="0.2">
      <c r="A132" s="60">
        <v>7976</v>
      </c>
      <c r="B132" s="61">
        <v>20900</v>
      </c>
      <c r="C132" s="93">
        <f t="shared" si="17"/>
        <v>20.9</v>
      </c>
      <c r="D132" s="93"/>
      <c r="F132" s="85"/>
      <c r="U132" s="77">
        <v>35764</v>
      </c>
      <c r="V132" s="99">
        <f>TRINITYFNFlow!K132</f>
        <v>51.722975206611565</v>
      </c>
      <c r="W132" s="99"/>
    </row>
    <row r="133" spans="1:23" x14ac:dyDescent="0.2">
      <c r="A133" s="60">
        <v>8006</v>
      </c>
      <c r="B133" s="61">
        <v>35700</v>
      </c>
      <c r="C133" s="93">
        <f t="shared" si="17"/>
        <v>35.700000000000003</v>
      </c>
      <c r="D133" s="93"/>
      <c r="F133" s="85"/>
      <c r="U133" s="77">
        <v>35795</v>
      </c>
      <c r="V133" s="99">
        <f>TRINITYFNFlow!K133</f>
        <v>62.62611570247936</v>
      </c>
      <c r="W133" s="99"/>
    </row>
    <row r="134" spans="1:23" x14ac:dyDescent="0.2">
      <c r="A134" s="60">
        <v>8037</v>
      </c>
      <c r="B134" s="61">
        <v>30400</v>
      </c>
      <c r="C134" s="93">
        <f t="shared" si="17"/>
        <v>30.4</v>
      </c>
      <c r="D134" s="93"/>
      <c r="F134" s="85"/>
      <c r="U134" s="77">
        <v>35826</v>
      </c>
      <c r="V134" s="99">
        <f>TRINITYFNFlow!K134</f>
        <v>326.42578512396699</v>
      </c>
      <c r="W134" s="99"/>
    </row>
    <row r="135" spans="1:23" x14ac:dyDescent="0.2">
      <c r="A135" s="60">
        <v>8068</v>
      </c>
      <c r="B135" s="61">
        <v>45300</v>
      </c>
      <c r="C135" s="93">
        <f t="shared" si="17"/>
        <v>45.3</v>
      </c>
      <c r="D135" s="93"/>
      <c r="F135" s="85"/>
      <c r="U135" s="77">
        <v>35854</v>
      </c>
      <c r="V135" s="99">
        <f>TRINITYFNFlow!K135</f>
        <v>338.99305785123966</v>
      </c>
      <c r="W135" s="99"/>
    </row>
    <row r="136" spans="1:23" x14ac:dyDescent="0.2">
      <c r="A136" s="60">
        <v>8096</v>
      </c>
      <c r="B136" s="61">
        <v>75600</v>
      </c>
      <c r="C136" s="93">
        <f t="shared" si="17"/>
        <v>75.599999999999994</v>
      </c>
      <c r="D136" s="93"/>
      <c r="U136" s="77">
        <v>35885</v>
      </c>
      <c r="V136" s="99">
        <f>TRINITYFNFlow!K136</f>
        <v>452.94942148760327</v>
      </c>
      <c r="W136" s="99"/>
    </row>
    <row r="137" spans="1:23" x14ac:dyDescent="0.2">
      <c r="A137" s="60">
        <v>8127</v>
      </c>
      <c r="B137" s="61">
        <v>155000</v>
      </c>
      <c r="C137" s="93">
        <f t="shared" si="17"/>
        <v>155</v>
      </c>
      <c r="D137" s="93"/>
      <c r="U137" s="77">
        <v>35915</v>
      </c>
      <c r="V137" s="99">
        <f>TRINITYFNFlow!K137</f>
        <v>259.45388429752069</v>
      </c>
      <c r="W137" s="99"/>
    </row>
    <row r="138" spans="1:23" x14ac:dyDescent="0.2">
      <c r="A138" s="60">
        <v>8157</v>
      </c>
      <c r="B138" s="61">
        <v>267000</v>
      </c>
      <c r="C138" s="93">
        <f t="shared" si="17"/>
        <v>267</v>
      </c>
      <c r="D138" s="93"/>
      <c r="U138" s="77">
        <v>35946</v>
      </c>
      <c r="V138" s="99" t="e">
        <f>TRINITYFNFlow!K138</f>
        <v>#VALUE!</v>
      </c>
      <c r="W138" s="99"/>
    </row>
    <row r="139" spans="1:23" x14ac:dyDescent="0.2">
      <c r="A139" s="60">
        <v>8188</v>
      </c>
      <c r="B139" s="61">
        <v>111000</v>
      </c>
      <c r="C139" s="93">
        <f t="shared" si="17"/>
        <v>111</v>
      </c>
      <c r="D139" s="93"/>
      <c r="U139" s="77">
        <v>35976</v>
      </c>
      <c r="V139" s="99">
        <f>TRINITYFNFlow!K139</f>
        <v>487.82677685950404</v>
      </c>
      <c r="W139" s="99"/>
    </row>
    <row r="140" spans="1:23" x14ac:dyDescent="0.2">
      <c r="A140" s="60">
        <v>8218</v>
      </c>
      <c r="B140" s="61">
        <v>20200</v>
      </c>
      <c r="C140" s="93">
        <f t="shared" ref="C140:C203" si="26">B140 / 1000</f>
        <v>20.2</v>
      </c>
      <c r="D140" s="93"/>
      <c r="U140" s="77">
        <v>36007</v>
      </c>
      <c r="V140" s="99">
        <f>TRINITYFNFlow!K140</f>
        <v>216.52561983471074</v>
      </c>
      <c r="W140" s="99"/>
    </row>
    <row r="141" spans="1:23" x14ac:dyDescent="0.2">
      <c r="A141" s="60">
        <v>8249</v>
      </c>
      <c r="B141" s="61">
        <v>7320</v>
      </c>
      <c r="C141" s="93">
        <f t="shared" si="26"/>
        <v>7.32</v>
      </c>
      <c r="D141" s="93"/>
      <c r="U141" s="77">
        <v>36038</v>
      </c>
      <c r="V141" s="99">
        <f>TRINITYFNFlow!K141</f>
        <v>51.479008264462806</v>
      </c>
      <c r="W141" s="99"/>
    </row>
    <row r="142" spans="1:23" x14ac:dyDescent="0.2">
      <c r="A142" s="60">
        <v>8280</v>
      </c>
      <c r="B142" s="61">
        <v>4370</v>
      </c>
      <c r="C142" s="93">
        <f t="shared" si="26"/>
        <v>4.37</v>
      </c>
      <c r="D142" s="93"/>
      <c r="U142" s="77">
        <v>36068</v>
      </c>
      <c r="V142" s="99" t="e">
        <f>TRINITYFNFlow!K142</f>
        <v>#VALUE!</v>
      </c>
      <c r="W142" s="99"/>
    </row>
    <row r="143" spans="1:23" x14ac:dyDescent="0.2">
      <c r="A143" s="60">
        <v>8310</v>
      </c>
      <c r="B143" s="61">
        <v>17500</v>
      </c>
      <c r="C143" s="93">
        <f t="shared" si="26"/>
        <v>17.5</v>
      </c>
      <c r="D143" s="93"/>
      <c r="U143" s="77">
        <v>36099</v>
      </c>
      <c r="V143" s="99">
        <f>TRINITYFNFlow!K143</f>
        <v>11.470413223140497</v>
      </c>
      <c r="W143" s="99"/>
    </row>
    <row r="144" spans="1:23" x14ac:dyDescent="0.2">
      <c r="A144" s="60">
        <v>8341</v>
      </c>
      <c r="B144" s="61">
        <v>20300</v>
      </c>
      <c r="C144" s="93">
        <f t="shared" si="26"/>
        <v>20.3</v>
      </c>
      <c r="D144" s="93"/>
      <c r="U144" s="77">
        <v>36129</v>
      </c>
      <c r="V144" s="99">
        <f>TRINITYFNFlow!K144</f>
        <v>85.483636363636364</v>
      </c>
      <c r="W144" s="99"/>
    </row>
    <row r="145" spans="1:23" x14ac:dyDescent="0.2">
      <c r="A145" s="60">
        <v>8371</v>
      </c>
      <c r="B145" s="61">
        <v>36600</v>
      </c>
      <c r="C145" s="93">
        <f t="shared" si="26"/>
        <v>36.6</v>
      </c>
      <c r="D145" s="93"/>
      <c r="U145" s="77">
        <v>36160</v>
      </c>
      <c r="V145" s="99">
        <f>TRINITYFNFlow!K145</f>
        <v>87.770578512396725</v>
      </c>
      <c r="W145" s="99"/>
    </row>
    <row r="146" spans="1:23" x14ac:dyDescent="0.2">
      <c r="A146" s="60">
        <v>8402</v>
      </c>
      <c r="B146" s="61">
        <v>51500</v>
      </c>
      <c r="C146" s="93">
        <f t="shared" si="26"/>
        <v>51.5</v>
      </c>
      <c r="D146" s="93"/>
      <c r="U146" s="77">
        <v>36191</v>
      </c>
      <c r="V146" s="99">
        <f>TRINITYFNFlow!K146</f>
        <v>103.24561983471074</v>
      </c>
      <c r="W146" s="99"/>
    </row>
    <row r="147" spans="1:23" x14ac:dyDescent="0.2">
      <c r="A147" s="60">
        <v>8433</v>
      </c>
      <c r="B147" s="61">
        <v>45700</v>
      </c>
      <c r="C147" s="93">
        <f t="shared" si="26"/>
        <v>45.7</v>
      </c>
      <c r="D147" s="93"/>
      <c r="U147" s="77">
        <v>36219</v>
      </c>
      <c r="V147" s="99">
        <f>TRINITYFNFlow!K147</f>
        <v>132.50380165289258</v>
      </c>
      <c r="W147" s="99"/>
    </row>
    <row r="148" spans="1:23" x14ac:dyDescent="0.2">
      <c r="A148" s="60">
        <v>8461</v>
      </c>
      <c r="B148" s="61">
        <v>83600</v>
      </c>
      <c r="C148" s="93">
        <f t="shared" si="26"/>
        <v>83.6</v>
      </c>
      <c r="D148" s="93"/>
      <c r="U148" s="77">
        <v>36250</v>
      </c>
      <c r="V148" s="99">
        <f>TRINITYFNFlow!K148</f>
        <v>185.73421487603309</v>
      </c>
      <c r="W148" s="99"/>
    </row>
    <row r="149" spans="1:23" x14ac:dyDescent="0.2">
      <c r="A149" s="60">
        <v>8492</v>
      </c>
      <c r="B149" s="61">
        <v>170000</v>
      </c>
      <c r="C149" s="93">
        <f t="shared" si="26"/>
        <v>170</v>
      </c>
      <c r="D149" s="93"/>
      <c r="U149" s="77">
        <v>36280</v>
      </c>
      <c r="V149" s="99">
        <f>TRINITYFNFlow!K149</f>
        <v>232.63537190082639</v>
      </c>
      <c r="W149" s="99"/>
    </row>
    <row r="150" spans="1:23" x14ac:dyDescent="0.2">
      <c r="A150" s="60">
        <v>8522</v>
      </c>
      <c r="B150" s="61">
        <v>161000</v>
      </c>
      <c r="C150" s="93">
        <f t="shared" si="26"/>
        <v>161</v>
      </c>
      <c r="D150" s="93"/>
      <c r="U150" s="77">
        <v>36311</v>
      </c>
      <c r="V150" s="99">
        <f>TRINITYFNFlow!K150</f>
        <v>335.49619834710734</v>
      </c>
      <c r="W150" s="99"/>
    </row>
    <row r="151" spans="1:23" x14ac:dyDescent="0.2">
      <c r="A151" s="60">
        <v>8553</v>
      </c>
      <c r="B151" s="61">
        <v>61300</v>
      </c>
      <c r="C151" s="93">
        <f t="shared" si="26"/>
        <v>61.3</v>
      </c>
      <c r="D151" s="93"/>
      <c r="U151" s="77">
        <v>36341</v>
      </c>
      <c r="V151" s="99">
        <f>TRINITYFNFlow!K151</f>
        <v>183.35603305785122</v>
      </c>
      <c r="W151" s="99"/>
    </row>
    <row r="152" spans="1:23" x14ac:dyDescent="0.2">
      <c r="A152" s="60">
        <v>8583</v>
      </c>
      <c r="B152" s="61">
        <v>22300</v>
      </c>
      <c r="C152" s="93">
        <f t="shared" si="26"/>
        <v>22.3</v>
      </c>
      <c r="D152" s="93"/>
      <c r="U152" s="77">
        <v>36372</v>
      </c>
      <c r="V152" s="99">
        <f>TRINITYFNFlow!K152</f>
        <v>37.440000000000005</v>
      </c>
      <c r="W152" s="99"/>
    </row>
    <row r="153" spans="1:23" x14ac:dyDescent="0.2">
      <c r="A153" s="60">
        <v>8614</v>
      </c>
      <c r="B153" s="61">
        <v>8420</v>
      </c>
      <c r="C153" s="93">
        <f t="shared" si="26"/>
        <v>8.42</v>
      </c>
      <c r="D153" s="93"/>
      <c r="U153" s="77">
        <v>36403</v>
      </c>
      <c r="V153" s="99">
        <f>TRINITYFNFlow!K153</f>
        <v>17.952396694214876</v>
      </c>
      <c r="W153" s="99"/>
    </row>
    <row r="154" spans="1:23" x14ac:dyDescent="0.2">
      <c r="A154" s="60">
        <v>8645</v>
      </c>
      <c r="B154" s="61">
        <v>8030</v>
      </c>
      <c r="C154" s="93">
        <f t="shared" si="26"/>
        <v>8.0299999999999994</v>
      </c>
      <c r="D154" s="93"/>
      <c r="U154" s="77">
        <v>36433</v>
      </c>
      <c r="V154" s="99">
        <f>TRINITYFNFlow!K154</f>
        <v>11.278016528925619</v>
      </c>
      <c r="W154" s="99"/>
    </row>
    <row r="155" spans="1:23" x14ac:dyDescent="0.2">
      <c r="A155" s="60">
        <v>8675</v>
      </c>
      <c r="B155" s="61">
        <v>16500</v>
      </c>
      <c r="C155" s="93">
        <f t="shared" si="26"/>
        <v>16.5</v>
      </c>
      <c r="D155" s="93"/>
      <c r="U155" s="77">
        <v>36464</v>
      </c>
      <c r="V155" s="99">
        <f>TRINITYFNFlow!K155</f>
        <v>12.602975206611568</v>
      </c>
      <c r="W155" s="99"/>
    </row>
    <row r="156" spans="1:23" x14ac:dyDescent="0.2">
      <c r="A156" s="60">
        <v>8706</v>
      </c>
      <c r="B156" s="61">
        <v>13700</v>
      </c>
      <c r="C156" s="93">
        <f t="shared" si="26"/>
        <v>13.7</v>
      </c>
      <c r="D156" s="93"/>
      <c r="U156" s="77">
        <v>36494</v>
      </c>
      <c r="V156" s="99">
        <f>TRINITYFNFlow!K156</f>
        <v>54.305454545454545</v>
      </c>
      <c r="W156" s="99"/>
    </row>
    <row r="157" spans="1:23" x14ac:dyDescent="0.2">
      <c r="A157" s="60">
        <v>8736</v>
      </c>
      <c r="B157" s="61">
        <v>18400</v>
      </c>
      <c r="C157" s="93">
        <f t="shared" si="26"/>
        <v>18.399999999999999</v>
      </c>
      <c r="D157" s="93"/>
      <c r="U157" s="77">
        <v>36525</v>
      </c>
      <c r="V157" s="99">
        <f>TRINITYFNFlow!K157</f>
        <v>39.937190082644626</v>
      </c>
      <c r="W157" s="99"/>
    </row>
    <row r="158" spans="1:23" x14ac:dyDescent="0.2">
      <c r="A158" s="60">
        <v>8767</v>
      </c>
      <c r="B158" s="61">
        <v>20500</v>
      </c>
      <c r="C158" s="93">
        <f t="shared" si="26"/>
        <v>20.5</v>
      </c>
      <c r="D158" s="93"/>
      <c r="U158" s="77">
        <v>36556</v>
      </c>
      <c r="V158" s="99">
        <f>TRINITYFNFlow!K158</f>
        <v>179.66082644628099</v>
      </c>
      <c r="W158" s="99"/>
    </row>
    <row r="159" spans="1:23" x14ac:dyDescent="0.2">
      <c r="A159" s="60">
        <v>8798</v>
      </c>
      <c r="B159" s="61">
        <v>80500</v>
      </c>
      <c r="C159" s="93">
        <f t="shared" si="26"/>
        <v>80.5</v>
      </c>
      <c r="D159" s="93"/>
      <c r="U159" s="77">
        <v>36585</v>
      </c>
      <c r="V159" s="99">
        <f>TRINITYFNFlow!K159</f>
        <v>270.3609917355372</v>
      </c>
      <c r="W159" s="99"/>
    </row>
    <row r="160" spans="1:23" x14ac:dyDescent="0.2">
      <c r="A160" s="60">
        <v>8827</v>
      </c>
      <c r="B160" s="61">
        <v>31900</v>
      </c>
      <c r="C160" s="93">
        <f t="shared" si="26"/>
        <v>31.9</v>
      </c>
      <c r="D160" s="93"/>
      <c r="U160" s="77">
        <v>36616</v>
      </c>
      <c r="V160" s="99">
        <f>TRINITYFNFlow!K160</f>
        <v>219.59008264462813</v>
      </c>
      <c r="W160" s="99"/>
    </row>
    <row r="161" spans="1:23" x14ac:dyDescent="0.2">
      <c r="A161" s="60">
        <v>8858</v>
      </c>
      <c r="B161" s="61">
        <v>43100</v>
      </c>
      <c r="C161" s="93">
        <f t="shared" si="26"/>
        <v>43.1</v>
      </c>
      <c r="D161" s="93"/>
      <c r="U161" s="77">
        <v>36646</v>
      </c>
      <c r="V161" s="99">
        <f>TRINITYFNFlow!K161</f>
        <v>360.9719008264463</v>
      </c>
      <c r="W161" s="99"/>
    </row>
    <row r="162" spans="1:23" x14ac:dyDescent="0.2">
      <c r="A162" s="60">
        <v>8888</v>
      </c>
      <c r="B162" s="61">
        <v>27200</v>
      </c>
      <c r="C162" s="93">
        <f t="shared" si="26"/>
        <v>27.2</v>
      </c>
      <c r="D162" s="93"/>
      <c r="U162" s="77">
        <v>36677</v>
      </c>
      <c r="V162" s="99">
        <f>TRINITYFNFlow!K162</f>
        <v>296.9573553719008</v>
      </c>
      <c r="W162" s="99"/>
    </row>
    <row r="163" spans="1:23" x14ac:dyDescent="0.2">
      <c r="A163" s="60">
        <v>8919</v>
      </c>
      <c r="B163" s="61">
        <v>6840</v>
      </c>
      <c r="C163" s="93">
        <f t="shared" si="26"/>
        <v>6.84</v>
      </c>
      <c r="D163" s="93"/>
      <c r="U163" s="77">
        <v>36707</v>
      </c>
      <c r="V163" s="99">
        <f>TRINITYFNFlow!K163</f>
        <v>175.77322314049587</v>
      </c>
      <c r="W163" s="99"/>
    </row>
    <row r="164" spans="1:23" x14ac:dyDescent="0.2">
      <c r="A164" s="60">
        <v>8949</v>
      </c>
      <c r="B164" s="61">
        <v>2630</v>
      </c>
      <c r="C164" s="93">
        <f t="shared" si="26"/>
        <v>2.63</v>
      </c>
      <c r="D164" s="93"/>
      <c r="U164" s="77">
        <v>36738</v>
      </c>
      <c r="V164" s="99">
        <f>TRINITYFNFlow!K164</f>
        <v>49.560991735537186</v>
      </c>
      <c r="W164" s="99"/>
    </row>
    <row r="165" spans="1:23" x14ac:dyDescent="0.2">
      <c r="A165" s="60">
        <v>8980</v>
      </c>
      <c r="B165" s="61">
        <v>2520</v>
      </c>
      <c r="C165" s="93">
        <f t="shared" si="26"/>
        <v>2.52</v>
      </c>
      <c r="D165" s="93"/>
      <c r="U165" s="77">
        <v>36769</v>
      </c>
      <c r="V165" s="99">
        <f>TRINITYFNFlow!K165</f>
        <v>8.3662809917355379</v>
      </c>
      <c r="W165" s="99"/>
    </row>
    <row r="166" spans="1:23" x14ac:dyDescent="0.2">
      <c r="A166" s="60">
        <v>9011</v>
      </c>
      <c r="B166" s="61">
        <v>2450</v>
      </c>
      <c r="C166" s="93">
        <f t="shared" si="26"/>
        <v>2.4500000000000002</v>
      </c>
      <c r="D166" s="93"/>
      <c r="U166" s="77">
        <v>36799</v>
      </c>
      <c r="V166" s="99">
        <f>TRINITYFNFlow!K166</f>
        <v>11.450578512396692</v>
      </c>
      <c r="W166" s="99"/>
    </row>
    <row r="167" spans="1:23" x14ac:dyDescent="0.2">
      <c r="A167" s="60">
        <v>9041</v>
      </c>
      <c r="B167" s="61">
        <v>16700</v>
      </c>
      <c r="C167" s="93">
        <f t="shared" si="26"/>
        <v>16.7</v>
      </c>
      <c r="D167" s="93"/>
      <c r="U167" s="77">
        <v>36830</v>
      </c>
      <c r="V167" s="99">
        <f>TRINITYFNFlow!K167</f>
        <v>13.190082644628099</v>
      </c>
      <c r="W167" s="99"/>
    </row>
    <row r="168" spans="1:23" x14ac:dyDescent="0.2">
      <c r="A168" s="60">
        <v>9072</v>
      </c>
      <c r="B168" s="61">
        <v>94600</v>
      </c>
      <c r="C168" s="93">
        <f t="shared" si="26"/>
        <v>94.6</v>
      </c>
      <c r="D168" s="93"/>
      <c r="U168" s="77">
        <v>36860</v>
      </c>
      <c r="V168" s="99">
        <f>TRINITYFNFlow!K168</f>
        <v>16.544132231404959</v>
      </c>
      <c r="W168" s="99"/>
    </row>
    <row r="169" spans="1:23" x14ac:dyDescent="0.2">
      <c r="A169" s="60">
        <v>9102</v>
      </c>
      <c r="B169" s="61">
        <v>65800</v>
      </c>
      <c r="C169" s="93">
        <f t="shared" si="26"/>
        <v>65.8</v>
      </c>
      <c r="D169" s="93"/>
      <c r="U169" s="77">
        <v>36891</v>
      </c>
      <c r="V169" s="99">
        <f>TRINITYFNFlow!K169</f>
        <v>23.291900826446277</v>
      </c>
      <c r="W169" s="99"/>
    </row>
    <row r="170" spans="1:23" x14ac:dyDescent="0.2">
      <c r="A170" s="60">
        <v>9133</v>
      </c>
      <c r="B170" s="61">
        <v>70700</v>
      </c>
      <c r="C170" s="93">
        <f t="shared" si="26"/>
        <v>70.7</v>
      </c>
      <c r="D170" s="93"/>
      <c r="U170" s="77">
        <v>36922</v>
      </c>
      <c r="V170" s="99">
        <f>TRINITYFNFlow!K170</f>
        <v>34.187107438016525</v>
      </c>
      <c r="W170" s="99"/>
    </row>
    <row r="171" spans="1:23" x14ac:dyDescent="0.2">
      <c r="A171" s="60">
        <v>9164</v>
      </c>
      <c r="B171" s="61">
        <v>288000</v>
      </c>
      <c r="C171" s="93">
        <f t="shared" si="26"/>
        <v>288</v>
      </c>
      <c r="D171" s="93"/>
      <c r="U171" s="77">
        <v>36950</v>
      </c>
      <c r="V171" s="99">
        <f>TRINITYFNFlow!K171</f>
        <v>61.203966942148753</v>
      </c>
      <c r="W171" s="99"/>
    </row>
    <row r="172" spans="1:23" x14ac:dyDescent="0.2">
      <c r="A172" s="60">
        <v>9192</v>
      </c>
      <c r="B172" s="61">
        <v>161000</v>
      </c>
      <c r="C172" s="93">
        <f t="shared" si="26"/>
        <v>161</v>
      </c>
      <c r="D172" s="93"/>
      <c r="U172" s="77">
        <v>36981</v>
      </c>
      <c r="V172" s="99">
        <f>TRINITYFNFlow!K172</f>
        <v>197.49421487603306</v>
      </c>
      <c r="W172" s="99"/>
    </row>
    <row r="173" spans="1:23" x14ac:dyDescent="0.2">
      <c r="A173" s="60">
        <v>9223</v>
      </c>
      <c r="B173" s="61">
        <v>334000</v>
      </c>
      <c r="C173" s="93">
        <f t="shared" si="26"/>
        <v>334</v>
      </c>
      <c r="D173" s="93"/>
      <c r="U173" s="77">
        <v>37011</v>
      </c>
      <c r="V173" s="99">
        <f>TRINITYFNFlow!K173</f>
        <v>149.50611570247932</v>
      </c>
      <c r="W173" s="99"/>
    </row>
    <row r="174" spans="1:23" x14ac:dyDescent="0.2">
      <c r="A174" s="60">
        <v>9253</v>
      </c>
      <c r="B174" s="61">
        <v>281000</v>
      </c>
      <c r="C174" s="93">
        <f t="shared" si="26"/>
        <v>281</v>
      </c>
      <c r="D174" s="93"/>
      <c r="U174" s="77">
        <v>37042</v>
      </c>
      <c r="V174" s="99">
        <f>TRINITYFNFlow!K174</f>
        <v>186.18446280991733</v>
      </c>
      <c r="W174" s="99"/>
    </row>
    <row r="175" spans="1:23" x14ac:dyDescent="0.2">
      <c r="A175" s="60">
        <v>9284</v>
      </c>
      <c r="B175" s="61">
        <v>121000</v>
      </c>
      <c r="C175" s="93">
        <f t="shared" si="26"/>
        <v>121</v>
      </c>
      <c r="D175" s="93"/>
      <c r="U175" s="77">
        <v>37072</v>
      </c>
      <c r="V175" s="99">
        <f>TRINITYFNFlow!K175</f>
        <v>47.996033057851228</v>
      </c>
      <c r="W175" s="99"/>
    </row>
    <row r="176" spans="1:23" x14ac:dyDescent="0.2">
      <c r="A176" s="60">
        <v>9314</v>
      </c>
      <c r="B176" s="61">
        <v>35400</v>
      </c>
      <c r="C176" s="93">
        <f t="shared" si="26"/>
        <v>35.4</v>
      </c>
      <c r="D176" s="93"/>
      <c r="U176" s="77">
        <v>37103</v>
      </c>
      <c r="V176" s="99">
        <f>TRINITYFNFlow!K176</f>
        <v>28.899173553719017</v>
      </c>
      <c r="W176" s="99"/>
    </row>
    <row r="177" spans="1:23" x14ac:dyDescent="0.2">
      <c r="A177" s="60">
        <v>9345</v>
      </c>
      <c r="B177" s="61">
        <v>12000</v>
      </c>
      <c r="C177" s="93">
        <f t="shared" si="26"/>
        <v>12</v>
      </c>
      <c r="D177" s="93"/>
      <c r="U177" s="77">
        <v>37134</v>
      </c>
      <c r="V177" s="99">
        <f>TRINITYFNFlow!K177</f>
        <v>16.786115702479343</v>
      </c>
      <c r="W177" s="99"/>
    </row>
    <row r="178" spans="1:23" x14ac:dyDescent="0.2">
      <c r="A178" s="60">
        <v>9376</v>
      </c>
      <c r="B178" s="61">
        <v>18900</v>
      </c>
      <c r="C178" s="93">
        <f t="shared" si="26"/>
        <v>18.899999999999999</v>
      </c>
      <c r="D178" s="93"/>
      <c r="U178" s="77">
        <v>37164</v>
      </c>
      <c r="V178" s="99">
        <f>TRINITYFNFlow!K178</f>
        <v>12.353057851239667</v>
      </c>
      <c r="W178" s="99"/>
    </row>
    <row r="179" spans="1:23" x14ac:dyDescent="0.2">
      <c r="A179" s="60">
        <v>9406</v>
      </c>
      <c r="B179" s="61">
        <v>14400</v>
      </c>
      <c r="C179" s="93">
        <f t="shared" si="26"/>
        <v>14.4</v>
      </c>
      <c r="D179" s="93"/>
      <c r="U179" s="77">
        <v>37195</v>
      </c>
      <c r="V179" s="99">
        <f>TRINITYFNFlow!K179</f>
        <v>18.973884297520662</v>
      </c>
      <c r="W179" s="99"/>
    </row>
    <row r="180" spans="1:23" x14ac:dyDescent="0.2">
      <c r="A180" s="60">
        <v>9437</v>
      </c>
      <c r="B180" s="61">
        <v>18900</v>
      </c>
      <c r="C180" s="93">
        <f t="shared" si="26"/>
        <v>18.899999999999999</v>
      </c>
      <c r="D180" s="93"/>
      <c r="U180" s="77">
        <v>37225</v>
      </c>
      <c r="V180" s="99">
        <f>TRINITYFNFlow!K180</f>
        <v>68.453553719008255</v>
      </c>
      <c r="W180" s="99"/>
    </row>
    <row r="181" spans="1:23" x14ac:dyDescent="0.2">
      <c r="A181" s="60">
        <v>9467</v>
      </c>
      <c r="B181" s="61">
        <v>42900</v>
      </c>
      <c r="C181" s="93">
        <f t="shared" si="26"/>
        <v>42.9</v>
      </c>
      <c r="D181" s="93"/>
      <c r="U181" s="77">
        <v>37256</v>
      </c>
      <c r="V181" s="99">
        <f>TRINITYFNFlow!K181</f>
        <v>106.53619834710744</v>
      </c>
      <c r="W181" s="99"/>
    </row>
    <row r="182" spans="1:23" x14ac:dyDescent="0.2">
      <c r="A182" s="60">
        <v>9498</v>
      </c>
      <c r="B182" s="61">
        <v>26400</v>
      </c>
      <c r="C182" s="93">
        <f t="shared" si="26"/>
        <v>26.4</v>
      </c>
      <c r="D182" s="93"/>
      <c r="U182" s="77">
        <v>37287</v>
      </c>
      <c r="V182" s="99">
        <f>TRINITYFNFlow!K182</f>
        <v>247.80099173553722</v>
      </c>
      <c r="W182" s="99"/>
    </row>
    <row r="183" spans="1:23" x14ac:dyDescent="0.2">
      <c r="A183" s="60">
        <v>9529</v>
      </c>
      <c r="B183" s="61">
        <v>167000</v>
      </c>
      <c r="C183" s="93">
        <f t="shared" si="26"/>
        <v>167</v>
      </c>
      <c r="D183" s="93"/>
      <c r="U183" s="77">
        <v>37315</v>
      </c>
      <c r="V183" s="99">
        <f>TRINITYFNFlow!K183</f>
        <v>127.06710743801654</v>
      </c>
      <c r="W183" s="99"/>
    </row>
    <row r="184" spans="1:23" x14ac:dyDescent="0.2">
      <c r="A184" s="60">
        <v>9557</v>
      </c>
      <c r="B184" s="61">
        <v>135000</v>
      </c>
      <c r="C184" s="93">
        <f t="shared" si="26"/>
        <v>135</v>
      </c>
      <c r="D184" s="93"/>
      <c r="U184" s="77">
        <v>37346</v>
      </c>
      <c r="V184" s="99">
        <f>TRINITYFNFlow!K184</f>
        <v>128.12429752066112</v>
      </c>
      <c r="W184" s="99"/>
    </row>
    <row r="185" spans="1:23" x14ac:dyDescent="0.2">
      <c r="A185" s="60">
        <v>9588</v>
      </c>
      <c r="B185" s="61">
        <v>261000</v>
      </c>
      <c r="C185" s="93">
        <f t="shared" si="26"/>
        <v>261</v>
      </c>
      <c r="D185" s="93"/>
      <c r="U185" s="77">
        <v>37376</v>
      </c>
      <c r="V185" s="99">
        <f>TRINITYFNFlow!K185</f>
        <v>259.59471074380167</v>
      </c>
      <c r="W185" s="99"/>
    </row>
    <row r="186" spans="1:23" x14ac:dyDescent="0.2">
      <c r="A186" s="60">
        <v>9618</v>
      </c>
      <c r="B186" s="61">
        <v>95900</v>
      </c>
      <c r="C186" s="93">
        <f t="shared" si="26"/>
        <v>95.9</v>
      </c>
      <c r="D186" s="93"/>
      <c r="U186" s="77">
        <v>37407</v>
      </c>
      <c r="V186" s="99">
        <f>TRINITYFNFlow!K186</f>
        <v>173.5755371900826</v>
      </c>
      <c r="W186" s="99"/>
    </row>
    <row r="187" spans="1:23" x14ac:dyDescent="0.2">
      <c r="A187" s="60">
        <v>9649</v>
      </c>
      <c r="B187" s="61">
        <v>28200</v>
      </c>
      <c r="C187" s="93">
        <f t="shared" si="26"/>
        <v>28.2</v>
      </c>
      <c r="D187" s="93"/>
      <c r="U187" s="77">
        <v>37437</v>
      </c>
      <c r="V187" s="99">
        <f>TRINITYFNFlow!K187</f>
        <v>81.709090909090889</v>
      </c>
      <c r="W187" s="99"/>
    </row>
    <row r="188" spans="1:23" x14ac:dyDescent="0.2">
      <c r="A188" s="60">
        <v>9679</v>
      </c>
      <c r="B188" s="61">
        <v>9040</v>
      </c>
      <c r="C188" s="93">
        <f t="shared" si="26"/>
        <v>9.0399999999999991</v>
      </c>
      <c r="D188" s="93"/>
      <c r="U188" s="77">
        <v>37468</v>
      </c>
      <c r="V188" s="99">
        <f>TRINITYFNFlow!K188</f>
        <v>21.415537190082649</v>
      </c>
      <c r="W188" s="99"/>
    </row>
    <row r="189" spans="1:23" x14ac:dyDescent="0.2">
      <c r="A189" s="60">
        <v>9710</v>
      </c>
      <c r="B189" s="61">
        <v>4690</v>
      </c>
      <c r="C189" s="93">
        <f t="shared" si="26"/>
        <v>4.6900000000000004</v>
      </c>
      <c r="D189" s="93"/>
      <c r="U189" s="77">
        <v>37499</v>
      </c>
      <c r="V189" s="99">
        <f>TRINITYFNFlow!K189</f>
        <v>7.4836363636363625</v>
      </c>
      <c r="W189" s="99"/>
    </row>
    <row r="190" spans="1:23" x14ac:dyDescent="0.2">
      <c r="A190" s="60">
        <v>9741</v>
      </c>
      <c r="B190" s="61">
        <v>4790</v>
      </c>
      <c r="C190" s="93">
        <f t="shared" si="26"/>
        <v>4.79</v>
      </c>
      <c r="D190" s="93"/>
      <c r="U190" s="77">
        <v>37529</v>
      </c>
      <c r="V190" s="99">
        <f>TRINITYFNFlow!K190</f>
        <v>5.8393388429752067</v>
      </c>
      <c r="W190" s="99"/>
    </row>
    <row r="191" spans="1:23" x14ac:dyDescent="0.2">
      <c r="A191" s="60">
        <v>9771</v>
      </c>
      <c r="B191" s="61">
        <v>13600</v>
      </c>
      <c r="C191" s="93">
        <f t="shared" si="26"/>
        <v>13.6</v>
      </c>
      <c r="D191" s="93"/>
      <c r="U191" s="77">
        <v>37560</v>
      </c>
      <c r="V191" s="99">
        <f>TRINITYFNFlow!K191</f>
        <v>3.6575206611570246</v>
      </c>
      <c r="W191" s="99"/>
    </row>
    <row r="192" spans="1:23" x14ac:dyDescent="0.2">
      <c r="A192" s="60">
        <v>9802</v>
      </c>
      <c r="B192" s="61">
        <v>180000</v>
      </c>
      <c r="C192" s="93">
        <f t="shared" si="26"/>
        <v>180</v>
      </c>
      <c r="D192" s="93"/>
      <c r="U192" s="77">
        <v>37590</v>
      </c>
      <c r="V192" s="99">
        <f>TRINITYFNFlow!K192</f>
        <v>22.208925619834712</v>
      </c>
      <c r="W192" s="99"/>
    </row>
    <row r="193" spans="1:23" x14ac:dyDescent="0.2">
      <c r="A193" s="60">
        <v>9832</v>
      </c>
      <c r="B193" s="61">
        <v>220000</v>
      </c>
      <c r="C193" s="93">
        <f t="shared" si="26"/>
        <v>220</v>
      </c>
      <c r="D193" s="93"/>
      <c r="U193" s="77">
        <v>37621</v>
      </c>
      <c r="V193" s="99">
        <f>TRINITYFNFlow!K193</f>
        <v>202.57983471074377</v>
      </c>
      <c r="W193" s="99"/>
    </row>
    <row r="194" spans="1:23" x14ac:dyDescent="0.2">
      <c r="A194" s="60">
        <v>9863</v>
      </c>
      <c r="B194" s="61">
        <v>143000</v>
      </c>
      <c r="C194" s="93">
        <f t="shared" si="26"/>
        <v>143</v>
      </c>
      <c r="D194" s="93"/>
      <c r="U194" s="77">
        <v>37652</v>
      </c>
      <c r="V194" s="99">
        <f>TRINITYFNFlow!K194</f>
        <v>328.52826446281</v>
      </c>
      <c r="W194" s="99"/>
    </row>
    <row r="195" spans="1:23" x14ac:dyDescent="0.2">
      <c r="A195" s="60">
        <v>9894</v>
      </c>
      <c r="B195" s="61">
        <v>255000</v>
      </c>
      <c r="C195" s="93">
        <f t="shared" si="26"/>
        <v>255</v>
      </c>
      <c r="D195" s="93"/>
      <c r="U195" s="77">
        <v>37680</v>
      </c>
      <c r="V195" s="99">
        <f>TRINITYFNFlow!K195</f>
        <v>133.58677685950411</v>
      </c>
      <c r="W195" s="99"/>
    </row>
    <row r="196" spans="1:23" x14ac:dyDescent="0.2">
      <c r="A196" s="60">
        <v>9922</v>
      </c>
      <c r="B196" s="61">
        <v>204000</v>
      </c>
      <c r="C196" s="93">
        <f t="shared" si="26"/>
        <v>204</v>
      </c>
      <c r="D196" s="93"/>
      <c r="U196" s="77">
        <v>37711</v>
      </c>
      <c r="V196" s="99">
        <f>TRINITYFNFlow!K196</f>
        <v>181.63834710743802</v>
      </c>
      <c r="W196" s="99"/>
    </row>
    <row r="197" spans="1:23" x14ac:dyDescent="0.2">
      <c r="A197" s="60">
        <v>9953</v>
      </c>
      <c r="B197" s="61">
        <v>259000</v>
      </c>
      <c r="C197" s="93">
        <f t="shared" si="26"/>
        <v>259</v>
      </c>
      <c r="D197" s="93"/>
      <c r="U197" s="77">
        <v>37741</v>
      </c>
      <c r="V197" s="99">
        <f>TRINITYFNFlow!K197</f>
        <v>231.09223140495874</v>
      </c>
      <c r="W197" s="99"/>
    </row>
    <row r="198" spans="1:23" x14ac:dyDescent="0.2">
      <c r="A198" s="60">
        <v>9983</v>
      </c>
      <c r="B198" s="61">
        <v>287000</v>
      </c>
      <c r="C198" s="93">
        <f t="shared" si="26"/>
        <v>287</v>
      </c>
      <c r="D198" s="93"/>
      <c r="U198" s="77">
        <v>37772</v>
      </c>
      <c r="V198" s="99">
        <f>TRINITYFNFlow!K198</f>
        <v>361.85256198347111</v>
      </c>
      <c r="W198" s="99"/>
    </row>
    <row r="199" spans="1:23" x14ac:dyDescent="0.2">
      <c r="A199" s="60">
        <v>10014</v>
      </c>
      <c r="B199" s="61">
        <v>188000</v>
      </c>
      <c r="C199" s="93">
        <f t="shared" si="26"/>
        <v>188</v>
      </c>
      <c r="D199" s="93"/>
      <c r="U199" s="77">
        <v>37802</v>
      </c>
      <c r="V199" s="99">
        <f>TRINITYFNFlow!K199</f>
        <v>238.67900826446279</v>
      </c>
      <c r="W199" s="99"/>
    </row>
    <row r="200" spans="1:23" x14ac:dyDescent="0.2">
      <c r="A200" s="60">
        <v>10044</v>
      </c>
      <c r="B200" s="61">
        <v>49900</v>
      </c>
      <c r="C200" s="93">
        <f t="shared" si="26"/>
        <v>49.9</v>
      </c>
      <c r="D200" s="93"/>
      <c r="U200" s="77">
        <v>37833</v>
      </c>
      <c r="V200" s="99">
        <f>TRINITYFNFlow!K200</f>
        <v>57.15371900826446</v>
      </c>
      <c r="W200" s="99"/>
    </row>
    <row r="201" spans="1:23" x14ac:dyDescent="0.2">
      <c r="A201" s="60">
        <v>10075</v>
      </c>
      <c r="B201" s="61">
        <v>15900</v>
      </c>
      <c r="C201" s="93">
        <f t="shared" si="26"/>
        <v>15.9</v>
      </c>
      <c r="D201" s="93"/>
      <c r="U201" s="77">
        <v>37864</v>
      </c>
      <c r="V201" s="99">
        <f>TRINITYFNFlow!K201</f>
        <v>25.717685950413223</v>
      </c>
      <c r="W201" s="99"/>
    </row>
    <row r="202" spans="1:23" x14ac:dyDescent="0.2">
      <c r="A202" s="60">
        <v>10106</v>
      </c>
      <c r="B202" s="61">
        <v>10400</v>
      </c>
      <c r="C202" s="93">
        <f t="shared" si="26"/>
        <v>10.4</v>
      </c>
      <c r="D202" s="93"/>
      <c r="U202" s="77">
        <v>37894</v>
      </c>
      <c r="V202" s="99">
        <f>TRINITYFNFlow!K202</f>
        <v>13.098842975206612</v>
      </c>
      <c r="W202" s="99"/>
    </row>
    <row r="203" spans="1:23" x14ac:dyDescent="0.2">
      <c r="A203" s="60">
        <v>10136</v>
      </c>
      <c r="B203" s="61">
        <v>12200</v>
      </c>
      <c r="C203" s="93">
        <f t="shared" si="26"/>
        <v>12.2</v>
      </c>
      <c r="D203" s="93"/>
      <c r="U203" s="77">
        <v>37925</v>
      </c>
      <c r="V203" s="99">
        <f>TRINITYFNFlow!K203</f>
        <v>6.9560330578512382</v>
      </c>
      <c r="W203" s="99"/>
    </row>
    <row r="204" spans="1:23" x14ac:dyDescent="0.2">
      <c r="A204" s="60">
        <v>10167</v>
      </c>
      <c r="B204" s="61">
        <v>76800</v>
      </c>
      <c r="C204" s="93">
        <f t="shared" ref="C204:C267" si="27">B204 / 1000</f>
        <v>76.8</v>
      </c>
      <c r="D204" s="93"/>
      <c r="U204" s="77">
        <v>37955</v>
      </c>
      <c r="V204" s="99">
        <f>TRINITYFNFlow!K204</f>
        <v>29.918677685950417</v>
      </c>
      <c r="W204" s="99"/>
    </row>
    <row r="205" spans="1:23" x14ac:dyDescent="0.2">
      <c r="A205" s="60">
        <v>10197</v>
      </c>
      <c r="B205" s="61">
        <v>43100</v>
      </c>
      <c r="C205" s="93">
        <f t="shared" si="27"/>
        <v>43.1</v>
      </c>
      <c r="D205" s="93"/>
      <c r="U205" s="77">
        <v>37986</v>
      </c>
      <c r="V205" s="99">
        <f>TRINITYFNFlow!K205</f>
        <v>138.83305785123966</v>
      </c>
      <c r="W205" s="99"/>
    </row>
    <row r="206" spans="1:23" x14ac:dyDescent="0.2">
      <c r="A206" s="60">
        <v>10228</v>
      </c>
      <c r="B206" s="61">
        <v>82400</v>
      </c>
      <c r="C206" s="93">
        <f t="shared" si="27"/>
        <v>82.4</v>
      </c>
      <c r="D206" s="93"/>
      <c r="U206" s="77">
        <v>38017</v>
      </c>
      <c r="V206" s="99">
        <f>TRINITYFNFlow!K206</f>
        <v>118.2029752066116</v>
      </c>
      <c r="W206" s="99"/>
    </row>
    <row r="207" spans="1:23" x14ac:dyDescent="0.2">
      <c r="A207" s="60">
        <v>10259</v>
      </c>
      <c r="B207" s="61">
        <v>133000</v>
      </c>
      <c r="C207" s="93">
        <f t="shared" si="27"/>
        <v>133</v>
      </c>
      <c r="D207" s="93"/>
      <c r="U207" s="77">
        <v>38046</v>
      </c>
      <c r="V207" s="99">
        <f>TRINITYFNFlow!K207</f>
        <v>269.83933884297522</v>
      </c>
      <c r="W207" s="99"/>
    </row>
    <row r="208" spans="1:23" x14ac:dyDescent="0.2">
      <c r="A208" s="60">
        <v>10288</v>
      </c>
      <c r="B208" s="61">
        <v>228000</v>
      </c>
      <c r="C208" s="93">
        <f t="shared" si="27"/>
        <v>228</v>
      </c>
      <c r="D208" s="93"/>
      <c r="U208" s="77">
        <v>38077</v>
      </c>
      <c r="V208" s="99">
        <f>TRINITYFNFlow!K208</f>
        <v>263.49619834710745</v>
      </c>
      <c r="W208" s="99"/>
    </row>
    <row r="209" spans="1:23" x14ac:dyDescent="0.2">
      <c r="A209" s="60">
        <v>10319</v>
      </c>
      <c r="B209" s="61">
        <v>196000</v>
      </c>
      <c r="C209" s="93">
        <f t="shared" si="27"/>
        <v>196</v>
      </c>
      <c r="D209" s="93"/>
      <c r="U209" s="77">
        <v>38107</v>
      </c>
      <c r="V209" s="99">
        <f>TRINITYFNFlow!K209</f>
        <v>236.56661157024789</v>
      </c>
      <c r="W209" s="99"/>
    </row>
    <row r="210" spans="1:23" x14ac:dyDescent="0.2">
      <c r="A210" s="60">
        <v>10349</v>
      </c>
      <c r="B210" s="61">
        <v>204000</v>
      </c>
      <c r="C210" s="93">
        <f t="shared" si="27"/>
        <v>204</v>
      </c>
      <c r="D210" s="93"/>
      <c r="U210" s="77">
        <v>38138</v>
      </c>
      <c r="V210" s="99">
        <f>TRINITYFNFlow!K210</f>
        <v>239.94247933884293</v>
      </c>
      <c r="W210" s="99"/>
    </row>
    <row r="211" spans="1:23" x14ac:dyDescent="0.2">
      <c r="A211" s="60">
        <v>10380</v>
      </c>
      <c r="B211" s="61">
        <v>50200</v>
      </c>
      <c r="C211" s="93">
        <f t="shared" si="27"/>
        <v>50.2</v>
      </c>
      <c r="D211" s="93"/>
      <c r="U211" s="77">
        <v>38168</v>
      </c>
      <c r="V211" s="99">
        <f>TRINITYFNFlow!K211</f>
        <v>111.96495867768594</v>
      </c>
      <c r="W211" s="99"/>
    </row>
    <row r="212" spans="1:23" x14ac:dyDescent="0.2">
      <c r="A212" s="60">
        <v>10410</v>
      </c>
      <c r="B212" s="61">
        <v>17800</v>
      </c>
      <c r="C212" s="93">
        <f t="shared" si="27"/>
        <v>17.8</v>
      </c>
      <c r="D212" s="93"/>
      <c r="U212" s="77">
        <v>38199</v>
      </c>
      <c r="V212" s="99">
        <f>TRINITYFNFlow!K212</f>
        <v>32.175867768595047</v>
      </c>
      <c r="W212" s="99"/>
    </row>
    <row r="213" spans="1:23" x14ac:dyDescent="0.2">
      <c r="A213" s="60">
        <v>10441</v>
      </c>
      <c r="B213" s="61">
        <v>7620</v>
      </c>
      <c r="C213" s="93">
        <f t="shared" si="27"/>
        <v>7.62</v>
      </c>
      <c r="D213" s="93"/>
      <c r="U213" s="77">
        <v>38230</v>
      </c>
      <c r="V213" s="99">
        <f>TRINITYFNFlow!K213</f>
        <v>6.5097520661157011</v>
      </c>
      <c r="W213" s="99"/>
    </row>
    <row r="214" spans="1:23" x14ac:dyDescent="0.2">
      <c r="A214" s="60">
        <v>10472</v>
      </c>
      <c r="B214" s="61">
        <v>6660</v>
      </c>
      <c r="C214" s="93">
        <f t="shared" si="27"/>
        <v>6.66</v>
      </c>
      <c r="D214" s="93"/>
      <c r="U214" s="77">
        <v>38260</v>
      </c>
      <c r="V214" s="99">
        <f>TRINITYFNFlow!K214</f>
        <v>1.9933884297520661</v>
      </c>
      <c r="W214" s="99"/>
    </row>
    <row r="215" spans="1:23" x14ac:dyDescent="0.2">
      <c r="A215" s="60">
        <v>10502</v>
      </c>
      <c r="B215" s="61">
        <v>9470</v>
      </c>
      <c r="C215" s="93">
        <f t="shared" si="27"/>
        <v>9.4700000000000006</v>
      </c>
      <c r="D215" s="93"/>
      <c r="U215" s="77">
        <v>38291</v>
      </c>
      <c r="V215" s="99">
        <f>TRINITYFNFlow!K215</f>
        <v>13.320991735537193</v>
      </c>
      <c r="W215" s="99"/>
    </row>
    <row r="216" spans="1:23" x14ac:dyDescent="0.2">
      <c r="A216" s="60">
        <v>10533</v>
      </c>
      <c r="B216" s="61">
        <v>23600</v>
      </c>
      <c r="C216" s="93">
        <f t="shared" si="27"/>
        <v>23.6</v>
      </c>
      <c r="D216" s="93"/>
      <c r="U216" s="77">
        <v>38321</v>
      </c>
      <c r="V216" s="99">
        <f>TRINITYFNFlow!K216</f>
        <v>16.216859504132234</v>
      </c>
      <c r="W216" s="99"/>
    </row>
    <row r="217" spans="1:23" x14ac:dyDescent="0.2">
      <c r="A217" s="60">
        <v>10563</v>
      </c>
      <c r="B217" s="61">
        <v>25800</v>
      </c>
      <c r="C217" s="93">
        <f t="shared" si="27"/>
        <v>25.8</v>
      </c>
      <c r="D217" s="93"/>
      <c r="U217" s="77">
        <v>38352</v>
      </c>
      <c r="V217" s="99">
        <f>TRINITYFNFlow!K217</f>
        <v>86.215537190082671</v>
      </c>
      <c r="W217" s="99"/>
    </row>
    <row r="218" spans="1:23" x14ac:dyDescent="0.2">
      <c r="A218" s="60">
        <v>10594</v>
      </c>
      <c r="B218" s="61">
        <v>29800</v>
      </c>
      <c r="C218" s="93">
        <f t="shared" si="27"/>
        <v>29.8</v>
      </c>
      <c r="D218" s="93"/>
      <c r="U218" s="77">
        <v>38383</v>
      </c>
      <c r="V218" s="99">
        <f>TRINITYFNFlow!K218</f>
        <v>117.09223140495867</v>
      </c>
      <c r="W218" s="99"/>
    </row>
    <row r="219" spans="1:23" x14ac:dyDescent="0.2">
      <c r="A219" s="60">
        <v>10625</v>
      </c>
      <c r="B219" s="61">
        <v>47100</v>
      </c>
      <c r="C219" s="93">
        <f t="shared" si="27"/>
        <v>47.1</v>
      </c>
      <c r="D219" s="93"/>
      <c r="U219" s="77">
        <v>38411</v>
      </c>
      <c r="V219" s="99">
        <f>TRINITYFNFlow!K219</f>
        <v>106.78413223140493</v>
      </c>
      <c r="W219" s="99"/>
    </row>
    <row r="220" spans="1:23" x14ac:dyDescent="0.2">
      <c r="A220" s="60">
        <v>10653</v>
      </c>
      <c r="B220" s="61">
        <v>83600</v>
      </c>
      <c r="C220" s="93">
        <f t="shared" si="27"/>
        <v>83.6</v>
      </c>
      <c r="D220" s="93"/>
      <c r="U220" s="77">
        <v>38442</v>
      </c>
      <c r="V220" s="99">
        <f>TRINITYFNFlow!K220</f>
        <v>191.28595041322311</v>
      </c>
      <c r="W220" s="99"/>
    </row>
    <row r="221" spans="1:23" x14ac:dyDescent="0.2">
      <c r="A221" s="60">
        <v>10684</v>
      </c>
      <c r="B221" s="61">
        <v>79100</v>
      </c>
      <c r="C221" s="93">
        <f t="shared" si="27"/>
        <v>79.099999999999994</v>
      </c>
      <c r="D221" s="93"/>
      <c r="U221" s="77">
        <v>38472</v>
      </c>
      <c r="V221" s="99">
        <f>TRINITYFNFlow!K221</f>
        <v>178.63140495867771</v>
      </c>
      <c r="W221" s="99"/>
    </row>
    <row r="222" spans="1:23" x14ac:dyDescent="0.2">
      <c r="A222" s="60">
        <v>10714</v>
      </c>
      <c r="B222" s="61">
        <v>146000</v>
      </c>
      <c r="C222" s="93">
        <f t="shared" si="27"/>
        <v>146</v>
      </c>
      <c r="D222" s="93"/>
      <c r="U222" s="77">
        <v>38503</v>
      </c>
      <c r="V222" s="99">
        <f>TRINITYFNFlow!K222</f>
        <v>398.5190082644628</v>
      </c>
      <c r="W222" s="99"/>
    </row>
    <row r="223" spans="1:23" x14ac:dyDescent="0.2">
      <c r="A223" s="60">
        <v>10745</v>
      </c>
      <c r="B223" s="61">
        <v>59400</v>
      </c>
      <c r="C223" s="93">
        <f t="shared" si="27"/>
        <v>59.4</v>
      </c>
      <c r="D223" s="93"/>
      <c r="U223" s="77">
        <v>38533</v>
      </c>
      <c r="V223" s="99">
        <f>TRINITYFNFlow!K223</f>
        <v>207.49685950413232</v>
      </c>
      <c r="W223" s="99"/>
    </row>
    <row r="224" spans="1:23" x14ac:dyDescent="0.2">
      <c r="A224" s="60">
        <v>10775</v>
      </c>
      <c r="B224" s="61">
        <v>14900</v>
      </c>
      <c r="C224" s="93">
        <f t="shared" si="27"/>
        <v>14.9</v>
      </c>
      <c r="D224" s="93"/>
      <c r="U224" s="77">
        <v>38564</v>
      </c>
      <c r="V224" s="99">
        <f>TRINITYFNFlow!K224</f>
        <v>75.066446280991713</v>
      </c>
      <c r="W224" s="99"/>
    </row>
    <row r="225" spans="1:23" x14ac:dyDescent="0.2">
      <c r="A225" s="60">
        <v>10806</v>
      </c>
      <c r="B225" s="61">
        <v>5690</v>
      </c>
      <c r="C225" s="93">
        <f t="shared" si="27"/>
        <v>5.69</v>
      </c>
      <c r="D225" s="93"/>
      <c r="U225" s="77">
        <v>38595</v>
      </c>
      <c r="V225" s="99">
        <f>TRINITYFNFlow!K225</f>
        <v>15.381818181818183</v>
      </c>
      <c r="W225" s="99"/>
    </row>
    <row r="226" spans="1:23" x14ac:dyDescent="0.2">
      <c r="A226" s="60">
        <v>10837</v>
      </c>
      <c r="B226" s="61">
        <v>3980</v>
      </c>
      <c r="C226" s="93">
        <f t="shared" si="27"/>
        <v>3.98</v>
      </c>
      <c r="D226" s="93"/>
      <c r="U226" s="77">
        <v>38625</v>
      </c>
      <c r="V226" s="99">
        <f>TRINITYFNFlow!K226</f>
        <v>8.5368595041322326</v>
      </c>
      <c r="W226" s="99"/>
    </row>
    <row r="227" spans="1:23" x14ac:dyDescent="0.2">
      <c r="A227" s="60">
        <v>10867</v>
      </c>
      <c r="B227" s="61">
        <v>7560</v>
      </c>
      <c r="C227" s="93">
        <f t="shared" si="27"/>
        <v>7.56</v>
      </c>
      <c r="D227" s="93"/>
      <c r="U227" s="77">
        <v>38656</v>
      </c>
      <c r="V227" s="99" t="e">
        <f>TRINITYFNFlow!K227</f>
        <v>#VALUE!</v>
      </c>
      <c r="W227" s="99"/>
    </row>
    <row r="228" spans="1:23" x14ac:dyDescent="0.2">
      <c r="A228" s="60">
        <v>10898</v>
      </c>
      <c r="B228" s="61">
        <v>7200</v>
      </c>
      <c r="C228" s="93">
        <f t="shared" si="27"/>
        <v>7.2</v>
      </c>
      <c r="D228" s="93"/>
      <c r="U228" s="77">
        <v>38686</v>
      </c>
      <c r="V228" s="99">
        <f>TRINITYFNFlow!K228</f>
        <v>41.026115702479352</v>
      </c>
      <c r="W228" s="99"/>
    </row>
    <row r="229" spans="1:23" x14ac:dyDescent="0.2">
      <c r="A229" s="60">
        <v>10928</v>
      </c>
      <c r="B229" s="61">
        <v>153000</v>
      </c>
      <c r="C229" s="93">
        <f t="shared" si="27"/>
        <v>153</v>
      </c>
      <c r="D229" s="93"/>
      <c r="U229" s="77">
        <v>38717</v>
      </c>
      <c r="V229" s="99">
        <f>TRINITYFNFlow!K229</f>
        <v>338.59438016528924</v>
      </c>
      <c r="W229" s="99"/>
    </row>
    <row r="230" spans="1:23" x14ac:dyDescent="0.2">
      <c r="A230" s="60">
        <v>10959</v>
      </c>
      <c r="B230" s="61">
        <v>41200</v>
      </c>
      <c r="C230" s="93">
        <f t="shared" si="27"/>
        <v>41.2</v>
      </c>
      <c r="D230" s="93"/>
      <c r="U230" s="77">
        <v>38748</v>
      </c>
      <c r="V230" s="99">
        <f>TRINITYFNFlow!K230</f>
        <v>266.43173553719004</v>
      </c>
      <c r="W230" s="99"/>
    </row>
    <row r="231" spans="1:23" x14ac:dyDescent="0.2">
      <c r="A231" s="60">
        <v>10990</v>
      </c>
      <c r="B231" s="61">
        <v>122000</v>
      </c>
      <c r="C231" s="93">
        <f t="shared" si="27"/>
        <v>122</v>
      </c>
      <c r="D231" s="93"/>
      <c r="U231" s="77">
        <v>38776</v>
      </c>
      <c r="V231" s="99">
        <f>TRINITYFNFlow!K231</f>
        <v>182.39008264462811</v>
      </c>
      <c r="W231" s="99"/>
    </row>
    <row r="232" spans="1:23" x14ac:dyDescent="0.2">
      <c r="A232" s="60">
        <v>11018</v>
      </c>
      <c r="B232" s="61">
        <v>152000</v>
      </c>
      <c r="C232" s="93">
        <f t="shared" si="27"/>
        <v>152</v>
      </c>
      <c r="D232" s="93"/>
      <c r="U232" s="77">
        <v>38807</v>
      </c>
      <c r="V232" s="99">
        <f>TRINITYFNFlow!K232</f>
        <v>190.03636363636363</v>
      </c>
      <c r="W232" s="99"/>
    </row>
    <row r="233" spans="1:23" x14ac:dyDescent="0.2">
      <c r="A233" s="60">
        <v>11049</v>
      </c>
      <c r="B233" s="61">
        <v>160000</v>
      </c>
      <c r="C233" s="93">
        <f t="shared" si="27"/>
        <v>160</v>
      </c>
      <c r="D233" s="93"/>
      <c r="U233" s="77">
        <v>38837</v>
      </c>
      <c r="V233" s="99">
        <f>TRINITYFNFlow!K233</f>
        <v>355.3388429752066</v>
      </c>
      <c r="W233" s="99"/>
    </row>
    <row r="234" spans="1:23" x14ac:dyDescent="0.2">
      <c r="A234" s="60">
        <v>11079</v>
      </c>
      <c r="B234" s="61">
        <v>103000</v>
      </c>
      <c r="C234" s="93">
        <f t="shared" si="27"/>
        <v>103</v>
      </c>
      <c r="D234" s="93"/>
      <c r="U234" s="77">
        <v>38868</v>
      </c>
      <c r="V234" s="99">
        <f>TRINITYFNFlow!K234</f>
        <v>659.34942148760331</v>
      </c>
      <c r="W234" s="99"/>
    </row>
    <row r="235" spans="1:23" x14ac:dyDescent="0.2">
      <c r="A235" s="60">
        <v>11110</v>
      </c>
      <c r="B235" s="61">
        <v>43600</v>
      </c>
      <c r="C235" s="93">
        <f t="shared" si="27"/>
        <v>43.6</v>
      </c>
      <c r="D235" s="93"/>
      <c r="U235" s="77">
        <v>38898</v>
      </c>
      <c r="V235" s="99">
        <f>TRINITYFNFlow!K235</f>
        <v>271.225785123967</v>
      </c>
      <c r="W235" s="99"/>
    </row>
    <row r="236" spans="1:23" x14ac:dyDescent="0.2">
      <c r="A236" s="60">
        <v>11140</v>
      </c>
      <c r="B236" s="61">
        <v>13000</v>
      </c>
      <c r="C236" s="93">
        <f t="shared" si="27"/>
        <v>13</v>
      </c>
      <c r="D236" s="93"/>
      <c r="U236" s="77">
        <v>38929</v>
      </c>
      <c r="V236" s="99">
        <f>TRINITYFNFlow!K236</f>
        <v>63.677355371900816</v>
      </c>
      <c r="W236" s="99"/>
    </row>
    <row r="237" spans="1:23" x14ac:dyDescent="0.2">
      <c r="A237" s="60">
        <v>11171</v>
      </c>
      <c r="B237" s="61">
        <v>6030</v>
      </c>
      <c r="C237" s="93">
        <f t="shared" si="27"/>
        <v>6.03</v>
      </c>
      <c r="D237" s="93"/>
      <c r="U237" s="77">
        <v>38960</v>
      </c>
      <c r="V237" s="99">
        <f>TRINITYFNFlow!K237</f>
        <v>19.453884297520666</v>
      </c>
      <c r="W237" s="99"/>
    </row>
    <row r="238" spans="1:23" x14ac:dyDescent="0.2">
      <c r="A238" s="60">
        <v>11202</v>
      </c>
      <c r="B238" s="61">
        <v>6070</v>
      </c>
      <c r="C238" s="93">
        <f t="shared" si="27"/>
        <v>6.07</v>
      </c>
      <c r="D238" s="93"/>
      <c r="U238" s="77">
        <v>38990</v>
      </c>
      <c r="V238" s="99">
        <f>TRINITYFNFlow!K238</f>
        <v>8.8224793388429745</v>
      </c>
      <c r="W238" s="99"/>
    </row>
    <row r="239" spans="1:23" x14ac:dyDescent="0.2">
      <c r="A239" s="60">
        <v>11232</v>
      </c>
      <c r="B239" s="61">
        <v>7620</v>
      </c>
      <c r="C239" s="93">
        <f t="shared" si="27"/>
        <v>7.62</v>
      </c>
      <c r="D239" s="93"/>
      <c r="U239" s="77">
        <v>39021</v>
      </c>
      <c r="V239" s="99">
        <f>TRINITYFNFlow!K239</f>
        <v>6.1646280991735534</v>
      </c>
      <c r="W239" s="99"/>
    </row>
    <row r="240" spans="1:23" x14ac:dyDescent="0.2">
      <c r="A240" s="60">
        <v>11263</v>
      </c>
      <c r="B240" s="61">
        <v>10200</v>
      </c>
      <c r="C240" s="93">
        <f t="shared" si="27"/>
        <v>10.199999999999999</v>
      </c>
      <c r="D240" s="93"/>
      <c r="U240" s="77">
        <v>39051</v>
      </c>
      <c r="V240" s="99">
        <f>TRINITYFNFlow!K240</f>
        <v>35.666776859504132</v>
      </c>
      <c r="W240" s="99"/>
    </row>
    <row r="241" spans="1:23" x14ac:dyDescent="0.2">
      <c r="A241" s="60">
        <v>11293</v>
      </c>
      <c r="B241" s="61">
        <v>14900</v>
      </c>
      <c r="C241" s="93">
        <f t="shared" si="27"/>
        <v>14.9</v>
      </c>
      <c r="D241" s="93"/>
      <c r="U241" s="77">
        <v>39082</v>
      </c>
      <c r="V241" s="99">
        <f>TRINITYFNFlow!K241</f>
        <v>94.595702479338811</v>
      </c>
      <c r="W241" s="99"/>
    </row>
    <row r="242" spans="1:23" x14ac:dyDescent="0.2">
      <c r="A242" s="60">
        <v>11324</v>
      </c>
      <c r="B242" s="61">
        <v>34200</v>
      </c>
      <c r="C242" s="93">
        <f t="shared" si="27"/>
        <v>34.200000000000003</v>
      </c>
      <c r="D242" s="93"/>
      <c r="U242" s="77">
        <v>39113</v>
      </c>
      <c r="V242" s="99">
        <f>TRINITYFNFlow!K242</f>
        <v>56.638016528925611</v>
      </c>
      <c r="W242" s="99"/>
    </row>
    <row r="243" spans="1:23" x14ac:dyDescent="0.2">
      <c r="A243" s="60">
        <v>11355</v>
      </c>
      <c r="B243" s="61">
        <v>42200</v>
      </c>
      <c r="C243" s="93">
        <f t="shared" si="27"/>
        <v>42.2</v>
      </c>
      <c r="D243" s="93"/>
      <c r="U243" s="77">
        <v>39141</v>
      </c>
      <c r="V243" s="99">
        <f>TRINITYFNFlow!K243</f>
        <v>118.11371900826445</v>
      </c>
      <c r="W243" s="99"/>
    </row>
    <row r="244" spans="1:23" x14ac:dyDescent="0.2">
      <c r="A244" s="60">
        <v>11383</v>
      </c>
      <c r="B244" s="61">
        <v>84200</v>
      </c>
      <c r="C244" s="93">
        <f t="shared" si="27"/>
        <v>84.2</v>
      </c>
      <c r="D244" s="93"/>
      <c r="U244" s="77">
        <v>39172</v>
      </c>
      <c r="V244" s="99">
        <f>TRINITYFNFlow!K244</f>
        <v>151.78512396694214</v>
      </c>
      <c r="W244" s="99"/>
    </row>
    <row r="245" spans="1:23" x14ac:dyDescent="0.2">
      <c r="A245" s="60">
        <v>11414</v>
      </c>
      <c r="B245" s="61">
        <v>86900</v>
      </c>
      <c r="C245" s="93">
        <f t="shared" si="27"/>
        <v>86.9</v>
      </c>
      <c r="D245" s="93"/>
      <c r="U245" s="77">
        <v>39202</v>
      </c>
      <c r="V245" s="99">
        <f>TRINITYFNFlow!K245</f>
        <v>114.06347107438015</v>
      </c>
      <c r="W245" s="99"/>
    </row>
    <row r="246" spans="1:23" x14ac:dyDescent="0.2">
      <c r="A246" s="60">
        <v>11444</v>
      </c>
      <c r="B246" s="61">
        <v>65200</v>
      </c>
      <c r="C246" s="93">
        <f t="shared" si="27"/>
        <v>65.2</v>
      </c>
      <c r="D246" s="93"/>
      <c r="U246" s="77">
        <v>39233</v>
      </c>
      <c r="V246" s="99">
        <f>TRINITYFNFlow!K246</f>
        <v>98.288925619834728</v>
      </c>
      <c r="W246" s="99"/>
    </row>
    <row r="247" spans="1:23" x14ac:dyDescent="0.2">
      <c r="A247" s="60">
        <v>11475</v>
      </c>
      <c r="B247" s="61">
        <v>40700</v>
      </c>
      <c r="C247" s="93">
        <f t="shared" si="27"/>
        <v>40.700000000000003</v>
      </c>
      <c r="D247" s="93"/>
      <c r="U247" s="77">
        <v>39263</v>
      </c>
      <c r="V247" s="99">
        <f>TRINITYFNFlow!K247</f>
        <v>27.36</v>
      </c>
      <c r="W247" s="99"/>
    </row>
    <row r="248" spans="1:23" x14ac:dyDescent="0.2">
      <c r="A248" s="60">
        <v>11505</v>
      </c>
      <c r="B248" s="61">
        <v>8920</v>
      </c>
      <c r="C248" s="93">
        <f t="shared" si="27"/>
        <v>8.92</v>
      </c>
      <c r="D248" s="93"/>
      <c r="U248" s="77">
        <v>39294</v>
      </c>
      <c r="V248" s="99">
        <f>TRINITYFNFlow!K248</f>
        <v>13.303140495867771</v>
      </c>
      <c r="W248" s="99"/>
    </row>
    <row r="249" spans="1:23" x14ac:dyDescent="0.2">
      <c r="A249" s="60">
        <v>11536</v>
      </c>
      <c r="B249" s="61">
        <v>3540</v>
      </c>
      <c r="C249" s="93">
        <f t="shared" si="27"/>
        <v>3.54</v>
      </c>
      <c r="D249" s="93"/>
      <c r="U249" s="77">
        <v>39325</v>
      </c>
      <c r="V249" s="99">
        <f>TRINITYFNFlow!K249</f>
        <v>-1.0829752066115708</v>
      </c>
      <c r="W249" s="99"/>
    </row>
    <row r="250" spans="1:23" x14ac:dyDescent="0.2">
      <c r="A250" s="60">
        <v>11567</v>
      </c>
      <c r="B250" s="61">
        <v>3330</v>
      </c>
      <c r="C250" s="93">
        <f t="shared" si="27"/>
        <v>3.33</v>
      </c>
      <c r="D250" s="93"/>
      <c r="U250" s="77">
        <v>39355</v>
      </c>
      <c r="V250" s="99">
        <f>TRINITYFNFlow!K250</f>
        <v>-0.59305785123966936</v>
      </c>
      <c r="W250" s="99"/>
    </row>
    <row r="251" spans="1:23" x14ac:dyDescent="0.2">
      <c r="A251" s="60">
        <v>11597</v>
      </c>
      <c r="B251" s="61">
        <v>8420</v>
      </c>
      <c r="C251" s="93">
        <f t="shared" si="27"/>
        <v>8.42</v>
      </c>
      <c r="D251" s="93"/>
      <c r="U251" s="77">
        <v>39386</v>
      </c>
      <c r="V251" s="99" t="e">
        <f>TRINITYFNFlow!K251</f>
        <v>#VALUE!</v>
      </c>
      <c r="W251" s="99"/>
    </row>
    <row r="252" spans="1:23" x14ac:dyDescent="0.2">
      <c r="A252" s="60">
        <v>11628</v>
      </c>
      <c r="B252" s="61">
        <v>10700</v>
      </c>
      <c r="C252" s="93">
        <f t="shared" si="27"/>
        <v>10.7</v>
      </c>
      <c r="D252" s="93"/>
      <c r="U252" s="77">
        <v>39416</v>
      </c>
      <c r="V252" s="99">
        <f>TRINITYFNFlow!K252</f>
        <v>11.652892561983469</v>
      </c>
      <c r="W252" s="99"/>
    </row>
    <row r="253" spans="1:23" x14ac:dyDescent="0.2">
      <c r="A253" s="60">
        <v>11658</v>
      </c>
      <c r="B253" s="61">
        <v>21700</v>
      </c>
      <c r="C253" s="93">
        <f t="shared" si="27"/>
        <v>21.7</v>
      </c>
      <c r="D253" s="93"/>
      <c r="U253" s="77">
        <v>39447</v>
      </c>
      <c r="V253" s="99">
        <f>TRINITYFNFlow!K253</f>
        <v>36.956033057851251</v>
      </c>
      <c r="W253" s="99"/>
    </row>
    <row r="254" spans="1:23" x14ac:dyDescent="0.2">
      <c r="A254" s="60">
        <v>11689</v>
      </c>
      <c r="B254" s="61">
        <v>31400</v>
      </c>
      <c r="C254" s="93">
        <f t="shared" si="27"/>
        <v>31.4</v>
      </c>
      <c r="D254" s="93"/>
      <c r="U254" s="77">
        <v>39478</v>
      </c>
      <c r="V254" s="99">
        <f>TRINITYFNFlow!K254</f>
        <v>63.078347107438006</v>
      </c>
      <c r="W254" s="99"/>
    </row>
    <row r="255" spans="1:23" x14ac:dyDescent="0.2">
      <c r="A255" s="60">
        <v>11720</v>
      </c>
      <c r="B255" s="61">
        <v>39500</v>
      </c>
      <c r="C255" s="93">
        <f t="shared" si="27"/>
        <v>39.5</v>
      </c>
      <c r="D255" s="93"/>
      <c r="U255" s="77">
        <v>39507</v>
      </c>
      <c r="V255" s="99">
        <f>TRINITYFNFlow!K255</f>
        <v>81.463140495867776</v>
      </c>
      <c r="W255" s="99"/>
    </row>
    <row r="256" spans="1:23" x14ac:dyDescent="0.2">
      <c r="A256" s="60">
        <v>11749</v>
      </c>
      <c r="B256" s="61">
        <v>172000</v>
      </c>
      <c r="C256" s="93">
        <f t="shared" si="27"/>
        <v>172</v>
      </c>
      <c r="D256" s="93"/>
      <c r="U256" s="77">
        <v>39538</v>
      </c>
      <c r="V256" s="99">
        <f>TRINITYFNFlow!K256</f>
        <v>127.54115702479338</v>
      </c>
      <c r="W256" s="99"/>
    </row>
    <row r="257" spans="1:23" x14ac:dyDescent="0.2">
      <c r="A257" s="60">
        <v>11780</v>
      </c>
      <c r="B257" s="61">
        <v>124000</v>
      </c>
      <c r="C257" s="93">
        <f t="shared" si="27"/>
        <v>124</v>
      </c>
      <c r="D257" s="93"/>
      <c r="U257" s="77">
        <v>39568</v>
      </c>
      <c r="V257" s="99">
        <f>TRINITYFNFlow!K257</f>
        <v>142.35173553719008</v>
      </c>
      <c r="W257" s="99"/>
    </row>
    <row r="258" spans="1:23" x14ac:dyDescent="0.2">
      <c r="A258" s="60">
        <v>11810</v>
      </c>
      <c r="B258" s="61">
        <v>207000</v>
      </c>
      <c r="C258" s="93">
        <f t="shared" si="27"/>
        <v>207</v>
      </c>
      <c r="D258" s="93"/>
      <c r="U258" s="77">
        <v>39599</v>
      </c>
      <c r="V258" s="99">
        <f>TRINITYFNFlow!K258</f>
        <v>252.36099173553717</v>
      </c>
      <c r="W258" s="99"/>
    </row>
    <row r="259" spans="1:23" x14ac:dyDescent="0.2">
      <c r="A259" s="60">
        <v>11841</v>
      </c>
      <c r="B259" s="61">
        <v>76800</v>
      </c>
      <c r="C259" s="93">
        <f t="shared" si="27"/>
        <v>76.8</v>
      </c>
      <c r="D259" s="93"/>
      <c r="U259" s="77">
        <v>39629</v>
      </c>
      <c r="V259" s="99">
        <f>TRINITYFNFlow!K259</f>
        <v>77.079669421487594</v>
      </c>
      <c r="W259" s="99"/>
    </row>
    <row r="260" spans="1:23" x14ac:dyDescent="0.2">
      <c r="A260" s="60">
        <v>11871</v>
      </c>
      <c r="B260" s="61">
        <v>17700</v>
      </c>
      <c r="C260" s="93">
        <f t="shared" si="27"/>
        <v>17.7</v>
      </c>
      <c r="D260" s="93"/>
      <c r="U260" s="77">
        <v>39660</v>
      </c>
      <c r="V260" s="99">
        <f>TRINITYFNFlow!K260</f>
        <v>17.750082644628097</v>
      </c>
      <c r="W260" s="99"/>
    </row>
    <row r="261" spans="1:23" x14ac:dyDescent="0.2">
      <c r="A261" s="60">
        <v>11902</v>
      </c>
      <c r="B261" s="61">
        <v>6700</v>
      </c>
      <c r="C261" s="93">
        <f t="shared" si="27"/>
        <v>6.7</v>
      </c>
      <c r="D261" s="93"/>
      <c r="U261" s="77">
        <v>39691</v>
      </c>
      <c r="V261" s="99">
        <f>TRINITYFNFlow!K261</f>
        <v>3.6971900826446267</v>
      </c>
      <c r="W261" s="99"/>
    </row>
    <row r="262" spans="1:23" x14ac:dyDescent="0.2">
      <c r="A262" s="60">
        <v>11933</v>
      </c>
      <c r="B262" s="61">
        <v>4370</v>
      </c>
      <c r="C262" s="93">
        <f t="shared" si="27"/>
        <v>4.37</v>
      </c>
      <c r="D262" s="93"/>
      <c r="U262" s="77">
        <v>39721</v>
      </c>
      <c r="V262" s="99">
        <f>TRINITYFNFlow!K262</f>
        <v>3.6634710743801651</v>
      </c>
      <c r="W262" s="99"/>
    </row>
    <row r="263" spans="1:23" x14ac:dyDescent="0.2">
      <c r="A263" s="60">
        <v>11963</v>
      </c>
      <c r="B263" s="61">
        <v>5720</v>
      </c>
      <c r="C263" s="93">
        <f t="shared" si="27"/>
        <v>5.72</v>
      </c>
      <c r="D263" s="93"/>
      <c r="U263" s="77">
        <v>39752</v>
      </c>
      <c r="V263" s="99">
        <f>TRINITYFNFlow!K263</f>
        <v>10.052231404958677</v>
      </c>
      <c r="W263" s="99"/>
    </row>
    <row r="264" spans="1:23" x14ac:dyDescent="0.2">
      <c r="A264" s="60">
        <v>11994</v>
      </c>
      <c r="B264" s="61">
        <v>15600</v>
      </c>
      <c r="C264" s="93">
        <f t="shared" si="27"/>
        <v>15.6</v>
      </c>
      <c r="D264" s="93"/>
      <c r="U264" s="77">
        <v>39782</v>
      </c>
      <c r="V264" s="99">
        <f>TRINITYFNFlow!K264</f>
        <v>48.273719008264443</v>
      </c>
      <c r="W264" s="99"/>
    </row>
    <row r="265" spans="1:23" x14ac:dyDescent="0.2">
      <c r="A265" s="60">
        <v>12024</v>
      </c>
      <c r="B265" s="61">
        <v>16300</v>
      </c>
      <c r="C265" s="93">
        <f t="shared" si="27"/>
        <v>16.3</v>
      </c>
      <c r="D265" s="93"/>
      <c r="U265" s="77">
        <v>39813</v>
      </c>
      <c r="V265" s="99">
        <f>TRINITYFNFlow!K265</f>
        <v>17.527933884297525</v>
      </c>
      <c r="W265" s="99"/>
    </row>
    <row r="266" spans="1:23" x14ac:dyDescent="0.2">
      <c r="A266" s="60">
        <v>12055</v>
      </c>
      <c r="B266" s="61">
        <v>16400</v>
      </c>
      <c r="C266" s="93">
        <f t="shared" si="27"/>
        <v>16.399999999999999</v>
      </c>
      <c r="D266" s="93"/>
      <c r="U266" s="77">
        <v>39844</v>
      </c>
      <c r="V266" s="99">
        <f>TRINITYFNFlow!K266</f>
        <v>36.618842975206604</v>
      </c>
      <c r="W266" s="99"/>
    </row>
    <row r="267" spans="1:23" x14ac:dyDescent="0.2">
      <c r="A267" s="60">
        <v>12086</v>
      </c>
      <c r="B267" s="61">
        <v>18400</v>
      </c>
      <c r="C267" s="93">
        <f t="shared" si="27"/>
        <v>18.399999999999999</v>
      </c>
      <c r="D267" s="93"/>
      <c r="U267" s="77">
        <v>39872</v>
      </c>
      <c r="V267" s="99">
        <f>TRINITYFNFlow!K267</f>
        <v>76.458842975206608</v>
      </c>
      <c r="W267" s="99"/>
    </row>
    <row r="268" spans="1:23" x14ac:dyDescent="0.2">
      <c r="A268" s="60">
        <v>12114</v>
      </c>
      <c r="B268" s="61">
        <v>136000</v>
      </c>
      <c r="C268" s="93">
        <f t="shared" ref="C268:C331" si="28">B268 / 1000</f>
        <v>136</v>
      </c>
      <c r="D268" s="93"/>
      <c r="U268" s="77">
        <v>39903</v>
      </c>
      <c r="V268" s="99">
        <f>TRINITYFNFlow!K268</f>
        <v>186.98181818181817</v>
      </c>
      <c r="W268" s="99"/>
    </row>
    <row r="269" spans="1:23" x14ac:dyDescent="0.2">
      <c r="A269" s="60">
        <v>12145</v>
      </c>
      <c r="B269" s="61">
        <v>188000</v>
      </c>
      <c r="C269" s="93">
        <f t="shared" si="28"/>
        <v>188</v>
      </c>
      <c r="D269" s="93"/>
      <c r="U269" s="77">
        <v>39933</v>
      </c>
      <c r="V269" s="99">
        <f>TRINITYFNFlow!K269</f>
        <v>136.33190082644629</v>
      </c>
      <c r="W269" s="99"/>
    </row>
    <row r="270" spans="1:23" x14ac:dyDescent="0.2">
      <c r="A270" s="60">
        <v>12175</v>
      </c>
      <c r="B270" s="61">
        <v>171000</v>
      </c>
      <c r="C270" s="93">
        <f t="shared" si="28"/>
        <v>171</v>
      </c>
      <c r="D270" s="93"/>
      <c r="U270" s="77">
        <v>39964</v>
      </c>
      <c r="V270" s="99">
        <f>TRINITYFNFlow!K270</f>
        <v>206.9752066115702</v>
      </c>
      <c r="W270" s="99"/>
    </row>
    <row r="271" spans="1:23" x14ac:dyDescent="0.2">
      <c r="A271" s="60">
        <v>12206</v>
      </c>
      <c r="B271" s="61">
        <v>185000</v>
      </c>
      <c r="C271" s="93">
        <f t="shared" si="28"/>
        <v>185</v>
      </c>
      <c r="D271" s="93"/>
      <c r="U271" s="77">
        <v>39994</v>
      </c>
      <c r="V271" s="99">
        <f>TRINITYFNFlow!K271</f>
        <v>56.951404958677678</v>
      </c>
      <c r="W271" s="99"/>
    </row>
    <row r="272" spans="1:23" x14ac:dyDescent="0.2">
      <c r="A272" s="60">
        <v>12236</v>
      </c>
      <c r="B272" s="61">
        <v>34900</v>
      </c>
      <c r="C272" s="93">
        <f t="shared" si="28"/>
        <v>34.9</v>
      </c>
      <c r="D272" s="93"/>
      <c r="U272" s="77">
        <v>40025</v>
      </c>
      <c r="V272" s="99">
        <f>TRINITYFNFlow!K272</f>
        <v>14.959338842975207</v>
      </c>
      <c r="W272" s="99"/>
    </row>
    <row r="273" spans="1:23" x14ac:dyDescent="0.2">
      <c r="A273" s="60">
        <v>12267</v>
      </c>
      <c r="B273" s="61">
        <v>9160</v>
      </c>
      <c r="C273" s="93">
        <f t="shared" si="28"/>
        <v>9.16</v>
      </c>
      <c r="D273" s="93"/>
      <c r="U273" s="77">
        <v>40056</v>
      </c>
      <c r="V273" s="99">
        <f>TRINITYFNFlow!K273</f>
        <v>7.5847933884297509</v>
      </c>
      <c r="W273" s="99"/>
    </row>
    <row r="274" spans="1:23" x14ac:dyDescent="0.2">
      <c r="A274" s="60">
        <v>12298</v>
      </c>
      <c r="B274" s="61">
        <v>6660</v>
      </c>
      <c r="C274" s="93">
        <f t="shared" si="28"/>
        <v>6.66</v>
      </c>
      <c r="D274" s="93"/>
      <c r="U274" s="77">
        <v>40086</v>
      </c>
      <c r="V274" s="99">
        <f>TRINITYFNFlow!K274</f>
        <v>-1.2099173553719009</v>
      </c>
      <c r="W274" s="99"/>
    </row>
    <row r="275" spans="1:23" x14ac:dyDescent="0.2">
      <c r="A275" s="60">
        <v>12328</v>
      </c>
      <c r="B275" s="61">
        <v>7070</v>
      </c>
      <c r="C275" s="93">
        <f t="shared" si="28"/>
        <v>7.07</v>
      </c>
      <c r="D275" s="93"/>
      <c r="U275" s="77">
        <v>40117</v>
      </c>
      <c r="V275" s="99">
        <f>TRINITYFNFlow!K275</f>
        <v>16.680991735537191</v>
      </c>
      <c r="W275" s="99"/>
    </row>
    <row r="276" spans="1:23" x14ac:dyDescent="0.2">
      <c r="A276" s="60">
        <v>12359</v>
      </c>
      <c r="B276" s="61">
        <v>9700</v>
      </c>
      <c r="C276" s="93">
        <f t="shared" si="28"/>
        <v>9.6999999999999993</v>
      </c>
      <c r="D276" s="93"/>
      <c r="U276" s="77">
        <v>40147</v>
      </c>
      <c r="V276" s="99">
        <f>TRINITYFNFlow!K276</f>
        <v>14.399999999999997</v>
      </c>
      <c r="W276" s="99"/>
    </row>
    <row r="277" spans="1:23" x14ac:dyDescent="0.2">
      <c r="A277" s="60">
        <v>12389</v>
      </c>
      <c r="B277" s="61">
        <v>28500</v>
      </c>
      <c r="C277" s="93">
        <f t="shared" si="28"/>
        <v>28.5</v>
      </c>
      <c r="D277" s="93"/>
      <c r="U277" s="77">
        <v>40178</v>
      </c>
      <c r="V277" s="99">
        <f>TRINITYFNFlow!K277</f>
        <v>32.332561983471074</v>
      </c>
      <c r="W277" s="99"/>
    </row>
    <row r="278" spans="1:23" x14ac:dyDescent="0.2">
      <c r="A278" s="60">
        <v>12420</v>
      </c>
      <c r="B278" s="61">
        <v>79900</v>
      </c>
      <c r="C278" s="93">
        <f t="shared" si="28"/>
        <v>79.900000000000006</v>
      </c>
      <c r="D278" s="93"/>
      <c r="U278" s="77">
        <v>40209</v>
      </c>
      <c r="V278" s="99">
        <f>TRINITYFNFlow!K278</f>
        <v>149.79371900826442</v>
      </c>
      <c r="W278" s="99"/>
    </row>
    <row r="279" spans="1:23" x14ac:dyDescent="0.2">
      <c r="A279" s="60">
        <v>12451</v>
      </c>
      <c r="B279" s="61">
        <v>107000</v>
      </c>
      <c r="C279" s="93">
        <f t="shared" si="28"/>
        <v>107</v>
      </c>
      <c r="D279" s="93"/>
      <c r="U279" s="77">
        <v>40237</v>
      </c>
      <c r="V279" s="99">
        <f>TRINITYFNFlow!K279</f>
        <v>149.31768595041322</v>
      </c>
      <c r="W279" s="99"/>
    </row>
    <row r="280" spans="1:23" x14ac:dyDescent="0.2">
      <c r="A280" s="60">
        <v>12479</v>
      </c>
      <c r="B280" s="61">
        <v>177000</v>
      </c>
      <c r="C280" s="93">
        <f t="shared" si="28"/>
        <v>177</v>
      </c>
      <c r="D280" s="93"/>
      <c r="U280" s="77">
        <v>40268</v>
      </c>
      <c r="V280" s="99">
        <f>TRINITYFNFlow!K280</f>
        <v>149.87504132231405</v>
      </c>
      <c r="W280" s="99"/>
    </row>
    <row r="281" spans="1:23" x14ac:dyDescent="0.2">
      <c r="A281" s="60">
        <v>12510</v>
      </c>
      <c r="B281" s="61">
        <v>147000</v>
      </c>
      <c r="C281" s="93">
        <f t="shared" si="28"/>
        <v>147</v>
      </c>
      <c r="D281" s="93"/>
      <c r="U281" s="77">
        <v>40298</v>
      </c>
      <c r="V281" s="99">
        <f>TRINITYFNFlow!K281</f>
        <v>215.75999999999996</v>
      </c>
      <c r="W281" s="99"/>
    </row>
    <row r="282" spans="1:23" x14ac:dyDescent="0.2">
      <c r="A282" s="60">
        <v>12540</v>
      </c>
      <c r="B282" s="61">
        <v>79900</v>
      </c>
      <c r="C282" s="93">
        <f t="shared" si="28"/>
        <v>79.900000000000006</v>
      </c>
      <c r="D282" s="93"/>
      <c r="U282" s="77">
        <v>40329</v>
      </c>
      <c r="V282" s="99">
        <f>TRINITYFNFlow!K282</f>
        <v>283.91206611570243</v>
      </c>
      <c r="W282" s="99"/>
    </row>
    <row r="283" spans="1:23" x14ac:dyDescent="0.2">
      <c r="A283" s="60">
        <v>12571</v>
      </c>
      <c r="B283" s="61">
        <v>28100</v>
      </c>
      <c r="C283" s="93">
        <f t="shared" si="28"/>
        <v>28.1</v>
      </c>
      <c r="D283" s="93"/>
      <c r="U283" s="77">
        <v>40359</v>
      </c>
      <c r="V283" s="99">
        <f>TRINITYFNFlow!K283</f>
        <v>387.52859504132226</v>
      </c>
      <c r="W283" s="99"/>
    </row>
    <row r="284" spans="1:23" x14ac:dyDescent="0.2">
      <c r="A284" s="60">
        <v>12601</v>
      </c>
      <c r="B284" s="61">
        <v>9220</v>
      </c>
      <c r="C284" s="93">
        <f t="shared" si="28"/>
        <v>9.2200000000000006</v>
      </c>
      <c r="D284" s="93"/>
      <c r="U284" s="77">
        <v>40390</v>
      </c>
      <c r="V284" s="99">
        <f>TRINITYFNFlow!K284</f>
        <v>104.08264462809913</v>
      </c>
      <c r="W284" s="99"/>
    </row>
    <row r="285" spans="1:23" x14ac:dyDescent="0.2">
      <c r="A285" s="60">
        <v>12632</v>
      </c>
      <c r="B285" s="61">
        <v>4960</v>
      </c>
      <c r="C285" s="93">
        <f t="shared" si="28"/>
        <v>4.96</v>
      </c>
      <c r="D285" s="93"/>
      <c r="U285" s="77">
        <v>40421</v>
      </c>
      <c r="V285" s="99">
        <f>TRINITYFNFlow!K285</f>
        <v>19.578842975206616</v>
      </c>
      <c r="W285" s="99"/>
    </row>
    <row r="286" spans="1:23" x14ac:dyDescent="0.2">
      <c r="A286" s="60">
        <v>12663</v>
      </c>
      <c r="B286" s="61">
        <v>4200</v>
      </c>
      <c r="C286" s="93">
        <f t="shared" si="28"/>
        <v>4.2</v>
      </c>
      <c r="D286" s="93"/>
      <c r="U286" s="77">
        <v>40451</v>
      </c>
      <c r="V286" s="99">
        <f>TRINITYFNFlow!K286</f>
        <v>13.372561983471074</v>
      </c>
      <c r="W286" s="99"/>
    </row>
    <row r="287" spans="1:23" x14ac:dyDescent="0.2">
      <c r="A287" s="60">
        <v>12693</v>
      </c>
      <c r="B287" s="61">
        <v>13200</v>
      </c>
      <c r="C287" s="93">
        <f t="shared" si="28"/>
        <v>13.2</v>
      </c>
      <c r="D287" s="93"/>
      <c r="U287" s="77">
        <v>40482</v>
      </c>
      <c r="V287" s="99">
        <f>TRINITYFNFlow!K287</f>
        <v>39.193388429752062</v>
      </c>
      <c r="W287" s="99"/>
    </row>
    <row r="288" spans="1:23" x14ac:dyDescent="0.2">
      <c r="A288" s="60">
        <v>12724</v>
      </c>
      <c r="B288" s="61">
        <v>83480</v>
      </c>
      <c r="C288" s="93">
        <f t="shared" si="28"/>
        <v>83.48</v>
      </c>
      <c r="D288" s="93"/>
      <c r="U288" s="77">
        <v>40512</v>
      </c>
      <c r="V288" s="99">
        <f>TRINITYFNFlow!K288</f>
        <v>63.266776859504127</v>
      </c>
      <c r="W288" s="99"/>
    </row>
    <row r="289" spans="1:23" x14ac:dyDescent="0.2">
      <c r="A289" s="60">
        <v>12754</v>
      </c>
      <c r="B289" s="61">
        <v>55630</v>
      </c>
      <c r="C289" s="93">
        <f t="shared" si="28"/>
        <v>55.63</v>
      </c>
      <c r="D289" s="93"/>
      <c r="U289" s="77">
        <v>40543</v>
      </c>
      <c r="V289" s="99">
        <f>TRINITYFNFlow!K289</f>
        <v>187.05520661157024</v>
      </c>
      <c r="W289" s="99"/>
    </row>
    <row r="290" spans="1:23" x14ac:dyDescent="0.2">
      <c r="A290" s="60">
        <v>12785</v>
      </c>
      <c r="B290" s="61">
        <v>59630</v>
      </c>
      <c r="C290" s="93">
        <f t="shared" si="28"/>
        <v>59.63</v>
      </c>
      <c r="D290" s="93"/>
      <c r="U290" s="77">
        <v>40574</v>
      </c>
      <c r="V290" s="99">
        <f>TRINITYFNFlow!K290</f>
        <v>134.80661157024795</v>
      </c>
      <c r="W290" s="99"/>
    </row>
    <row r="291" spans="1:23" x14ac:dyDescent="0.2">
      <c r="A291" s="60">
        <v>12816</v>
      </c>
      <c r="B291" s="61">
        <v>100500</v>
      </c>
      <c r="C291" s="93">
        <f t="shared" si="28"/>
        <v>100.5</v>
      </c>
      <c r="D291" s="93"/>
      <c r="U291" s="77">
        <v>40602</v>
      </c>
      <c r="V291" s="99">
        <f>TRINITYFNFlow!K291</f>
        <v>88.135537190082644</v>
      </c>
      <c r="W291" s="99"/>
    </row>
    <row r="292" spans="1:23" x14ac:dyDescent="0.2">
      <c r="A292" s="60">
        <v>12844</v>
      </c>
      <c r="B292" s="61">
        <v>80150</v>
      </c>
      <c r="C292" s="93">
        <f t="shared" si="28"/>
        <v>80.150000000000006</v>
      </c>
      <c r="D292" s="93"/>
      <c r="U292" s="77">
        <v>40633</v>
      </c>
      <c r="V292" s="99">
        <f>TRINITYFNFlow!K292</f>
        <v>231.72694214876034</v>
      </c>
      <c r="W292" s="99"/>
    </row>
    <row r="293" spans="1:23" x14ac:dyDescent="0.2">
      <c r="A293" s="60">
        <v>12875</v>
      </c>
      <c r="B293" s="61">
        <v>248200</v>
      </c>
      <c r="C293" s="93">
        <f t="shared" si="28"/>
        <v>248.2</v>
      </c>
      <c r="D293" s="93"/>
      <c r="U293" s="77">
        <v>40663</v>
      </c>
      <c r="V293" s="99">
        <f>TRINITYFNFlow!K293</f>
        <v>244.43900826446281</v>
      </c>
      <c r="W293" s="99"/>
    </row>
    <row r="294" spans="1:23" x14ac:dyDescent="0.2">
      <c r="A294" s="60">
        <v>12905</v>
      </c>
      <c r="B294" s="61">
        <v>221300</v>
      </c>
      <c r="C294" s="93">
        <f t="shared" si="28"/>
        <v>221.3</v>
      </c>
      <c r="D294" s="93"/>
      <c r="U294" s="77">
        <v>40694</v>
      </c>
      <c r="V294" s="99">
        <f>TRINITYFNFlow!K294</f>
        <v>279.0069421487604</v>
      </c>
      <c r="W294" s="99"/>
    </row>
    <row r="295" spans="1:23" x14ac:dyDescent="0.2">
      <c r="A295" s="60">
        <v>12936</v>
      </c>
      <c r="B295" s="61">
        <v>71300</v>
      </c>
      <c r="C295" s="93">
        <f t="shared" si="28"/>
        <v>71.3</v>
      </c>
      <c r="D295" s="93"/>
      <c r="U295" s="77">
        <v>40724</v>
      </c>
      <c r="V295" s="99">
        <f>TRINITYFNFlow!K295</f>
        <v>352.1930578512397</v>
      </c>
      <c r="W295" s="99"/>
    </row>
    <row r="296" spans="1:23" x14ac:dyDescent="0.2">
      <c r="A296" s="60">
        <v>12966</v>
      </c>
      <c r="B296" s="61">
        <v>18510</v>
      </c>
      <c r="C296" s="93">
        <f t="shared" si="28"/>
        <v>18.510000000000002</v>
      </c>
      <c r="D296" s="93"/>
      <c r="U296" s="77">
        <v>40755</v>
      </c>
      <c r="V296" s="99">
        <f>TRINITYFNFlow!K296</f>
        <v>127.56892561983473</v>
      </c>
      <c r="W296" s="99"/>
    </row>
    <row r="297" spans="1:23" x14ac:dyDescent="0.2">
      <c r="A297" s="60">
        <v>12997</v>
      </c>
      <c r="B297" s="61">
        <v>7320</v>
      </c>
      <c r="C297" s="93">
        <f t="shared" si="28"/>
        <v>7.32</v>
      </c>
      <c r="D297" s="93"/>
      <c r="U297" s="77">
        <v>40786</v>
      </c>
      <c r="V297" s="99">
        <f>TRINITYFNFlow!K297</f>
        <v>28.48661157024792</v>
      </c>
      <c r="W297" s="99"/>
    </row>
    <row r="298" spans="1:23" x14ac:dyDescent="0.2">
      <c r="A298" s="60">
        <v>13028</v>
      </c>
      <c r="B298" s="61">
        <v>6350</v>
      </c>
      <c r="C298" s="93">
        <f t="shared" si="28"/>
        <v>6.35</v>
      </c>
      <c r="D298" s="93"/>
      <c r="U298" s="77">
        <v>40816</v>
      </c>
      <c r="V298" s="99">
        <f>TRINITYFNFlow!K298</f>
        <v>13.497520661157024</v>
      </c>
      <c r="W298" s="99"/>
    </row>
    <row r="299" spans="1:23" x14ac:dyDescent="0.2">
      <c r="A299" s="60">
        <v>13058</v>
      </c>
      <c r="B299" s="61">
        <v>10200</v>
      </c>
      <c r="C299" s="93">
        <f t="shared" si="28"/>
        <v>10.199999999999999</v>
      </c>
      <c r="D299" s="93"/>
      <c r="U299" s="77">
        <v>40847</v>
      </c>
      <c r="V299" s="99">
        <f>TRINITYFNFlow!K299</f>
        <v>22.79603305785124</v>
      </c>
      <c r="W299" s="99"/>
    </row>
    <row r="300" spans="1:23" x14ac:dyDescent="0.2">
      <c r="A300" s="60">
        <v>13089</v>
      </c>
      <c r="B300" s="61">
        <v>12920</v>
      </c>
      <c r="C300" s="93">
        <f t="shared" si="28"/>
        <v>12.92</v>
      </c>
      <c r="D300" s="93"/>
      <c r="U300" s="77">
        <v>40877</v>
      </c>
      <c r="V300" s="99">
        <f>TRINITYFNFlow!K300</f>
        <v>21.050578512396701</v>
      </c>
      <c r="W300" s="99"/>
    </row>
    <row r="301" spans="1:23" x14ac:dyDescent="0.2">
      <c r="A301" s="60">
        <v>13119</v>
      </c>
      <c r="B301" s="61">
        <v>21710</v>
      </c>
      <c r="C301" s="93">
        <f t="shared" si="28"/>
        <v>21.71</v>
      </c>
      <c r="D301" s="93"/>
      <c r="U301" s="77">
        <v>40908</v>
      </c>
      <c r="V301" s="99">
        <f>TRINITYFNFlow!K301</f>
        <v>17.293884297520663</v>
      </c>
      <c r="W301" s="99"/>
    </row>
    <row r="302" spans="1:23" x14ac:dyDescent="0.2">
      <c r="A302" s="60">
        <v>13150</v>
      </c>
      <c r="B302" s="61">
        <v>131800</v>
      </c>
      <c r="C302" s="93">
        <f t="shared" si="28"/>
        <v>131.80000000000001</v>
      </c>
      <c r="D302" s="93"/>
      <c r="U302" s="77">
        <v>40939</v>
      </c>
      <c r="V302" s="99">
        <f>TRINITYFNFlow!K302</f>
        <v>42.575206611570245</v>
      </c>
      <c r="W302" s="99"/>
    </row>
    <row r="303" spans="1:23" x14ac:dyDescent="0.2">
      <c r="A303" s="60">
        <v>13181</v>
      </c>
      <c r="B303" s="61">
        <v>158000</v>
      </c>
      <c r="C303" s="93">
        <f t="shared" si="28"/>
        <v>158</v>
      </c>
      <c r="D303" s="93"/>
      <c r="U303" s="77">
        <v>40968</v>
      </c>
      <c r="V303" s="99">
        <f>TRINITYFNFlow!K303</f>
        <v>58.95272727272728</v>
      </c>
      <c r="W303" s="99"/>
    </row>
    <row r="304" spans="1:23" x14ac:dyDescent="0.2">
      <c r="A304" s="60">
        <v>13210</v>
      </c>
      <c r="B304" s="61">
        <v>136600</v>
      </c>
      <c r="C304" s="93">
        <f t="shared" si="28"/>
        <v>136.6</v>
      </c>
      <c r="D304" s="93"/>
      <c r="U304" s="77">
        <v>40999</v>
      </c>
      <c r="V304" s="99">
        <f>TRINITYFNFlow!K304</f>
        <v>183.54049586776858</v>
      </c>
      <c r="W304" s="99"/>
    </row>
    <row r="305" spans="1:23" x14ac:dyDescent="0.2">
      <c r="A305" s="60">
        <v>13241</v>
      </c>
      <c r="B305" s="61">
        <v>209100</v>
      </c>
      <c r="C305" s="93">
        <f t="shared" si="28"/>
        <v>209.1</v>
      </c>
      <c r="D305" s="93"/>
      <c r="U305" s="77">
        <v>41029</v>
      </c>
      <c r="V305" s="99">
        <f>TRINITYFNFlow!K305</f>
        <v>303.0267768595042</v>
      </c>
      <c r="W305" s="99"/>
    </row>
    <row r="306" spans="1:23" x14ac:dyDescent="0.2">
      <c r="A306" s="60">
        <v>13271</v>
      </c>
      <c r="B306" s="61">
        <v>193100</v>
      </c>
      <c r="C306" s="93">
        <f t="shared" si="28"/>
        <v>193.1</v>
      </c>
      <c r="D306" s="93"/>
      <c r="U306" s="77">
        <v>41060</v>
      </c>
      <c r="V306" s="99">
        <f>TRINITYFNFlow!K306</f>
        <v>237.47504132231407</v>
      </c>
      <c r="W306" s="99"/>
    </row>
    <row r="307" spans="1:23" x14ac:dyDescent="0.2">
      <c r="A307" s="60">
        <v>13302</v>
      </c>
      <c r="B307" s="61">
        <v>102200</v>
      </c>
      <c r="C307" s="93">
        <f t="shared" si="28"/>
        <v>102.2</v>
      </c>
      <c r="D307" s="93"/>
      <c r="U307" s="77">
        <v>41090</v>
      </c>
      <c r="V307" s="99">
        <f>TRINITYFNFlow!K307</f>
        <v>81.425454545454571</v>
      </c>
      <c r="W307" s="99"/>
    </row>
    <row r="308" spans="1:23" x14ac:dyDescent="0.2">
      <c r="A308" s="60">
        <v>13332</v>
      </c>
      <c r="B308" s="61">
        <v>31110</v>
      </c>
      <c r="C308" s="93">
        <f t="shared" si="28"/>
        <v>31.11</v>
      </c>
      <c r="D308" s="93"/>
      <c r="U308" s="77">
        <v>41121</v>
      </c>
      <c r="V308" s="99">
        <f>TRINITYFNFlow!K308</f>
        <v>32.519008264462805</v>
      </c>
      <c r="W308" s="99"/>
    </row>
    <row r="309" spans="1:23" x14ac:dyDescent="0.2">
      <c r="A309" s="60">
        <v>13363</v>
      </c>
      <c r="B309" s="61">
        <v>10370</v>
      </c>
      <c r="C309" s="93">
        <f t="shared" si="28"/>
        <v>10.37</v>
      </c>
      <c r="D309" s="93"/>
      <c r="U309" s="77">
        <v>41152</v>
      </c>
      <c r="V309" s="99">
        <f>TRINITYFNFlow!K309</f>
        <v>7.9180165289256195</v>
      </c>
      <c r="W309" s="99"/>
    </row>
    <row r="310" spans="1:23" x14ac:dyDescent="0.2">
      <c r="A310" s="60">
        <v>13394</v>
      </c>
      <c r="B310" s="61">
        <v>7530</v>
      </c>
      <c r="C310" s="93">
        <f t="shared" si="28"/>
        <v>7.53</v>
      </c>
      <c r="D310" s="93"/>
      <c r="U310" s="77">
        <v>41182</v>
      </c>
      <c r="V310" s="99">
        <f>TRINITYFNFlow!K310</f>
        <v>6.1844628099173544</v>
      </c>
      <c r="W310" s="99"/>
    </row>
    <row r="311" spans="1:23" x14ac:dyDescent="0.2">
      <c r="A311" s="60">
        <v>13424</v>
      </c>
      <c r="B311" s="61">
        <v>7030</v>
      </c>
      <c r="C311" s="93">
        <f t="shared" si="28"/>
        <v>7.03</v>
      </c>
      <c r="D311" s="93"/>
      <c r="U311" s="77">
        <v>41213</v>
      </c>
      <c r="V311" s="99">
        <f>TRINITYFNFlow!K311</f>
        <v>5.8175206611570252</v>
      </c>
      <c r="W311" s="99"/>
    </row>
    <row r="312" spans="1:23" x14ac:dyDescent="0.2">
      <c r="A312" s="60">
        <v>13455</v>
      </c>
      <c r="B312" s="61">
        <v>7580</v>
      </c>
      <c r="C312" s="93">
        <f t="shared" si="28"/>
        <v>7.58</v>
      </c>
      <c r="D312" s="93"/>
      <c r="U312" s="77">
        <v>41243</v>
      </c>
      <c r="V312" s="99">
        <f>TRINITYFNFlow!K312</f>
        <v>71.490247933884291</v>
      </c>
      <c r="W312" s="99"/>
    </row>
    <row r="313" spans="1:23" x14ac:dyDescent="0.2">
      <c r="A313" s="60">
        <v>13485</v>
      </c>
      <c r="B313" s="61">
        <v>9050</v>
      </c>
      <c r="C313" s="93">
        <f t="shared" si="28"/>
        <v>9.0500000000000007</v>
      </c>
      <c r="D313" s="93"/>
      <c r="U313" s="77">
        <v>41274</v>
      </c>
      <c r="V313" s="99">
        <f>TRINITYFNFlow!K313</f>
        <v>182.52892561983475</v>
      </c>
      <c r="W313" s="99"/>
    </row>
    <row r="314" spans="1:23" x14ac:dyDescent="0.2">
      <c r="A314" s="60">
        <v>13516</v>
      </c>
      <c r="B314" s="61">
        <v>10370</v>
      </c>
      <c r="C314" s="93">
        <f t="shared" si="28"/>
        <v>10.37</v>
      </c>
      <c r="D314" s="93"/>
      <c r="U314" s="77">
        <v>41305</v>
      </c>
      <c r="V314" s="99">
        <f>TRINITYFNFlow!K314</f>
        <v>67.378512396694219</v>
      </c>
      <c r="W314" s="99"/>
    </row>
    <row r="315" spans="1:23" x14ac:dyDescent="0.2">
      <c r="A315" s="60">
        <v>13547</v>
      </c>
      <c r="B315" s="61">
        <v>20990</v>
      </c>
      <c r="C315" s="93">
        <f t="shared" si="28"/>
        <v>20.99</v>
      </c>
      <c r="D315" s="93"/>
      <c r="U315" s="77">
        <v>41333</v>
      </c>
      <c r="V315" s="99">
        <f>TRINITYFNFlow!K315</f>
        <v>63.939173553719002</v>
      </c>
      <c r="W315" s="99"/>
    </row>
    <row r="316" spans="1:23" x14ac:dyDescent="0.2">
      <c r="A316" s="60">
        <v>13575</v>
      </c>
      <c r="B316" s="61">
        <v>124800</v>
      </c>
      <c r="C316" s="93">
        <f t="shared" si="28"/>
        <v>124.8</v>
      </c>
      <c r="D316" s="93"/>
      <c r="U316" s="77">
        <v>41364</v>
      </c>
      <c r="V316" s="99">
        <f>TRINITYFNFlow!K316</f>
        <v>114.50578512396693</v>
      </c>
      <c r="W316" s="99"/>
    </row>
    <row r="317" spans="1:23" x14ac:dyDescent="0.2">
      <c r="A317" s="60">
        <v>13606</v>
      </c>
      <c r="B317" s="61">
        <v>260200</v>
      </c>
      <c r="C317" s="93">
        <f t="shared" si="28"/>
        <v>260.2</v>
      </c>
      <c r="D317" s="93"/>
      <c r="U317" s="77">
        <v>41394</v>
      </c>
      <c r="V317" s="99">
        <f>TRINITYFNFlow!K317</f>
        <v>160.19504132231407</v>
      </c>
      <c r="W317" s="99"/>
    </row>
    <row r="318" spans="1:23" x14ac:dyDescent="0.2">
      <c r="A318" s="60">
        <v>13636</v>
      </c>
      <c r="B318" s="61">
        <v>334300</v>
      </c>
      <c r="C318" s="93">
        <f t="shared" si="28"/>
        <v>334.3</v>
      </c>
      <c r="D318" s="93"/>
      <c r="U318" s="77">
        <v>41425</v>
      </c>
      <c r="V318" s="99">
        <f>TRINITYFNFlow!K318</f>
        <v>84.688264462809926</v>
      </c>
      <c r="W318" s="99"/>
    </row>
    <row r="319" spans="1:23" x14ac:dyDescent="0.2">
      <c r="A319" s="60">
        <v>13667</v>
      </c>
      <c r="B319" s="61">
        <v>165900</v>
      </c>
      <c r="C319" s="93">
        <f t="shared" si="28"/>
        <v>165.9</v>
      </c>
      <c r="D319" s="93"/>
      <c r="U319" s="77"/>
      <c r="V319" s="61"/>
      <c r="W319" s="61"/>
    </row>
    <row r="320" spans="1:23" x14ac:dyDescent="0.2">
      <c r="A320" s="60">
        <v>13697</v>
      </c>
      <c r="B320" s="61">
        <v>39610</v>
      </c>
      <c r="C320" s="93">
        <f t="shared" si="28"/>
        <v>39.61</v>
      </c>
      <c r="D320" s="93"/>
      <c r="U320" s="77"/>
      <c r="V320" s="61"/>
      <c r="W320" s="61"/>
    </row>
    <row r="321" spans="1:23" x14ac:dyDescent="0.2">
      <c r="A321" s="60">
        <v>13728</v>
      </c>
      <c r="B321" s="61">
        <v>11710</v>
      </c>
      <c r="C321" s="93">
        <f t="shared" si="28"/>
        <v>11.71</v>
      </c>
      <c r="D321" s="93"/>
      <c r="U321" s="77"/>
      <c r="V321" s="61"/>
      <c r="W321" s="61"/>
    </row>
    <row r="322" spans="1:23" x14ac:dyDescent="0.2">
      <c r="A322" s="60">
        <v>13759</v>
      </c>
      <c r="B322" s="61">
        <v>7810</v>
      </c>
      <c r="C322" s="93">
        <f t="shared" si="28"/>
        <v>7.81</v>
      </c>
      <c r="D322" s="93"/>
      <c r="U322" s="77"/>
      <c r="V322" s="61"/>
      <c r="W322" s="61"/>
    </row>
    <row r="323" spans="1:23" x14ac:dyDescent="0.2">
      <c r="A323" s="60">
        <v>13789</v>
      </c>
      <c r="B323" s="61">
        <v>16660</v>
      </c>
      <c r="C323" s="93">
        <f t="shared" si="28"/>
        <v>16.66</v>
      </c>
      <c r="D323" s="93"/>
      <c r="U323" s="77"/>
      <c r="V323" s="61"/>
      <c r="W323" s="61"/>
    </row>
    <row r="324" spans="1:23" x14ac:dyDescent="0.2">
      <c r="A324" s="60">
        <v>13820</v>
      </c>
      <c r="B324" s="61">
        <v>166200</v>
      </c>
      <c r="C324" s="93">
        <f t="shared" si="28"/>
        <v>166.2</v>
      </c>
      <c r="D324" s="93"/>
      <c r="U324" s="77"/>
      <c r="V324" s="61"/>
      <c r="W324" s="61"/>
    </row>
    <row r="325" spans="1:23" x14ac:dyDescent="0.2">
      <c r="A325" s="60">
        <v>13850</v>
      </c>
      <c r="B325" s="61">
        <v>238200</v>
      </c>
      <c r="C325" s="93">
        <f t="shared" si="28"/>
        <v>238.2</v>
      </c>
      <c r="D325" s="93"/>
      <c r="U325" s="77"/>
      <c r="V325" s="61"/>
      <c r="W325" s="61"/>
    </row>
    <row r="326" spans="1:23" x14ac:dyDescent="0.2">
      <c r="A326" s="60">
        <v>13881</v>
      </c>
      <c r="B326" s="61">
        <v>116300</v>
      </c>
      <c r="C326" s="93">
        <f t="shared" si="28"/>
        <v>116.3</v>
      </c>
      <c r="D326" s="93"/>
      <c r="U326" s="77"/>
      <c r="V326" s="61"/>
      <c r="W326" s="61"/>
    </row>
    <row r="327" spans="1:23" x14ac:dyDescent="0.2">
      <c r="A327" s="60">
        <v>13912</v>
      </c>
      <c r="B327" s="61">
        <v>174300</v>
      </c>
      <c r="C327" s="93">
        <f t="shared" si="28"/>
        <v>174.3</v>
      </c>
      <c r="D327" s="93"/>
      <c r="U327" s="77"/>
      <c r="V327" s="61"/>
      <c r="W327" s="61"/>
    </row>
    <row r="328" spans="1:23" x14ac:dyDescent="0.2">
      <c r="A328" s="60">
        <v>13940</v>
      </c>
      <c r="B328" s="61">
        <v>281200</v>
      </c>
      <c r="C328" s="93">
        <f t="shared" si="28"/>
        <v>281.2</v>
      </c>
      <c r="D328" s="93"/>
      <c r="U328" s="77"/>
      <c r="V328" s="61"/>
      <c r="W328" s="61"/>
    </row>
    <row r="329" spans="1:23" x14ac:dyDescent="0.2">
      <c r="A329" s="60">
        <v>13971</v>
      </c>
      <c r="B329" s="61">
        <v>337600</v>
      </c>
      <c r="C329" s="93">
        <f t="shared" si="28"/>
        <v>337.6</v>
      </c>
      <c r="D329" s="93"/>
      <c r="U329" s="77"/>
      <c r="V329" s="61"/>
      <c r="W329" s="61"/>
    </row>
    <row r="330" spans="1:23" x14ac:dyDescent="0.2">
      <c r="A330" s="60">
        <v>14001</v>
      </c>
      <c r="B330" s="61">
        <v>463600</v>
      </c>
      <c r="C330" s="93">
        <f t="shared" si="28"/>
        <v>463.6</v>
      </c>
      <c r="D330" s="93"/>
      <c r="U330" s="77"/>
      <c r="V330" s="61"/>
      <c r="W330" s="61"/>
    </row>
    <row r="331" spans="1:23" x14ac:dyDescent="0.2">
      <c r="A331" s="60">
        <v>14032</v>
      </c>
      <c r="B331" s="61">
        <v>231100</v>
      </c>
      <c r="C331" s="93">
        <f t="shared" si="28"/>
        <v>231.1</v>
      </c>
      <c r="D331" s="93"/>
      <c r="U331" s="77"/>
      <c r="V331" s="61"/>
      <c r="W331" s="61"/>
    </row>
    <row r="332" spans="1:23" x14ac:dyDescent="0.2">
      <c r="A332" s="60">
        <v>14062</v>
      </c>
      <c r="B332" s="61">
        <v>55100</v>
      </c>
      <c r="C332" s="93">
        <f t="shared" ref="C332:C395" si="29">B332 / 1000</f>
        <v>55.1</v>
      </c>
      <c r="D332" s="93"/>
      <c r="U332" s="77"/>
      <c r="V332" s="61"/>
      <c r="W332" s="61"/>
    </row>
    <row r="333" spans="1:23" x14ac:dyDescent="0.2">
      <c r="A333" s="60">
        <v>14093</v>
      </c>
      <c r="B333" s="61">
        <v>14840</v>
      </c>
      <c r="C333" s="93">
        <f t="shared" si="29"/>
        <v>14.84</v>
      </c>
      <c r="D333" s="93"/>
      <c r="U333" s="77"/>
      <c r="V333" s="61"/>
      <c r="W333" s="61"/>
    </row>
    <row r="334" spans="1:23" x14ac:dyDescent="0.2">
      <c r="A334" s="60">
        <v>14124</v>
      </c>
      <c r="B334" s="61">
        <v>9580</v>
      </c>
      <c r="C334" s="93">
        <f t="shared" si="29"/>
        <v>9.58</v>
      </c>
      <c r="D334" s="93"/>
      <c r="U334" s="77"/>
      <c r="V334" s="61"/>
      <c r="W334" s="61"/>
    </row>
    <row r="335" spans="1:23" x14ac:dyDescent="0.2">
      <c r="A335" s="60">
        <v>14154</v>
      </c>
      <c r="B335" s="61">
        <v>21060</v>
      </c>
      <c r="C335" s="93">
        <f t="shared" si="29"/>
        <v>21.06</v>
      </c>
      <c r="D335" s="93"/>
      <c r="U335" s="77"/>
      <c r="V335" s="61"/>
      <c r="W335" s="61"/>
    </row>
    <row r="336" spans="1:23" x14ac:dyDescent="0.2">
      <c r="A336" s="60">
        <v>14185</v>
      </c>
      <c r="B336" s="61">
        <v>33830</v>
      </c>
      <c r="C336" s="93">
        <f t="shared" si="29"/>
        <v>33.83</v>
      </c>
      <c r="D336" s="93"/>
      <c r="U336" s="77"/>
      <c r="V336" s="61"/>
      <c r="W336" s="61"/>
    </row>
    <row r="337" spans="1:23" x14ac:dyDescent="0.2">
      <c r="A337" s="60">
        <v>14215</v>
      </c>
      <c r="B337" s="61">
        <v>50490</v>
      </c>
      <c r="C337" s="93">
        <f t="shared" si="29"/>
        <v>50.49</v>
      </c>
      <c r="D337" s="93"/>
      <c r="U337" s="77"/>
      <c r="V337" s="61"/>
      <c r="W337" s="61"/>
    </row>
    <row r="338" spans="1:23" x14ac:dyDescent="0.2">
      <c r="A338" s="60">
        <v>14246</v>
      </c>
      <c r="B338" s="61">
        <v>36180</v>
      </c>
      <c r="C338" s="93">
        <f t="shared" si="29"/>
        <v>36.18</v>
      </c>
      <c r="D338" s="93"/>
      <c r="U338" s="77"/>
      <c r="V338" s="61"/>
      <c r="W338" s="61"/>
    </row>
    <row r="339" spans="1:23" x14ac:dyDescent="0.2">
      <c r="A339" s="60">
        <v>14277</v>
      </c>
      <c r="B339" s="61">
        <v>37000</v>
      </c>
      <c r="C339" s="93">
        <f t="shared" si="29"/>
        <v>37</v>
      </c>
      <c r="D339" s="93"/>
      <c r="U339" s="77"/>
      <c r="V339" s="61"/>
      <c r="W339" s="61"/>
    </row>
    <row r="340" spans="1:23" x14ac:dyDescent="0.2">
      <c r="A340" s="60">
        <v>14305</v>
      </c>
      <c r="B340" s="61">
        <v>128500</v>
      </c>
      <c r="C340" s="93">
        <f t="shared" si="29"/>
        <v>128.5</v>
      </c>
      <c r="D340" s="93"/>
      <c r="U340" s="77"/>
      <c r="V340" s="61"/>
      <c r="W340" s="61"/>
    </row>
    <row r="341" spans="1:23" x14ac:dyDescent="0.2">
      <c r="A341" s="60">
        <v>14336</v>
      </c>
      <c r="B341" s="61">
        <v>139100</v>
      </c>
      <c r="C341" s="93">
        <f t="shared" si="29"/>
        <v>139.1</v>
      </c>
      <c r="D341" s="93"/>
      <c r="U341" s="77"/>
      <c r="V341" s="61"/>
      <c r="W341" s="61"/>
    </row>
    <row r="342" spans="1:23" x14ac:dyDescent="0.2">
      <c r="A342" s="60">
        <v>14366</v>
      </c>
      <c r="B342" s="61">
        <v>78570</v>
      </c>
      <c r="C342" s="93">
        <f t="shared" si="29"/>
        <v>78.569999999999993</v>
      </c>
      <c r="D342" s="93"/>
      <c r="U342" s="77"/>
      <c r="V342" s="61"/>
      <c r="W342" s="61"/>
    </row>
    <row r="343" spans="1:23" x14ac:dyDescent="0.2">
      <c r="A343" s="60">
        <v>14397</v>
      </c>
      <c r="B343" s="61">
        <v>29060</v>
      </c>
      <c r="C343" s="93">
        <f t="shared" si="29"/>
        <v>29.06</v>
      </c>
      <c r="D343" s="93"/>
      <c r="U343" s="77"/>
      <c r="V343" s="61"/>
      <c r="W343" s="61"/>
    </row>
    <row r="344" spans="1:23" x14ac:dyDescent="0.2">
      <c r="A344" s="60">
        <v>14427</v>
      </c>
      <c r="B344" s="61">
        <v>9480</v>
      </c>
      <c r="C344" s="93">
        <f t="shared" si="29"/>
        <v>9.48</v>
      </c>
      <c r="D344" s="93"/>
      <c r="U344" s="77"/>
      <c r="V344" s="61"/>
      <c r="W344" s="61"/>
    </row>
    <row r="345" spans="1:23" x14ac:dyDescent="0.2">
      <c r="A345" s="60">
        <v>14458</v>
      </c>
      <c r="B345" s="61">
        <v>4860</v>
      </c>
      <c r="C345" s="93">
        <f t="shared" si="29"/>
        <v>4.8600000000000003</v>
      </c>
      <c r="D345" s="93"/>
      <c r="U345" s="77"/>
      <c r="V345" s="61"/>
      <c r="W345" s="61"/>
    </row>
    <row r="346" spans="1:23" x14ac:dyDescent="0.2">
      <c r="A346" s="60">
        <v>14489</v>
      </c>
      <c r="B346" s="61">
        <v>5140</v>
      </c>
      <c r="C346" s="93">
        <f t="shared" si="29"/>
        <v>5.14</v>
      </c>
      <c r="D346" s="93"/>
      <c r="U346" s="77"/>
      <c r="V346" s="61"/>
      <c r="W346" s="61"/>
    </row>
    <row r="347" spans="1:23" x14ac:dyDescent="0.2">
      <c r="A347" s="60">
        <v>14519</v>
      </c>
      <c r="B347" s="61">
        <v>7710</v>
      </c>
      <c r="C347" s="93">
        <f t="shared" si="29"/>
        <v>7.71</v>
      </c>
      <c r="D347" s="93"/>
      <c r="U347" s="77"/>
      <c r="V347" s="61"/>
      <c r="W347" s="61"/>
    </row>
    <row r="348" spans="1:23" x14ac:dyDescent="0.2">
      <c r="A348" s="60">
        <v>14550</v>
      </c>
      <c r="B348" s="61">
        <v>7950</v>
      </c>
      <c r="C348" s="93">
        <f t="shared" si="29"/>
        <v>7.95</v>
      </c>
      <c r="D348" s="93"/>
      <c r="U348" s="77"/>
      <c r="V348" s="61"/>
      <c r="W348" s="61"/>
    </row>
    <row r="349" spans="1:23" x14ac:dyDescent="0.2">
      <c r="A349" s="60">
        <v>14580</v>
      </c>
      <c r="B349" s="61">
        <v>87630</v>
      </c>
      <c r="C349" s="93">
        <f t="shared" si="29"/>
        <v>87.63</v>
      </c>
      <c r="D349" s="93"/>
      <c r="U349" s="77"/>
      <c r="V349" s="61"/>
      <c r="W349" s="61"/>
    </row>
    <row r="350" spans="1:23" x14ac:dyDescent="0.2">
      <c r="A350" s="60">
        <v>14611</v>
      </c>
      <c r="B350" s="61">
        <v>199800</v>
      </c>
      <c r="C350" s="93">
        <f t="shared" si="29"/>
        <v>199.8</v>
      </c>
      <c r="D350" s="93"/>
      <c r="U350" s="77"/>
      <c r="V350" s="61"/>
      <c r="W350" s="61"/>
    </row>
    <row r="351" spans="1:23" x14ac:dyDescent="0.2">
      <c r="A351" s="60">
        <v>14642</v>
      </c>
      <c r="B351" s="61">
        <v>344200</v>
      </c>
      <c r="C351" s="93">
        <f t="shared" si="29"/>
        <v>344.2</v>
      </c>
      <c r="D351" s="93"/>
      <c r="U351" s="77"/>
      <c r="V351" s="61"/>
      <c r="W351" s="61"/>
    </row>
    <row r="352" spans="1:23" x14ac:dyDescent="0.2">
      <c r="A352" s="60">
        <v>14671</v>
      </c>
      <c r="B352" s="61">
        <v>323400</v>
      </c>
      <c r="C352" s="93">
        <f t="shared" si="29"/>
        <v>323.39999999999998</v>
      </c>
      <c r="D352" s="93"/>
      <c r="U352" s="77"/>
      <c r="V352" s="61"/>
      <c r="W352" s="61"/>
    </row>
    <row r="353" spans="1:23" x14ac:dyDescent="0.2">
      <c r="A353" s="60">
        <v>14702</v>
      </c>
      <c r="B353" s="61">
        <v>273900</v>
      </c>
      <c r="C353" s="93">
        <f t="shared" si="29"/>
        <v>273.89999999999998</v>
      </c>
      <c r="D353" s="93"/>
      <c r="U353" s="77"/>
      <c r="V353" s="61"/>
      <c r="W353" s="61"/>
    </row>
    <row r="354" spans="1:23" x14ac:dyDescent="0.2">
      <c r="A354" s="60">
        <v>14732</v>
      </c>
      <c r="B354" s="61">
        <v>235000</v>
      </c>
      <c r="C354" s="93">
        <f t="shared" si="29"/>
        <v>235</v>
      </c>
      <c r="D354" s="93"/>
      <c r="U354" s="77"/>
      <c r="V354" s="61"/>
      <c r="W354" s="61"/>
    </row>
    <row r="355" spans="1:23" x14ac:dyDescent="0.2">
      <c r="A355" s="60">
        <v>14763</v>
      </c>
      <c r="B355" s="61">
        <v>89280</v>
      </c>
      <c r="C355" s="93">
        <f t="shared" si="29"/>
        <v>89.28</v>
      </c>
      <c r="D355" s="93"/>
      <c r="U355" s="77"/>
      <c r="V355" s="61"/>
      <c r="W355" s="61"/>
    </row>
    <row r="356" spans="1:23" x14ac:dyDescent="0.2">
      <c r="A356" s="60">
        <v>14793</v>
      </c>
      <c r="B356" s="61">
        <v>22100</v>
      </c>
      <c r="C356" s="93">
        <f t="shared" si="29"/>
        <v>22.1</v>
      </c>
      <c r="D356" s="93"/>
      <c r="U356" s="77"/>
      <c r="V356" s="61"/>
      <c r="W356" s="61"/>
    </row>
    <row r="357" spans="1:23" x14ac:dyDescent="0.2">
      <c r="A357" s="60">
        <v>14824</v>
      </c>
      <c r="B357" s="61">
        <v>9920</v>
      </c>
      <c r="C357" s="93">
        <f t="shared" si="29"/>
        <v>9.92</v>
      </c>
      <c r="D357" s="93"/>
      <c r="U357" s="77"/>
      <c r="V357" s="61"/>
      <c r="W357" s="61"/>
    </row>
    <row r="358" spans="1:23" x14ac:dyDescent="0.2">
      <c r="A358" s="60">
        <v>14855</v>
      </c>
      <c r="B358" s="61">
        <v>11810</v>
      </c>
      <c r="C358" s="93">
        <f t="shared" si="29"/>
        <v>11.81</v>
      </c>
      <c r="D358" s="93"/>
      <c r="U358" s="77"/>
      <c r="V358" s="61"/>
      <c r="W358" s="61"/>
    </row>
    <row r="359" spans="1:23" x14ac:dyDescent="0.2">
      <c r="A359" s="60">
        <v>14885</v>
      </c>
      <c r="B359" s="61">
        <v>16060</v>
      </c>
      <c r="C359" s="93">
        <f t="shared" si="29"/>
        <v>16.059999999999999</v>
      </c>
      <c r="D359" s="93"/>
      <c r="U359" s="77"/>
      <c r="V359" s="61"/>
      <c r="W359" s="61"/>
    </row>
    <row r="360" spans="1:23" x14ac:dyDescent="0.2">
      <c r="A360" s="60">
        <v>14916</v>
      </c>
      <c r="B360" s="61">
        <v>29000</v>
      </c>
      <c r="C360" s="93">
        <f t="shared" si="29"/>
        <v>29</v>
      </c>
      <c r="D360" s="93"/>
      <c r="U360" s="77"/>
      <c r="V360" s="61"/>
      <c r="W360" s="61"/>
    </row>
    <row r="361" spans="1:23" x14ac:dyDescent="0.2">
      <c r="A361" s="60">
        <v>14946</v>
      </c>
      <c r="B361" s="61">
        <v>158300</v>
      </c>
      <c r="C361" s="93">
        <f t="shared" si="29"/>
        <v>158.30000000000001</v>
      </c>
      <c r="D361" s="93"/>
      <c r="U361" s="77"/>
      <c r="V361" s="61"/>
      <c r="W361" s="61"/>
    </row>
    <row r="362" spans="1:23" x14ac:dyDescent="0.2">
      <c r="A362" s="60">
        <v>14977</v>
      </c>
      <c r="B362" s="61">
        <v>239700</v>
      </c>
      <c r="C362" s="93">
        <f t="shared" si="29"/>
        <v>239.7</v>
      </c>
      <c r="D362" s="93"/>
      <c r="U362" s="77"/>
      <c r="V362" s="61"/>
      <c r="W362" s="61"/>
    </row>
    <row r="363" spans="1:23" x14ac:dyDescent="0.2">
      <c r="A363" s="60">
        <v>15008</v>
      </c>
      <c r="B363" s="61">
        <v>268500</v>
      </c>
      <c r="C363" s="93">
        <f t="shared" si="29"/>
        <v>268.5</v>
      </c>
      <c r="D363" s="93"/>
      <c r="U363" s="77"/>
      <c r="V363" s="61"/>
      <c r="W363" s="61"/>
    </row>
    <row r="364" spans="1:23" x14ac:dyDescent="0.2">
      <c r="A364" s="60">
        <v>15036</v>
      </c>
      <c r="B364" s="61">
        <v>376100</v>
      </c>
      <c r="C364" s="93">
        <f t="shared" si="29"/>
        <v>376.1</v>
      </c>
      <c r="D364" s="93"/>
      <c r="U364" s="77"/>
      <c r="V364" s="61"/>
      <c r="W364" s="61"/>
    </row>
    <row r="365" spans="1:23" x14ac:dyDescent="0.2">
      <c r="A365" s="60">
        <v>15067</v>
      </c>
      <c r="B365" s="61">
        <v>367200</v>
      </c>
      <c r="C365" s="93">
        <f t="shared" si="29"/>
        <v>367.2</v>
      </c>
      <c r="D365" s="93"/>
      <c r="U365" s="77"/>
      <c r="V365" s="61"/>
      <c r="W365" s="61"/>
    </row>
    <row r="366" spans="1:23" x14ac:dyDescent="0.2">
      <c r="A366" s="60">
        <v>15097</v>
      </c>
      <c r="B366" s="61">
        <v>533700</v>
      </c>
      <c r="C366" s="93">
        <f t="shared" si="29"/>
        <v>533.70000000000005</v>
      </c>
      <c r="D366" s="93"/>
      <c r="U366" s="77"/>
      <c r="V366" s="61"/>
      <c r="W366" s="61"/>
    </row>
    <row r="367" spans="1:23" x14ac:dyDescent="0.2">
      <c r="A367" s="60">
        <v>15128</v>
      </c>
      <c r="B367" s="61">
        <v>340800</v>
      </c>
      <c r="C367" s="93">
        <f t="shared" si="29"/>
        <v>340.8</v>
      </c>
      <c r="D367" s="93"/>
      <c r="U367" s="77"/>
      <c r="V367" s="61"/>
      <c r="W367" s="61"/>
    </row>
    <row r="368" spans="1:23" x14ac:dyDescent="0.2">
      <c r="A368" s="60">
        <v>15158</v>
      </c>
      <c r="B368" s="61">
        <v>158600</v>
      </c>
      <c r="C368" s="93">
        <f t="shared" si="29"/>
        <v>158.6</v>
      </c>
      <c r="D368" s="93"/>
      <c r="U368" s="77"/>
      <c r="V368" s="61"/>
      <c r="W368" s="61"/>
    </row>
    <row r="369" spans="1:23" x14ac:dyDescent="0.2">
      <c r="A369" s="60">
        <v>15189</v>
      </c>
      <c r="B369" s="61">
        <v>38590</v>
      </c>
      <c r="C369" s="93">
        <f t="shared" si="29"/>
        <v>38.590000000000003</v>
      </c>
      <c r="D369" s="93"/>
      <c r="U369" s="77"/>
      <c r="V369" s="61"/>
      <c r="W369" s="61"/>
    </row>
    <row r="370" spans="1:23" x14ac:dyDescent="0.2">
      <c r="A370" s="60">
        <v>15220</v>
      </c>
      <c r="B370" s="61">
        <v>20810</v>
      </c>
      <c r="C370" s="93">
        <f t="shared" si="29"/>
        <v>20.81</v>
      </c>
      <c r="D370" s="93"/>
      <c r="U370" s="77"/>
      <c r="V370" s="61"/>
      <c r="W370" s="61"/>
    </row>
    <row r="371" spans="1:23" x14ac:dyDescent="0.2">
      <c r="A371" s="60">
        <v>15250</v>
      </c>
      <c r="B371" s="61">
        <v>16300</v>
      </c>
      <c r="C371" s="93">
        <f t="shared" si="29"/>
        <v>16.3</v>
      </c>
      <c r="D371" s="93"/>
      <c r="U371" s="77"/>
      <c r="V371" s="61"/>
      <c r="W371" s="61"/>
    </row>
    <row r="372" spans="1:23" x14ac:dyDescent="0.2">
      <c r="A372" s="60">
        <v>15281</v>
      </c>
      <c r="B372" s="61">
        <v>35580</v>
      </c>
      <c r="C372" s="93">
        <f t="shared" si="29"/>
        <v>35.58</v>
      </c>
      <c r="D372" s="93"/>
      <c r="U372" s="77"/>
      <c r="V372" s="61"/>
      <c r="W372" s="61"/>
    </row>
    <row r="373" spans="1:23" x14ac:dyDescent="0.2">
      <c r="A373" s="60">
        <v>15311</v>
      </c>
      <c r="B373" s="61">
        <v>275900</v>
      </c>
      <c r="C373" s="93">
        <f t="shared" si="29"/>
        <v>275.89999999999998</v>
      </c>
      <c r="D373" s="93"/>
      <c r="U373" s="77"/>
      <c r="V373" s="61"/>
      <c r="W373" s="61"/>
    </row>
    <row r="374" spans="1:23" x14ac:dyDescent="0.2">
      <c r="A374" s="60">
        <v>15342</v>
      </c>
      <c r="B374" s="61">
        <v>214700</v>
      </c>
      <c r="C374" s="93">
        <f t="shared" si="29"/>
        <v>214.7</v>
      </c>
      <c r="D374" s="93"/>
      <c r="U374" s="77"/>
      <c r="V374" s="61"/>
      <c r="W374" s="61"/>
    </row>
    <row r="375" spans="1:23" x14ac:dyDescent="0.2">
      <c r="A375" s="60">
        <v>15373</v>
      </c>
      <c r="B375" s="61">
        <v>234300</v>
      </c>
      <c r="C375" s="93">
        <f t="shared" si="29"/>
        <v>234.3</v>
      </c>
      <c r="D375" s="93"/>
      <c r="U375" s="77"/>
      <c r="V375" s="61"/>
      <c r="W375" s="61"/>
    </row>
    <row r="376" spans="1:23" x14ac:dyDescent="0.2">
      <c r="A376" s="60">
        <v>15401</v>
      </c>
      <c r="B376" s="61">
        <v>105400</v>
      </c>
      <c r="C376" s="93">
        <f t="shared" si="29"/>
        <v>105.4</v>
      </c>
      <c r="D376" s="93"/>
      <c r="U376" s="77"/>
      <c r="V376" s="61"/>
      <c r="W376" s="61"/>
    </row>
    <row r="377" spans="1:23" x14ac:dyDescent="0.2">
      <c r="A377" s="60">
        <v>15432</v>
      </c>
      <c r="B377" s="61">
        <v>239000</v>
      </c>
      <c r="C377" s="93">
        <f t="shared" si="29"/>
        <v>239</v>
      </c>
      <c r="D377" s="93"/>
      <c r="U377" s="77"/>
      <c r="V377" s="61"/>
      <c r="W377" s="61"/>
    </row>
    <row r="378" spans="1:23" x14ac:dyDescent="0.2">
      <c r="A378" s="60">
        <v>15462</v>
      </c>
      <c r="B378" s="61">
        <v>357300</v>
      </c>
      <c r="C378" s="93">
        <f t="shared" si="29"/>
        <v>357.3</v>
      </c>
      <c r="D378" s="93"/>
      <c r="U378" s="77"/>
      <c r="V378" s="61"/>
      <c r="W378" s="61"/>
    </row>
    <row r="379" spans="1:23" x14ac:dyDescent="0.2">
      <c r="A379" s="60">
        <v>15493</v>
      </c>
      <c r="B379" s="61">
        <v>233100</v>
      </c>
      <c r="C379" s="93">
        <f t="shared" si="29"/>
        <v>233.1</v>
      </c>
      <c r="D379" s="93"/>
      <c r="U379" s="77"/>
      <c r="V379" s="61"/>
      <c r="W379" s="61"/>
    </row>
    <row r="380" spans="1:23" x14ac:dyDescent="0.2">
      <c r="A380" s="60">
        <v>15523</v>
      </c>
      <c r="B380" s="61">
        <v>62880</v>
      </c>
      <c r="C380" s="93">
        <f t="shared" si="29"/>
        <v>62.88</v>
      </c>
      <c r="D380" s="93"/>
      <c r="U380" s="77"/>
      <c r="V380" s="61"/>
      <c r="W380" s="61"/>
    </row>
    <row r="381" spans="1:23" x14ac:dyDescent="0.2">
      <c r="A381" s="60">
        <v>15554</v>
      </c>
      <c r="B381" s="61">
        <v>18330</v>
      </c>
      <c r="C381" s="93">
        <f t="shared" si="29"/>
        <v>18.329999999999998</v>
      </c>
      <c r="D381" s="93"/>
      <c r="U381" s="77"/>
      <c r="V381" s="61"/>
      <c r="W381" s="61"/>
    </row>
    <row r="382" spans="1:23" x14ac:dyDescent="0.2">
      <c r="A382" s="60">
        <v>15585</v>
      </c>
      <c r="B382" s="61">
        <v>10980</v>
      </c>
      <c r="C382" s="93">
        <f t="shared" si="29"/>
        <v>10.98</v>
      </c>
      <c r="D382" s="93"/>
      <c r="U382" s="77"/>
      <c r="V382" s="61"/>
      <c r="W382" s="61"/>
    </row>
    <row r="383" spans="1:23" x14ac:dyDescent="0.2">
      <c r="A383" s="60">
        <v>15615</v>
      </c>
      <c r="B383" s="61">
        <v>10690</v>
      </c>
      <c r="C383" s="93">
        <f t="shared" si="29"/>
        <v>10.69</v>
      </c>
      <c r="D383" s="93"/>
      <c r="U383" s="77"/>
      <c r="V383" s="61"/>
      <c r="W383" s="61"/>
    </row>
    <row r="384" spans="1:23" x14ac:dyDescent="0.2">
      <c r="A384" s="60">
        <v>15646</v>
      </c>
      <c r="B384" s="61">
        <v>43730</v>
      </c>
      <c r="C384" s="93">
        <f t="shared" si="29"/>
        <v>43.73</v>
      </c>
      <c r="D384" s="93"/>
      <c r="U384" s="77"/>
      <c r="V384" s="61"/>
      <c r="W384" s="61"/>
    </row>
    <row r="385" spans="1:23" x14ac:dyDescent="0.2">
      <c r="A385" s="60">
        <v>15676</v>
      </c>
      <c r="B385" s="61">
        <v>84040</v>
      </c>
      <c r="C385" s="93">
        <f t="shared" si="29"/>
        <v>84.04</v>
      </c>
      <c r="D385" s="93"/>
      <c r="U385" s="77"/>
      <c r="V385" s="61"/>
      <c r="W385" s="61"/>
    </row>
    <row r="386" spans="1:23" x14ac:dyDescent="0.2">
      <c r="A386" s="60">
        <v>15707</v>
      </c>
      <c r="B386" s="61">
        <v>121200</v>
      </c>
      <c r="C386" s="93">
        <f t="shared" si="29"/>
        <v>121.2</v>
      </c>
      <c r="D386" s="93"/>
      <c r="U386" s="77"/>
      <c r="V386" s="61"/>
      <c r="W386" s="61"/>
    </row>
    <row r="387" spans="1:23" x14ac:dyDescent="0.2">
      <c r="A387" s="60">
        <v>15738</v>
      </c>
      <c r="B387" s="61">
        <v>140600</v>
      </c>
      <c r="C387" s="93">
        <f t="shared" si="29"/>
        <v>140.6</v>
      </c>
      <c r="D387" s="93"/>
      <c r="U387" s="77"/>
      <c r="V387" s="61"/>
      <c r="W387" s="61"/>
    </row>
    <row r="388" spans="1:23" x14ac:dyDescent="0.2">
      <c r="A388" s="60">
        <v>15766</v>
      </c>
      <c r="B388" s="61">
        <v>192700</v>
      </c>
      <c r="C388" s="93">
        <f t="shared" si="29"/>
        <v>192.7</v>
      </c>
      <c r="D388" s="93"/>
      <c r="U388" s="77"/>
      <c r="V388" s="61"/>
      <c r="W388" s="61"/>
    </row>
    <row r="389" spans="1:23" x14ac:dyDescent="0.2">
      <c r="A389" s="60">
        <v>15797</v>
      </c>
      <c r="B389" s="61">
        <v>234700</v>
      </c>
      <c r="C389" s="93">
        <f t="shared" si="29"/>
        <v>234.7</v>
      </c>
      <c r="D389" s="93"/>
      <c r="U389" s="77"/>
      <c r="V389" s="61"/>
      <c r="W389" s="61"/>
    </row>
    <row r="390" spans="1:23" x14ac:dyDescent="0.2">
      <c r="A390" s="60">
        <v>15827</v>
      </c>
      <c r="B390" s="61">
        <v>156800</v>
      </c>
      <c r="C390" s="93">
        <f t="shared" si="29"/>
        <v>156.80000000000001</v>
      </c>
      <c r="D390" s="93"/>
      <c r="U390" s="77"/>
      <c r="V390" s="61"/>
      <c r="W390" s="61"/>
    </row>
    <row r="391" spans="1:23" x14ac:dyDescent="0.2">
      <c r="A391" s="60">
        <v>15858</v>
      </c>
      <c r="B391" s="61">
        <v>77350</v>
      </c>
      <c r="C391" s="93">
        <f t="shared" si="29"/>
        <v>77.349999999999994</v>
      </c>
      <c r="D391" s="93"/>
      <c r="U391" s="77"/>
      <c r="V391" s="61"/>
      <c r="W391" s="61"/>
    </row>
    <row r="392" spans="1:23" x14ac:dyDescent="0.2">
      <c r="A392" s="60">
        <v>15888</v>
      </c>
      <c r="B392" s="61">
        <v>27700</v>
      </c>
      <c r="C392" s="93">
        <f t="shared" si="29"/>
        <v>27.7</v>
      </c>
      <c r="D392" s="93"/>
      <c r="U392" s="77"/>
      <c r="V392" s="61"/>
      <c r="W392" s="61"/>
    </row>
    <row r="393" spans="1:23" x14ac:dyDescent="0.2">
      <c r="A393" s="60">
        <v>15919</v>
      </c>
      <c r="B393" s="61">
        <v>11100</v>
      </c>
      <c r="C393" s="93">
        <f t="shared" si="29"/>
        <v>11.1</v>
      </c>
      <c r="D393" s="93"/>
      <c r="U393" s="77"/>
      <c r="V393" s="61"/>
      <c r="W393" s="61"/>
    </row>
    <row r="394" spans="1:23" x14ac:dyDescent="0.2">
      <c r="A394" s="60">
        <v>15950</v>
      </c>
      <c r="B394" s="61">
        <v>7270</v>
      </c>
      <c r="C394" s="93">
        <f t="shared" si="29"/>
        <v>7.27</v>
      </c>
      <c r="D394" s="93"/>
      <c r="U394" s="77"/>
      <c r="V394" s="61"/>
      <c r="W394" s="61"/>
    </row>
    <row r="395" spans="1:23" x14ac:dyDescent="0.2">
      <c r="A395" s="60">
        <v>15980</v>
      </c>
      <c r="B395" s="61">
        <v>14790</v>
      </c>
      <c r="C395" s="93">
        <f t="shared" si="29"/>
        <v>14.79</v>
      </c>
      <c r="D395" s="93"/>
      <c r="U395" s="77"/>
      <c r="V395" s="61"/>
      <c r="W395" s="61"/>
    </row>
    <row r="396" spans="1:23" x14ac:dyDescent="0.2">
      <c r="A396" s="60">
        <v>16011</v>
      </c>
      <c r="B396" s="61">
        <v>28820</v>
      </c>
      <c r="C396" s="93">
        <f t="shared" ref="C396:C459" si="30">B396 / 1000</f>
        <v>28.82</v>
      </c>
      <c r="D396" s="93"/>
      <c r="U396" s="77"/>
      <c r="V396" s="61"/>
      <c r="W396" s="61"/>
    </row>
    <row r="397" spans="1:23" x14ac:dyDescent="0.2">
      <c r="A397" s="60">
        <v>16041</v>
      </c>
      <c r="B397" s="61">
        <v>22400</v>
      </c>
      <c r="C397" s="93">
        <f t="shared" si="30"/>
        <v>22.4</v>
      </c>
      <c r="D397" s="93"/>
      <c r="U397" s="77"/>
      <c r="V397" s="61"/>
      <c r="W397" s="61"/>
    </row>
    <row r="398" spans="1:23" x14ac:dyDescent="0.2">
      <c r="A398" s="60">
        <v>16072</v>
      </c>
      <c r="B398" s="61">
        <v>29520</v>
      </c>
      <c r="C398" s="93">
        <f t="shared" si="30"/>
        <v>29.52</v>
      </c>
      <c r="D398" s="93"/>
      <c r="U398" s="77"/>
      <c r="V398" s="61"/>
      <c r="W398" s="61"/>
    </row>
    <row r="399" spans="1:23" x14ac:dyDescent="0.2">
      <c r="A399" s="60">
        <v>16103</v>
      </c>
      <c r="B399" s="61">
        <v>66610</v>
      </c>
      <c r="C399" s="93">
        <f t="shared" si="30"/>
        <v>66.61</v>
      </c>
      <c r="D399" s="93"/>
      <c r="U399" s="77"/>
      <c r="V399" s="61"/>
      <c r="W399" s="61"/>
    </row>
    <row r="400" spans="1:23" x14ac:dyDescent="0.2">
      <c r="A400" s="60">
        <v>16132</v>
      </c>
      <c r="B400" s="61">
        <v>94730</v>
      </c>
      <c r="C400" s="93">
        <f t="shared" si="30"/>
        <v>94.73</v>
      </c>
      <c r="D400" s="93"/>
      <c r="U400" s="77"/>
      <c r="V400" s="61"/>
      <c r="W400" s="61"/>
    </row>
    <row r="401" spans="1:23" x14ac:dyDescent="0.2">
      <c r="A401" s="60">
        <v>16163</v>
      </c>
      <c r="B401" s="61">
        <v>104100</v>
      </c>
      <c r="C401" s="93">
        <f t="shared" si="30"/>
        <v>104.1</v>
      </c>
      <c r="D401" s="93"/>
      <c r="U401" s="77"/>
      <c r="V401" s="61"/>
      <c r="W401" s="61"/>
    </row>
    <row r="402" spans="1:23" x14ac:dyDescent="0.2">
      <c r="A402" s="60">
        <v>16193</v>
      </c>
      <c r="B402" s="61">
        <v>170300</v>
      </c>
      <c r="C402" s="93">
        <f t="shared" si="30"/>
        <v>170.3</v>
      </c>
      <c r="D402" s="93"/>
      <c r="U402" s="77"/>
      <c r="V402" s="61"/>
      <c r="W402" s="61"/>
    </row>
    <row r="403" spans="1:23" x14ac:dyDescent="0.2">
      <c r="A403" s="60">
        <v>16224</v>
      </c>
      <c r="B403" s="61">
        <v>80820</v>
      </c>
      <c r="C403" s="93">
        <f t="shared" si="30"/>
        <v>80.819999999999993</v>
      </c>
      <c r="D403" s="93"/>
      <c r="U403" s="77"/>
      <c r="V403" s="61"/>
      <c r="W403" s="61"/>
    </row>
    <row r="404" spans="1:23" x14ac:dyDescent="0.2">
      <c r="A404" s="60">
        <v>16254</v>
      </c>
      <c r="B404" s="61">
        <v>25270</v>
      </c>
      <c r="C404" s="93">
        <f t="shared" si="30"/>
        <v>25.27</v>
      </c>
      <c r="D404" s="93"/>
      <c r="U404" s="77"/>
      <c r="V404" s="61"/>
      <c r="W404" s="61"/>
    </row>
    <row r="405" spans="1:23" x14ac:dyDescent="0.2">
      <c r="A405" s="60">
        <v>16285</v>
      </c>
      <c r="B405" s="61">
        <v>10110</v>
      </c>
      <c r="C405" s="93">
        <f t="shared" si="30"/>
        <v>10.11</v>
      </c>
      <c r="D405" s="93"/>
      <c r="U405" s="77"/>
      <c r="V405" s="61"/>
      <c r="W405" s="61"/>
    </row>
    <row r="406" spans="1:23" x14ac:dyDescent="0.2">
      <c r="A406" s="60">
        <v>16316</v>
      </c>
      <c r="B406" s="61">
        <v>6660</v>
      </c>
      <c r="C406" s="93">
        <f t="shared" si="30"/>
        <v>6.66</v>
      </c>
      <c r="D406" s="93"/>
      <c r="U406" s="77"/>
      <c r="V406" s="61"/>
      <c r="W406" s="61"/>
    </row>
    <row r="407" spans="1:23" x14ac:dyDescent="0.2">
      <c r="A407" s="60">
        <v>16346</v>
      </c>
      <c r="B407" s="61">
        <v>8040</v>
      </c>
      <c r="C407" s="93">
        <f t="shared" si="30"/>
        <v>8.0399999999999991</v>
      </c>
      <c r="D407" s="93"/>
      <c r="U407" s="77"/>
      <c r="V407" s="61"/>
      <c r="W407" s="61"/>
    </row>
    <row r="408" spans="1:23" x14ac:dyDescent="0.2">
      <c r="A408" s="60">
        <v>16377</v>
      </c>
      <c r="B408" s="61">
        <v>51500</v>
      </c>
      <c r="C408" s="93">
        <f t="shared" si="30"/>
        <v>51.5</v>
      </c>
      <c r="D408" s="93"/>
      <c r="U408" s="77"/>
      <c r="V408" s="61"/>
      <c r="W408" s="61"/>
    </row>
    <row r="409" spans="1:23" x14ac:dyDescent="0.2">
      <c r="A409" s="60">
        <v>16407</v>
      </c>
      <c r="B409" s="61">
        <v>98790</v>
      </c>
      <c r="C409" s="93">
        <f t="shared" si="30"/>
        <v>98.79</v>
      </c>
      <c r="D409" s="93"/>
      <c r="U409" s="77"/>
      <c r="V409" s="61"/>
      <c r="W409" s="61"/>
    </row>
    <row r="410" spans="1:23" x14ac:dyDescent="0.2">
      <c r="A410" s="60">
        <v>16438</v>
      </c>
      <c r="B410" s="61">
        <v>79550</v>
      </c>
      <c r="C410" s="93">
        <f t="shared" si="30"/>
        <v>79.55</v>
      </c>
      <c r="D410" s="93"/>
      <c r="U410" s="77"/>
      <c r="V410" s="61"/>
      <c r="W410" s="61"/>
    </row>
    <row r="411" spans="1:23" x14ac:dyDescent="0.2">
      <c r="A411" s="60">
        <v>16469</v>
      </c>
      <c r="B411" s="61">
        <v>182700</v>
      </c>
      <c r="C411" s="93">
        <f t="shared" si="30"/>
        <v>182.7</v>
      </c>
      <c r="D411" s="93"/>
      <c r="U411" s="77"/>
      <c r="V411" s="61"/>
      <c r="W411" s="61"/>
    </row>
    <row r="412" spans="1:23" x14ac:dyDescent="0.2">
      <c r="A412" s="60">
        <v>16497</v>
      </c>
      <c r="B412" s="61">
        <v>79600</v>
      </c>
      <c r="C412" s="93">
        <f t="shared" si="30"/>
        <v>79.599999999999994</v>
      </c>
      <c r="D412" s="93"/>
      <c r="U412" s="77"/>
      <c r="V412" s="61"/>
      <c r="W412" s="61"/>
    </row>
    <row r="413" spans="1:23" x14ac:dyDescent="0.2">
      <c r="A413" s="60">
        <v>16528</v>
      </c>
      <c r="B413" s="61">
        <v>186500</v>
      </c>
      <c r="C413" s="93">
        <f t="shared" si="30"/>
        <v>186.5</v>
      </c>
      <c r="D413" s="93"/>
      <c r="U413" s="77"/>
      <c r="V413" s="61"/>
      <c r="W413" s="61"/>
    </row>
    <row r="414" spans="1:23" x14ac:dyDescent="0.2">
      <c r="A414" s="60">
        <v>16558</v>
      </c>
      <c r="B414" s="61">
        <v>228800</v>
      </c>
      <c r="C414" s="93">
        <f t="shared" si="30"/>
        <v>228.8</v>
      </c>
      <c r="D414" s="93"/>
      <c r="U414" s="77"/>
      <c r="V414" s="61"/>
      <c r="W414" s="61"/>
    </row>
    <row r="415" spans="1:23" x14ac:dyDescent="0.2">
      <c r="A415" s="60">
        <v>16589</v>
      </c>
      <c r="B415" s="61">
        <v>87820</v>
      </c>
      <c r="C415" s="93">
        <f t="shared" si="30"/>
        <v>87.82</v>
      </c>
      <c r="D415" s="93"/>
      <c r="U415" s="77"/>
      <c r="V415" s="61"/>
      <c r="W415" s="61"/>
    </row>
    <row r="416" spans="1:23" x14ac:dyDescent="0.2">
      <c r="A416" s="60">
        <v>16619</v>
      </c>
      <c r="B416" s="61">
        <v>26740</v>
      </c>
      <c r="C416" s="93">
        <f t="shared" si="30"/>
        <v>26.74</v>
      </c>
      <c r="D416" s="93"/>
      <c r="U416" s="77"/>
      <c r="V416" s="61"/>
      <c r="W416" s="61"/>
    </row>
    <row r="417" spans="1:23" x14ac:dyDescent="0.2">
      <c r="A417" s="60">
        <v>16650</v>
      </c>
      <c r="B417" s="61">
        <v>10500</v>
      </c>
      <c r="C417" s="93">
        <f t="shared" si="30"/>
        <v>10.5</v>
      </c>
      <c r="D417" s="93"/>
      <c r="U417" s="77"/>
      <c r="V417" s="61"/>
      <c r="W417" s="61"/>
    </row>
    <row r="418" spans="1:23" x14ac:dyDescent="0.2">
      <c r="A418" s="60">
        <v>16681</v>
      </c>
      <c r="B418" s="61">
        <v>6780</v>
      </c>
      <c r="C418" s="93">
        <f t="shared" si="30"/>
        <v>6.78</v>
      </c>
      <c r="D418" s="93"/>
      <c r="U418" s="77"/>
      <c r="V418" s="61"/>
      <c r="W418" s="61"/>
    </row>
    <row r="419" spans="1:23" x14ac:dyDescent="0.2">
      <c r="A419" s="60">
        <v>16711</v>
      </c>
      <c r="B419" s="61">
        <v>28700</v>
      </c>
      <c r="C419" s="93">
        <f t="shared" si="30"/>
        <v>28.7</v>
      </c>
      <c r="D419" s="93"/>
      <c r="U419" s="77"/>
      <c r="V419" s="61"/>
      <c r="W419" s="61"/>
    </row>
    <row r="420" spans="1:23" x14ac:dyDescent="0.2">
      <c r="A420" s="60">
        <v>16742</v>
      </c>
      <c r="B420" s="61">
        <v>73550</v>
      </c>
      <c r="C420" s="93">
        <f t="shared" si="30"/>
        <v>73.55</v>
      </c>
      <c r="D420" s="93"/>
      <c r="U420" s="77"/>
      <c r="V420" s="61"/>
      <c r="W420" s="61"/>
    </row>
    <row r="421" spans="1:23" x14ac:dyDescent="0.2">
      <c r="A421" s="60">
        <v>16772</v>
      </c>
      <c r="B421" s="61">
        <v>210000</v>
      </c>
      <c r="C421" s="93">
        <f t="shared" si="30"/>
        <v>210</v>
      </c>
      <c r="D421" s="93"/>
      <c r="U421" s="77"/>
      <c r="V421" s="61"/>
      <c r="W421" s="61"/>
    </row>
    <row r="422" spans="1:23" x14ac:dyDescent="0.2">
      <c r="A422" s="60">
        <v>16803</v>
      </c>
      <c r="B422" s="61">
        <v>149300</v>
      </c>
      <c r="C422" s="93">
        <f t="shared" si="30"/>
        <v>149.30000000000001</v>
      </c>
      <c r="D422" s="93"/>
      <c r="U422" s="77"/>
      <c r="V422" s="61"/>
      <c r="W422" s="61"/>
    </row>
    <row r="423" spans="1:23" x14ac:dyDescent="0.2">
      <c r="A423" s="60">
        <v>16834</v>
      </c>
      <c r="B423" s="61">
        <v>77690</v>
      </c>
      <c r="C423" s="93">
        <f t="shared" si="30"/>
        <v>77.69</v>
      </c>
      <c r="D423" s="93"/>
      <c r="U423" s="77"/>
      <c r="V423" s="61"/>
      <c r="W423" s="61"/>
    </row>
    <row r="424" spans="1:23" x14ac:dyDescent="0.2">
      <c r="A424" s="60">
        <v>16862</v>
      </c>
      <c r="B424" s="61">
        <v>148800</v>
      </c>
      <c r="C424" s="93">
        <f t="shared" si="30"/>
        <v>148.80000000000001</v>
      </c>
      <c r="D424" s="93"/>
      <c r="U424" s="77"/>
      <c r="V424" s="61"/>
      <c r="W424" s="61"/>
    </row>
    <row r="425" spans="1:23" x14ac:dyDescent="0.2">
      <c r="A425" s="60">
        <v>16893</v>
      </c>
      <c r="B425" s="61">
        <v>261500</v>
      </c>
      <c r="C425" s="93">
        <f t="shared" si="30"/>
        <v>261.5</v>
      </c>
      <c r="D425" s="93"/>
      <c r="U425" s="77"/>
      <c r="V425" s="61"/>
      <c r="W425" s="61"/>
    </row>
    <row r="426" spans="1:23" x14ac:dyDescent="0.2">
      <c r="A426" s="60">
        <v>16923</v>
      </c>
      <c r="B426" s="61">
        <v>292400</v>
      </c>
      <c r="C426" s="93">
        <f t="shared" si="30"/>
        <v>292.39999999999998</v>
      </c>
      <c r="D426" s="93"/>
      <c r="U426" s="77"/>
      <c r="V426" s="61"/>
      <c r="W426" s="61"/>
    </row>
    <row r="427" spans="1:23" x14ac:dyDescent="0.2">
      <c r="A427" s="60">
        <v>16954</v>
      </c>
      <c r="B427" s="61">
        <v>109700</v>
      </c>
      <c r="C427" s="93">
        <f t="shared" si="30"/>
        <v>109.7</v>
      </c>
      <c r="D427" s="93"/>
      <c r="U427" s="77"/>
      <c r="V427" s="61"/>
      <c r="W427" s="61"/>
    </row>
    <row r="428" spans="1:23" x14ac:dyDescent="0.2">
      <c r="A428" s="60">
        <v>16984</v>
      </c>
      <c r="B428" s="61">
        <v>39800</v>
      </c>
      <c r="C428" s="93">
        <f t="shared" si="30"/>
        <v>39.799999999999997</v>
      </c>
      <c r="D428" s="93"/>
      <c r="U428" s="77"/>
      <c r="V428" s="61"/>
      <c r="W428" s="61"/>
    </row>
    <row r="429" spans="1:23" x14ac:dyDescent="0.2">
      <c r="A429" s="60">
        <v>17015</v>
      </c>
      <c r="B429" s="61">
        <v>14100</v>
      </c>
      <c r="C429" s="93">
        <f t="shared" si="30"/>
        <v>14.1</v>
      </c>
      <c r="D429" s="93"/>
      <c r="U429" s="77"/>
      <c r="V429" s="61"/>
      <c r="W429" s="61"/>
    </row>
    <row r="430" spans="1:23" x14ac:dyDescent="0.2">
      <c r="A430" s="60">
        <v>17046</v>
      </c>
      <c r="B430" s="61">
        <v>9160</v>
      </c>
      <c r="C430" s="93">
        <f t="shared" si="30"/>
        <v>9.16</v>
      </c>
      <c r="D430" s="93"/>
      <c r="U430" s="77"/>
      <c r="V430" s="61"/>
      <c r="W430" s="61"/>
    </row>
    <row r="431" spans="1:23" x14ac:dyDescent="0.2">
      <c r="A431" s="60">
        <v>17076</v>
      </c>
      <c r="B431" s="61">
        <v>11050</v>
      </c>
      <c r="C431" s="93">
        <f t="shared" si="30"/>
        <v>11.05</v>
      </c>
      <c r="D431" s="93"/>
      <c r="U431" s="77"/>
      <c r="V431" s="61"/>
      <c r="W431" s="61"/>
    </row>
    <row r="432" spans="1:23" x14ac:dyDescent="0.2">
      <c r="A432" s="60">
        <v>17107</v>
      </c>
      <c r="B432" s="61">
        <v>41970</v>
      </c>
      <c r="C432" s="93">
        <f t="shared" si="30"/>
        <v>41.97</v>
      </c>
      <c r="D432" s="93"/>
      <c r="U432" s="77"/>
      <c r="V432" s="61"/>
      <c r="W432" s="61"/>
    </row>
    <row r="433" spans="1:23" x14ac:dyDescent="0.2">
      <c r="A433" s="60">
        <v>17137</v>
      </c>
      <c r="B433" s="61">
        <v>45850</v>
      </c>
      <c r="C433" s="93">
        <f t="shared" si="30"/>
        <v>45.85</v>
      </c>
      <c r="D433" s="93"/>
      <c r="U433" s="77"/>
      <c r="V433" s="61"/>
      <c r="W433" s="61"/>
    </row>
    <row r="434" spans="1:23" x14ac:dyDescent="0.2">
      <c r="A434" s="60">
        <v>17168</v>
      </c>
      <c r="B434" s="61">
        <v>26230</v>
      </c>
      <c r="C434" s="93">
        <f t="shared" si="30"/>
        <v>26.23</v>
      </c>
      <c r="D434" s="93"/>
      <c r="U434" s="77"/>
      <c r="V434" s="61"/>
      <c r="W434" s="61"/>
    </row>
    <row r="435" spans="1:23" x14ac:dyDescent="0.2">
      <c r="A435" s="60">
        <v>17199</v>
      </c>
      <c r="B435" s="61">
        <v>83000</v>
      </c>
      <c r="C435" s="93">
        <f t="shared" si="30"/>
        <v>83</v>
      </c>
      <c r="D435" s="93"/>
      <c r="U435" s="77"/>
      <c r="V435" s="61"/>
      <c r="W435" s="61"/>
    </row>
    <row r="436" spans="1:23" x14ac:dyDescent="0.2">
      <c r="A436" s="60">
        <v>17227</v>
      </c>
      <c r="B436" s="61">
        <v>146100</v>
      </c>
      <c r="C436" s="93">
        <f t="shared" si="30"/>
        <v>146.1</v>
      </c>
      <c r="D436" s="93"/>
      <c r="U436" s="77"/>
      <c r="V436" s="61"/>
      <c r="W436" s="61"/>
    </row>
    <row r="437" spans="1:23" x14ac:dyDescent="0.2">
      <c r="A437" s="60">
        <v>17258</v>
      </c>
      <c r="B437" s="61">
        <v>145400</v>
      </c>
      <c r="C437" s="93">
        <f t="shared" si="30"/>
        <v>145.4</v>
      </c>
      <c r="D437" s="93"/>
      <c r="U437" s="77"/>
      <c r="V437" s="61"/>
      <c r="W437" s="61"/>
    </row>
    <row r="438" spans="1:23" x14ac:dyDescent="0.2">
      <c r="A438" s="60">
        <v>17288</v>
      </c>
      <c r="B438" s="61">
        <v>111100</v>
      </c>
      <c r="C438" s="93">
        <f t="shared" si="30"/>
        <v>111.1</v>
      </c>
      <c r="D438" s="93"/>
      <c r="U438" s="77"/>
      <c r="V438" s="61"/>
      <c r="W438" s="61"/>
    </row>
    <row r="439" spans="1:23" x14ac:dyDescent="0.2">
      <c r="A439" s="60">
        <v>17319</v>
      </c>
      <c r="B439" s="61">
        <v>84770</v>
      </c>
      <c r="C439" s="93">
        <f t="shared" si="30"/>
        <v>84.77</v>
      </c>
      <c r="D439" s="93"/>
      <c r="U439" s="77"/>
      <c r="V439" s="61"/>
      <c r="W439" s="61"/>
    </row>
    <row r="440" spans="1:23" x14ac:dyDescent="0.2">
      <c r="A440" s="60">
        <v>17349</v>
      </c>
      <c r="B440" s="61">
        <v>19710</v>
      </c>
      <c r="C440" s="93">
        <f t="shared" si="30"/>
        <v>19.71</v>
      </c>
      <c r="D440" s="93"/>
      <c r="U440" s="77"/>
      <c r="V440" s="61"/>
      <c r="W440" s="61"/>
    </row>
    <row r="441" spans="1:23" x14ac:dyDescent="0.2">
      <c r="A441" s="60">
        <v>17380</v>
      </c>
      <c r="B441" s="61">
        <v>9890</v>
      </c>
      <c r="C441" s="93">
        <f t="shared" si="30"/>
        <v>9.89</v>
      </c>
      <c r="D441" s="93"/>
      <c r="U441" s="77"/>
      <c r="V441" s="61"/>
      <c r="W441" s="61"/>
    </row>
    <row r="442" spans="1:23" x14ac:dyDescent="0.2">
      <c r="A442" s="60">
        <v>17411</v>
      </c>
      <c r="B442" s="61">
        <v>7320</v>
      </c>
      <c r="C442" s="93">
        <f t="shared" si="30"/>
        <v>7.32</v>
      </c>
      <c r="D442" s="93"/>
      <c r="U442" s="77"/>
      <c r="V442" s="61"/>
      <c r="W442" s="61"/>
    </row>
    <row r="443" spans="1:23" x14ac:dyDescent="0.2">
      <c r="A443" s="60">
        <v>17441</v>
      </c>
      <c r="B443" s="61">
        <v>53630</v>
      </c>
      <c r="C443" s="93">
        <f t="shared" si="30"/>
        <v>53.63</v>
      </c>
      <c r="D443" s="93"/>
      <c r="U443" s="77"/>
      <c r="V443" s="61"/>
      <c r="W443" s="61"/>
    </row>
    <row r="444" spans="1:23" x14ac:dyDescent="0.2">
      <c r="A444" s="60">
        <v>17472</v>
      </c>
      <c r="B444" s="61">
        <v>35380</v>
      </c>
      <c r="C444" s="93">
        <f t="shared" si="30"/>
        <v>35.380000000000003</v>
      </c>
      <c r="D444" s="93"/>
      <c r="U444" s="77"/>
      <c r="V444" s="61"/>
      <c r="W444" s="61"/>
    </row>
    <row r="445" spans="1:23" x14ac:dyDescent="0.2">
      <c r="A445" s="60">
        <v>17502</v>
      </c>
      <c r="B445" s="61">
        <v>25520</v>
      </c>
      <c r="C445" s="93">
        <f t="shared" si="30"/>
        <v>25.52</v>
      </c>
      <c r="D445" s="93"/>
      <c r="U445" s="77"/>
      <c r="V445" s="61"/>
      <c r="W445" s="61"/>
    </row>
    <row r="446" spans="1:23" x14ac:dyDescent="0.2">
      <c r="A446" s="60">
        <v>17533</v>
      </c>
      <c r="B446" s="61">
        <v>217600</v>
      </c>
      <c r="C446" s="93">
        <f t="shared" si="30"/>
        <v>217.6</v>
      </c>
      <c r="D446" s="93"/>
      <c r="U446" s="77"/>
      <c r="V446" s="61"/>
      <c r="W446" s="61"/>
    </row>
    <row r="447" spans="1:23" x14ac:dyDescent="0.2">
      <c r="A447" s="60">
        <v>17564</v>
      </c>
      <c r="B447" s="61">
        <v>46040</v>
      </c>
      <c r="C447" s="93">
        <f t="shared" si="30"/>
        <v>46.04</v>
      </c>
      <c r="D447" s="93"/>
      <c r="U447" s="77"/>
      <c r="V447" s="61"/>
      <c r="W447" s="61"/>
    </row>
    <row r="448" spans="1:23" x14ac:dyDescent="0.2">
      <c r="A448" s="60">
        <v>17593</v>
      </c>
      <c r="B448" s="61">
        <v>60210</v>
      </c>
      <c r="C448" s="93">
        <f t="shared" si="30"/>
        <v>60.21</v>
      </c>
      <c r="D448" s="93"/>
      <c r="U448" s="77"/>
      <c r="V448" s="61"/>
      <c r="W448" s="61"/>
    </row>
    <row r="449" spans="1:23" x14ac:dyDescent="0.2">
      <c r="A449" s="60">
        <v>17624</v>
      </c>
      <c r="B449" s="61">
        <v>219600</v>
      </c>
      <c r="C449" s="93">
        <f t="shared" si="30"/>
        <v>219.6</v>
      </c>
      <c r="D449" s="93"/>
      <c r="U449" s="77"/>
      <c r="V449" s="61"/>
      <c r="W449" s="61"/>
    </row>
    <row r="450" spans="1:23" x14ac:dyDescent="0.2">
      <c r="A450" s="60">
        <v>17654</v>
      </c>
      <c r="B450" s="61">
        <v>258200</v>
      </c>
      <c r="C450" s="93">
        <f t="shared" si="30"/>
        <v>258.2</v>
      </c>
      <c r="D450" s="93"/>
      <c r="U450" s="77"/>
      <c r="V450" s="61"/>
      <c r="W450" s="61"/>
    </row>
    <row r="451" spans="1:23" x14ac:dyDescent="0.2">
      <c r="A451" s="60">
        <v>17685</v>
      </c>
      <c r="B451" s="61">
        <v>214400</v>
      </c>
      <c r="C451" s="93">
        <f t="shared" si="30"/>
        <v>214.4</v>
      </c>
      <c r="D451" s="93"/>
      <c r="U451" s="77"/>
      <c r="V451" s="61"/>
      <c r="W451" s="61"/>
    </row>
    <row r="452" spans="1:23" x14ac:dyDescent="0.2">
      <c r="A452" s="60">
        <v>17715</v>
      </c>
      <c r="B452" s="61">
        <v>44360</v>
      </c>
      <c r="C452" s="93">
        <f t="shared" si="30"/>
        <v>44.36</v>
      </c>
      <c r="D452" s="93"/>
      <c r="U452" s="77"/>
      <c r="V452" s="61"/>
      <c r="W452" s="61"/>
    </row>
    <row r="453" spans="1:23" x14ac:dyDescent="0.2">
      <c r="A453" s="60">
        <v>17746</v>
      </c>
      <c r="B453" s="61">
        <v>17060</v>
      </c>
      <c r="C453" s="93">
        <f t="shared" si="30"/>
        <v>17.059999999999999</v>
      </c>
      <c r="D453" s="93"/>
      <c r="U453" s="77"/>
      <c r="V453" s="61"/>
      <c r="W453" s="61"/>
    </row>
    <row r="454" spans="1:23" x14ac:dyDescent="0.2">
      <c r="A454" s="60">
        <v>17777</v>
      </c>
      <c r="B454" s="61">
        <v>13340</v>
      </c>
      <c r="C454" s="93">
        <f t="shared" si="30"/>
        <v>13.34</v>
      </c>
      <c r="D454" s="93"/>
      <c r="U454" s="77"/>
      <c r="V454" s="61"/>
      <c r="W454" s="61"/>
    </row>
    <row r="455" spans="1:23" x14ac:dyDescent="0.2">
      <c r="A455" s="60">
        <v>17807</v>
      </c>
      <c r="B455" s="61">
        <v>18190</v>
      </c>
      <c r="C455" s="93">
        <f t="shared" si="30"/>
        <v>18.190000000000001</v>
      </c>
      <c r="D455" s="93"/>
      <c r="U455" s="77"/>
      <c r="V455" s="61"/>
      <c r="W455" s="61"/>
    </row>
    <row r="456" spans="1:23" x14ac:dyDescent="0.2">
      <c r="A456" s="60">
        <v>17838</v>
      </c>
      <c r="B456" s="61">
        <v>25560</v>
      </c>
      <c r="C456" s="93">
        <f t="shared" si="30"/>
        <v>25.56</v>
      </c>
      <c r="D456" s="93"/>
      <c r="U456" s="77"/>
      <c r="V456" s="61"/>
      <c r="W456" s="61"/>
    </row>
    <row r="457" spans="1:23" x14ac:dyDescent="0.2">
      <c r="A457" s="60">
        <v>17868</v>
      </c>
      <c r="B457" s="61">
        <v>27080</v>
      </c>
      <c r="C457" s="93">
        <f t="shared" si="30"/>
        <v>27.08</v>
      </c>
      <c r="D457" s="93"/>
      <c r="U457" s="77"/>
      <c r="V457" s="61"/>
      <c r="W457" s="61"/>
    </row>
    <row r="458" spans="1:23" x14ac:dyDescent="0.2">
      <c r="A458" s="60">
        <v>17899</v>
      </c>
      <c r="B458" s="61">
        <v>19600</v>
      </c>
      <c r="C458" s="93">
        <f t="shared" si="30"/>
        <v>19.600000000000001</v>
      </c>
      <c r="D458" s="93"/>
      <c r="U458" s="77"/>
      <c r="V458" s="61"/>
      <c r="W458" s="61"/>
    </row>
    <row r="459" spans="1:23" x14ac:dyDescent="0.2">
      <c r="A459" s="60">
        <v>17930</v>
      </c>
      <c r="B459" s="61">
        <v>54610</v>
      </c>
      <c r="C459" s="93">
        <f t="shared" si="30"/>
        <v>54.61</v>
      </c>
      <c r="D459" s="93"/>
      <c r="U459" s="77"/>
      <c r="V459" s="61"/>
      <c r="W459" s="61"/>
    </row>
    <row r="460" spans="1:23" x14ac:dyDescent="0.2">
      <c r="A460" s="60">
        <v>17958</v>
      </c>
      <c r="B460" s="61">
        <v>236500</v>
      </c>
      <c r="C460" s="93">
        <f t="shared" ref="C460:C523" si="31">B460 / 1000</f>
        <v>236.5</v>
      </c>
      <c r="D460" s="93"/>
      <c r="U460" s="77"/>
      <c r="V460" s="61"/>
      <c r="W460" s="61"/>
    </row>
    <row r="461" spans="1:23" x14ac:dyDescent="0.2">
      <c r="A461" s="60">
        <v>17989</v>
      </c>
      <c r="B461" s="61">
        <v>300500</v>
      </c>
      <c r="C461" s="93">
        <f t="shared" si="31"/>
        <v>300.5</v>
      </c>
      <c r="D461" s="93"/>
      <c r="U461" s="77"/>
      <c r="V461" s="61"/>
      <c r="W461" s="61"/>
    </row>
    <row r="462" spans="1:23" x14ac:dyDescent="0.2">
      <c r="A462" s="60">
        <v>18019</v>
      </c>
      <c r="B462" s="61">
        <v>271800</v>
      </c>
      <c r="C462" s="93">
        <f t="shared" si="31"/>
        <v>271.8</v>
      </c>
      <c r="D462" s="93"/>
      <c r="U462" s="77"/>
      <c r="V462" s="61"/>
      <c r="W462" s="61"/>
    </row>
    <row r="463" spans="1:23" x14ac:dyDescent="0.2">
      <c r="A463" s="60">
        <v>18050</v>
      </c>
      <c r="B463" s="61">
        <v>96120</v>
      </c>
      <c r="C463" s="93">
        <f t="shared" si="31"/>
        <v>96.12</v>
      </c>
      <c r="D463" s="93"/>
      <c r="U463" s="77"/>
      <c r="V463" s="61"/>
      <c r="W463" s="61"/>
    </row>
    <row r="464" spans="1:23" x14ac:dyDescent="0.2">
      <c r="A464" s="60">
        <v>18080</v>
      </c>
      <c r="B464" s="61">
        <v>26060</v>
      </c>
      <c r="C464" s="93">
        <f t="shared" si="31"/>
        <v>26.06</v>
      </c>
      <c r="D464" s="93"/>
      <c r="U464" s="77"/>
      <c r="V464" s="61"/>
      <c r="W464" s="61"/>
    </row>
    <row r="465" spans="1:23" x14ac:dyDescent="0.2">
      <c r="A465" s="60">
        <v>18111</v>
      </c>
      <c r="B465" s="61">
        <v>11600</v>
      </c>
      <c r="C465" s="93">
        <f t="shared" si="31"/>
        <v>11.6</v>
      </c>
      <c r="D465" s="93"/>
      <c r="U465" s="77"/>
      <c r="V465" s="61"/>
      <c r="W465" s="61"/>
    </row>
    <row r="466" spans="1:23" x14ac:dyDescent="0.2">
      <c r="A466" s="60">
        <v>18142</v>
      </c>
      <c r="B466" s="61">
        <v>8150</v>
      </c>
      <c r="C466" s="93">
        <f t="shared" si="31"/>
        <v>8.15</v>
      </c>
      <c r="D466" s="93"/>
      <c r="U466" s="77"/>
      <c r="V466" s="61"/>
      <c r="W466" s="61"/>
    </row>
    <row r="467" spans="1:23" x14ac:dyDescent="0.2">
      <c r="A467" s="60">
        <v>18172</v>
      </c>
      <c r="B467" s="61">
        <v>9560</v>
      </c>
      <c r="C467" s="93">
        <f t="shared" si="31"/>
        <v>9.56</v>
      </c>
      <c r="D467" s="93"/>
      <c r="U467" s="77"/>
      <c r="V467" s="61"/>
      <c r="W467" s="61"/>
    </row>
    <row r="468" spans="1:23" x14ac:dyDescent="0.2">
      <c r="A468" s="60">
        <v>18203</v>
      </c>
      <c r="B468" s="61">
        <v>15490</v>
      </c>
      <c r="C468" s="93">
        <f t="shared" si="31"/>
        <v>15.49</v>
      </c>
      <c r="D468" s="93"/>
      <c r="U468" s="77"/>
      <c r="V468" s="61"/>
      <c r="W468" s="61"/>
    </row>
    <row r="469" spans="1:23" x14ac:dyDescent="0.2">
      <c r="A469" s="60">
        <v>18233</v>
      </c>
      <c r="B469" s="61">
        <v>15200</v>
      </c>
      <c r="C469" s="93">
        <f t="shared" si="31"/>
        <v>15.2</v>
      </c>
      <c r="D469" s="93"/>
      <c r="U469" s="77"/>
      <c r="V469" s="61"/>
      <c r="W469" s="61"/>
    </row>
    <row r="470" spans="1:23" x14ac:dyDescent="0.2">
      <c r="A470" s="60">
        <v>18264</v>
      </c>
      <c r="B470" s="61">
        <v>52210</v>
      </c>
      <c r="C470" s="93">
        <f t="shared" si="31"/>
        <v>52.21</v>
      </c>
      <c r="D470" s="93"/>
      <c r="U470" s="77"/>
      <c r="V470" s="61"/>
      <c r="W470" s="61"/>
    </row>
    <row r="471" spans="1:23" x14ac:dyDescent="0.2">
      <c r="A471" s="60">
        <v>18295</v>
      </c>
      <c r="B471" s="61">
        <v>79210</v>
      </c>
      <c r="C471" s="93">
        <f t="shared" si="31"/>
        <v>79.209999999999994</v>
      </c>
      <c r="D471" s="93"/>
      <c r="U471" s="77"/>
      <c r="V471" s="61"/>
      <c r="W471" s="61"/>
    </row>
    <row r="472" spans="1:23" x14ac:dyDescent="0.2">
      <c r="A472" s="60">
        <v>18323</v>
      </c>
      <c r="B472" s="61">
        <v>147100</v>
      </c>
      <c r="C472" s="93">
        <f t="shared" si="31"/>
        <v>147.1</v>
      </c>
      <c r="D472" s="93"/>
      <c r="U472" s="77"/>
      <c r="V472" s="61"/>
      <c r="W472" s="61"/>
    </row>
    <row r="473" spans="1:23" x14ac:dyDescent="0.2">
      <c r="A473" s="60">
        <v>18354</v>
      </c>
      <c r="B473" s="61">
        <v>206000</v>
      </c>
      <c r="C473" s="93">
        <f t="shared" si="31"/>
        <v>206</v>
      </c>
      <c r="D473" s="93"/>
      <c r="U473" s="77"/>
      <c r="V473" s="61"/>
      <c r="W473" s="61"/>
    </row>
    <row r="474" spans="1:23" x14ac:dyDescent="0.2">
      <c r="A474" s="60">
        <v>18384</v>
      </c>
      <c r="B474" s="61">
        <v>206300</v>
      </c>
      <c r="C474" s="93">
        <f t="shared" si="31"/>
        <v>206.3</v>
      </c>
      <c r="D474" s="93"/>
      <c r="U474" s="77"/>
      <c r="V474" s="61"/>
      <c r="W474" s="61"/>
    </row>
    <row r="475" spans="1:23" x14ac:dyDescent="0.2">
      <c r="A475" s="60">
        <v>18415</v>
      </c>
      <c r="B475" s="61">
        <v>81390</v>
      </c>
      <c r="C475" s="93">
        <f t="shared" si="31"/>
        <v>81.39</v>
      </c>
      <c r="D475" s="93"/>
      <c r="U475" s="77"/>
      <c r="V475" s="61"/>
      <c r="W475" s="61"/>
    </row>
    <row r="476" spans="1:23" x14ac:dyDescent="0.2">
      <c r="A476" s="60">
        <v>18445</v>
      </c>
      <c r="B476" s="61">
        <v>23280</v>
      </c>
      <c r="C476" s="93">
        <f t="shared" si="31"/>
        <v>23.28</v>
      </c>
      <c r="D476" s="93"/>
      <c r="U476" s="77"/>
      <c r="V476" s="61"/>
      <c r="W476" s="61"/>
    </row>
    <row r="477" spans="1:23" x14ac:dyDescent="0.2">
      <c r="A477" s="60">
        <v>18476</v>
      </c>
      <c r="B477" s="61">
        <v>9240</v>
      </c>
      <c r="C477" s="93">
        <f t="shared" si="31"/>
        <v>9.24</v>
      </c>
      <c r="D477" s="93"/>
      <c r="U477" s="77"/>
      <c r="V477" s="61"/>
      <c r="W477" s="61"/>
    </row>
    <row r="478" spans="1:23" x14ac:dyDescent="0.2">
      <c r="A478" s="60">
        <v>18507</v>
      </c>
      <c r="B478" s="61">
        <v>8660</v>
      </c>
      <c r="C478" s="93">
        <f t="shared" si="31"/>
        <v>8.66</v>
      </c>
      <c r="D478" s="93"/>
      <c r="U478" s="77"/>
      <c r="V478" s="61"/>
      <c r="W478" s="61"/>
    </row>
    <row r="479" spans="1:23" x14ac:dyDescent="0.2">
      <c r="A479" s="60">
        <v>18537</v>
      </c>
      <c r="B479" s="61">
        <v>133700</v>
      </c>
      <c r="C479" s="93">
        <f t="shared" si="31"/>
        <v>133.69999999999999</v>
      </c>
      <c r="D479" s="93"/>
      <c r="U479" s="77"/>
      <c r="V479" s="61"/>
      <c r="W479" s="61"/>
    </row>
    <row r="480" spans="1:23" x14ac:dyDescent="0.2">
      <c r="A480" s="60">
        <v>18568</v>
      </c>
      <c r="B480" s="61">
        <v>134500</v>
      </c>
      <c r="C480" s="93">
        <f t="shared" si="31"/>
        <v>134.5</v>
      </c>
      <c r="D480" s="93"/>
      <c r="U480" s="77"/>
      <c r="V480" s="61"/>
      <c r="W480" s="61"/>
    </row>
    <row r="481" spans="1:23" x14ac:dyDescent="0.2">
      <c r="A481" s="60">
        <v>18598</v>
      </c>
      <c r="B481" s="61">
        <v>276600</v>
      </c>
      <c r="C481" s="93">
        <f t="shared" si="31"/>
        <v>276.60000000000002</v>
      </c>
      <c r="D481" s="93"/>
      <c r="U481" s="77"/>
      <c r="V481" s="61"/>
      <c r="W481" s="61"/>
    </row>
    <row r="482" spans="1:23" x14ac:dyDescent="0.2">
      <c r="A482" s="60">
        <v>18629</v>
      </c>
      <c r="B482" s="61">
        <v>108900</v>
      </c>
      <c r="C482" s="93">
        <f t="shared" si="31"/>
        <v>108.9</v>
      </c>
      <c r="D482" s="93"/>
      <c r="U482" s="77"/>
      <c r="V482" s="61"/>
      <c r="W482" s="61"/>
    </row>
    <row r="483" spans="1:23" x14ac:dyDescent="0.2">
      <c r="A483" s="60">
        <v>18660</v>
      </c>
      <c r="B483" s="61">
        <v>235300</v>
      </c>
      <c r="C483" s="93">
        <f t="shared" si="31"/>
        <v>235.3</v>
      </c>
      <c r="D483" s="93"/>
      <c r="U483" s="77"/>
      <c r="V483" s="61"/>
      <c r="W483" s="61"/>
    </row>
    <row r="484" spans="1:23" x14ac:dyDescent="0.2">
      <c r="A484" s="60">
        <v>18688</v>
      </c>
      <c r="B484" s="61">
        <v>133700</v>
      </c>
      <c r="C484" s="93">
        <f t="shared" si="31"/>
        <v>133.69999999999999</v>
      </c>
      <c r="D484" s="93"/>
      <c r="U484" s="77"/>
      <c r="V484" s="61"/>
      <c r="W484" s="61"/>
    </row>
    <row r="485" spans="1:23" x14ac:dyDescent="0.2">
      <c r="A485" s="60">
        <v>18719</v>
      </c>
      <c r="B485" s="61">
        <v>233200</v>
      </c>
      <c r="C485" s="93">
        <f t="shared" si="31"/>
        <v>233.2</v>
      </c>
      <c r="D485" s="93"/>
      <c r="U485" s="77"/>
      <c r="V485" s="61"/>
      <c r="W485" s="61"/>
    </row>
    <row r="486" spans="1:23" x14ac:dyDescent="0.2">
      <c r="A486" s="60">
        <v>18749</v>
      </c>
      <c r="B486" s="61">
        <v>230200</v>
      </c>
      <c r="C486" s="93">
        <f t="shared" si="31"/>
        <v>230.2</v>
      </c>
      <c r="D486" s="93"/>
      <c r="U486" s="77"/>
      <c r="V486" s="61"/>
      <c r="W486" s="61"/>
    </row>
    <row r="487" spans="1:23" x14ac:dyDescent="0.2">
      <c r="A487" s="60">
        <v>18780</v>
      </c>
      <c r="B487" s="61">
        <v>79780</v>
      </c>
      <c r="C487" s="93">
        <f t="shared" si="31"/>
        <v>79.78</v>
      </c>
      <c r="D487" s="93"/>
      <c r="U487" s="77"/>
      <c r="V487" s="61"/>
      <c r="W487" s="61"/>
    </row>
    <row r="488" spans="1:23" x14ac:dyDescent="0.2">
      <c r="A488" s="60">
        <v>18810</v>
      </c>
      <c r="B488" s="61">
        <v>24330</v>
      </c>
      <c r="C488" s="93">
        <f t="shared" si="31"/>
        <v>24.33</v>
      </c>
      <c r="D488" s="93"/>
      <c r="U488" s="77"/>
      <c r="V488" s="61"/>
      <c r="W488" s="61"/>
    </row>
    <row r="489" spans="1:23" x14ac:dyDescent="0.2">
      <c r="A489" s="60">
        <v>18841</v>
      </c>
      <c r="B489" s="61">
        <v>11600</v>
      </c>
      <c r="C489" s="93">
        <f t="shared" si="31"/>
        <v>11.6</v>
      </c>
      <c r="D489" s="93"/>
      <c r="U489" s="77"/>
      <c r="V489" s="61"/>
      <c r="W489" s="61"/>
    </row>
    <row r="490" spans="1:23" x14ac:dyDescent="0.2">
      <c r="A490" s="60">
        <v>18872</v>
      </c>
      <c r="B490" s="61">
        <v>8170</v>
      </c>
      <c r="C490" s="93">
        <f t="shared" si="31"/>
        <v>8.17</v>
      </c>
      <c r="D490" s="93"/>
      <c r="U490" s="77"/>
      <c r="V490" s="61"/>
      <c r="W490" s="61"/>
    </row>
    <row r="491" spans="1:23" x14ac:dyDescent="0.2">
      <c r="A491" s="60">
        <v>18902</v>
      </c>
      <c r="B491" s="61">
        <v>18710</v>
      </c>
      <c r="C491" s="93">
        <f t="shared" si="31"/>
        <v>18.71</v>
      </c>
      <c r="D491" s="93"/>
      <c r="U491" s="77"/>
      <c r="V491" s="61"/>
      <c r="W491" s="61"/>
    </row>
    <row r="492" spans="1:23" x14ac:dyDescent="0.2">
      <c r="A492" s="60">
        <v>18933</v>
      </c>
      <c r="B492" s="61">
        <v>53720</v>
      </c>
      <c r="C492" s="93">
        <f t="shared" si="31"/>
        <v>53.72</v>
      </c>
      <c r="D492" s="93"/>
      <c r="U492" s="77"/>
      <c r="V492" s="61"/>
      <c r="W492" s="61"/>
    </row>
    <row r="493" spans="1:23" x14ac:dyDescent="0.2">
      <c r="A493" s="60">
        <v>18963</v>
      </c>
      <c r="B493" s="61">
        <v>166200</v>
      </c>
      <c r="C493" s="93">
        <f t="shared" si="31"/>
        <v>166.2</v>
      </c>
      <c r="D493" s="93"/>
      <c r="U493" s="77"/>
      <c r="V493" s="61"/>
      <c r="W493" s="61"/>
    </row>
    <row r="494" spans="1:23" x14ac:dyDescent="0.2">
      <c r="A494" s="60">
        <v>18994</v>
      </c>
      <c r="B494" s="61">
        <v>78230</v>
      </c>
      <c r="C494" s="93">
        <f t="shared" si="31"/>
        <v>78.23</v>
      </c>
      <c r="D494" s="93"/>
      <c r="U494" s="77"/>
      <c r="V494" s="61"/>
      <c r="W494" s="61"/>
    </row>
    <row r="495" spans="1:23" x14ac:dyDescent="0.2">
      <c r="A495" s="60">
        <v>19025</v>
      </c>
      <c r="B495" s="61">
        <v>208200</v>
      </c>
      <c r="C495" s="93">
        <f t="shared" si="31"/>
        <v>208.2</v>
      </c>
      <c r="D495" s="93"/>
      <c r="U495" s="77"/>
      <c r="V495" s="61"/>
      <c r="W495" s="61"/>
    </row>
    <row r="496" spans="1:23" x14ac:dyDescent="0.2">
      <c r="A496" s="60">
        <v>19054</v>
      </c>
      <c r="B496" s="61">
        <v>186200</v>
      </c>
      <c r="C496" s="93">
        <f t="shared" si="31"/>
        <v>186.2</v>
      </c>
      <c r="D496" s="93"/>
      <c r="U496" s="77"/>
      <c r="V496" s="61"/>
      <c r="W496" s="61"/>
    </row>
    <row r="497" spans="1:23" x14ac:dyDescent="0.2">
      <c r="A497" s="60">
        <v>19085</v>
      </c>
      <c r="B497" s="61">
        <v>379500</v>
      </c>
      <c r="C497" s="93">
        <f t="shared" si="31"/>
        <v>379.5</v>
      </c>
      <c r="D497" s="93"/>
      <c r="U497" s="77"/>
      <c r="V497" s="61"/>
      <c r="W497" s="61"/>
    </row>
    <row r="498" spans="1:23" x14ac:dyDescent="0.2">
      <c r="A498" s="60">
        <v>19115</v>
      </c>
      <c r="B498" s="61">
        <v>409700</v>
      </c>
      <c r="C498" s="93">
        <f t="shared" si="31"/>
        <v>409.7</v>
      </c>
      <c r="D498" s="93"/>
      <c r="U498" s="77"/>
      <c r="V498" s="61"/>
      <c r="W498" s="61"/>
    </row>
    <row r="499" spans="1:23" x14ac:dyDescent="0.2">
      <c r="A499" s="60">
        <v>19146</v>
      </c>
      <c r="B499" s="61">
        <v>203100</v>
      </c>
      <c r="C499" s="93">
        <f t="shared" si="31"/>
        <v>203.1</v>
      </c>
      <c r="D499" s="93"/>
      <c r="U499" s="77"/>
      <c r="V499" s="61"/>
      <c r="W499" s="61"/>
    </row>
    <row r="500" spans="1:23" x14ac:dyDescent="0.2">
      <c r="A500" s="60">
        <v>19176</v>
      </c>
      <c r="B500" s="61">
        <v>79190</v>
      </c>
      <c r="C500" s="93">
        <f t="shared" si="31"/>
        <v>79.19</v>
      </c>
      <c r="D500" s="93"/>
      <c r="U500" s="77"/>
      <c r="V500" s="61"/>
      <c r="W500" s="61"/>
    </row>
    <row r="501" spans="1:23" x14ac:dyDescent="0.2">
      <c r="A501" s="60">
        <v>19207</v>
      </c>
      <c r="B501" s="61">
        <v>22260</v>
      </c>
      <c r="C501" s="93">
        <f t="shared" si="31"/>
        <v>22.26</v>
      </c>
      <c r="D501" s="93"/>
      <c r="U501" s="77"/>
      <c r="V501" s="61"/>
      <c r="W501" s="61"/>
    </row>
    <row r="502" spans="1:23" x14ac:dyDescent="0.2">
      <c r="A502" s="60">
        <v>19238</v>
      </c>
      <c r="B502" s="61">
        <v>12400</v>
      </c>
      <c r="C502" s="93">
        <f t="shared" si="31"/>
        <v>12.4</v>
      </c>
      <c r="D502" s="93"/>
      <c r="U502" s="77"/>
      <c r="V502" s="61"/>
      <c r="W502" s="61"/>
    </row>
    <row r="503" spans="1:23" x14ac:dyDescent="0.2">
      <c r="A503" s="60">
        <v>19268</v>
      </c>
      <c r="B503" s="61">
        <v>10740</v>
      </c>
      <c r="C503" s="93">
        <f t="shared" si="31"/>
        <v>10.74</v>
      </c>
      <c r="D503" s="93"/>
      <c r="U503" s="77"/>
      <c r="V503" s="61"/>
      <c r="W503" s="61"/>
    </row>
    <row r="504" spans="1:23" x14ac:dyDescent="0.2">
      <c r="A504" s="60">
        <v>19299</v>
      </c>
      <c r="B504" s="61">
        <v>14130</v>
      </c>
      <c r="C504" s="93">
        <f t="shared" si="31"/>
        <v>14.13</v>
      </c>
      <c r="D504" s="93"/>
      <c r="U504" s="77"/>
      <c r="V504" s="61"/>
      <c r="W504" s="61"/>
    </row>
    <row r="505" spans="1:23" x14ac:dyDescent="0.2">
      <c r="A505" s="60">
        <v>19329</v>
      </c>
      <c r="B505" s="61">
        <v>59790</v>
      </c>
      <c r="C505" s="93">
        <f t="shared" si="31"/>
        <v>59.79</v>
      </c>
      <c r="D505" s="93"/>
      <c r="U505" s="77"/>
      <c r="V505" s="61"/>
      <c r="W505" s="61"/>
    </row>
    <row r="506" spans="1:23" x14ac:dyDescent="0.2">
      <c r="A506" s="60">
        <v>19360</v>
      </c>
      <c r="B506" s="61">
        <v>331500</v>
      </c>
      <c r="C506" s="93">
        <f t="shared" si="31"/>
        <v>331.5</v>
      </c>
      <c r="D506" s="93"/>
      <c r="U506" s="77"/>
      <c r="V506" s="61"/>
      <c r="W506" s="61"/>
    </row>
    <row r="507" spans="1:23" x14ac:dyDescent="0.2">
      <c r="A507" s="60">
        <v>19391</v>
      </c>
      <c r="B507" s="61">
        <v>142000</v>
      </c>
      <c r="C507" s="93">
        <f t="shared" si="31"/>
        <v>142</v>
      </c>
      <c r="D507" s="93"/>
      <c r="U507" s="77"/>
      <c r="V507" s="61"/>
      <c r="W507" s="61"/>
    </row>
    <row r="508" spans="1:23" x14ac:dyDescent="0.2">
      <c r="A508" s="60">
        <v>19419</v>
      </c>
      <c r="B508" s="61">
        <v>148600</v>
      </c>
      <c r="C508" s="93">
        <f t="shared" si="31"/>
        <v>148.6</v>
      </c>
      <c r="D508" s="93"/>
      <c r="U508" s="77"/>
      <c r="V508" s="61"/>
      <c r="W508" s="61"/>
    </row>
    <row r="509" spans="1:23" x14ac:dyDescent="0.2">
      <c r="A509" s="60">
        <v>19450</v>
      </c>
      <c r="B509" s="61">
        <v>247500</v>
      </c>
      <c r="C509" s="93">
        <f t="shared" si="31"/>
        <v>247.5</v>
      </c>
      <c r="D509" s="93"/>
      <c r="U509" s="77"/>
      <c r="V509" s="61"/>
      <c r="W509" s="61"/>
    </row>
    <row r="510" spans="1:23" x14ac:dyDescent="0.2">
      <c r="A510" s="60">
        <v>19480</v>
      </c>
      <c r="B510" s="61">
        <v>257300</v>
      </c>
      <c r="C510" s="93">
        <f t="shared" si="31"/>
        <v>257.3</v>
      </c>
      <c r="D510" s="93"/>
      <c r="U510" s="77"/>
      <c r="V510" s="61"/>
      <c r="W510" s="61"/>
    </row>
    <row r="511" spans="1:23" x14ac:dyDescent="0.2">
      <c r="A511" s="60">
        <v>19511</v>
      </c>
      <c r="B511" s="61">
        <v>254200</v>
      </c>
      <c r="C511" s="93">
        <f t="shared" si="31"/>
        <v>254.2</v>
      </c>
      <c r="D511" s="93"/>
      <c r="U511" s="77"/>
      <c r="V511" s="61"/>
      <c r="W511" s="61"/>
    </row>
    <row r="512" spans="1:23" x14ac:dyDescent="0.2">
      <c r="A512" s="60">
        <v>19541</v>
      </c>
      <c r="B512" s="61">
        <v>105200</v>
      </c>
      <c r="C512" s="93">
        <f t="shared" si="31"/>
        <v>105.2</v>
      </c>
      <c r="D512" s="93"/>
      <c r="U512" s="77"/>
      <c r="V512" s="61"/>
      <c r="W512" s="61"/>
    </row>
    <row r="513" spans="1:23" x14ac:dyDescent="0.2">
      <c r="A513" s="60">
        <v>19572</v>
      </c>
      <c r="B513" s="61">
        <v>26420</v>
      </c>
      <c r="C513" s="93">
        <f t="shared" si="31"/>
        <v>26.42</v>
      </c>
      <c r="D513" s="93"/>
      <c r="U513" s="77"/>
      <c r="V513" s="61"/>
      <c r="W513" s="61"/>
    </row>
    <row r="514" spans="1:23" x14ac:dyDescent="0.2">
      <c r="A514" s="60">
        <v>19603</v>
      </c>
      <c r="B514" s="61">
        <v>15100</v>
      </c>
      <c r="C514" s="93">
        <f t="shared" si="31"/>
        <v>15.1</v>
      </c>
      <c r="D514" s="93"/>
      <c r="U514" s="77"/>
      <c r="V514" s="61"/>
      <c r="W514" s="61"/>
    </row>
    <row r="515" spans="1:23" x14ac:dyDescent="0.2">
      <c r="A515" s="60">
        <v>19633</v>
      </c>
      <c r="B515" s="61">
        <v>17200</v>
      </c>
      <c r="C515" s="93">
        <f t="shared" si="31"/>
        <v>17.2</v>
      </c>
      <c r="D515" s="93"/>
      <c r="U515" s="77"/>
      <c r="V515" s="61"/>
      <c r="W515" s="61"/>
    </row>
    <row r="516" spans="1:23" x14ac:dyDescent="0.2">
      <c r="A516" s="60">
        <v>19664</v>
      </c>
      <c r="B516" s="61">
        <v>98260</v>
      </c>
      <c r="C516" s="93">
        <f t="shared" si="31"/>
        <v>98.26</v>
      </c>
      <c r="D516" s="93"/>
      <c r="U516" s="77"/>
      <c r="V516" s="61"/>
      <c r="W516" s="61"/>
    </row>
    <row r="517" spans="1:23" x14ac:dyDescent="0.2">
      <c r="A517" s="60">
        <v>19694</v>
      </c>
      <c r="B517" s="61">
        <v>69730</v>
      </c>
      <c r="C517" s="93">
        <f t="shared" si="31"/>
        <v>69.73</v>
      </c>
      <c r="D517" s="93"/>
      <c r="U517" s="77"/>
      <c r="V517" s="61"/>
      <c r="W517" s="61"/>
    </row>
    <row r="518" spans="1:23" x14ac:dyDescent="0.2">
      <c r="A518" s="60">
        <v>19725</v>
      </c>
      <c r="B518" s="61">
        <v>103100</v>
      </c>
      <c r="C518" s="93">
        <f t="shared" si="31"/>
        <v>103.1</v>
      </c>
      <c r="D518" s="93"/>
      <c r="U518" s="77"/>
      <c r="V518" s="61"/>
      <c r="W518" s="61"/>
    </row>
    <row r="519" spans="1:23" x14ac:dyDescent="0.2">
      <c r="A519" s="60">
        <v>19756</v>
      </c>
      <c r="B519" s="61">
        <v>231200</v>
      </c>
      <c r="C519" s="93">
        <f t="shared" si="31"/>
        <v>231.2</v>
      </c>
      <c r="D519" s="93"/>
      <c r="U519" s="77"/>
      <c r="V519" s="61"/>
      <c r="W519" s="61"/>
    </row>
    <row r="520" spans="1:23" x14ac:dyDescent="0.2">
      <c r="A520" s="60">
        <v>19784</v>
      </c>
      <c r="B520" s="61">
        <v>259400</v>
      </c>
      <c r="C520" s="93">
        <f t="shared" si="31"/>
        <v>259.39999999999998</v>
      </c>
      <c r="D520" s="93"/>
      <c r="U520" s="77"/>
      <c r="V520" s="61"/>
      <c r="W520" s="61"/>
    </row>
    <row r="521" spans="1:23" x14ac:dyDescent="0.2">
      <c r="A521" s="60">
        <v>19815</v>
      </c>
      <c r="B521" s="61">
        <v>370500</v>
      </c>
      <c r="C521" s="93">
        <f t="shared" si="31"/>
        <v>370.5</v>
      </c>
      <c r="D521" s="93"/>
      <c r="U521" s="77"/>
      <c r="V521" s="61"/>
      <c r="W521" s="61"/>
    </row>
    <row r="522" spans="1:23" x14ac:dyDescent="0.2">
      <c r="A522" s="60">
        <v>19845</v>
      </c>
      <c r="B522" s="61">
        <v>270100</v>
      </c>
      <c r="C522" s="93">
        <f t="shared" si="31"/>
        <v>270.10000000000002</v>
      </c>
      <c r="D522" s="93"/>
      <c r="U522" s="77"/>
      <c r="V522" s="61"/>
      <c r="W522" s="61"/>
    </row>
    <row r="523" spans="1:23" x14ac:dyDescent="0.2">
      <c r="A523" s="60">
        <v>19876</v>
      </c>
      <c r="B523" s="61">
        <v>95620</v>
      </c>
      <c r="C523" s="93">
        <f t="shared" si="31"/>
        <v>95.62</v>
      </c>
      <c r="D523" s="93"/>
      <c r="U523" s="77"/>
      <c r="V523" s="61"/>
      <c r="W523" s="61"/>
    </row>
    <row r="524" spans="1:23" x14ac:dyDescent="0.2">
      <c r="A524" s="60">
        <v>19906</v>
      </c>
      <c r="B524" s="61">
        <v>34430</v>
      </c>
      <c r="C524" s="93">
        <f t="shared" ref="C524:C587" si="32">B524 / 1000</f>
        <v>34.43</v>
      </c>
      <c r="D524" s="93"/>
      <c r="U524" s="77"/>
      <c r="V524" s="61"/>
      <c r="W524" s="61"/>
    </row>
    <row r="525" spans="1:23" x14ac:dyDescent="0.2">
      <c r="A525" s="60">
        <v>19937</v>
      </c>
      <c r="B525" s="61">
        <v>19740</v>
      </c>
      <c r="C525" s="93">
        <f t="shared" si="32"/>
        <v>19.739999999999998</v>
      </c>
      <c r="D525" s="93"/>
      <c r="U525" s="77"/>
      <c r="V525" s="61"/>
      <c r="W525" s="61"/>
    </row>
    <row r="526" spans="1:23" x14ac:dyDescent="0.2">
      <c r="A526" s="60">
        <v>19968</v>
      </c>
      <c r="B526" s="61">
        <v>15300</v>
      </c>
      <c r="C526" s="93">
        <f t="shared" si="32"/>
        <v>15.3</v>
      </c>
      <c r="D526" s="93"/>
      <c r="U526" s="77"/>
      <c r="V526" s="61"/>
      <c r="W526" s="61"/>
    </row>
    <row r="527" spans="1:23" x14ac:dyDescent="0.2">
      <c r="A527" s="60">
        <v>19998</v>
      </c>
      <c r="B527" s="61">
        <v>15170</v>
      </c>
      <c r="C527" s="93">
        <f t="shared" si="32"/>
        <v>15.17</v>
      </c>
      <c r="D527" s="93"/>
      <c r="U527" s="77"/>
      <c r="V527" s="61"/>
      <c r="W527" s="61"/>
    </row>
    <row r="528" spans="1:23" x14ac:dyDescent="0.2">
      <c r="A528" s="60">
        <v>20029</v>
      </c>
      <c r="B528" s="61">
        <v>69360</v>
      </c>
      <c r="C528" s="93">
        <f t="shared" si="32"/>
        <v>69.36</v>
      </c>
      <c r="D528" s="93"/>
      <c r="U528" s="77"/>
      <c r="V528" s="61"/>
      <c r="W528" s="61"/>
    </row>
    <row r="529" spans="1:23" x14ac:dyDescent="0.2">
      <c r="A529" s="60">
        <v>20059</v>
      </c>
      <c r="B529" s="61">
        <v>75240</v>
      </c>
      <c r="C529" s="93">
        <f t="shared" si="32"/>
        <v>75.239999999999995</v>
      </c>
      <c r="D529" s="93"/>
      <c r="U529" s="77"/>
      <c r="V529" s="61"/>
      <c r="W529" s="61"/>
    </row>
    <row r="530" spans="1:23" x14ac:dyDescent="0.2">
      <c r="A530" s="60">
        <v>20090</v>
      </c>
      <c r="B530" s="61">
        <v>43220</v>
      </c>
      <c r="C530" s="93">
        <f t="shared" si="32"/>
        <v>43.22</v>
      </c>
      <c r="D530" s="93"/>
      <c r="U530" s="77"/>
      <c r="V530" s="61"/>
      <c r="W530" s="61"/>
    </row>
    <row r="531" spans="1:23" x14ac:dyDescent="0.2">
      <c r="A531" s="60">
        <v>20121</v>
      </c>
      <c r="B531" s="61">
        <v>51860</v>
      </c>
      <c r="C531" s="93">
        <f t="shared" si="32"/>
        <v>51.86</v>
      </c>
      <c r="D531" s="93"/>
      <c r="U531" s="77"/>
      <c r="V531" s="61"/>
      <c r="W531" s="61"/>
    </row>
    <row r="532" spans="1:23" x14ac:dyDescent="0.2">
      <c r="A532" s="60">
        <v>20149</v>
      </c>
      <c r="B532" s="61">
        <v>62400</v>
      </c>
      <c r="C532" s="93">
        <f t="shared" si="32"/>
        <v>62.4</v>
      </c>
      <c r="D532" s="93"/>
      <c r="U532" s="77"/>
      <c r="V532" s="61"/>
      <c r="W532" s="61"/>
    </row>
    <row r="533" spans="1:23" x14ac:dyDescent="0.2">
      <c r="A533" s="60">
        <v>20180</v>
      </c>
      <c r="B533" s="61">
        <v>90860</v>
      </c>
      <c r="C533" s="93">
        <f t="shared" si="32"/>
        <v>90.86</v>
      </c>
      <c r="D533" s="93"/>
      <c r="U533" s="77"/>
      <c r="V533" s="61"/>
      <c r="W533" s="61"/>
    </row>
    <row r="534" spans="1:23" x14ac:dyDescent="0.2">
      <c r="A534" s="60">
        <v>20210</v>
      </c>
      <c r="B534" s="61">
        <v>201500</v>
      </c>
      <c r="C534" s="93">
        <f t="shared" si="32"/>
        <v>201.5</v>
      </c>
      <c r="D534" s="93"/>
      <c r="U534" s="77"/>
      <c r="V534" s="61"/>
      <c r="W534" s="61"/>
    </row>
    <row r="535" spans="1:23" x14ac:dyDescent="0.2">
      <c r="A535" s="60">
        <v>20241</v>
      </c>
      <c r="B535" s="61">
        <v>85770</v>
      </c>
      <c r="C535" s="93">
        <f t="shared" si="32"/>
        <v>85.77</v>
      </c>
      <c r="D535" s="93"/>
      <c r="U535" s="77"/>
      <c r="V535" s="61"/>
      <c r="W535" s="61"/>
    </row>
    <row r="536" spans="1:23" x14ac:dyDescent="0.2">
      <c r="A536" s="60">
        <v>20271</v>
      </c>
      <c r="B536" s="61">
        <v>21980</v>
      </c>
      <c r="C536" s="93">
        <f t="shared" si="32"/>
        <v>21.98</v>
      </c>
      <c r="D536" s="93"/>
      <c r="U536" s="77"/>
      <c r="V536" s="61"/>
      <c r="W536" s="61"/>
    </row>
    <row r="537" spans="1:23" x14ac:dyDescent="0.2">
      <c r="A537" s="60">
        <v>20302</v>
      </c>
      <c r="B537" s="61">
        <v>9250</v>
      </c>
      <c r="C537" s="93">
        <f t="shared" si="32"/>
        <v>9.25</v>
      </c>
      <c r="D537" s="93"/>
      <c r="U537" s="77"/>
      <c r="V537" s="61"/>
      <c r="W537" s="61"/>
    </row>
    <row r="538" spans="1:23" x14ac:dyDescent="0.2">
      <c r="A538" s="60">
        <v>20333</v>
      </c>
      <c r="B538" s="61">
        <v>8190</v>
      </c>
      <c r="C538" s="93">
        <f t="shared" si="32"/>
        <v>8.19</v>
      </c>
      <c r="D538" s="93"/>
      <c r="U538" s="77"/>
      <c r="V538" s="61"/>
      <c r="W538" s="61"/>
    </row>
    <row r="539" spans="1:23" x14ac:dyDescent="0.2">
      <c r="A539" s="60">
        <v>20363</v>
      </c>
      <c r="B539" s="61">
        <v>9440</v>
      </c>
      <c r="C539" s="93">
        <f t="shared" si="32"/>
        <v>9.44</v>
      </c>
      <c r="D539" s="93"/>
      <c r="U539" s="77"/>
      <c r="V539" s="61"/>
      <c r="W539" s="61"/>
    </row>
    <row r="540" spans="1:23" x14ac:dyDescent="0.2">
      <c r="A540" s="60">
        <v>20394</v>
      </c>
      <c r="B540" s="61">
        <v>32190</v>
      </c>
      <c r="C540" s="93">
        <f t="shared" si="32"/>
        <v>32.19</v>
      </c>
      <c r="D540" s="93"/>
      <c r="U540" s="77"/>
      <c r="V540" s="61"/>
      <c r="W540" s="61"/>
    </row>
    <row r="541" spans="1:23" x14ac:dyDescent="0.2">
      <c r="A541" s="60">
        <v>20424</v>
      </c>
      <c r="B541" s="61">
        <v>327000</v>
      </c>
      <c r="C541" s="93">
        <f t="shared" si="32"/>
        <v>327</v>
      </c>
      <c r="D541" s="93"/>
      <c r="U541" s="77"/>
      <c r="V541" s="61"/>
      <c r="W541" s="61"/>
    </row>
    <row r="542" spans="1:23" x14ac:dyDescent="0.2">
      <c r="A542" s="60">
        <v>20455</v>
      </c>
      <c r="B542" s="61">
        <v>352500</v>
      </c>
      <c r="C542" s="93">
        <f t="shared" si="32"/>
        <v>352.5</v>
      </c>
      <c r="D542" s="93"/>
      <c r="U542" s="77"/>
      <c r="V542" s="61"/>
      <c r="W542" s="61"/>
    </row>
    <row r="543" spans="1:23" x14ac:dyDescent="0.2">
      <c r="A543" s="60">
        <v>20486</v>
      </c>
      <c r="B543" s="61">
        <v>154900</v>
      </c>
      <c r="C543" s="93">
        <f t="shared" si="32"/>
        <v>154.9</v>
      </c>
      <c r="D543" s="93"/>
      <c r="U543" s="77"/>
      <c r="V543" s="61"/>
      <c r="W543" s="61"/>
    </row>
    <row r="544" spans="1:23" x14ac:dyDescent="0.2">
      <c r="A544" s="60">
        <v>20515</v>
      </c>
      <c r="B544" s="61">
        <v>172300</v>
      </c>
      <c r="C544" s="93">
        <f t="shared" si="32"/>
        <v>172.3</v>
      </c>
      <c r="D544" s="93"/>
      <c r="U544" s="77"/>
      <c r="V544" s="61"/>
      <c r="W544" s="61"/>
    </row>
    <row r="545" spans="1:23" x14ac:dyDescent="0.2">
      <c r="A545" s="60">
        <v>20546</v>
      </c>
      <c r="B545" s="61">
        <v>296600</v>
      </c>
      <c r="C545" s="93">
        <f t="shared" si="32"/>
        <v>296.60000000000002</v>
      </c>
      <c r="D545" s="93"/>
      <c r="U545" s="77"/>
      <c r="V545" s="61"/>
      <c r="W545" s="61"/>
    </row>
    <row r="546" spans="1:23" x14ac:dyDescent="0.2">
      <c r="A546" s="60">
        <v>20576</v>
      </c>
      <c r="B546" s="61">
        <v>392400</v>
      </c>
      <c r="C546" s="93">
        <f t="shared" si="32"/>
        <v>392.4</v>
      </c>
      <c r="D546" s="93"/>
      <c r="U546" s="77"/>
      <c r="V546" s="61"/>
      <c r="W546" s="61"/>
    </row>
    <row r="547" spans="1:23" x14ac:dyDescent="0.2">
      <c r="A547" s="60">
        <v>20607</v>
      </c>
      <c r="B547" s="61">
        <v>205100</v>
      </c>
      <c r="C547" s="93">
        <f t="shared" si="32"/>
        <v>205.1</v>
      </c>
      <c r="D547" s="93"/>
      <c r="U547" s="77"/>
      <c r="V547" s="61"/>
      <c r="W547" s="61"/>
    </row>
    <row r="548" spans="1:23" x14ac:dyDescent="0.2">
      <c r="A548" s="60">
        <v>20637</v>
      </c>
      <c r="B548" s="61">
        <v>55050</v>
      </c>
      <c r="C548" s="93">
        <f t="shared" si="32"/>
        <v>55.05</v>
      </c>
      <c r="D548" s="93"/>
      <c r="U548" s="77"/>
      <c r="V548" s="61"/>
      <c r="W548" s="61"/>
    </row>
    <row r="549" spans="1:23" x14ac:dyDescent="0.2">
      <c r="A549" s="60">
        <v>20668</v>
      </c>
      <c r="B549" s="61">
        <v>18320</v>
      </c>
      <c r="C549" s="93">
        <f t="shared" si="32"/>
        <v>18.32</v>
      </c>
      <c r="D549" s="93"/>
      <c r="U549" s="77"/>
      <c r="V549" s="61"/>
      <c r="W549" s="61"/>
    </row>
    <row r="550" spans="1:23" x14ac:dyDescent="0.2">
      <c r="A550" s="60">
        <v>20699</v>
      </c>
      <c r="B550" s="61">
        <v>11210</v>
      </c>
      <c r="C550" s="93">
        <f t="shared" si="32"/>
        <v>11.21</v>
      </c>
      <c r="D550" s="93"/>
      <c r="U550" s="77"/>
      <c r="V550" s="61"/>
      <c r="W550" s="61"/>
    </row>
    <row r="551" spans="1:23" x14ac:dyDescent="0.2">
      <c r="A551" s="60">
        <v>20729</v>
      </c>
      <c r="B551" s="61">
        <v>16300</v>
      </c>
      <c r="C551" s="93">
        <f t="shared" si="32"/>
        <v>16.3</v>
      </c>
      <c r="D551" s="93"/>
      <c r="U551" s="77"/>
      <c r="V551" s="61"/>
      <c r="W551" s="61"/>
    </row>
    <row r="552" spans="1:23" x14ac:dyDescent="0.2">
      <c r="A552" s="60">
        <v>20760</v>
      </c>
      <c r="B552" s="61">
        <v>24400</v>
      </c>
      <c r="C552" s="93">
        <f t="shared" si="32"/>
        <v>24.4</v>
      </c>
      <c r="D552" s="93"/>
      <c r="U552" s="77"/>
      <c r="V552" s="61"/>
      <c r="W552" s="61"/>
    </row>
    <row r="553" spans="1:23" x14ac:dyDescent="0.2">
      <c r="A553" s="60">
        <v>20790</v>
      </c>
      <c r="B553" s="61">
        <v>26800</v>
      </c>
      <c r="C553" s="93">
        <f t="shared" si="32"/>
        <v>26.8</v>
      </c>
      <c r="D553" s="93"/>
      <c r="U553" s="77"/>
      <c r="V553" s="61"/>
      <c r="W553" s="61"/>
    </row>
    <row r="554" spans="1:23" x14ac:dyDescent="0.2">
      <c r="A554" s="60">
        <v>20821</v>
      </c>
      <c r="B554" s="61">
        <v>24300</v>
      </c>
      <c r="C554" s="93">
        <f t="shared" si="32"/>
        <v>24.3</v>
      </c>
      <c r="D554" s="93"/>
      <c r="U554" s="77"/>
      <c r="V554" s="61"/>
      <c r="W554" s="61"/>
    </row>
    <row r="555" spans="1:23" x14ac:dyDescent="0.2">
      <c r="A555" s="60">
        <v>20852</v>
      </c>
      <c r="B555" s="61">
        <v>178800</v>
      </c>
      <c r="C555" s="93">
        <f t="shared" si="32"/>
        <v>178.8</v>
      </c>
      <c r="D555" s="93"/>
      <c r="U555" s="77"/>
      <c r="V555" s="61"/>
      <c r="W555" s="61"/>
    </row>
    <row r="556" spans="1:23" x14ac:dyDescent="0.2">
      <c r="A556" s="60">
        <v>20880</v>
      </c>
      <c r="B556" s="61">
        <v>198800</v>
      </c>
      <c r="C556" s="93">
        <f t="shared" si="32"/>
        <v>198.8</v>
      </c>
      <c r="D556" s="93"/>
      <c r="U556" s="77"/>
      <c r="V556" s="61"/>
      <c r="W556" s="61"/>
    </row>
    <row r="557" spans="1:23" x14ac:dyDescent="0.2">
      <c r="A557" s="60">
        <v>20911</v>
      </c>
      <c r="B557" s="61">
        <v>160400</v>
      </c>
      <c r="C557" s="93">
        <f t="shared" si="32"/>
        <v>160.4</v>
      </c>
      <c r="D557" s="93"/>
      <c r="U557" s="77"/>
      <c r="V557" s="61"/>
      <c r="W557" s="61"/>
    </row>
    <row r="558" spans="1:23" x14ac:dyDescent="0.2">
      <c r="A558" s="60">
        <v>20941</v>
      </c>
      <c r="B558" s="61">
        <v>282000</v>
      </c>
      <c r="C558" s="93">
        <f t="shared" si="32"/>
        <v>282</v>
      </c>
      <c r="D558" s="93"/>
      <c r="U558" s="77"/>
      <c r="V558" s="61"/>
      <c r="W558" s="61"/>
    </row>
    <row r="559" spans="1:23" x14ac:dyDescent="0.2">
      <c r="A559" s="60">
        <v>20972</v>
      </c>
      <c r="B559" s="61">
        <v>116700</v>
      </c>
      <c r="C559" s="93">
        <f t="shared" si="32"/>
        <v>116.7</v>
      </c>
      <c r="D559" s="93"/>
      <c r="U559" s="77"/>
      <c r="V559" s="61"/>
      <c r="W559" s="61"/>
    </row>
    <row r="560" spans="1:23" x14ac:dyDescent="0.2">
      <c r="A560" s="60">
        <v>21002</v>
      </c>
      <c r="B560" s="61">
        <v>28400</v>
      </c>
      <c r="C560" s="93">
        <f t="shared" si="32"/>
        <v>28.4</v>
      </c>
      <c r="D560" s="93"/>
      <c r="U560" s="77"/>
      <c r="V560" s="61"/>
      <c r="W560" s="61"/>
    </row>
    <row r="561" spans="1:23" x14ac:dyDescent="0.2">
      <c r="A561" s="60">
        <v>21033</v>
      </c>
      <c r="B561" s="61">
        <v>12200</v>
      </c>
      <c r="C561" s="93">
        <f t="shared" si="32"/>
        <v>12.2</v>
      </c>
      <c r="D561" s="93"/>
      <c r="U561" s="77"/>
      <c r="V561" s="61"/>
      <c r="W561" s="61"/>
    </row>
    <row r="562" spans="1:23" x14ac:dyDescent="0.2">
      <c r="A562" s="60">
        <v>21064</v>
      </c>
      <c r="B562" s="61">
        <v>13900</v>
      </c>
      <c r="C562" s="93">
        <f t="shared" si="32"/>
        <v>13.9</v>
      </c>
      <c r="D562" s="93"/>
      <c r="U562" s="77"/>
      <c r="V562" s="61"/>
      <c r="W562" s="61"/>
    </row>
    <row r="563" spans="1:23" x14ac:dyDescent="0.2">
      <c r="A563" s="60">
        <v>21094</v>
      </c>
      <c r="B563" s="61">
        <v>117300</v>
      </c>
      <c r="C563" s="93">
        <f t="shared" si="32"/>
        <v>117.3</v>
      </c>
      <c r="D563" s="93"/>
      <c r="U563" s="77"/>
      <c r="V563" s="61"/>
      <c r="W563" s="61"/>
    </row>
    <row r="564" spans="1:23" x14ac:dyDescent="0.2">
      <c r="A564" s="60">
        <v>21125</v>
      </c>
      <c r="B564" s="61">
        <v>97700</v>
      </c>
      <c r="C564" s="93">
        <f t="shared" si="32"/>
        <v>97.7</v>
      </c>
      <c r="D564" s="93"/>
      <c r="U564" s="77"/>
      <c r="V564" s="61"/>
      <c r="W564" s="61"/>
    </row>
    <row r="565" spans="1:23" x14ac:dyDescent="0.2">
      <c r="A565" s="60">
        <v>21155</v>
      </c>
      <c r="B565" s="61">
        <v>119800</v>
      </c>
      <c r="C565" s="93">
        <f t="shared" si="32"/>
        <v>119.8</v>
      </c>
      <c r="D565" s="93"/>
      <c r="U565" s="77"/>
      <c r="V565" s="61"/>
      <c r="W565" s="61"/>
    </row>
    <row r="566" spans="1:23" x14ac:dyDescent="0.2">
      <c r="A566" s="60">
        <v>21186</v>
      </c>
      <c r="B566" s="61">
        <v>177200</v>
      </c>
      <c r="C566" s="93">
        <f t="shared" si="32"/>
        <v>177.2</v>
      </c>
      <c r="D566" s="93"/>
      <c r="U566" s="77"/>
      <c r="V566" s="61"/>
      <c r="W566" s="61"/>
    </row>
    <row r="567" spans="1:23" x14ac:dyDescent="0.2">
      <c r="A567" s="60">
        <v>21217</v>
      </c>
      <c r="B567" s="61">
        <v>648400</v>
      </c>
      <c r="C567" s="93">
        <f t="shared" si="32"/>
        <v>648.4</v>
      </c>
      <c r="D567" s="93"/>
      <c r="U567" s="77"/>
      <c r="V567" s="61"/>
      <c r="W567" s="61"/>
    </row>
    <row r="568" spans="1:23" x14ac:dyDescent="0.2">
      <c r="A568" s="60">
        <v>21245</v>
      </c>
      <c r="B568" s="61">
        <v>230700</v>
      </c>
      <c r="C568" s="93">
        <f t="shared" si="32"/>
        <v>230.7</v>
      </c>
      <c r="D568" s="93"/>
      <c r="U568" s="77"/>
      <c r="V568" s="61"/>
      <c r="W568" s="61"/>
    </row>
    <row r="569" spans="1:23" x14ac:dyDescent="0.2">
      <c r="A569" s="60">
        <v>21276</v>
      </c>
      <c r="B569" s="61">
        <v>308000</v>
      </c>
      <c r="C569" s="93">
        <f t="shared" si="32"/>
        <v>308</v>
      </c>
      <c r="D569" s="93"/>
      <c r="U569" s="77"/>
      <c r="V569" s="61"/>
      <c r="W569" s="61"/>
    </row>
    <row r="570" spans="1:23" x14ac:dyDescent="0.2">
      <c r="A570" s="60">
        <v>21306</v>
      </c>
      <c r="B570" s="61">
        <v>557200</v>
      </c>
      <c r="C570" s="93">
        <f t="shared" si="32"/>
        <v>557.20000000000005</v>
      </c>
      <c r="D570" s="93"/>
      <c r="U570" s="77"/>
      <c r="V570" s="61"/>
      <c r="W570" s="61"/>
    </row>
    <row r="571" spans="1:23" x14ac:dyDescent="0.2">
      <c r="A571" s="60">
        <v>21337</v>
      </c>
      <c r="B571" s="61">
        <v>296700</v>
      </c>
      <c r="C571" s="93">
        <f t="shared" si="32"/>
        <v>296.7</v>
      </c>
      <c r="D571" s="93"/>
      <c r="U571" s="77"/>
      <c r="V571" s="61"/>
      <c r="W571" s="61"/>
    </row>
    <row r="572" spans="1:23" x14ac:dyDescent="0.2">
      <c r="A572" s="60">
        <v>21367</v>
      </c>
      <c r="B572" s="61">
        <v>93300</v>
      </c>
      <c r="C572" s="93">
        <f t="shared" si="32"/>
        <v>93.3</v>
      </c>
      <c r="D572" s="93"/>
      <c r="U572" s="77"/>
      <c r="V572" s="61"/>
      <c r="W572" s="61"/>
    </row>
    <row r="573" spans="1:23" x14ac:dyDescent="0.2">
      <c r="A573" s="60">
        <v>21398</v>
      </c>
      <c r="B573" s="61">
        <v>32400</v>
      </c>
      <c r="C573" s="93">
        <f t="shared" si="32"/>
        <v>32.4</v>
      </c>
      <c r="D573" s="93"/>
      <c r="U573" s="77"/>
      <c r="V573" s="61"/>
      <c r="W573" s="61"/>
    </row>
    <row r="574" spans="1:23" x14ac:dyDescent="0.2">
      <c r="A574" s="60">
        <v>21429</v>
      </c>
      <c r="B574" s="61">
        <v>15000</v>
      </c>
      <c r="C574" s="93">
        <f t="shared" si="32"/>
        <v>15</v>
      </c>
      <c r="D574" s="93"/>
      <c r="U574" s="77"/>
      <c r="V574" s="61"/>
      <c r="W574" s="61"/>
    </row>
    <row r="575" spans="1:23" x14ac:dyDescent="0.2">
      <c r="A575" s="60">
        <v>21459</v>
      </c>
      <c r="B575" s="61">
        <v>13000</v>
      </c>
      <c r="C575" s="93">
        <f t="shared" si="32"/>
        <v>13</v>
      </c>
      <c r="D575" s="93"/>
      <c r="U575" s="77"/>
      <c r="V575" s="61"/>
      <c r="W575" s="61"/>
    </row>
    <row r="576" spans="1:23" x14ac:dyDescent="0.2">
      <c r="A576" s="60">
        <v>21490</v>
      </c>
      <c r="B576" s="61">
        <v>19000</v>
      </c>
      <c r="C576" s="93">
        <f t="shared" si="32"/>
        <v>19</v>
      </c>
      <c r="D576" s="93"/>
      <c r="U576" s="77"/>
      <c r="V576" s="61"/>
      <c r="W576" s="61"/>
    </row>
    <row r="577" spans="1:23" x14ac:dyDescent="0.2">
      <c r="A577" s="60">
        <v>21520</v>
      </c>
      <c r="B577" s="61">
        <v>19900</v>
      </c>
      <c r="C577" s="93">
        <f t="shared" si="32"/>
        <v>19.899999999999999</v>
      </c>
      <c r="D577" s="93"/>
      <c r="U577" s="77"/>
      <c r="V577" s="61"/>
      <c r="W577" s="61"/>
    </row>
    <row r="578" spans="1:23" x14ac:dyDescent="0.2">
      <c r="A578" s="60">
        <v>21551</v>
      </c>
      <c r="B578" s="61">
        <v>200700</v>
      </c>
      <c r="C578" s="93">
        <f t="shared" si="32"/>
        <v>200.7</v>
      </c>
      <c r="D578" s="93"/>
      <c r="U578" s="77"/>
      <c r="V578" s="61"/>
      <c r="W578" s="61"/>
    </row>
    <row r="579" spans="1:23" x14ac:dyDescent="0.2">
      <c r="A579" s="60">
        <v>21582</v>
      </c>
      <c r="B579" s="61">
        <v>121700</v>
      </c>
      <c r="C579" s="93">
        <f t="shared" si="32"/>
        <v>121.7</v>
      </c>
      <c r="D579" s="93"/>
      <c r="U579" s="77"/>
      <c r="V579" s="61"/>
      <c r="W579" s="61"/>
    </row>
    <row r="580" spans="1:23" x14ac:dyDescent="0.2">
      <c r="A580" s="60">
        <v>21610</v>
      </c>
      <c r="B580" s="61">
        <v>154400</v>
      </c>
      <c r="C580" s="93">
        <f t="shared" si="32"/>
        <v>154.4</v>
      </c>
      <c r="D580" s="93"/>
      <c r="U580" s="77"/>
      <c r="V580" s="61"/>
      <c r="W580" s="61"/>
    </row>
    <row r="581" spans="1:23" x14ac:dyDescent="0.2">
      <c r="A581" s="60">
        <v>21641</v>
      </c>
      <c r="B581" s="61">
        <v>222900</v>
      </c>
      <c r="C581" s="93">
        <f t="shared" si="32"/>
        <v>222.9</v>
      </c>
      <c r="D581" s="93"/>
      <c r="U581" s="77"/>
      <c r="V581" s="61"/>
      <c r="W581" s="61"/>
    </row>
    <row r="582" spans="1:23" x14ac:dyDescent="0.2">
      <c r="A582" s="60">
        <v>21671</v>
      </c>
      <c r="B582" s="61">
        <v>165200</v>
      </c>
      <c r="C582" s="93">
        <f t="shared" si="32"/>
        <v>165.2</v>
      </c>
      <c r="D582" s="93"/>
      <c r="U582" s="77"/>
      <c r="V582" s="61"/>
      <c r="W582" s="61"/>
    </row>
    <row r="583" spans="1:23" x14ac:dyDescent="0.2">
      <c r="A583" s="60">
        <v>21702</v>
      </c>
      <c r="B583" s="61">
        <v>81600</v>
      </c>
      <c r="C583" s="93">
        <f t="shared" si="32"/>
        <v>81.599999999999994</v>
      </c>
      <c r="D583" s="93"/>
      <c r="U583" s="77"/>
      <c r="V583" s="61"/>
      <c r="W583" s="61"/>
    </row>
    <row r="584" spans="1:23" x14ac:dyDescent="0.2">
      <c r="A584" s="60">
        <v>21732</v>
      </c>
      <c r="B584" s="61">
        <v>21400</v>
      </c>
      <c r="C584" s="93">
        <f t="shared" si="32"/>
        <v>21.4</v>
      </c>
      <c r="D584" s="93"/>
      <c r="U584" s="77"/>
      <c r="V584" s="61"/>
      <c r="W584" s="61"/>
    </row>
    <row r="585" spans="1:23" x14ac:dyDescent="0.2">
      <c r="A585" s="60">
        <v>21763</v>
      </c>
      <c r="B585" s="61">
        <v>9800</v>
      </c>
      <c r="C585" s="93">
        <f t="shared" si="32"/>
        <v>9.8000000000000007</v>
      </c>
      <c r="D585" s="93"/>
      <c r="U585" s="77"/>
      <c r="V585" s="61"/>
      <c r="W585" s="61"/>
    </row>
    <row r="586" spans="1:23" x14ac:dyDescent="0.2">
      <c r="A586" s="60">
        <v>21794</v>
      </c>
      <c r="B586" s="61">
        <v>12300</v>
      </c>
      <c r="C586" s="93">
        <f t="shared" si="32"/>
        <v>12.3</v>
      </c>
      <c r="D586" s="93"/>
      <c r="U586" s="77"/>
      <c r="V586" s="61"/>
      <c r="W586" s="61"/>
    </row>
    <row r="587" spans="1:23" x14ac:dyDescent="0.2">
      <c r="A587" s="60">
        <v>21824</v>
      </c>
      <c r="B587" s="61">
        <v>10490</v>
      </c>
      <c r="C587" s="93">
        <f t="shared" si="32"/>
        <v>10.49</v>
      </c>
      <c r="D587" s="93"/>
      <c r="U587" s="77"/>
      <c r="V587" s="61"/>
      <c r="W587" s="61"/>
    </row>
    <row r="588" spans="1:23" x14ac:dyDescent="0.2">
      <c r="A588" s="60">
        <v>21855</v>
      </c>
      <c r="B588" s="61">
        <v>9580</v>
      </c>
      <c r="C588" s="93">
        <f t="shared" ref="C588:C651" si="33">B588 / 1000</f>
        <v>9.58</v>
      </c>
      <c r="D588" s="93"/>
      <c r="U588" s="77"/>
      <c r="V588" s="61"/>
      <c r="W588" s="61"/>
    </row>
    <row r="589" spans="1:23" x14ac:dyDescent="0.2">
      <c r="A589" s="60">
        <v>21885</v>
      </c>
      <c r="B589" s="61">
        <v>12580</v>
      </c>
      <c r="C589" s="93">
        <f t="shared" si="33"/>
        <v>12.58</v>
      </c>
      <c r="D589" s="93"/>
      <c r="U589" s="77"/>
      <c r="V589" s="61"/>
      <c r="W589" s="61"/>
    </row>
    <row r="590" spans="1:23" x14ac:dyDescent="0.2">
      <c r="A590" s="60">
        <v>21916</v>
      </c>
      <c r="B590" s="61">
        <v>32880</v>
      </c>
      <c r="C590" s="93">
        <f t="shared" si="33"/>
        <v>32.880000000000003</v>
      </c>
      <c r="D590" s="93"/>
      <c r="U590" s="77"/>
      <c r="V590" s="61"/>
      <c r="W590" s="61"/>
    </row>
    <row r="591" spans="1:23" x14ac:dyDescent="0.2">
      <c r="A591" s="60">
        <v>21947</v>
      </c>
      <c r="B591" s="61">
        <v>166200</v>
      </c>
      <c r="C591" s="93">
        <f t="shared" si="33"/>
        <v>166.2</v>
      </c>
      <c r="D591" s="93"/>
      <c r="U591" s="77"/>
      <c r="V591" s="61"/>
      <c r="W591" s="61"/>
    </row>
    <row r="592" spans="1:23" x14ac:dyDescent="0.2">
      <c r="A592" s="60">
        <v>21976</v>
      </c>
      <c r="B592" s="61">
        <v>215300</v>
      </c>
      <c r="C592" s="93">
        <f t="shared" si="33"/>
        <v>215.3</v>
      </c>
      <c r="D592" s="93"/>
      <c r="U592" s="77"/>
      <c r="V592" s="61"/>
      <c r="W592" s="61"/>
    </row>
    <row r="593" spans="1:23" x14ac:dyDescent="0.2">
      <c r="A593" s="60">
        <v>22007</v>
      </c>
      <c r="B593" s="61">
        <v>167300</v>
      </c>
      <c r="C593" s="93">
        <f t="shared" si="33"/>
        <v>167.3</v>
      </c>
      <c r="D593" s="93"/>
      <c r="U593" s="77"/>
      <c r="V593" s="61"/>
      <c r="W593" s="61"/>
    </row>
    <row r="594" spans="1:23" x14ac:dyDescent="0.2">
      <c r="A594" s="60">
        <v>22037</v>
      </c>
      <c r="B594" s="61">
        <v>210000</v>
      </c>
      <c r="C594" s="93">
        <f t="shared" si="33"/>
        <v>210</v>
      </c>
      <c r="D594" s="93"/>
      <c r="U594" s="77"/>
      <c r="V594" s="61"/>
      <c r="W594" s="61"/>
    </row>
    <row r="595" spans="1:23" x14ac:dyDescent="0.2">
      <c r="A595" s="60">
        <v>22068</v>
      </c>
      <c r="B595" s="61">
        <v>153800</v>
      </c>
      <c r="C595" s="93">
        <f t="shared" si="33"/>
        <v>153.80000000000001</v>
      </c>
      <c r="D595" s="93"/>
      <c r="U595" s="77"/>
      <c r="V595" s="61"/>
      <c r="W595" s="61"/>
    </row>
    <row r="596" spans="1:23" x14ac:dyDescent="0.2">
      <c r="A596" s="60">
        <v>22098</v>
      </c>
      <c r="B596" s="61">
        <v>28180</v>
      </c>
      <c r="C596" s="93">
        <f t="shared" si="33"/>
        <v>28.18</v>
      </c>
      <c r="D596" s="93"/>
      <c r="U596" s="77"/>
      <c r="V596" s="61"/>
      <c r="W596" s="61"/>
    </row>
    <row r="597" spans="1:23" x14ac:dyDescent="0.2">
      <c r="A597" s="60">
        <v>22129</v>
      </c>
      <c r="B597" s="61">
        <v>11280</v>
      </c>
      <c r="C597" s="93">
        <f t="shared" si="33"/>
        <v>11.28</v>
      </c>
      <c r="D597" s="93"/>
      <c r="U597" s="77"/>
      <c r="V597" s="61"/>
      <c r="W597" s="61"/>
    </row>
    <row r="598" spans="1:23" x14ac:dyDescent="0.2">
      <c r="A598" s="60">
        <v>22160</v>
      </c>
      <c r="B598" s="61">
        <v>7470</v>
      </c>
      <c r="C598" s="93">
        <f t="shared" si="33"/>
        <v>7.47</v>
      </c>
      <c r="D598" s="93"/>
      <c r="U598" s="77"/>
      <c r="V598" s="61"/>
      <c r="W598" s="61"/>
    </row>
    <row r="599" spans="1:23" x14ac:dyDescent="0.2">
      <c r="A599" s="60">
        <v>22190</v>
      </c>
      <c r="B599" s="61">
        <v>10860</v>
      </c>
      <c r="C599" s="93">
        <f t="shared" si="33"/>
        <v>10.86</v>
      </c>
      <c r="D599" s="93"/>
      <c r="U599" s="77"/>
      <c r="V599" s="61"/>
      <c r="W599" s="61"/>
    </row>
    <row r="600" spans="1:23" x14ac:dyDescent="0.2">
      <c r="A600" s="60">
        <v>22221</v>
      </c>
      <c r="B600" s="61">
        <v>34620</v>
      </c>
      <c r="C600" s="93">
        <f t="shared" si="33"/>
        <v>34.619999999999997</v>
      </c>
      <c r="D600" s="93"/>
      <c r="U600" s="77"/>
      <c r="V600" s="61"/>
      <c r="W600" s="61"/>
    </row>
    <row r="601" spans="1:23" x14ac:dyDescent="0.2">
      <c r="A601" s="60">
        <v>22251</v>
      </c>
      <c r="B601" s="61">
        <v>104300</v>
      </c>
      <c r="C601" s="93">
        <f t="shared" si="33"/>
        <v>104.3</v>
      </c>
      <c r="D601" s="93"/>
      <c r="U601" s="77"/>
      <c r="V601" s="61"/>
      <c r="W601" s="61"/>
    </row>
    <row r="602" spans="1:23" x14ac:dyDescent="0.2">
      <c r="A602" s="60">
        <v>22282</v>
      </c>
      <c r="B602" s="61">
        <v>54590</v>
      </c>
      <c r="C602" s="93">
        <f t="shared" si="33"/>
        <v>54.59</v>
      </c>
      <c r="D602" s="93"/>
      <c r="U602" s="77"/>
      <c r="V602" s="61"/>
      <c r="W602" s="61"/>
    </row>
    <row r="603" spans="1:23" x14ac:dyDescent="0.2">
      <c r="A603" s="60">
        <v>22313</v>
      </c>
      <c r="B603" s="61">
        <v>233000</v>
      </c>
      <c r="C603" s="93">
        <f t="shared" si="33"/>
        <v>233</v>
      </c>
      <c r="D603" s="93"/>
      <c r="U603" s="77"/>
      <c r="V603" s="61"/>
      <c r="W603" s="61"/>
    </row>
    <row r="604" spans="1:23" x14ac:dyDescent="0.2">
      <c r="A604" s="60">
        <v>22341</v>
      </c>
      <c r="B604" s="61">
        <v>145100</v>
      </c>
      <c r="C604" s="93">
        <f t="shared" si="33"/>
        <v>145.1</v>
      </c>
      <c r="D604" s="93"/>
      <c r="U604" s="77"/>
      <c r="V604" s="61"/>
      <c r="W604" s="61"/>
    </row>
    <row r="605" spans="1:23" x14ac:dyDescent="0.2">
      <c r="A605" s="60">
        <v>22372</v>
      </c>
      <c r="B605" s="61">
        <v>185800</v>
      </c>
      <c r="C605" s="93">
        <f t="shared" si="33"/>
        <v>185.8</v>
      </c>
      <c r="D605" s="93"/>
      <c r="U605" s="77"/>
      <c r="V605" s="61"/>
      <c r="W605" s="61"/>
    </row>
    <row r="606" spans="1:23" x14ac:dyDescent="0.2">
      <c r="A606" s="60">
        <v>22402</v>
      </c>
      <c r="B606" s="61">
        <v>224200</v>
      </c>
      <c r="C606" s="93">
        <f t="shared" si="33"/>
        <v>224.2</v>
      </c>
      <c r="D606" s="93"/>
      <c r="U606" s="77"/>
      <c r="V606" s="61"/>
      <c r="W606" s="61"/>
    </row>
    <row r="607" spans="1:23" x14ac:dyDescent="0.2">
      <c r="A607" s="60">
        <v>22433</v>
      </c>
      <c r="B607" s="61">
        <v>169700</v>
      </c>
      <c r="C607" s="93">
        <f t="shared" si="33"/>
        <v>169.7</v>
      </c>
      <c r="D607" s="93"/>
      <c r="U607" s="77"/>
      <c r="V607" s="61"/>
      <c r="W607" s="61"/>
    </row>
    <row r="608" spans="1:23" x14ac:dyDescent="0.2">
      <c r="A608" s="60">
        <v>22463</v>
      </c>
      <c r="B608" s="61">
        <v>32310</v>
      </c>
      <c r="C608" s="93">
        <f t="shared" si="33"/>
        <v>32.31</v>
      </c>
      <c r="D608" s="93"/>
      <c r="U608" s="77"/>
      <c r="V608" s="61"/>
      <c r="W608" s="61"/>
    </row>
    <row r="609" spans="1:23" x14ac:dyDescent="0.2">
      <c r="A609" s="60">
        <v>22494</v>
      </c>
      <c r="B609" s="61">
        <v>13850</v>
      </c>
      <c r="C609" s="93">
        <f t="shared" si="33"/>
        <v>13.85</v>
      </c>
      <c r="D609" s="93"/>
      <c r="U609" s="77"/>
      <c r="V609" s="61"/>
      <c r="W609" s="61"/>
    </row>
    <row r="610" spans="1:23" x14ac:dyDescent="0.2">
      <c r="A610" s="60">
        <v>22525</v>
      </c>
      <c r="B610" s="61">
        <v>10010</v>
      </c>
      <c r="C610" s="93">
        <f t="shared" si="33"/>
        <v>10.01</v>
      </c>
      <c r="D610" s="93"/>
      <c r="U610" s="77"/>
      <c r="V610" s="61"/>
      <c r="W610" s="61"/>
    </row>
    <row r="611" spans="1:23" x14ac:dyDescent="0.2">
      <c r="A611" s="60">
        <v>22555</v>
      </c>
      <c r="B611" s="61">
        <v>10470</v>
      </c>
      <c r="C611" s="93">
        <f t="shared" si="33"/>
        <v>10.47</v>
      </c>
      <c r="D611" s="93"/>
      <c r="U611" s="77"/>
      <c r="V611" s="61"/>
      <c r="W611" s="61"/>
    </row>
    <row r="612" spans="1:23" x14ac:dyDescent="0.2">
      <c r="A612" s="60">
        <v>22586</v>
      </c>
      <c r="B612" s="61">
        <v>26400</v>
      </c>
      <c r="C612" s="93">
        <f t="shared" si="33"/>
        <v>26.4</v>
      </c>
      <c r="D612" s="93"/>
      <c r="U612" s="77"/>
      <c r="V612" s="61"/>
      <c r="W612" s="61"/>
    </row>
    <row r="613" spans="1:23" x14ac:dyDescent="0.2">
      <c r="A613" s="60">
        <v>22616</v>
      </c>
      <c r="B613" s="61">
        <v>55470</v>
      </c>
      <c r="C613" s="93">
        <f t="shared" si="33"/>
        <v>55.47</v>
      </c>
      <c r="D613" s="93"/>
      <c r="U613" s="77"/>
      <c r="V613" s="61"/>
      <c r="W613" s="61"/>
    </row>
    <row r="614" spans="1:23" x14ac:dyDescent="0.2">
      <c r="A614" s="60">
        <v>22647</v>
      </c>
      <c r="B614" s="61">
        <v>37820</v>
      </c>
      <c r="C614" s="93">
        <f t="shared" si="33"/>
        <v>37.82</v>
      </c>
      <c r="D614" s="93"/>
      <c r="U614" s="77"/>
      <c r="V614" s="61"/>
      <c r="W614" s="61"/>
    </row>
    <row r="615" spans="1:23" x14ac:dyDescent="0.2">
      <c r="A615" s="60">
        <v>22678</v>
      </c>
      <c r="B615" s="61">
        <v>152900</v>
      </c>
      <c r="C615" s="93">
        <f t="shared" si="33"/>
        <v>152.9</v>
      </c>
      <c r="D615" s="93"/>
      <c r="U615" s="77"/>
      <c r="V615" s="61"/>
      <c r="W615" s="61"/>
    </row>
    <row r="616" spans="1:23" x14ac:dyDescent="0.2">
      <c r="A616" s="60">
        <v>22706</v>
      </c>
      <c r="B616" s="61">
        <v>104300</v>
      </c>
      <c r="C616" s="93">
        <f t="shared" si="33"/>
        <v>104.3</v>
      </c>
      <c r="D616" s="93"/>
      <c r="U616" s="77"/>
      <c r="V616" s="61"/>
      <c r="W616" s="61"/>
    </row>
    <row r="617" spans="1:23" x14ac:dyDescent="0.2">
      <c r="A617" s="60">
        <v>22737</v>
      </c>
      <c r="B617" s="61">
        <v>298700</v>
      </c>
      <c r="C617" s="93">
        <f t="shared" si="33"/>
        <v>298.7</v>
      </c>
      <c r="D617" s="93"/>
      <c r="U617" s="77"/>
      <c r="V617" s="61"/>
      <c r="W617" s="61"/>
    </row>
    <row r="618" spans="1:23" x14ac:dyDescent="0.2">
      <c r="A618" s="60">
        <v>22767</v>
      </c>
      <c r="B618" s="61">
        <v>179800</v>
      </c>
      <c r="C618" s="93">
        <f t="shared" si="33"/>
        <v>179.8</v>
      </c>
      <c r="D618" s="93"/>
      <c r="U618" s="77"/>
      <c r="V618" s="61"/>
      <c r="W618" s="61"/>
    </row>
    <row r="619" spans="1:23" x14ac:dyDescent="0.2">
      <c r="A619" s="60">
        <v>22798</v>
      </c>
      <c r="B619" s="61">
        <v>117400</v>
      </c>
      <c r="C619" s="93">
        <f t="shared" si="33"/>
        <v>117.4</v>
      </c>
      <c r="D619" s="93"/>
      <c r="U619" s="77"/>
      <c r="V619" s="61"/>
      <c r="W619" s="61"/>
    </row>
    <row r="620" spans="1:23" x14ac:dyDescent="0.2">
      <c r="A620" s="60">
        <v>22828</v>
      </c>
      <c r="B620" s="61">
        <v>29250</v>
      </c>
      <c r="C620" s="93">
        <f t="shared" si="33"/>
        <v>29.25</v>
      </c>
      <c r="D620" s="93"/>
      <c r="U620" s="77"/>
      <c r="V620" s="61"/>
      <c r="W620" s="61"/>
    </row>
    <row r="621" spans="1:23" x14ac:dyDescent="0.2">
      <c r="A621" s="60">
        <v>22859</v>
      </c>
      <c r="B621" s="61">
        <v>20550</v>
      </c>
      <c r="C621" s="93">
        <f t="shared" si="33"/>
        <v>20.55</v>
      </c>
      <c r="D621" s="93"/>
      <c r="U621" s="77"/>
      <c r="V621" s="61"/>
      <c r="W621" s="61"/>
    </row>
    <row r="622" spans="1:23" x14ac:dyDescent="0.2">
      <c r="A622" s="60">
        <v>22890</v>
      </c>
      <c r="B622" s="61">
        <v>9640</v>
      </c>
      <c r="C622" s="93">
        <f t="shared" si="33"/>
        <v>9.64</v>
      </c>
      <c r="D622" s="93"/>
      <c r="U622" s="77"/>
      <c r="V622" s="61"/>
      <c r="W622" s="61"/>
    </row>
    <row r="623" spans="1:23" x14ac:dyDescent="0.2">
      <c r="A623" s="60">
        <v>22920</v>
      </c>
      <c r="B623" s="61">
        <v>126000</v>
      </c>
      <c r="C623" s="93">
        <f t="shared" si="33"/>
        <v>126</v>
      </c>
      <c r="D623" s="93"/>
      <c r="U623" s="77"/>
      <c r="V623" s="61"/>
      <c r="W623" s="61"/>
    </row>
    <row r="624" spans="1:23" x14ac:dyDescent="0.2">
      <c r="A624" s="60">
        <v>22951</v>
      </c>
      <c r="B624" s="61">
        <v>66070</v>
      </c>
      <c r="C624" s="93">
        <f t="shared" si="33"/>
        <v>66.069999999999993</v>
      </c>
      <c r="D624" s="93"/>
      <c r="U624" s="77"/>
      <c r="V624" s="61"/>
      <c r="W624" s="61"/>
    </row>
    <row r="625" spans="1:23" x14ac:dyDescent="0.2">
      <c r="A625" s="60">
        <v>22981</v>
      </c>
      <c r="B625" s="61">
        <v>185500</v>
      </c>
      <c r="C625" s="93">
        <f t="shared" si="33"/>
        <v>185.5</v>
      </c>
      <c r="D625" s="93"/>
      <c r="U625" s="77"/>
      <c r="V625" s="61"/>
      <c r="W625" s="61"/>
    </row>
    <row r="626" spans="1:23" x14ac:dyDescent="0.2">
      <c r="A626" s="60">
        <v>23012</v>
      </c>
      <c r="B626" s="61">
        <v>64120</v>
      </c>
      <c r="C626" s="93">
        <f t="shared" si="33"/>
        <v>64.12</v>
      </c>
      <c r="D626" s="93"/>
      <c r="U626" s="77"/>
      <c r="V626" s="61"/>
      <c r="W626" s="61"/>
    </row>
    <row r="627" spans="1:23" x14ac:dyDescent="0.2">
      <c r="A627" s="60">
        <v>23043</v>
      </c>
      <c r="B627" s="61">
        <v>301400</v>
      </c>
      <c r="C627" s="93">
        <f t="shared" si="33"/>
        <v>301.39999999999998</v>
      </c>
      <c r="D627" s="93"/>
      <c r="U627" s="77"/>
      <c r="V627" s="61"/>
      <c r="W627" s="61"/>
    </row>
    <row r="628" spans="1:23" x14ac:dyDescent="0.2">
      <c r="A628" s="60">
        <v>23071</v>
      </c>
      <c r="B628" s="61">
        <v>90790</v>
      </c>
      <c r="C628" s="93">
        <f t="shared" si="33"/>
        <v>90.79</v>
      </c>
      <c r="D628" s="93"/>
      <c r="U628" s="77"/>
      <c r="V628" s="61"/>
      <c r="W628" s="61"/>
    </row>
    <row r="629" spans="1:23" x14ac:dyDescent="0.2">
      <c r="A629" s="60">
        <v>23102</v>
      </c>
      <c r="B629" s="61">
        <v>291100</v>
      </c>
      <c r="C629" s="93">
        <f t="shared" si="33"/>
        <v>291.10000000000002</v>
      </c>
      <c r="D629" s="93"/>
      <c r="U629" s="77"/>
      <c r="V629" s="61"/>
      <c r="W629" s="61"/>
    </row>
    <row r="630" spans="1:23" x14ac:dyDescent="0.2">
      <c r="A630" s="60">
        <v>23132</v>
      </c>
      <c r="B630" s="61">
        <v>329600</v>
      </c>
      <c r="C630" s="93">
        <f t="shared" si="33"/>
        <v>329.6</v>
      </c>
      <c r="D630" s="93"/>
      <c r="U630" s="77"/>
      <c r="V630" s="61"/>
      <c r="W630" s="61"/>
    </row>
    <row r="631" spans="1:23" x14ac:dyDescent="0.2">
      <c r="A631" s="60">
        <v>23163</v>
      </c>
      <c r="B631" s="61">
        <v>105000</v>
      </c>
      <c r="C631" s="93">
        <f t="shared" si="33"/>
        <v>105</v>
      </c>
      <c r="D631" s="93"/>
      <c r="U631" s="77"/>
      <c r="V631" s="61"/>
      <c r="W631" s="61"/>
    </row>
    <row r="632" spans="1:23" x14ac:dyDescent="0.2">
      <c r="A632" s="60">
        <v>23193</v>
      </c>
      <c r="B632" s="61">
        <v>28890</v>
      </c>
      <c r="C632" s="93">
        <f t="shared" si="33"/>
        <v>28.89</v>
      </c>
      <c r="D632" s="93"/>
      <c r="U632" s="77"/>
      <c r="V632" s="61"/>
      <c r="W632" s="61"/>
    </row>
    <row r="633" spans="1:23" x14ac:dyDescent="0.2">
      <c r="A633" s="60">
        <v>23224</v>
      </c>
      <c r="B633" s="61">
        <v>5270</v>
      </c>
      <c r="C633" s="93">
        <f t="shared" si="33"/>
        <v>5.27</v>
      </c>
      <c r="D633" s="93"/>
      <c r="U633" s="77"/>
      <c r="V633" s="61"/>
      <c r="W633" s="61"/>
    </row>
    <row r="634" spans="1:23" x14ac:dyDescent="0.2">
      <c r="A634" s="60">
        <v>23255</v>
      </c>
      <c r="B634" s="61">
        <v>3470</v>
      </c>
      <c r="C634" s="93">
        <f t="shared" si="33"/>
        <v>3.47</v>
      </c>
      <c r="D634" s="93"/>
      <c r="U634" s="77"/>
      <c r="V634" s="61"/>
      <c r="W634" s="61"/>
    </row>
    <row r="635" spans="1:23" x14ac:dyDescent="0.2">
      <c r="A635" s="60">
        <v>23285</v>
      </c>
      <c r="B635" s="61">
        <v>30140</v>
      </c>
      <c r="C635" s="93">
        <f t="shared" si="33"/>
        <v>30.14</v>
      </c>
      <c r="D635" s="93"/>
      <c r="U635" s="77"/>
      <c r="V635" s="61"/>
      <c r="W635" s="61"/>
    </row>
    <row r="636" spans="1:23" x14ac:dyDescent="0.2">
      <c r="A636" s="60">
        <v>23316</v>
      </c>
      <c r="B636" s="61">
        <v>139300</v>
      </c>
      <c r="C636" s="93">
        <f t="shared" si="33"/>
        <v>139.30000000000001</v>
      </c>
      <c r="D636" s="93"/>
      <c r="U636" s="77"/>
      <c r="V636" s="61"/>
      <c r="W636" s="61"/>
    </row>
    <row r="637" spans="1:23" x14ac:dyDescent="0.2">
      <c r="A637" s="60">
        <v>23346</v>
      </c>
      <c r="B637" s="61">
        <v>59390</v>
      </c>
      <c r="C637" s="93">
        <f t="shared" si="33"/>
        <v>59.39</v>
      </c>
      <c r="D637" s="93"/>
      <c r="U637" s="77"/>
      <c r="V637" s="61"/>
      <c r="W637" s="61"/>
    </row>
    <row r="638" spans="1:23" x14ac:dyDescent="0.2">
      <c r="A638" s="60">
        <v>23377</v>
      </c>
      <c r="B638" s="61">
        <v>88940</v>
      </c>
      <c r="C638" s="93">
        <f t="shared" si="33"/>
        <v>88.94</v>
      </c>
      <c r="D638" s="93"/>
      <c r="U638" s="77"/>
      <c r="V638" s="61"/>
      <c r="W638" s="61"/>
    </row>
    <row r="639" spans="1:23" x14ac:dyDescent="0.2">
      <c r="A639" s="60">
        <v>23408</v>
      </c>
      <c r="B639" s="61">
        <v>68200</v>
      </c>
      <c r="C639" s="93">
        <f t="shared" si="33"/>
        <v>68.2</v>
      </c>
      <c r="D639" s="93"/>
      <c r="U639" s="77"/>
      <c r="V639" s="61"/>
      <c r="W639" s="61"/>
    </row>
    <row r="640" spans="1:23" x14ac:dyDescent="0.2">
      <c r="A640" s="60">
        <v>23437</v>
      </c>
      <c r="B640" s="61">
        <v>66710</v>
      </c>
      <c r="C640" s="93">
        <f t="shared" si="33"/>
        <v>66.709999999999994</v>
      </c>
      <c r="D640" s="93"/>
      <c r="U640" s="77"/>
      <c r="V640" s="61"/>
      <c r="W640" s="61"/>
    </row>
    <row r="641" spans="1:23" x14ac:dyDescent="0.2">
      <c r="A641" s="60">
        <v>23468</v>
      </c>
      <c r="B641" s="61">
        <v>84690</v>
      </c>
      <c r="C641" s="93">
        <f t="shared" si="33"/>
        <v>84.69</v>
      </c>
      <c r="D641" s="93"/>
      <c r="U641" s="77"/>
      <c r="V641" s="61"/>
      <c r="W641" s="61"/>
    </row>
    <row r="642" spans="1:23" x14ac:dyDescent="0.2">
      <c r="A642" s="60">
        <v>23498</v>
      </c>
      <c r="B642" s="61">
        <v>99100</v>
      </c>
      <c r="C642" s="93">
        <f t="shared" si="33"/>
        <v>99.1</v>
      </c>
      <c r="D642" s="93"/>
      <c r="U642" s="77"/>
      <c r="V642" s="61"/>
      <c r="W642" s="61"/>
    </row>
    <row r="643" spans="1:23" x14ac:dyDescent="0.2">
      <c r="A643" s="60">
        <v>23529</v>
      </c>
      <c r="B643" s="61">
        <v>77420</v>
      </c>
      <c r="C643" s="93">
        <f t="shared" si="33"/>
        <v>77.42</v>
      </c>
      <c r="D643" s="93"/>
      <c r="U643" s="77"/>
      <c r="V643" s="61"/>
      <c r="W643" s="61"/>
    </row>
    <row r="644" spans="1:23" x14ac:dyDescent="0.2">
      <c r="A644" s="60">
        <v>23559</v>
      </c>
      <c r="B644" s="61">
        <v>35630</v>
      </c>
      <c r="C644" s="93">
        <f t="shared" si="33"/>
        <v>35.630000000000003</v>
      </c>
      <c r="D644" s="93"/>
      <c r="U644" s="77"/>
      <c r="V644" s="61"/>
      <c r="W644" s="61"/>
    </row>
    <row r="645" spans="1:23" x14ac:dyDescent="0.2">
      <c r="A645" s="60">
        <v>23590</v>
      </c>
      <c r="B645" s="61">
        <v>27580</v>
      </c>
      <c r="C645" s="93">
        <f t="shared" si="33"/>
        <v>27.58</v>
      </c>
      <c r="D645" s="93"/>
      <c r="U645" s="77"/>
      <c r="V645" s="61"/>
      <c r="W645" s="61"/>
    </row>
    <row r="646" spans="1:23" x14ac:dyDescent="0.2">
      <c r="A646" s="60">
        <v>23621</v>
      </c>
      <c r="B646" s="61">
        <v>18870</v>
      </c>
      <c r="C646" s="93">
        <f t="shared" si="33"/>
        <v>18.87</v>
      </c>
      <c r="D646" s="93"/>
      <c r="U646" s="77"/>
      <c r="V646" s="61"/>
      <c r="W646" s="61"/>
    </row>
    <row r="647" spans="1:23" x14ac:dyDescent="0.2">
      <c r="A647" s="60">
        <v>23651</v>
      </c>
      <c r="B647" s="61">
        <v>0</v>
      </c>
      <c r="C647" s="93">
        <f t="shared" si="33"/>
        <v>0</v>
      </c>
      <c r="D647" s="93"/>
      <c r="U647" s="77"/>
      <c r="V647" s="61"/>
      <c r="W647" s="61"/>
    </row>
    <row r="648" spans="1:23" x14ac:dyDescent="0.2">
      <c r="A648" s="60">
        <v>23682</v>
      </c>
      <c r="B648" s="61">
        <v>55880</v>
      </c>
      <c r="C648" s="93">
        <f t="shared" si="33"/>
        <v>55.88</v>
      </c>
      <c r="D648" s="93"/>
      <c r="U648" s="77"/>
      <c r="V648" s="61"/>
      <c r="W648" s="61"/>
    </row>
    <row r="649" spans="1:23" x14ac:dyDescent="0.2">
      <c r="A649" s="60">
        <v>23712</v>
      </c>
      <c r="B649" s="61">
        <v>543800</v>
      </c>
      <c r="C649" s="93">
        <f t="shared" si="33"/>
        <v>543.79999999999995</v>
      </c>
      <c r="D649" s="93"/>
      <c r="U649" s="77"/>
      <c r="V649" s="61"/>
      <c r="W649" s="61"/>
    </row>
    <row r="650" spans="1:23" x14ac:dyDescent="0.2">
      <c r="A650" s="60">
        <v>23743</v>
      </c>
      <c r="B650" s="61">
        <v>229100</v>
      </c>
      <c r="C650" s="93">
        <f t="shared" si="33"/>
        <v>229.1</v>
      </c>
      <c r="D650" s="93"/>
      <c r="U650" s="77"/>
      <c r="V650" s="61"/>
      <c r="W650" s="61"/>
    </row>
    <row r="651" spans="1:23" x14ac:dyDescent="0.2">
      <c r="A651" s="60">
        <v>23774</v>
      </c>
      <c r="B651" s="61">
        <v>111300</v>
      </c>
      <c r="C651" s="93">
        <f t="shared" si="33"/>
        <v>111.3</v>
      </c>
      <c r="D651" s="93"/>
      <c r="U651" s="77"/>
      <c r="V651" s="61"/>
      <c r="W651" s="61"/>
    </row>
    <row r="652" spans="1:23" x14ac:dyDescent="0.2">
      <c r="A652" s="60">
        <v>23802</v>
      </c>
      <c r="B652" s="61">
        <v>94680</v>
      </c>
      <c r="C652" s="93">
        <f t="shared" ref="C652:C715" si="34">B652 / 1000</f>
        <v>94.68</v>
      </c>
      <c r="D652" s="93"/>
      <c r="U652" s="77"/>
      <c r="V652" s="61"/>
      <c r="W652" s="61"/>
    </row>
    <row r="653" spans="1:23" x14ac:dyDescent="0.2">
      <c r="A653" s="60">
        <v>23833</v>
      </c>
      <c r="B653" s="61">
        <v>258400</v>
      </c>
      <c r="C653" s="93">
        <f t="shared" si="34"/>
        <v>258.39999999999998</v>
      </c>
      <c r="D653" s="93"/>
      <c r="U653" s="77"/>
      <c r="V653" s="61"/>
      <c r="W653" s="61"/>
    </row>
    <row r="654" spans="1:23" x14ac:dyDescent="0.2">
      <c r="A654" s="60">
        <v>23863</v>
      </c>
      <c r="B654" s="61">
        <v>208200</v>
      </c>
      <c r="C654" s="93">
        <f t="shared" si="34"/>
        <v>208.2</v>
      </c>
      <c r="D654" s="93"/>
      <c r="U654" s="77"/>
      <c r="V654" s="61"/>
      <c r="W654" s="61"/>
    </row>
    <row r="655" spans="1:23" x14ac:dyDescent="0.2">
      <c r="A655" s="60">
        <v>23894</v>
      </c>
      <c r="B655" s="61">
        <v>104200</v>
      </c>
      <c r="C655" s="93">
        <f t="shared" si="34"/>
        <v>104.2</v>
      </c>
      <c r="D655" s="93"/>
      <c r="U655" s="77"/>
      <c r="V655" s="61"/>
      <c r="W655" s="61"/>
    </row>
    <row r="656" spans="1:23" x14ac:dyDescent="0.2">
      <c r="A656" s="60">
        <v>23924</v>
      </c>
      <c r="B656" s="61">
        <v>41390</v>
      </c>
      <c r="C656" s="93">
        <f t="shared" si="34"/>
        <v>41.39</v>
      </c>
      <c r="D656" s="93"/>
      <c r="U656" s="77"/>
      <c r="V656" s="61"/>
      <c r="W656" s="61"/>
    </row>
    <row r="657" spans="1:23" x14ac:dyDescent="0.2">
      <c r="A657" s="60">
        <v>23955</v>
      </c>
      <c r="B657" s="61">
        <v>29820</v>
      </c>
      <c r="C657" s="93">
        <f t="shared" si="34"/>
        <v>29.82</v>
      </c>
      <c r="D657" s="93"/>
      <c r="U657" s="77"/>
      <c r="V657" s="61"/>
      <c r="W657" s="61"/>
    </row>
    <row r="658" spans="1:23" x14ac:dyDescent="0.2">
      <c r="A658" s="60">
        <v>23986</v>
      </c>
      <c r="B658" s="61">
        <v>17870</v>
      </c>
      <c r="C658" s="93">
        <f t="shared" si="34"/>
        <v>17.87</v>
      </c>
      <c r="D658" s="93"/>
      <c r="U658" s="77"/>
      <c r="V658" s="61"/>
      <c r="W658" s="61"/>
    </row>
    <row r="659" spans="1:23" x14ac:dyDescent="0.2">
      <c r="A659" s="60">
        <v>24016</v>
      </c>
      <c r="B659" s="61">
        <v>13250</v>
      </c>
      <c r="C659" s="93">
        <f t="shared" si="34"/>
        <v>13.25</v>
      </c>
      <c r="D659" s="93"/>
      <c r="U659" s="77"/>
      <c r="V659" s="61"/>
      <c r="W659" s="61"/>
    </row>
    <row r="660" spans="1:23" x14ac:dyDescent="0.2">
      <c r="A660" s="60">
        <v>24047</v>
      </c>
      <c r="B660" s="61">
        <v>102500</v>
      </c>
      <c r="C660" s="93">
        <f t="shared" si="34"/>
        <v>102.5</v>
      </c>
      <c r="D660" s="93"/>
      <c r="U660" s="77"/>
      <c r="V660" s="61"/>
      <c r="W660" s="61"/>
    </row>
    <row r="661" spans="1:23" x14ac:dyDescent="0.2">
      <c r="A661" s="60">
        <v>24077</v>
      </c>
      <c r="B661" s="61">
        <v>56210</v>
      </c>
      <c r="C661" s="93">
        <f t="shared" si="34"/>
        <v>56.21</v>
      </c>
      <c r="D661" s="93"/>
      <c r="U661" s="77"/>
      <c r="V661" s="61"/>
      <c r="W661" s="61"/>
    </row>
    <row r="662" spans="1:23" x14ac:dyDescent="0.2">
      <c r="A662" s="60">
        <v>24108</v>
      </c>
      <c r="B662" s="61">
        <v>97430</v>
      </c>
      <c r="C662" s="93">
        <f t="shared" si="34"/>
        <v>97.43</v>
      </c>
      <c r="D662" s="93"/>
      <c r="U662" s="77"/>
      <c r="V662" s="61"/>
      <c r="W662" s="61"/>
    </row>
    <row r="663" spans="1:23" x14ac:dyDescent="0.2">
      <c r="A663" s="60">
        <v>24139</v>
      </c>
      <c r="B663" s="61">
        <v>84880</v>
      </c>
      <c r="C663" s="93">
        <f t="shared" si="34"/>
        <v>84.88</v>
      </c>
      <c r="D663" s="93"/>
      <c r="U663" s="77"/>
      <c r="V663" s="61"/>
      <c r="W663" s="61"/>
    </row>
    <row r="664" spans="1:23" x14ac:dyDescent="0.2">
      <c r="A664" s="60">
        <v>24167</v>
      </c>
      <c r="B664" s="61">
        <v>218400</v>
      </c>
      <c r="C664" s="93">
        <f t="shared" si="34"/>
        <v>218.4</v>
      </c>
      <c r="D664" s="93"/>
      <c r="U664" s="77"/>
      <c r="V664" s="61"/>
      <c r="W664" s="61"/>
    </row>
    <row r="665" spans="1:23" x14ac:dyDescent="0.2">
      <c r="A665" s="60">
        <v>24198</v>
      </c>
      <c r="B665" s="61">
        <v>337000</v>
      </c>
      <c r="C665" s="93">
        <f t="shared" si="34"/>
        <v>337</v>
      </c>
      <c r="D665" s="93"/>
      <c r="U665" s="77"/>
      <c r="V665" s="61"/>
      <c r="W665" s="61"/>
    </row>
    <row r="666" spans="1:23" x14ac:dyDescent="0.2">
      <c r="A666" s="60">
        <v>24228</v>
      </c>
      <c r="B666" s="61">
        <v>265900</v>
      </c>
      <c r="C666" s="93">
        <f t="shared" si="34"/>
        <v>265.89999999999998</v>
      </c>
      <c r="D666" s="93"/>
      <c r="U666" s="77"/>
      <c r="V666" s="61"/>
      <c r="W666" s="61"/>
    </row>
    <row r="667" spans="1:23" x14ac:dyDescent="0.2">
      <c r="A667" s="60">
        <v>24259</v>
      </c>
      <c r="B667" s="61">
        <v>88330</v>
      </c>
      <c r="C667" s="93">
        <f t="shared" si="34"/>
        <v>88.33</v>
      </c>
      <c r="D667" s="93"/>
      <c r="U667" s="77"/>
      <c r="V667" s="61"/>
      <c r="W667" s="61"/>
    </row>
    <row r="668" spans="1:23" x14ac:dyDescent="0.2">
      <c r="A668" s="60">
        <v>24289</v>
      </c>
      <c r="B668" s="61">
        <v>41650</v>
      </c>
      <c r="C668" s="93">
        <f t="shared" si="34"/>
        <v>41.65</v>
      </c>
      <c r="D668" s="93"/>
      <c r="U668" s="77"/>
      <c r="V668" s="61"/>
      <c r="W668" s="61"/>
    </row>
    <row r="669" spans="1:23" x14ac:dyDescent="0.2">
      <c r="A669" s="60">
        <v>24320</v>
      </c>
      <c r="B669" s="61">
        <v>22460</v>
      </c>
      <c r="C669" s="93">
        <f t="shared" si="34"/>
        <v>22.46</v>
      </c>
      <c r="D669" s="93"/>
      <c r="U669" s="77"/>
      <c r="V669" s="61"/>
      <c r="W669" s="61"/>
    </row>
    <row r="670" spans="1:23" x14ac:dyDescent="0.2">
      <c r="A670" s="60">
        <v>24351</v>
      </c>
      <c r="B670" s="61">
        <v>17300</v>
      </c>
      <c r="C670" s="93">
        <f t="shared" si="34"/>
        <v>17.3</v>
      </c>
      <c r="D670" s="93"/>
      <c r="U670" s="77"/>
      <c r="V670" s="61"/>
      <c r="W670" s="61"/>
    </row>
    <row r="671" spans="1:23" x14ac:dyDescent="0.2">
      <c r="A671" s="60">
        <v>24381</v>
      </c>
      <c r="B671" s="61">
        <v>15530</v>
      </c>
      <c r="C671" s="93">
        <f t="shared" si="34"/>
        <v>15.53</v>
      </c>
      <c r="D671" s="93"/>
      <c r="U671" s="77"/>
      <c r="V671" s="61"/>
      <c r="W671" s="61"/>
    </row>
    <row r="672" spans="1:23" x14ac:dyDescent="0.2">
      <c r="A672" s="60">
        <v>24412</v>
      </c>
      <c r="B672" s="61">
        <v>125300</v>
      </c>
      <c r="C672" s="93">
        <f t="shared" si="34"/>
        <v>125.3</v>
      </c>
      <c r="D672" s="93"/>
      <c r="U672" s="77"/>
      <c r="V672" s="61"/>
      <c r="W672" s="61"/>
    </row>
    <row r="673" spans="1:23" x14ac:dyDescent="0.2">
      <c r="A673" s="60">
        <v>24442</v>
      </c>
      <c r="B673" s="61">
        <v>154800</v>
      </c>
      <c r="C673" s="93">
        <f t="shared" si="34"/>
        <v>154.80000000000001</v>
      </c>
      <c r="D673" s="93"/>
      <c r="U673" s="77"/>
      <c r="V673" s="61"/>
      <c r="W673" s="61"/>
    </row>
    <row r="674" spans="1:23" x14ac:dyDescent="0.2">
      <c r="A674" s="60">
        <v>24473</v>
      </c>
      <c r="B674" s="61">
        <v>130700</v>
      </c>
      <c r="C674" s="93">
        <f t="shared" si="34"/>
        <v>130.69999999999999</v>
      </c>
      <c r="D674" s="93"/>
      <c r="U674" s="77"/>
      <c r="V674" s="61"/>
      <c r="W674" s="61"/>
    </row>
    <row r="675" spans="1:23" x14ac:dyDescent="0.2">
      <c r="A675" s="60">
        <v>24504</v>
      </c>
      <c r="B675" s="61">
        <v>149400</v>
      </c>
      <c r="C675" s="93">
        <f t="shared" si="34"/>
        <v>149.4</v>
      </c>
      <c r="D675" s="93"/>
      <c r="U675" s="77"/>
      <c r="V675" s="61"/>
      <c r="W675" s="61"/>
    </row>
    <row r="676" spans="1:23" x14ac:dyDescent="0.2">
      <c r="A676" s="60">
        <v>24532</v>
      </c>
      <c r="B676" s="61">
        <v>173300</v>
      </c>
      <c r="C676" s="93">
        <f t="shared" si="34"/>
        <v>173.3</v>
      </c>
      <c r="D676" s="93"/>
      <c r="U676" s="77"/>
      <c r="V676" s="61"/>
      <c r="W676" s="61"/>
    </row>
    <row r="677" spans="1:23" x14ac:dyDescent="0.2">
      <c r="A677" s="60">
        <v>24563</v>
      </c>
      <c r="B677" s="61">
        <v>137100</v>
      </c>
      <c r="C677" s="93">
        <f t="shared" si="34"/>
        <v>137.1</v>
      </c>
      <c r="D677" s="93"/>
      <c r="U677" s="77"/>
      <c r="V677" s="61"/>
      <c r="W677" s="61"/>
    </row>
    <row r="678" spans="1:23" x14ac:dyDescent="0.2">
      <c r="A678" s="60">
        <v>24593</v>
      </c>
      <c r="B678" s="61">
        <v>402700</v>
      </c>
      <c r="C678" s="93">
        <f t="shared" si="34"/>
        <v>402.7</v>
      </c>
      <c r="D678" s="93"/>
      <c r="U678" s="77"/>
      <c r="V678" s="61"/>
      <c r="W678" s="61"/>
    </row>
    <row r="679" spans="1:23" x14ac:dyDescent="0.2">
      <c r="A679" s="60">
        <v>24624</v>
      </c>
      <c r="B679" s="61">
        <v>255200</v>
      </c>
      <c r="C679" s="93">
        <f t="shared" si="34"/>
        <v>255.2</v>
      </c>
      <c r="D679" s="93"/>
      <c r="U679" s="77"/>
      <c r="V679" s="61"/>
      <c r="W679" s="61"/>
    </row>
    <row r="680" spans="1:23" x14ac:dyDescent="0.2">
      <c r="A680" s="60">
        <v>24654</v>
      </c>
      <c r="B680" s="61">
        <v>71960</v>
      </c>
      <c r="C680" s="93">
        <f t="shared" si="34"/>
        <v>71.959999999999994</v>
      </c>
      <c r="D680" s="93"/>
      <c r="U680" s="77"/>
      <c r="V680" s="61"/>
      <c r="W680" s="61"/>
    </row>
    <row r="681" spans="1:23" x14ac:dyDescent="0.2">
      <c r="A681" s="60">
        <v>24685</v>
      </c>
      <c r="B681" s="61">
        <v>28360</v>
      </c>
      <c r="C681" s="93">
        <f t="shared" si="34"/>
        <v>28.36</v>
      </c>
      <c r="D681" s="93"/>
      <c r="U681" s="77"/>
      <c r="V681" s="61"/>
      <c r="W681" s="61"/>
    </row>
    <row r="682" spans="1:23" x14ac:dyDescent="0.2">
      <c r="A682" s="60">
        <v>24716</v>
      </c>
      <c r="B682" s="61">
        <v>8600</v>
      </c>
      <c r="C682" s="93">
        <f t="shared" si="34"/>
        <v>8.6</v>
      </c>
      <c r="D682" s="93"/>
      <c r="U682" s="77"/>
      <c r="V682" s="61"/>
      <c r="W682" s="61"/>
    </row>
    <row r="683" spans="1:23" x14ac:dyDescent="0.2">
      <c r="A683" s="60">
        <v>24746</v>
      </c>
      <c r="B683" s="61">
        <v>19000</v>
      </c>
      <c r="C683" s="93">
        <f t="shared" si="34"/>
        <v>19</v>
      </c>
      <c r="D683" s="93"/>
      <c r="U683" s="77"/>
      <c r="V683" s="61"/>
      <c r="W683" s="61"/>
    </row>
    <row r="684" spans="1:23" x14ac:dyDescent="0.2">
      <c r="A684" s="60">
        <v>24777</v>
      </c>
      <c r="B684" s="61">
        <v>22800</v>
      </c>
      <c r="C684" s="93">
        <f t="shared" si="34"/>
        <v>22.8</v>
      </c>
      <c r="D684" s="93"/>
      <c r="U684" s="77"/>
      <c r="V684" s="61"/>
      <c r="W684" s="61"/>
    </row>
    <row r="685" spans="1:23" x14ac:dyDescent="0.2">
      <c r="A685" s="60">
        <v>24807</v>
      </c>
      <c r="B685" s="61">
        <v>36800</v>
      </c>
      <c r="C685" s="93">
        <f t="shared" si="34"/>
        <v>36.799999999999997</v>
      </c>
      <c r="D685" s="93"/>
      <c r="U685" s="77"/>
      <c r="V685" s="61"/>
      <c r="W685" s="61"/>
    </row>
    <row r="686" spans="1:23" x14ac:dyDescent="0.2">
      <c r="A686" s="60">
        <v>24838</v>
      </c>
      <c r="B686" s="61">
        <v>102000</v>
      </c>
      <c r="C686" s="93">
        <f t="shared" si="34"/>
        <v>102</v>
      </c>
      <c r="D686" s="93"/>
      <c r="U686" s="77"/>
      <c r="V686" s="61"/>
      <c r="W686" s="61"/>
    </row>
    <row r="687" spans="1:23" x14ac:dyDescent="0.2">
      <c r="A687" s="60">
        <v>24869</v>
      </c>
      <c r="B687" s="61">
        <v>296500</v>
      </c>
      <c r="C687" s="93">
        <f t="shared" si="34"/>
        <v>296.5</v>
      </c>
      <c r="D687" s="93"/>
      <c r="U687" s="77"/>
      <c r="V687" s="61"/>
      <c r="W687" s="61"/>
    </row>
    <row r="688" spans="1:23" x14ac:dyDescent="0.2">
      <c r="A688" s="60">
        <v>24898</v>
      </c>
      <c r="B688" s="61">
        <v>164100</v>
      </c>
      <c r="C688" s="93">
        <f t="shared" si="34"/>
        <v>164.1</v>
      </c>
      <c r="D688" s="93"/>
      <c r="U688" s="77"/>
      <c r="V688" s="61"/>
      <c r="W688" s="61"/>
    </row>
    <row r="689" spans="1:23" x14ac:dyDescent="0.2">
      <c r="A689" s="60">
        <v>24929</v>
      </c>
      <c r="B689" s="61">
        <v>142800</v>
      </c>
      <c r="C689" s="93">
        <f t="shared" si="34"/>
        <v>142.80000000000001</v>
      </c>
      <c r="D689" s="93"/>
      <c r="U689" s="77"/>
      <c r="V689" s="61"/>
      <c r="W689" s="61"/>
    </row>
    <row r="690" spans="1:23" x14ac:dyDescent="0.2">
      <c r="A690" s="60">
        <v>24959</v>
      </c>
      <c r="B690" s="61">
        <v>143500</v>
      </c>
      <c r="C690" s="93">
        <f t="shared" si="34"/>
        <v>143.5</v>
      </c>
      <c r="D690" s="93"/>
      <c r="U690" s="77"/>
      <c r="V690" s="61"/>
      <c r="W690" s="61"/>
    </row>
    <row r="691" spans="1:23" x14ac:dyDescent="0.2">
      <c r="A691" s="60">
        <v>24990</v>
      </c>
      <c r="B691" s="61">
        <v>59200</v>
      </c>
      <c r="C691" s="93">
        <f t="shared" si="34"/>
        <v>59.2</v>
      </c>
      <c r="D691" s="93"/>
      <c r="U691" s="77"/>
      <c r="V691" s="61"/>
      <c r="W691" s="61"/>
    </row>
    <row r="692" spans="1:23" x14ac:dyDescent="0.2">
      <c r="A692" s="60">
        <v>25020</v>
      </c>
      <c r="B692" s="61">
        <v>9000</v>
      </c>
      <c r="C692" s="93">
        <f t="shared" si="34"/>
        <v>9</v>
      </c>
      <c r="D692" s="93"/>
      <c r="U692" s="77"/>
      <c r="V692" s="61"/>
      <c r="W692" s="61"/>
    </row>
    <row r="693" spans="1:23" x14ac:dyDescent="0.2">
      <c r="A693" s="60">
        <v>25051</v>
      </c>
      <c r="B693" s="61">
        <v>6400</v>
      </c>
      <c r="C693" s="93">
        <f t="shared" si="34"/>
        <v>6.4</v>
      </c>
      <c r="D693" s="93"/>
      <c r="U693" s="77"/>
      <c r="V693" s="61"/>
      <c r="W693" s="61"/>
    </row>
    <row r="694" spans="1:23" x14ac:dyDescent="0.2">
      <c r="A694" s="60">
        <v>25082</v>
      </c>
      <c r="B694" s="61">
        <v>9700</v>
      </c>
      <c r="C694" s="93">
        <f t="shared" si="34"/>
        <v>9.6999999999999993</v>
      </c>
      <c r="D694" s="93"/>
      <c r="U694" s="77"/>
      <c r="V694" s="61"/>
      <c r="W694" s="61"/>
    </row>
    <row r="695" spans="1:23" x14ac:dyDescent="0.2">
      <c r="A695" s="60">
        <v>25112</v>
      </c>
      <c r="B695" s="61">
        <v>12000</v>
      </c>
      <c r="C695" s="93">
        <f t="shared" si="34"/>
        <v>12</v>
      </c>
      <c r="D695" s="93"/>
      <c r="U695" s="77"/>
      <c r="V695" s="61"/>
      <c r="W695" s="61"/>
    </row>
    <row r="696" spans="1:23" x14ac:dyDescent="0.2">
      <c r="A696" s="60">
        <v>25143</v>
      </c>
      <c r="B696" s="61">
        <v>40200</v>
      </c>
      <c r="C696" s="93">
        <f t="shared" si="34"/>
        <v>40.200000000000003</v>
      </c>
      <c r="D696" s="93"/>
      <c r="U696" s="77"/>
      <c r="V696" s="61"/>
      <c r="W696" s="61"/>
    </row>
    <row r="697" spans="1:23" x14ac:dyDescent="0.2">
      <c r="A697" s="60">
        <v>25173</v>
      </c>
      <c r="B697" s="61">
        <v>90100</v>
      </c>
      <c r="C697" s="93">
        <f t="shared" si="34"/>
        <v>90.1</v>
      </c>
      <c r="D697" s="93"/>
      <c r="U697" s="77"/>
      <c r="V697" s="61"/>
      <c r="W697" s="61"/>
    </row>
    <row r="698" spans="1:23" x14ac:dyDescent="0.2">
      <c r="A698" s="60">
        <v>25204</v>
      </c>
      <c r="B698" s="61">
        <v>158000</v>
      </c>
      <c r="C698" s="93">
        <f t="shared" si="34"/>
        <v>158</v>
      </c>
      <c r="D698" s="93"/>
      <c r="U698" s="77"/>
      <c r="V698" s="61"/>
      <c r="W698" s="61"/>
    </row>
    <row r="699" spans="1:23" x14ac:dyDescent="0.2">
      <c r="A699" s="60">
        <v>25235</v>
      </c>
      <c r="B699" s="61">
        <v>139000</v>
      </c>
      <c r="C699" s="93">
        <f t="shared" si="34"/>
        <v>139</v>
      </c>
      <c r="D699" s="93"/>
      <c r="U699" s="77"/>
      <c r="V699" s="61"/>
      <c r="W699" s="61"/>
    </row>
    <row r="700" spans="1:23" x14ac:dyDescent="0.2">
      <c r="A700" s="60">
        <v>25263</v>
      </c>
      <c r="B700" s="61">
        <v>178000</v>
      </c>
      <c r="C700" s="93">
        <f t="shared" si="34"/>
        <v>178</v>
      </c>
      <c r="D700" s="93"/>
      <c r="U700" s="77"/>
      <c r="V700" s="61"/>
      <c r="W700" s="61"/>
    </row>
    <row r="701" spans="1:23" x14ac:dyDescent="0.2">
      <c r="A701" s="60">
        <v>25294</v>
      </c>
      <c r="B701" s="61">
        <v>352200</v>
      </c>
      <c r="C701" s="93">
        <f t="shared" si="34"/>
        <v>352.2</v>
      </c>
      <c r="D701" s="93"/>
      <c r="U701" s="77"/>
      <c r="V701" s="61"/>
      <c r="W701" s="61"/>
    </row>
    <row r="702" spans="1:23" x14ac:dyDescent="0.2">
      <c r="A702" s="60">
        <v>25324</v>
      </c>
      <c r="B702" s="61">
        <v>522300</v>
      </c>
      <c r="C702" s="93">
        <f t="shared" si="34"/>
        <v>522.29999999999995</v>
      </c>
      <c r="D702" s="93"/>
      <c r="U702" s="77"/>
      <c r="V702" s="61"/>
      <c r="W702" s="61"/>
    </row>
    <row r="703" spans="1:23" x14ac:dyDescent="0.2">
      <c r="A703" s="60">
        <v>25355</v>
      </c>
      <c r="B703" s="61">
        <v>197800</v>
      </c>
      <c r="C703" s="93">
        <f t="shared" si="34"/>
        <v>197.8</v>
      </c>
      <c r="D703" s="93"/>
      <c r="U703" s="77"/>
      <c r="V703" s="61"/>
      <c r="W703" s="61"/>
    </row>
    <row r="704" spans="1:23" x14ac:dyDescent="0.2">
      <c r="A704" s="60">
        <v>25385</v>
      </c>
      <c r="B704" s="61">
        <v>47700</v>
      </c>
      <c r="C704" s="93">
        <f t="shared" si="34"/>
        <v>47.7</v>
      </c>
      <c r="D704" s="93"/>
      <c r="U704" s="77"/>
      <c r="V704" s="61"/>
      <c r="W704" s="61"/>
    </row>
    <row r="705" spans="1:23" x14ac:dyDescent="0.2">
      <c r="A705" s="60">
        <v>25416</v>
      </c>
      <c r="B705" s="61">
        <v>9500</v>
      </c>
      <c r="C705" s="93">
        <f t="shared" si="34"/>
        <v>9.5</v>
      </c>
      <c r="D705" s="93"/>
      <c r="U705" s="77"/>
      <c r="V705" s="61"/>
      <c r="W705" s="61"/>
    </row>
    <row r="706" spans="1:23" x14ac:dyDescent="0.2">
      <c r="A706" s="60">
        <v>25447</v>
      </c>
      <c r="B706" s="61">
        <v>4000</v>
      </c>
      <c r="C706" s="93">
        <f t="shared" si="34"/>
        <v>4</v>
      </c>
      <c r="D706" s="93"/>
      <c r="U706" s="77"/>
      <c r="V706" s="61"/>
      <c r="W706" s="61"/>
    </row>
    <row r="707" spans="1:23" x14ac:dyDescent="0.2">
      <c r="A707" s="60">
        <v>25477</v>
      </c>
      <c r="B707" s="61">
        <v>16700</v>
      </c>
      <c r="C707" s="93">
        <f t="shared" si="34"/>
        <v>16.7</v>
      </c>
      <c r="D707" s="93"/>
      <c r="U707" s="77"/>
      <c r="V707" s="61"/>
      <c r="W707" s="61"/>
    </row>
    <row r="708" spans="1:23" x14ac:dyDescent="0.2">
      <c r="A708" s="60">
        <v>25508</v>
      </c>
      <c r="B708" s="61">
        <v>18100</v>
      </c>
      <c r="C708" s="93">
        <f t="shared" si="34"/>
        <v>18.100000000000001</v>
      </c>
      <c r="D708" s="93"/>
      <c r="U708" s="77"/>
      <c r="V708" s="61"/>
      <c r="W708" s="61"/>
    </row>
    <row r="709" spans="1:23" x14ac:dyDescent="0.2">
      <c r="A709" s="60">
        <v>25538</v>
      </c>
      <c r="B709" s="61">
        <v>227000</v>
      </c>
      <c r="C709" s="93">
        <f t="shared" si="34"/>
        <v>227</v>
      </c>
      <c r="D709" s="93"/>
      <c r="U709" s="77"/>
      <c r="V709" s="61"/>
      <c r="W709" s="61"/>
    </row>
    <row r="710" spans="1:23" x14ac:dyDescent="0.2">
      <c r="A710" s="60">
        <v>25569</v>
      </c>
      <c r="B710" s="61">
        <v>552200</v>
      </c>
      <c r="C710" s="93">
        <f t="shared" si="34"/>
        <v>552.20000000000005</v>
      </c>
      <c r="D710" s="93"/>
      <c r="U710" s="77"/>
      <c r="V710" s="61"/>
      <c r="W710" s="61"/>
    </row>
    <row r="711" spans="1:23" x14ac:dyDescent="0.2">
      <c r="A711" s="60">
        <v>25600</v>
      </c>
      <c r="B711" s="61">
        <v>162600</v>
      </c>
      <c r="C711" s="93">
        <f t="shared" si="34"/>
        <v>162.6</v>
      </c>
      <c r="D711" s="93"/>
      <c r="U711" s="77"/>
      <c r="V711" s="61"/>
      <c r="W711" s="61"/>
    </row>
    <row r="712" spans="1:23" x14ac:dyDescent="0.2">
      <c r="A712" s="60">
        <v>25628</v>
      </c>
      <c r="B712" s="61">
        <v>166500</v>
      </c>
      <c r="C712" s="93">
        <f t="shared" si="34"/>
        <v>166.5</v>
      </c>
      <c r="D712" s="93"/>
      <c r="U712" s="77"/>
      <c r="V712" s="61"/>
      <c r="W712" s="61"/>
    </row>
    <row r="713" spans="1:23" x14ac:dyDescent="0.2">
      <c r="A713" s="60">
        <v>25659</v>
      </c>
      <c r="B713" s="61">
        <v>115000</v>
      </c>
      <c r="C713" s="93">
        <f t="shared" si="34"/>
        <v>115</v>
      </c>
      <c r="D713" s="93"/>
      <c r="U713" s="77"/>
      <c r="V713" s="61"/>
      <c r="W713" s="61"/>
    </row>
    <row r="714" spans="1:23" x14ac:dyDescent="0.2">
      <c r="A714" s="60">
        <v>25689</v>
      </c>
      <c r="B714" s="61">
        <v>200300</v>
      </c>
      <c r="C714" s="93">
        <f t="shared" si="34"/>
        <v>200.3</v>
      </c>
      <c r="D714" s="93"/>
      <c r="U714" s="77"/>
      <c r="V714" s="61"/>
      <c r="W714" s="61"/>
    </row>
    <row r="715" spans="1:23" x14ac:dyDescent="0.2">
      <c r="A715" s="60">
        <v>25720</v>
      </c>
      <c r="B715" s="61">
        <v>97900</v>
      </c>
      <c r="C715" s="93">
        <f t="shared" si="34"/>
        <v>97.9</v>
      </c>
      <c r="D715" s="93"/>
      <c r="U715" s="77"/>
      <c r="V715" s="61"/>
      <c r="W715" s="61"/>
    </row>
    <row r="716" spans="1:23" x14ac:dyDescent="0.2">
      <c r="A716" s="60">
        <v>25750</v>
      </c>
      <c r="B716" s="61">
        <v>26500</v>
      </c>
      <c r="C716" s="93">
        <f t="shared" ref="C716:C779" si="35">B716 / 1000</f>
        <v>26.5</v>
      </c>
      <c r="D716" s="93"/>
      <c r="U716" s="77"/>
      <c r="V716" s="61"/>
      <c r="W716" s="61"/>
    </row>
    <row r="717" spans="1:23" x14ac:dyDescent="0.2">
      <c r="A717" s="60">
        <v>25781</v>
      </c>
      <c r="B717" s="61">
        <v>5600</v>
      </c>
      <c r="C717" s="93">
        <f t="shared" si="35"/>
        <v>5.6</v>
      </c>
      <c r="D717" s="93"/>
      <c r="U717" s="77"/>
      <c r="V717" s="61"/>
      <c r="W717" s="61"/>
    </row>
    <row r="718" spans="1:23" x14ac:dyDescent="0.2">
      <c r="A718" s="60">
        <v>25812</v>
      </c>
      <c r="B718" s="61">
        <v>2700</v>
      </c>
      <c r="C718" s="93">
        <f t="shared" si="35"/>
        <v>2.7</v>
      </c>
      <c r="D718" s="93"/>
      <c r="U718" s="77"/>
      <c r="V718" s="61"/>
      <c r="W718" s="61"/>
    </row>
    <row r="719" spans="1:23" x14ac:dyDescent="0.2">
      <c r="A719" s="60">
        <v>25842</v>
      </c>
      <c r="B719" s="61">
        <v>12560</v>
      </c>
      <c r="C719" s="93">
        <f t="shared" si="35"/>
        <v>12.56</v>
      </c>
      <c r="D719" s="93"/>
      <c r="U719" s="77"/>
      <c r="V719" s="61"/>
      <c r="W719" s="61"/>
    </row>
    <row r="720" spans="1:23" x14ac:dyDescent="0.2">
      <c r="A720" s="60">
        <v>25873</v>
      </c>
      <c r="B720" s="61">
        <v>149100</v>
      </c>
      <c r="C720" s="93">
        <f t="shared" si="35"/>
        <v>149.1</v>
      </c>
      <c r="D720" s="93"/>
      <c r="U720" s="77"/>
      <c r="V720" s="61"/>
      <c r="W720" s="61"/>
    </row>
    <row r="721" spans="1:23" x14ac:dyDescent="0.2">
      <c r="A721" s="60">
        <v>25903</v>
      </c>
      <c r="B721" s="61">
        <v>147700</v>
      </c>
      <c r="C721" s="93">
        <f t="shared" si="35"/>
        <v>147.69999999999999</v>
      </c>
      <c r="D721" s="93"/>
      <c r="U721" s="77"/>
      <c r="V721" s="61"/>
      <c r="W721" s="61"/>
    </row>
    <row r="722" spans="1:23" x14ac:dyDescent="0.2">
      <c r="A722" s="60">
        <v>25934</v>
      </c>
      <c r="B722" s="61">
        <v>244400</v>
      </c>
      <c r="C722" s="93">
        <f t="shared" si="35"/>
        <v>244.4</v>
      </c>
      <c r="D722" s="93"/>
      <c r="U722" s="77"/>
      <c r="V722" s="61"/>
      <c r="W722" s="61"/>
    </row>
    <row r="723" spans="1:23" x14ac:dyDescent="0.2">
      <c r="A723" s="60">
        <v>25965</v>
      </c>
      <c r="B723" s="61">
        <v>151500</v>
      </c>
      <c r="C723" s="93">
        <f t="shared" si="35"/>
        <v>151.5</v>
      </c>
      <c r="D723" s="93"/>
      <c r="U723" s="77"/>
      <c r="V723" s="61"/>
      <c r="W723" s="61"/>
    </row>
    <row r="724" spans="1:23" x14ac:dyDescent="0.2">
      <c r="A724" s="60">
        <v>25993</v>
      </c>
      <c r="B724" s="61">
        <v>213400</v>
      </c>
      <c r="C724" s="93">
        <f t="shared" si="35"/>
        <v>213.4</v>
      </c>
      <c r="D724" s="93"/>
      <c r="U724" s="77"/>
      <c r="V724" s="61"/>
      <c r="W724" s="61"/>
    </row>
    <row r="725" spans="1:23" x14ac:dyDescent="0.2">
      <c r="A725" s="60">
        <v>26024</v>
      </c>
      <c r="B725" s="61">
        <v>205200</v>
      </c>
      <c r="C725" s="93">
        <f t="shared" si="35"/>
        <v>205.2</v>
      </c>
      <c r="D725" s="93"/>
      <c r="U725" s="77"/>
      <c r="V725" s="61"/>
      <c r="W725" s="61"/>
    </row>
    <row r="726" spans="1:23" x14ac:dyDescent="0.2">
      <c r="A726" s="60">
        <v>26054</v>
      </c>
      <c r="B726" s="61">
        <v>321400</v>
      </c>
      <c r="C726" s="93">
        <f t="shared" si="35"/>
        <v>321.39999999999998</v>
      </c>
      <c r="D726" s="93"/>
      <c r="U726" s="77"/>
      <c r="V726" s="61"/>
      <c r="W726" s="61"/>
    </row>
    <row r="727" spans="1:23" x14ac:dyDescent="0.2">
      <c r="A727" s="60">
        <v>26085</v>
      </c>
      <c r="B727" s="61">
        <v>156100</v>
      </c>
      <c r="C727" s="93">
        <f t="shared" si="35"/>
        <v>156.1</v>
      </c>
      <c r="D727" s="93"/>
      <c r="U727" s="77"/>
      <c r="V727" s="61"/>
      <c r="W727" s="61"/>
    </row>
    <row r="728" spans="1:23" x14ac:dyDescent="0.2">
      <c r="A728" s="60">
        <v>26115</v>
      </c>
      <c r="B728" s="61">
        <v>49070</v>
      </c>
      <c r="C728" s="93">
        <f t="shared" si="35"/>
        <v>49.07</v>
      </c>
      <c r="D728" s="93"/>
      <c r="U728" s="77"/>
      <c r="V728" s="61"/>
      <c r="W728" s="61"/>
    </row>
    <row r="729" spans="1:23" x14ac:dyDescent="0.2">
      <c r="A729" s="60">
        <v>26146</v>
      </c>
      <c r="B729" s="61">
        <v>10370</v>
      </c>
      <c r="C729" s="93">
        <f t="shared" si="35"/>
        <v>10.37</v>
      </c>
      <c r="D729" s="93"/>
      <c r="U729" s="77"/>
      <c r="V729" s="61"/>
      <c r="W729" s="61"/>
    </row>
    <row r="730" spans="1:23" x14ac:dyDescent="0.2">
      <c r="A730" s="60">
        <v>26177</v>
      </c>
      <c r="B730" s="61">
        <v>5890</v>
      </c>
      <c r="C730" s="93">
        <f t="shared" si="35"/>
        <v>5.89</v>
      </c>
      <c r="D730" s="93"/>
      <c r="U730" s="77"/>
      <c r="V730" s="61"/>
      <c r="W730" s="61"/>
    </row>
    <row r="731" spans="1:23" x14ac:dyDescent="0.2">
      <c r="A731" s="60">
        <v>26207</v>
      </c>
      <c r="B731" s="61">
        <v>5400</v>
      </c>
      <c r="C731" s="93">
        <f t="shared" si="35"/>
        <v>5.4</v>
      </c>
      <c r="D731" s="93"/>
      <c r="U731" s="77"/>
      <c r="V731" s="61"/>
      <c r="W731" s="61"/>
    </row>
    <row r="732" spans="1:23" x14ac:dyDescent="0.2">
      <c r="A732" s="60">
        <v>26238</v>
      </c>
      <c r="B732" s="61">
        <v>31600</v>
      </c>
      <c r="C732" s="93">
        <f t="shared" si="35"/>
        <v>31.6</v>
      </c>
      <c r="D732" s="93"/>
      <c r="U732" s="77"/>
      <c r="V732" s="61"/>
      <c r="W732" s="61"/>
    </row>
    <row r="733" spans="1:23" x14ac:dyDescent="0.2">
      <c r="A733" s="60">
        <v>26268</v>
      </c>
      <c r="B733" s="61">
        <v>40700</v>
      </c>
      <c r="C733" s="93">
        <f t="shared" si="35"/>
        <v>40.700000000000003</v>
      </c>
      <c r="D733" s="93"/>
      <c r="U733" s="77"/>
      <c r="V733" s="61"/>
      <c r="W733" s="61"/>
    </row>
    <row r="734" spans="1:23" x14ac:dyDescent="0.2">
      <c r="A734" s="60">
        <v>26299</v>
      </c>
      <c r="B734" s="61">
        <v>126400</v>
      </c>
      <c r="C734" s="93">
        <f t="shared" si="35"/>
        <v>126.4</v>
      </c>
      <c r="D734" s="93"/>
      <c r="U734" s="77"/>
      <c r="V734" s="61"/>
      <c r="W734" s="61"/>
    </row>
    <row r="735" spans="1:23" x14ac:dyDescent="0.2">
      <c r="A735" s="60">
        <v>26330</v>
      </c>
      <c r="B735" s="61">
        <v>127400</v>
      </c>
      <c r="C735" s="93">
        <f t="shared" si="35"/>
        <v>127.4</v>
      </c>
      <c r="D735" s="93"/>
      <c r="U735" s="77"/>
      <c r="V735" s="61"/>
      <c r="W735" s="61"/>
    </row>
    <row r="736" spans="1:23" x14ac:dyDescent="0.2">
      <c r="A736" s="60">
        <v>26359</v>
      </c>
      <c r="B736" s="61">
        <v>337900</v>
      </c>
      <c r="C736" s="93">
        <f t="shared" si="35"/>
        <v>337.9</v>
      </c>
      <c r="D736" s="93"/>
      <c r="U736" s="77"/>
      <c r="V736" s="61"/>
      <c r="W736" s="61"/>
    </row>
    <row r="737" spans="1:23" x14ac:dyDescent="0.2">
      <c r="A737" s="60">
        <v>26390</v>
      </c>
      <c r="B737" s="61">
        <v>173500</v>
      </c>
      <c r="C737" s="93">
        <f t="shared" si="35"/>
        <v>173.5</v>
      </c>
      <c r="D737" s="93"/>
      <c r="U737" s="77"/>
      <c r="V737" s="61"/>
      <c r="W737" s="61"/>
    </row>
    <row r="738" spans="1:23" x14ac:dyDescent="0.2">
      <c r="A738" s="60">
        <v>26420</v>
      </c>
      <c r="B738" s="61">
        <v>193700</v>
      </c>
      <c r="C738" s="93">
        <f t="shared" si="35"/>
        <v>193.7</v>
      </c>
      <c r="D738" s="93"/>
      <c r="U738" s="77"/>
      <c r="V738" s="61"/>
      <c r="W738" s="61"/>
    </row>
    <row r="739" spans="1:23" x14ac:dyDescent="0.2">
      <c r="A739" s="60">
        <v>26451</v>
      </c>
      <c r="B739" s="61">
        <v>91700</v>
      </c>
      <c r="C739" s="93">
        <f t="shared" si="35"/>
        <v>91.7</v>
      </c>
      <c r="D739" s="93"/>
      <c r="U739" s="77"/>
      <c r="V739" s="61"/>
      <c r="W739" s="61"/>
    </row>
    <row r="740" spans="1:23" x14ac:dyDescent="0.2">
      <c r="A740" s="60">
        <v>26481</v>
      </c>
      <c r="B740" s="61">
        <v>20300</v>
      </c>
      <c r="C740" s="93">
        <f t="shared" si="35"/>
        <v>20.3</v>
      </c>
      <c r="D740" s="93"/>
      <c r="U740" s="77"/>
      <c r="V740" s="61"/>
      <c r="W740" s="61"/>
    </row>
    <row r="741" spans="1:23" x14ac:dyDescent="0.2">
      <c r="A741" s="60">
        <v>26512</v>
      </c>
      <c r="B741" s="61">
        <v>9200</v>
      </c>
      <c r="C741" s="93">
        <f t="shared" si="35"/>
        <v>9.1999999999999993</v>
      </c>
      <c r="D741" s="93"/>
      <c r="U741" s="77"/>
      <c r="V741" s="61"/>
      <c r="W741" s="61"/>
    </row>
    <row r="742" spans="1:23" x14ac:dyDescent="0.2">
      <c r="A742" s="60">
        <v>26543</v>
      </c>
      <c r="B742" s="61">
        <v>10</v>
      </c>
      <c r="C742" s="93">
        <f t="shared" si="35"/>
        <v>0.01</v>
      </c>
      <c r="D742" s="93"/>
      <c r="U742" s="77"/>
      <c r="V742" s="61"/>
      <c r="W742" s="61"/>
    </row>
    <row r="743" spans="1:23" x14ac:dyDescent="0.2">
      <c r="A743" s="60">
        <v>26573</v>
      </c>
      <c r="B743" s="61">
        <v>19650</v>
      </c>
      <c r="C743" s="93">
        <f t="shared" si="35"/>
        <v>19.649999999999999</v>
      </c>
      <c r="D743" s="93"/>
      <c r="U743" s="77"/>
      <c r="V743" s="61"/>
      <c r="W743" s="61"/>
    </row>
    <row r="744" spans="1:23" x14ac:dyDescent="0.2">
      <c r="A744" s="60">
        <v>26604</v>
      </c>
      <c r="B744" s="61">
        <v>56120</v>
      </c>
      <c r="C744" s="93">
        <f t="shared" si="35"/>
        <v>56.12</v>
      </c>
      <c r="D744" s="93"/>
      <c r="U744" s="77"/>
      <c r="V744" s="61"/>
      <c r="W744" s="61"/>
    </row>
    <row r="745" spans="1:23" x14ac:dyDescent="0.2">
      <c r="A745" s="60">
        <v>26634</v>
      </c>
      <c r="B745" s="61">
        <v>123220</v>
      </c>
      <c r="C745" s="93">
        <f t="shared" si="35"/>
        <v>123.22</v>
      </c>
      <c r="D745" s="93"/>
      <c r="U745" s="77"/>
      <c r="V745" s="61"/>
      <c r="W745" s="61"/>
    </row>
    <row r="746" spans="1:23" x14ac:dyDescent="0.2">
      <c r="A746" s="60">
        <v>26665</v>
      </c>
      <c r="B746" s="61">
        <v>174680</v>
      </c>
      <c r="C746" s="93">
        <f t="shared" si="35"/>
        <v>174.68</v>
      </c>
      <c r="D746" s="93"/>
      <c r="U746" s="77"/>
      <c r="V746" s="61"/>
      <c r="W746" s="61"/>
    </row>
    <row r="747" spans="1:23" x14ac:dyDescent="0.2">
      <c r="A747" s="60">
        <v>26696</v>
      </c>
      <c r="B747" s="61">
        <v>166730</v>
      </c>
      <c r="C747" s="93">
        <f t="shared" si="35"/>
        <v>166.73</v>
      </c>
      <c r="D747" s="93"/>
      <c r="U747" s="77"/>
      <c r="V747" s="61"/>
      <c r="W747" s="61"/>
    </row>
    <row r="748" spans="1:23" x14ac:dyDescent="0.2">
      <c r="A748" s="60">
        <v>26724</v>
      </c>
      <c r="B748" s="61">
        <v>137980</v>
      </c>
      <c r="C748" s="93">
        <f t="shared" si="35"/>
        <v>137.97999999999999</v>
      </c>
      <c r="D748" s="93"/>
      <c r="U748" s="77"/>
      <c r="V748" s="61"/>
      <c r="W748" s="61"/>
    </row>
    <row r="749" spans="1:23" x14ac:dyDescent="0.2">
      <c r="A749" s="60">
        <v>26755</v>
      </c>
      <c r="B749" s="61">
        <v>223630</v>
      </c>
      <c r="C749" s="93">
        <f t="shared" si="35"/>
        <v>223.63</v>
      </c>
      <c r="D749" s="93"/>
      <c r="U749" s="77"/>
      <c r="V749" s="61"/>
      <c r="W749" s="61"/>
    </row>
    <row r="750" spans="1:23" x14ac:dyDescent="0.2">
      <c r="A750" s="60">
        <v>26785</v>
      </c>
      <c r="B750" s="61">
        <v>341600</v>
      </c>
      <c r="C750" s="93">
        <f t="shared" si="35"/>
        <v>341.6</v>
      </c>
      <c r="D750" s="93"/>
      <c r="U750" s="77"/>
      <c r="V750" s="61"/>
      <c r="W750" s="61"/>
    </row>
    <row r="751" spans="1:23" x14ac:dyDescent="0.2">
      <c r="A751" s="60">
        <v>26816</v>
      </c>
      <c r="B751" s="61">
        <v>104490</v>
      </c>
      <c r="C751" s="93">
        <f t="shared" si="35"/>
        <v>104.49</v>
      </c>
      <c r="D751" s="93"/>
      <c r="U751" s="77"/>
      <c r="V751" s="61"/>
      <c r="W751" s="61"/>
    </row>
    <row r="752" spans="1:23" x14ac:dyDescent="0.2">
      <c r="A752" s="60">
        <v>26846</v>
      </c>
      <c r="B752" s="61">
        <v>28710</v>
      </c>
      <c r="C752" s="93">
        <f t="shared" si="35"/>
        <v>28.71</v>
      </c>
      <c r="D752" s="93"/>
      <c r="U752" s="77"/>
      <c r="V752" s="61"/>
      <c r="W752" s="61"/>
    </row>
    <row r="753" spans="1:23" x14ac:dyDescent="0.2">
      <c r="A753" s="60">
        <v>26877</v>
      </c>
      <c r="B753" s="61">
        <v>4520</v>
      </c>
      <c r="C753" s="93">
        <f t="shared" si="35"/>
        <v>4.5199999999999996</v>
      </c>
      <c r="D753" s="93"/>
      <c r="U753" s="77"/>
      <c r="V753" s="61"/>
      <c r="W753" s="61"/>
    </row>
    <row r="754" spans="1:23" x14ac:dyDescent="0.2">
      <c r="A754" s="60">
        <v>26908</v>
      </c>
      <c r="B754" s="61">
        <v>8920</v>
      </c>
      <c r="C754" s="93">
        <f t="shared" si="35"/>
        <v>8.92</v>
      </c>
      <c r="D754" s="93"/>
      <c r="U754" s="77"/>
      <c r="V754" s="61"/>
      <c r="W754" s="61"/>
    </row>
    <row r="755" spans="1:23" x14ac:dyDescent="0.2">
      <c r="A755" s="60">
        <v>26938</v>
      </c>
      <c r="B755" s="61">
        <v>43010</v>
      </c>
      <c r="C755" s="93">
        <f t="shared" si="35"/>
        <v>43.01</v>
      </c>
      <c r="D755" s="93"/>
      <c r="U755" s="77"/>
      <c r="V755" s="61"/>
      <c r="W755" s="61"/>
    </row>
    <row r="756" spans="1:23" x14ac:dyDescent="0.2">
      <c r="A756" s="60">
        <v>26969</v>
      </c>
      <c r="B756" s="61">
        <v>413450</v>
      </c>
      <c r="C756" s="93">
        <f t="shared" si="35"/>
        <v>413.45</v>
      </c>
      <c r="D756" s="93"/>
      <c r="U756" s="77"/>
      <c r="V756" s="61"/>
      <c r="W756" s="61"/>
    </row>
    <row r="757" spans="1:23" x14ac:dyDescent="0.2">
      <c r="A757" s="60">
        <v>26999</v>
      </c>
      <c r="B757" s="61">
        <v>244890</v>
      </c>
      <c r="C757" s="93">
        <f t="shared" si="35"/>
        <v>244.89</v>
      </c>
      <c r="D757" s="93"/>
      <c r="U757" s="77"/>
      <c r="V757" s="61"/>
      <c r="W757" s="61"/>
    </row>
    <row r="758" spans="1:23" x14ac:dyDescent="0.2">
      <c r="A758" s="60">
        <v>27030</v>
      </c>
      <c r="B758" s="61">
        <v>537400</v>
      </c>
      <c r="C758" s="93">
        <f t="shared" si="35"/>
        <v>537.4</v>
      </c>
      <c r="D758" s="93"/>
      <c r="U758" s="77"/>
      <c r="V758" s="61"/>
      <c r="W758" s="61"/>
    </row>
    <row r="759" spans="1:23" x14ac:dyDescent="0.2">
      <c r="A759" s="60">
        <v>27061</v>
      </c>
      <c r="B759" s="61">
        <v>113740</v>
      </c>
      <c r="C759" s="93">
        <f t="shared" si="35"/>
        <v>113.74</v>
      </c>
      <c r="D759" s="93"/>
      <c r="U759" s="77"/>
      <c r="V759" s="61"/>
      <c r="W759" s="61"/>
    </row>
    <row r="760" spans="1:23" x14ac:dyDescent="0.2">
      <c r="A760" s="60">
        <v>27089</v>
      </c>
      <c r="B760" s="61">
        <v>307280</v>
      </c>
      <c r="C760" s="93">
        <f t="shared" si="35"/>
        <v>307.27999999999997</v>
      </c>
      <c r="D760" s="93"/>
      <c r="U760" s="77"/>
      <c r="V760" s="61"/>
      <c r="W760" s="61"/>
    </row>
    <row r="761" spans="1:23" x14ac:dyDescent="0.2">
      <c r="A761" s="60">
        <v>27120</v>
      </c>
      <c r="B761" s="61">
        <v>274390</v>
      </c>
      <c r="C761" s="93">
        <f t="shared" si="35"/>
        <v>274.39</v>
      </c>
      <c r="D761" s="93"/>
      <c r="U761" s="77"/>
      <c r="V761" s="61"/>
      <c r="W761" s="61"/>
    </row>
    <row r="762" spans="1:23" x14ac:dyDescent="0.2">
      <c r="A762" s="60">
        <v>27150</v>
      </c>
      <c r="B762" s="61">
        <v>370620</v>
      </c>
      <c r="C762" s="93">
        <f t="shared" si="35"/>
        <v>370.62</v>
      </c>
      <c r="D762" s="93"/>
      <c r="U762" s="77"/>
      <c r="V762" s="61"/>
      <c r="W762" s="61"/>
    </row>
    <row r="763" spans="1:23" x14ac:dyDescent="0.2">
      <c r="A763" s="60">
        <v>27181</v>
      </c>
      <c r="B763" s="61">
        <v>251880</v>
      </c>
      <c r="C763" s="93">
        <f t="shared" si="35"/>
        <v>251.88</v>
      </c>
      <c r="D763" s="93"/>
      <c r="U763" s="77"/>
      <c r="V763" s="61"/>
      <c r="W763" s="61"/>
    </row>
    <row r="764" spans="1:23" x14ac:dyDescent="0.2">
      <c r="A764" s="60">
        <v>27211</v>
      </c>
      <c r="B764" s="61">
        <v>69210</v>
      </c>
      <c r="C764" s="93">
        <f t="shared" si="35"/>
        <v>69.209999999999994</v>
      </c>
      <c r="D764" s="93"/>
      <c r="U764" s="77"/>
      <c r="V764" s="61"/>
      <c r="W764" s="61"/>
    </row>
    <row r="765" spans="1:23" x14ac:dyDescent="0.2">
      <c r="A765" s="60">
        <v>27242</v>
      </c>
      <c r="B765" s="61">
        <v>16580</v>
      </c>
      <c r="C765" s="93">
        <f t="shared" si="35"/>
        <v>16.579999999999998</v>
      </c>
      <c r="D765" s="93"/>
      <c r="U765" s="77"/>
      <c r="V765" s="61"/>
      <c r="W765" s="61"/>
    </row>
    <row r="766" spans="1:23" x14ac:dyDescent="0.2">
      <c r="A766" s="60">
        <v>27273</v>
      </c>
      <c r="B766" s="61">
        <v>5310</v>
      </c>
      <c r="C766" s="93">
        <f t="shared" si="35"/>
        <v>5.31</v>
      </c>
      <c r="D766" s="93"/>
      <c r="U766" s="77"/>
      <c r="V766" s="61"/>
      <c r="W766" s="61"/>
    </row>
    <row r="767" spans="1:23" x14ac:dyDescent="0.2">
      <c r="A767" s="60">
        <v>27303</v>
      </c>
      <c r="B767" s="61">
        <v>10</v>
      </c>
      <c r="C767" s="93">
        <f t="shared" si="35"/>
        <v>0.01</v>
      </c>
      <c r="D767" s="93"/>
      <c r="U767" s="77"/>
      <c r="V767" s="61"/>
      <c r="W767" s="61"/>
    </row>
    <row r="768" spans="1:23" x14ac:dyDescent="0.2">
      <c r="A768" s="60">
        <v>27334</v>
      </c>
      <c r="B768" s="61">
        <v>16280</v>
      </c>
      <c r="C768" s="93">
        <f t="shared" si="35"/>
        <v>16.28</v>
      </c>
      <c r="D768" s="93"/>
      <c r="U768" s="77"/>
      <c r="V768" s="61"/>
      <c r="W768" s="61"/>
    </row>
    <row r="769" spans="1:23" x14ac:dyDescent="0.2">
      <c r="A769" s="60">
        <v>27364</v>
      </c>
      <c r="B769" s="61">
        <v>38880</v>
      </c>
      <c r="C769" s="93">
        <f t="shared" si="35"/>
        <v>38.880000000000003</v>
      </c>
      <c r="D769" s="93"/>
      <c r="U769" s="77"/>
      <c r="V769" s="61"/>
      <c r="W769" s="61"/>
    </row>
    <row r="770" spans="1:23" x14ac:dyDescent="0.2">
      <c r="A770" s="60">
        <v>27395</v>
      </c>
      <c r="B770" s="61">
        <v>45510</v>
      </c>
      <c r="C770" s="93">
        <f t="shared" si="35"/>
        <v>45.51</v>
      </c>
      <c r="D770" s="93"/>
      <c r="U770" s="77"/>
      <c r="V770" s="61"/>
      <c r="W770" s="61"/>
    </row>
    <row r="771" spans="1:23" x14ac:dyDescent="0.2">
      <c r="A771" s="60">
        <v>27426</v>
      </c>
      <c r="B771" s="61">
        <v>113900</v>
      </c>
      <c r="C771" s="93">
        <f t="shared" si="35"/>
        <v>113.9</v>
      </c>
      <c r="D771" s="93"/>
      <c r="U771" s="77"/>
      <c r="V771" s="61"/>
      <c r="W771" s="61"/>
    </row>
    <row r="772" spans="1:23" x14ac:dyDescent="0.2">
      <c r="A772" s="60">
        <v>27454</v>
      </c>
      <c r="B772" s="61">
        <v>269420</v>
      </c>
      <c r="C772" s="93">
        <f t="shared" si="35"/>
        <v>269.42</v>
      </c>
      <c r="D772" s="93"/>
      <c r="U772" s="77"/>
      <c r="V772" s="61"/>
      <c r="W772" s="61"/>
    </row>
    <row r="773" spans="1:23" x14ac:dyDescent="0.2">
      <c r="A773" s="60">
        <v>27485</v>
      </c>
      <c r="B773" s="61">
        <v>167490</v>
      </c>
      <c r="C773" s="93">
        <f t="shared" si="35"/>
        <v>167.49</v>
      </c>
      <c r="D773" s="93"/>
      <c r="U773" s="77"/>
      <c r="V773" s="61"/>
      <c r="W773" s="61"/>
    </row>
    <row r="774" spans="1:23" x14ac:dyDescent="0.2">
      <c r="A774" s="60">
        <v>27515</v>
      </c>
      <c r="B774" s="61">
        <v>397680</v>
      </c>
      <c r="C774" s="93">
        <f t="shared" si="35"/>
        <v>397.68</v>
      </c>
      <c r="D774" s="93"/>
      <c r="U774" s="77"/>
      <c r="V774" s="61"/>
      <c r="W774" s="61"/>
    </row>
    <row r="775" spans="1:23" x14ac:dyDescent="0.2">
      <c r="A775" s="60">
        <v>27546</v>
      </c>
      <c r="B775" s="61">
        <v>268050</v>
      </c>
      <c r="C775" s="93">
        <f t="shared" si="35"/>
        <v>268.05</v>
      </c>
      <c r="D775" s="93"/>
      <c r="U775" s="77"/>
      <c r="V775" s="61"/>
      <c r="W775" s="61"/>
    </row>
    <row r="776" spans="1:23" x14ac:dyDescent="0.2">
      <c r="A776" s="60">
        <v>27576</v>
      </c>
      <c r="B776" s="61">
        <v>64920</v>
      </c>
      <c r="C776" s="93">
        <f t="shared" si="35"/>
        <v>64.92</v>
      </c>
      <c r="D776" s="93"/>
      <c r="U776" s="77"/>
      <c r="V776" s="61"/>
      <c r="W776" s="61"/>
    </row>
    <row r="777" spans="1:23" x14ac:dyDescent="0.2">
      <c r="A777" s="60">
        <v>27607</v>
      </c>
      <c r="B777" s="61">
        <v>13420</v>
      </c>
      <c r="C777" s="93">
        <f t="shared" si="35"/>
        <v>13.42</v>
      </c>
      <c r="D777" s="93"/>
      <c r="U777" s="77"/>
      <c r="V777" s="61"/>
      <c r="W777" s="61"/>
    </row>
    <row r="778" spans="1:23" x14ac:dyDescent="0.2">
      <c r="A778" s="60">
        <v>27638</v>
      </c>
      <c r="B778" s="61">
        <v>9840</v>
      </c>
      <c r="C778" s="93">
        <f t="shared" si="35"/>
        <v>9.84</v>
      </c>
      <c r="D778" s="93"/>
      <c r="U778" s="77"/>
      <c r="V778" s="61"/>
      <c r="W778" s="61"/>
    </row>
    <row r="779" spans="1:23" x14ac:dyDescent="0.2">
      <c r="A779" s="60">
        <v>27668</v>
      </c>
      <c r="B779" s="61">
        <v>19890</v>
      </c>
      <c r="C779" s="93">
        <f t="shared" si="35"/>
        <v>19.89</v>
      </c>
      <c r="D779" s="93"/>
      <c r="U779" s="77"/>
      <c r="V779" s="61"/>
      <c r="W779" s="61"/>
    </row>
    <row r="780" spans="1:23" x14ac:dyDescent="0.2">
      <c r="A780" s="60">
        <v>27699</v>
      </c>
      <c r="B780" s="61">
        <v>42950</v>
      </c>
      <c r="C780" s="93">
        <f t="shared" ref="C780:C843" si="36">B780 / 1000</f>
        <v>42.95</v>
      </c>
      <c r="D780" s="93"/>
      <c r="U780" s="77"/>
      <c r="V780" s="61"/>
      <c r="W780" s="61"/>
    </row>
    <row r="781" spans="1:23" x14ac:dyDescent="0.2">
      <c r="A781" s="60">
        <v>27729</v>
      </c>
      <c r="B781" s="61">
        <v>55840</v>
      </c>
      <c r="C781" s="93">
        <f t="shared" si="36"/>
        <v>55.84</v>
      </c>
      <c r="D781" s="93"/>
      <c r="U781" s="77"/>
      <c r="V781" s="61"/>
      <c r="W781" s="61"/>
    </row>
    <row r="782" spans="1:23" x14ac:dyDescent="0.2">
      <c r="A782" s="60">
        <v>27760</v>
      </c>
      <c r="B782" s="61">
        <v>31350</v>
      </c>
      <c r="C782" s="93">
        <f t="shared" si="36"/>
        <v>31.35</v>
      </c>
      <c r="D782" s="93"/>
      <c r="U782" s="77"/>
      <c r="V782" s="61"/>
      <c r="W782" s="61"/>
    </row>
    <row r="783" spans="1:23" x14ac:dyDescent="0.2">
      <c r="A783" s="60">
        <v>27791</v>
      </c>
      <c r="B783" s="61">
        <v>54860</v>
      </c>
      <c r="C783" s="93">
        <f t="shared" si="36"/>
        <v>54.86</v>
      </c>
      <c r="D783" s="93"/>
      <c r="U783" s="77"/>
      <c r="V783" s="61"/>
      <c r="W783" s="61"/>
    </row>
    <row r="784" spans="1:23" x14ac:dyDescent="0.2">
      <c r="A784" s="60">
        <v>27820</v>
      </c>
      <c r="B784" s="61">
        <v>74470</v>
      </c>
      <c r="C784" s="93">
        <f t="shared" si="36"/>
        <v>74.47</v>
      </c>
      <c r="D784" s="93"/>
      <c r="U784" s="77"/>
      <c r="V784" s="61"/>
      <c r="W784" s="61"/>
    </row>
    <row r="785" spans="1:23" x14ac:dyDescent="0.2">
      <c r="A785" s="60">
        <v>27851</v>
      </c>
      <c r="B785" s="61">
        <v>127060</v>
      </c>
      <c r="C785" s="93">
        <f t="shared" si="36"/>
        <v>127.06</v>
      </c>
      <c r="D785" s="93"/>
      <c r="U785" s="77"/>
      <c r="V785" s="61"/>
      <c r="W785" s="61"/>
    </row>
    <row r="786" spans="1:23" x14ac:dyDescent="0.2">
      <c r="A786" s="60">
        <v>27881</v>
      </c>
      <c r="B786" s="61">
        <v>177540</v>
      </c>
      <c r="C786" s="93">
        <f t="shared" si="36"/>
        <v>177.54</v>
      </c>
      <c r="D786" s="93"/>
      <c r="U786" s="77"/>
      <c r="V786" s="61"/>
      <c r="W786" s="61"/>
    </row>
    <row r="787" spans="1:23" x14ac:dyDescent="0.2">
      <c r="A787" s="60">
        <v>27912</v>
      </c>
      <c r="B787" s="61">
        <v>46330</v>
      </c>
      <c r="C787" s="93">
        <f t="shared" si="36"/>
        <v>46.33</v>
      </c>
      <c r="D787" s="93"/>
      <c r="U787" s="77"/>
      <c r="V787" s="61"/>
      <c r="W787" s="61"/>
    </row>
    <row r="788" spans="1:23" x14ac:dyDescent="0.2">
      <c r="A788" s="60">
        <v>27942</v>
      </c>
      <c r="B788" s="61">
        <v>18670</v>
      </c>
      <c r="C788" s="93">
        <f t="shared" si="36"/>
        <v>18.670000000000002</v>
      </c>
      <c r="D788" s="93"/>
      <c r="U788" s="77"/>
      <c r="V788" s="61"/>
      <c r="W788" s="61"/>
    </row>
    <row r="789" spans="1:23" x14ac:dyDescent="0.2">
      <c r="A789" s="60">
        <v>27973</v>
      </c>
      <c r="B789" s="61">
        <v>15470</v>
      </c>
      <c r="C789" s="93">
        <f t="shared" si="36"/>
        <v>15.47</v>
      </c>
      <c r="D789" s="93"/>
      <c r="U789" s="77"/>
      <c r="V789" s="61"/>
      <c r="W789" s="61"/>
    </row>
    <row r="790" spans="1:23" x14ac:dyDescent="0.2">
      <c r="A790" s="60">
        <v>28004</v>
      </c>
      <c r="B790" s="61">
        <v>6760</v>
      </c>
      <c r="C790" s="93">
        <f t="shared" si="36"/>
        <v>6.76</v>
      </c>
      <c r="D790" s="93"/>
      <c r="U790" s="77"/>
      <c r="V790" s="61"/>
      <c r="W790" s="61"/>
    </row>
    <row r="791" spans="1:23" x14ac:dyDescent="0.2">
      <c r="A791" s="60">
        <v>28034</v>
      </c>
      <c r="B791" s="61">
        <v>2360</v>
      </c>
      <c r="C791" s="93">
        <f t="shared" si="36"/>
        <v>2.36</v>
      </c>
      <c r="D791" s="93"/>
      <c r="U791" s="77"/>
      <c r="V791" s="61"/>
      <c r="W791" s="61"/>
    </row>
    <row r="792" spans="1:23" x14ac:dyDescent="0.2">
      <c r="A792" s="60">
        <v>28065</v>
      </c>
      <c r="B792" s="61">
        <v>9560</v>
      </c>
      <c r="C792" s="93">
        <f t="shared" si="36"/>
        <v>9.56</v>
      </c>
      <c r="D792" s="93"/>
      <c r="U792" s="77"/>
      <c r="V792" s="61"/>
      <c r="W792" s="61"/>
    </row>
    <row r="793" spans="1:23" x14ac:dyDescent="0.2">
      <c r="A793" s="60">
        <v>28095</v>
      </c>
      <c r="B793" s="61">
        <v>6550</v>
      </c>
      <c r="C793" s="93">
        <f t="shared" si="36"/>
        <v>6.55</v>
      </c>
      <c r="D793" s="93"/>
      <c r="U793" s="77"/>
      <c r="V793" s="61"/>
      <c r="W793" s="61"/>
    </row>
    <row r="794" spans="1:23" x14ac:dyDescent="0.2">
      <c r="A794" s="60">
        <v>28126</v>
      </c>
      <c r="B794" s="61">
        <v>11690</v>
      </c>
      <c r="C794" s="93">
        <f t="shared" si="36"/>
        <v>11.69</v>
      </c>
      <c r="D794" s="93"/>
      <c r="U794" s="77"/>
      <c r="V794" s="61"/>
      <c r="W794" s="61"/>
    </row>
    <row r="795" spans="1:23" x14ac:dyDescent="0.2">
      <c r="A795" s="60">
        <v>28157</v>
      </c>
      <c r="B795" s="61">
        <v>13980</v>
      </c>
      <c r="C795" s="93">
        <f t="shared" si="36"/>
        <v>13.98</v>
      </c>
      <c r="D795" s="93"/>
      <c r="U795" s="77"/>
      <c r="V795" s="61"/>
      <c r="W795" s="61"/>
    </row>
    <row r="796" spans="1:23" x14ac:dyDescent="0.2">
      <c r="A796" s="60">
        <v>28185</v>
      </c>
      <c r="B796" s="61">
        <v>19180</v>
      </c>
      <c r="C796" s="93">
        <f t="shared" si="36"/>
        <v>19.18</v>
      </c>
      <c r="D796" s="93"/>
      <c r="U796" s="77"/>
      <c r="V796" s="61"/>
      <c r="W796" s="61"/>
    </row>
    <row r="797" spans="1:23" x14ac:dyDescent="0.2">
      <c r="A797" s="60">
        <v>28216</v>
      </c>
      <c r="B797" s="61">
        <v>37000</v>
      </c>
      <c r="C797" s="93">
        <f t="shared" si="36"/>
        <v>37</v>
      </c>
      <c r="D797" s="93"/>
      <c r="U797" s="77"/>
      <c r="V797" s="61"/>
      <c r="W797" s="61"/>
    </row>
    <row r="798" spans="1:23" x14ac:dyDescent="0.2">
      <c r="A798" s="60">
        <v>28246</v>
      </c>
      <c r="B798" s="61">
        <v>50710</v>
      </c>
      <c r="C798" s="93">
        <f t="shared" si="36"/>
        <v>50.71</v>
      </c>
      <c r="D798" s="93"/>
      <c r="U798" s="77"/>
      <c r="V798" s="61"/>
      <c r="W798" s="61"/>
    </row>
    <row r="799" spans="1:23" x14ac:dyDescent="0.2">
      <c r="A799" s="60">
        <v>28277</v>
      </c>
      <c r="B799" s="61">
        <v>27160</v>
      </c>
      <c r="C799" s="93">
        <f t="shared" si="36"/>
        <v>27.16</v>
      </c>
      <c r="D799" s="93"/>
      <c r="U799" s="77"/>
      <c r="V799" s="61"/>
      <c r="W799" s="61"/>
    </row>
    <row r="800" spans="1:23" x14ac:dyDescent="0.2">
      <c r="A800" s="60">
        <v>28307</v>
      </c>
      <c r="B800" s="61">
        <v>1750</v>
      </c>
      <c r="C800" s="93">
        <f t="shared" si="36"/>
        <v>1.75</v>
      </c>
      <c r="D800" s="93"/>
      <c r="U800" s="77"/>
      <c r="V800" s="61"/>
      <c r="W800" s="61"/>
    </row>
    <row r="801" spans="1:23" x14ac:dyDescent="0.2">
      <c r="A801" s="60">
        <v>28338</v>
      </c>
      <c r="B801" s="61">
        <v>2790</v>
      </c>
      <c r="C801" s="93">
        <f t="shared" si="36"/>
        <v>2.79</v>
      </c>
      <c r="D801" s="93"/>
      <c r="U801" s="77"/>
      <c r="V801" s="61"/>
      <c r="W801" s="61"/>
    </row>
    <row r="802" spans="1:23" x14ac:dyDescent="0.2">
      <c r="A802" s="60">
        <v>28369</v>
      </c>
      <c r="B802" s="61">
        <v>17700</v>
      </c>
      <c r="C802" s="93">
        <f t="shared" si="36"/>
        <v>17.7</v>
      </c>
      <c r="D802" s="93"/>
      <c r="U802" s="77"/>
      <c r="V802" s="61"/>
      <c r="W802" s="61"/>
    </row>
    <row r="803" spans="1:23" x14ac:dyDescent="0.2">
      <c r="A803" s="60">
        <v>28399</v>
      </c>
      <c r="B803" s="61">
        <v>13910</v>
      </c>
      <c r="C803" s="93">
        <f t="shared" si="36"/>
        <v>13.91</v>
      </c>
      <c r="D803" s="93"/>
      <c r="U803" s="77"/>
      <c r="V803" s="61"/>
      <c r="W803" s="61"/>
    </row>
    <row r="804" spans="1:23" x14ac:dyDescent="0.2">
      <c r="A804" s="60">
        <v>28430</v>
      </c>
      <c r="B804" s="61">
        <v>44670</v>
      </c>
      <c r="C804" s="93">
        <f t="shared" si="36"/>
        <v>44.67</v>
      </c>
      <c r="D804" s="93"/>
      <c r="U804" s="77"/>
      <c r="V804" s="61"/>
      <c r="W804" s="61"/>
    </row>
    <row r="805" spans="1:23" x14ac:dyDescent="0.2">
      <c r="A805" s="60">
        <v>28460</v>
      </c>
      <c r="B805" s="61">
        <v>209850</v>
      </c>
      <c r="C805" s="93">
        <f t="shared" si="36"/>
        <v>209.85</v>
      </c>
      <c r="D805" s="93"/>
      <c r="U805" s="77"/>
      <c r="V805" s="61"/>
      <c r="W805" s="61"/>
    </row>
    <row r="806" spans="1:23" x14ac:dyDescent="0.2">
      <c r="A806" s="60">
        <v>28491</v>
      </c>
      <c r="B806" s="61">
        <v>408160</v>
      </c>
      <c r="C806" s="93">
        <f t="shared" si="36"/>
        <v>408.16</v>
      </c>
      <c r="D806" s="93"/>
      <c r="U806" s="77"/>
      <c r="V806" s="61"/>
      <c r="W806" s="61"/>
    </row>
    <row r="807" spans="1:23" x14ac:dyDescent="0.2">
      <c r="A807" s="60">
        <v>28522</v>
      </c>
      <c r="B807" s="61">
        <v>198590</v>
      </c>
      <c r="C807" s="93">
        <f t="shared" si="36"/>
        <v>198.59</v>
      </c>
      <c r="D807" s="93"/>
      <c r="U807" s="77"/>
      <c r="V807" s="61"/>
      <c r="W807" s="61"/>
    </row>
    <row r="808" spans="1:23" x14ac:dyDescent="0.2">
      <c r="A808" s="60">
        <v>28550</v>
      </c>
      <c r="B808" s="61">
        <v>298590</v>
      </c>
      <c r="C808" s="93">
        <f t="shared" si="36"/>
        <v>298.58999999999997</v>
      </c>
      <c r="D808" s="93"/>
      <c r="U808" s="77"/>
      <c r="V808" s="61"/>
      <c r="W808" s="61"/>
    </row>
    <row r="809" spans="1:23" x14ac:dyDescent="0.2">
      <c r="A809" s="60">
        <v>28581</v>
      </c>
      <c r="B809" s="61">
        <v>222000</v>
      </c>
      <c r="C809" s="93">
        <f t="shared" si="36"/>
        <v>222</v>
      </c>
      <c r="D809" s="93"/>
      <c r="U809" s="77"/>
      <c r="V809" s="61"/>
      <c r="W809" s="61"/>
    </row>
    <row r="810" spans="1:23" x14ac:dyDescent="0.2">
      <c r="A810" s="60">
        <v>28611</v>
      </c>
      <c r="B810" s="61">
        <v>293100</v>
      </c>
      <c r="C810" s="93">
        <f t="shared" si="36"/>
        <v>293.10000000000002</v>
      </c>
      <c r="D810" s="93"/>
      <c r="U810" s="77"/>
      <c r="V810" s="61"/>
      <c r="W810" s="61"/>
    </row>
    <row r="811" spans="1:23" x14ac:dyDescent="0.2">
      <c r="A811" s="60">
        <v>28642</v>
      </c>
      <c r="B811" s="61">
        <v>228640</v>
      </c>
      <c r="C811" s="93">
        <f t="shared" si="36"/>
        <v>228.64</v>
      </c>
      <c r="D811" s="93"/>
      <c r="U811" s="77"/>
      <c r="V811" s="61"/>
      <c r="W811" s="61"/>
    </row>
    <row r="812" spans="1:23" x14ac:dyDescent="0.2">
      <c r="A812" s="60">
        <v>28672</v>
      </c>
      <c r="B812" s="61">
        <v>83700</v>
      </c>
      <c r="C812" s="93">
        <f t="shared" si="36"/>
        <v>83.7</v>
      </c>
      <c r="D812" s="93"/>
      <c r="U812" s="77"/>
      <c r="V812" s="61"/>
      <c r="W812" s="61"/>
    </row>
    <row r="813" spans="1:23" x14ac:dyDescent="0.2">
      <c r="A813" s="60">
        <v>28703</v>
      </c>
      <c r="B813" s="61">
        <v>18850</v>
      </c>
      <c r="C813" s="93">
        <f t="shared" si="36"/>
        <v>18.850000000000001</v>
      </c>
      <c r="D813" s="93"/>
      <c r="U813" s="77"/>
      <c r="V813" s="61"/>
      <c r="W813" s="61"/>
    </row>
    <row r="814" spans="1:23" x14ac:dyDescent="0.2">
      <c r="A814" s="60">
        <v>28734</v>
      </c>
      <c r="B814" s="61">
        <v>35040</v>
      </c>
      <c r="C814" s="93">
        <f t="shared" si="36"/>
        <v>35.04</v>
      </c>
      <c r="D814" s="93"/>
      <c r="U814" s="77"/>
      <c r="V814" s="61"/>
      <c r="W814" s="61"/>
    </row>
    <row r="815" spans="1:23" x14ac:dyDescent="0.2">
      <c r="A815" s="60">
        <v>28764</v>
      </c>
      <c r="B815" s="61">
        <v>9550</v>
      </c>
      <c r="C815" s="93">
        <f t="shared" si="36"/>
        <v>9.5500000000000007</v>
      </c>
      <c r="D815" s="93"/>
      <c r="U815" s="77"/>
      <c r="V815" s="61"/>
      <c r="W815" s="61"/>
    </row>
    <row r="816" spans="1:23" x14ac:dyDescent="0.2">
      <c r="A816" s="60">
        <v>28795</v>
      </c>
      <c r="B816" s="61">
        <v>11560</v>
      </c>
      <c r="C816" s="93">
        <f t="shared" si="36"/>
        <v>11.56</v>
      </c>
      <c r="D816" s="93"/>
      <c r="U816" s="77"/>
      <c r="V816" s="61"/>
      <c r="W816" s="61"/>
    </row>
    <row r="817" spans="1:23" x14ac:dyDescent="0.2">
      <c r="A817" s="60">
        <v>28825</v>
      </c>
      <c r="B817" s="61">
        <v>11050</v>
      </c>
      <c r="C817" s="93">
        <f t="shared" si="36"/>
        <v>11.05</v>
      </c>
      <c r="D817" s="93"/>
      <c r="U817" s="77"/>
      <c r="V817" s="61"/>
      <c r="W817" s="61"/>
    </row>
    <row r="818" spans="1:23" x14ac:dyDescent="0.2">
      <c r="A818" s="60">
        <v>28856</v>
      </c>
      <c r="B818" s="61">
        <v>46790</v>
      </c>
      <c r="C818" s="93">
        <f t="shared" si="36"/>
        <v>46.79</v>
      </c>
      <c r="D818" s="93"/>
      <c r="U818" s="77"/>
      <c r="V818" s="61"/>
      <c r="W818" s="61"/>
    </row>
    <row r="819" spans="1:23" x14ac:dyDescent="0.2">
      <c r="A819" s="60">
        <v>28887</v>
      </c>
      <c r="B819" s="61">
        <v>73450</v>
      </c>
      <c r="C819" s="93">
        <f t="shared" si="36"/>
        <v>73.45</v>
      </c>
      <c r="D819" s="93"/>
      <c r="U819" s="77"/>
      <c r="V819" s="61"/>
      <c r="W819" s="61"/>
    </row>
    <row r="820" spans="1:23" x14ac:dyDescent="0.2">
      <c r="A820" s="60">
        <v>28915</v>
      </c>
      <c r="B820" s="61">
        <v>171900</v>
      </c>
      <c r="C820" s="93">
        <f t="shared" si="36"/>
        <v>171.9</v>
      </c>
      <c r="D820" s="93"/>
      <c r="U820" s="77"/>
      <c r="V820" s="61"/>
      <c r="W820" s="61"/>
    </row>
    <row r="821" spans="1:23" x14ac:dyDescent="0.2">
      <c r="A821" s="60">
        <v>28946</v>
      </c>
      <c r="B821" s="61">
        <v>160600</v>
      </c>
      <c r="C821" s="93">
        <f t="shared" si="36"/>
        <v>160.6</v>
      </c>
      <c r="D821" s="93"/>
      <c r="U821" s="77"/>
      <c r="V821" s="61"/>
      <c r="W821" s="61"/>
    </row>
    <row r="822" spans="1:23" x14ac:dyDescent="0.2">
      <c r="A822" s="60">
        <v>28976</v>
      </c>
      <c r="B822" s="61">
        <v>268800</v>
      </c>
      <c r="C822" s="93">
        <f t="shared" si="36"/>
        <v>268.8</v>
      </c>
      <c r="D822" s="93"/>
      <c r="U822" s="77"/>
      <c r="V822" s="61"/>
      <c r="W822" s="61"/>
    </row>
    <row r="823" spans="1:23" x14ac:dyDescent="0.2">
      <c r="A823" s="60">
        <v>29007</v>
      </c>
      <c r="B823" s="61">
        <v>65410</v>
      </c>
      <c r="C823" s="93">
        <f t="shared" si="36"/>
        <v>65.41</v>
      </c>
      <c r="D823" s="93"/>
      <c r="U823" s="77"/>
      <c r="V823" s="61"/>
      <c r="W823" s="61"/>
    </row>
    <row r="824" spans="1:23" x14ac:dyDescent="0.2">
      <c r="A824" s="60">
        <v>29037</v>
      </c>
      <c r="B824" s="61">
        <v>19600</v>
      </c>
      <c r="C824" s="93">
        <f t="shared" si="36"/>
        <v>19.600000000000001</v>
      </c>
      <c r="D824" s="93"/>
      <c r="U824" s="77"/>
      <c r="V824" s="61"/>
      <c r="W824" s="61"/>
    </row>
    <row r="825" spans="1:23" x14ac:dyDescent="0.2">
      <c r="A825" s="60">
        <v>29068</v>
      </c>
      <c r="B825" s="61">
        <v>4940</v>
      </c>
      <c r="C825" s="93">
        <f t="shared" si="36"/>
        <v>4.9400000000000004</v>
      </c>
      <c r="D825" s="93"/>
      <c r="U825" s="77"/>
      <c r="V825" s="61"/>
      <c r="W825" s="61"/>
    </row>
    <row r="826" spans="1:23" x14ac:dyDescent="0.2">
      <c r="A826" s="60">
        <v>29099</v>
      </c>
      <c r="B826" s="61">
        <v>8900</v>
      </c>
      <c r="C826" s="93">
        <f t="shared" si="36"/>
        <v>8.9</v>
      </c>
      <c r="D826" s="93"/>
      <c r="U826" s="77"/>
      <c r="V826" s="61"/>
      <c r="W826" s="61"/>
    </row>
    <row r="827" spans="1:23" x14ac:dyDescent="0.2">
      <c r="A827" s="60">
        <v>29129</v>
      </c>
      <c r="B827" s="61">
        <v>37430</v>
      </c>
      <c r="C827" s="93">
        <f t="shared" si="36"/>
        <v>37.43</v>
      </c>
      <c r="D827" s="93"/>
      <c r="U827" s="77"/>
      <c r="V827" s="61"/>
      <c r="W827" s="61"/>
    </row>
    <row r="828" spans="1:23" x14ac:dyDescent="0.2">
      <c r="A828" s="60">
        <v>29160</v>
      </c>
      <c r="B828" s="61">
        <v>81560</v>
      </c>
      <c r="C828" s="93">
        <f t="shared" si="36"/>
        <v>81.56</v>
      </c>
      <c r="D828" s="93"/>
      <c r="U828" s="77"/>
      <c r="V828" s="61"/>
      <c r="W828" s="61"/>
    </row>
    <row r="829" spans="1:23" x14ac:dyDescent="0.2">
      <c r="A829" s="60">
        <v>29190</v>
      </c>
      <c r="B829" s="61">
        <v>85200</v>
      </c>
      <c r="C829" s="93">
        <f t="shared" si="36"/>
        <v>85.2</v>
      </c>
      <c r="D829" s="93"/>
      <c r="U829" s="77"/>
      <c r="V829" s="61"/>
      <c r="W829" s="61"/>
    </row>
    <row r="830" spans="1:23" x14ac:dyDescent="0.2">
      <c r="A830" s="60">
        <v>29221</v>
      </c>
      <c r="B830" s="61">
        <v>239900</v>
      </c>
      <c r="C830" s="93">
        <f t="shared" si="36"/>
        <v>239.9</v>
      </c>
      <c r="D830" s="93"/>
      <c r="U830" s="77"/>
      <c r="V830" s="61"/>
      <c r="W830" s="61"/>
    </row>
    <row r="831" spans="1:23" x14ac:dyDescent="0.2">
      <c r="A831" s="60">
        <v>29252</v>
      </c>
      <c r="B831" s="61">
        <v>312600</v>
      </c>
      <c r="C831" s="93">
        <f t="shared" si="36"/>
        <v>312.60000000000002</v>
      </c>
      <c r="D831" s="93"/>
      <c r="U831" s="77"/>
      <c r="V831" s="61"/>
      <c r="W831" s="61"/>
    </row>
    <row r="832" spans="1:23" x14ac:dyDescent="0.2">
      <c r="A832" s="60">
        <v>29281</v>
      </c>
      <c r="B832" s="61">
        <v>162500</v>
      </c>
      <c r="C832" s="93">
        <f t="shared" si="36"/>
        <v>162.5</v>
      </c>
      <c r="D832" s="93"/>
      <c r="U832" s="77"/>
      <c r="V832" s="61"/>
      <c r="W832" s="61"/>
    </row>
    <row r="833" spans="1:23" x14ac:dyDescent="0.2">
      <c r="A833" s="60">
        <v>29312</v>
      </c>
      <c r="B833" s="61">
        <v>195800</v>
      </c>
      <c r="C833" s="93">
        <f t="shared" si="36"/>
        <v>195.8</v>
      </c>
      <c r="D833" s="93"/>
      <c r="U833" s="77"/>
      <c r="V833" s="61"/>
      <c r="W833" s="61"/>
    </row>
    <row r="834" spans="1:23" x14ac:dyDescent="0.2">
      <c r="A834" s="60">
        <v>29342</v>
      </c>
      <c r="B834" s="61">
        <v>201000</v>
      </c>
      <c r="C834" s="93">
        <f t="shared" si="36"/>
        <v>201</v>
      </c>
      <c r="D834" s="93"/>
      <c r="U834" s="77"/>
      <c r="V834" s="61"/>
      <c r="W834" s="61"/>
    </row>
    <row r="835" spans="1:23" x14ac:dyDescent="0.2">
      <c r="A835" s="60">
        <v>29373</v>
      </c>
      <c r="B835" s="61">
        <v>101900</v>
      </c>
      <c r="C835" s="93">
        <f t="shared" si="36"/>
        <v>101.9</v>
      </c>
      <c r="D835" s="93"/>
      <c r="U835" s="77"/>
      <c r="V835" s="61"/>
      <c r="W835" s="61"/>
    </row>
    <row r="836" spans="1:23" x14ac:dyDescent="0.2">
      <c r="A836" s="60">
        <v>29403</v>
      </c>
      <c r="B836" s="61">
        <v>45180</v>
      </c>
      <c r="C836" s="93">
        <f t="shared" si="36"/>
        <v>45.18</v>
      </c>
      <c r="D836" s="93"/>
      <c r="U836" s="77"/>
      <c r="V836" s="61"/>
      <c r="W836" s="61"/>
    </row>
    <row r="837" spans="1:23" x14ac:dyDescent="0.2">
      <c r="A837" s="60">
        <v>29434</v>
      </c>
      <c r="B837" s="61">
        <v>5960</v>
      </c>
      <c r="C837" s="93">
        <f t="shared" si="36"/>
        <v>5.96</v>
      </c>
      <c r="D837" s="93"/>
      <c r="U837" s="77"/>
      <c r="V837" s="61"/>
      <c r="W837" s="61"/>
    </row>
    <row r="838" spans="1:23" x14ac:dyDescent="0.2">
      <c r="A838" s="60">
        <v>29465</v>
      </c>
      <c r="B838" s="61">
        <v>3730</v>
      </c>
      <c r="C838" s="93">
        <f t="shared" si="36"/>
        <v>3.73</v>
      </c>
      <c r="D838" s="93"/>
      <c r="U838" s="77"/>
      <c r="V838" s="61"/>
      <c r="W838" s="61"/>
    </row>
    <row r="839" spans="1:23" x14ac:dyDescent="0.2">
      <c r="A839" s="60">
        <v>29495</v>
      </c>
      <c r="B839" s="61">
        <v>7540</v>
      </c>
      <c r="C839" s="93">
        <f t="shared" si="36"/>
        <v>7.54</v>
      </c>
      <c r="D839" s="93"/>
      <c r="U839" s="77"/>
      <c r="V839" s="61"/>
      <c r="W839" s="61"/>
    </row>
    <row r="840" spans="1:23" x14ac:dyDescent="0.2">
      <c r="A840" s="60">
        <v>29526</v>
      </c>
      <c r="B840" s="61">
        <v>10690</v>
      </c>
      <c r="C840" s="93">
        <f t="shared" si="36"/>
        <v>10.69</v>
      </c>
      <c r="D840" s="93"/>
      <c r="U840" s="77"/>
      <c r="V840" s="61"/>
      <c r="W840" s="61"/>
    </row>
    <row r="841" spans="1:23" x14ac:dyDescent="0.2">
      <c r="A841" s="60">
        <v>29556</v>
      </c>
      <c r="B841" s="61">
        <v>65370</v>
      </c>
      <c r="C841" s="93">
        <f t="shared" si="36"/>
        <v>65.37</v>
      </c>
      <c r="D841" s="93"/>
      <c r="U841" s="77"/>
      <c r="V841" s="61"/>
      <c r="W841" s="61"/>
    </row>
    <row r="842" spans="1:23" x14ac:dyDescent="0.2">
      <c r="A842" s="60">
        <v>29587</v>
      </c>
      <c r="B842" s="61">
        <v>132300</v>
      </c>
      <c r="C842" s="93">
        <f t="shared" si="36"/>
        <v>132.30000000000001</v>
      </c>
      <c r="D842" s="93"/>
      <c r="U842" s="77"/>
      <c r="V842" s="61"/>
      <c r="W842" s="61"/>
    </row>
    <row r="843" spans="1:23" x14ac:dyDescent="0.2">
      <c r="A843" s="60">
        <v>29618</v>
      </c>
      <c r="B843" s="61">
        <v>162800</v>
      </c>
      <c r="C843" s="93">
        <f t="shared" si="36"/>
        <v>162.80000000000001</v>
      </c>
      <c r="D843" s="93"/>
      <c r="U843" s="77"/>
      <c r="V843" s="61"/>
      <c r="W843" s="61"/>
    </row>
    <row r="844" spans="1:23" x14ac:dyDescent="0.2">
      <c r="A844" s="60">
        <v>29646</v>
      </c>
      <c r="B844" s="61">
        <v>146100</v>
      </c>
      <c r="C844" s="93">
        <f t="shared" ref="C844:C907" si="37">B844 / 1000</f>
        <v>146.1</v>
      </c>
      <c r="D844" s="93"/>
      <c r="U844" s="77"/>
      <c r="V844" s="61"/>
      <c r="W844" s="61"/>
    </row>
    <row r="845" spans="1:23" x14ac:dyDescent="0.2">
      <c r="A845" s="60">
        <v>29677</v>
      </c>
      <c r="B845" s="61">
        <v>158600</v>
      </c>
      <c r="C845" s="93">
        <f t="shared" si="37"/>
        <v>158.6</v>
      </c>
      <c r="D845" s="93"/>
      <c r="U845" s="77"/>
      <c r="V845" s="61"/>
      <c r="W845" s="61"/>
    </row>
    <row r="846" spans="1:23" x14ac:dyDescent="0.2">
      <c r="A846" s="60">
        <v>29707</v>
      </c>
      <c r="B846" s="61">
        <v>124500</v>
      </c>
      <c r="C846" s="93">
        <f t="shared" si="37"/>
        <v>124.5</v>
      </c>
      <c r="D846" s="93"/>
      <c r="U846" s="77"/>
      <c r="V846" s="61"/>
      <c r="W846" s="61"/>
    </row>
    <row r="847" spans="1:23" x14ac:dyDescent="0.2">
      <c r="A847" s="60">
        <v>29738</v>
      </c>
      <c r="B847" s="61">
        <v>42060</v>
      </c>
      <c r="C847" s="93">
        <f t="shared" si="37"/>
        <v>42.06</v>
      </c>
      <c r="D847" s="93"/>
      <c r="U847" s="77"/>
      <c r="V847" s="61"/>
      <c r="W847" s="61"/>
    </row>
    <row r="848" spans="1:23" x14ac:dyDescent="0.2">
      <c r="A848" s="60">
        <v>29768</v>
      </c>
      <c r="B848" s="61">
        <v>10930</v>
      </c>
      <c r="C848" s="93">
        <f t="shared" si="37"/>
        <v>10.93</v>
      </c>
      <c r="D848" s="93"/>
      <c r="U848" s="77"/>
      <c r="V848" s="61"/>
      <c r="W848" s="61"/>
    </row>
    <row r="849" spans="1:23" x14ac:dyDescent="0.2">
      <c r="A849" s="60">
        <v>29799</v>
      </c>
      <c r="B849" s="61">
        <v>2050</v>
      </c>
      <c r="C849" s="93">
        <f t="shared" si="37"/>
        <v>2.0499999999999998</v>
      </c>
      <c r="D849" s="93"/>
      <c r="U849" s="77"/>
      <c r="V849" s="61"/>
      <c r="W849" s="61"/>
    </row>
    <row r="850" spans="1:23" x14ac:dyDescent="0.2">
      <c r="A850" s="60">
        <v>29830</v>
      </c>
      <c r="B850" s="61">
        <v>1080</v>
      </c>
      <c r="C850" s="93">
        <f t="shared" si="37"/>
        <v>1.08</v>
      </c>
      <c r="D850" s="93"/>
      <c r="U850" s="77"/>
      <c r="V850" s="61"/>
      <c r="W850" s="61"/>
    </row>
    <row r="851" spans="1:23" x14ac:dyDescent="0.2">
      <c r="A851" s="60">
        <v>29860</v>
      </c>
      <c r="B851" s="61">
        <v>19580</v>
      </c>
      <c r="C851" s="93">
        <f t="shared" si="37"/>
        <v>19.579999999999998</v>
      </c>
      <c r="D851" s="93"/>
      <c r="U851" s="77"/>
      <c r="V851" s="61"/>
      <c r="W851" s="61"/>
    </row>
    <row r="852" spans="1:23" x14ac:dyDescent="0.2">
      <c r="A852" s="60">
        <v>29891</v>
      </c>
      <c r="B852" s="61">
        <v>261560</v>
      </c>
      <c r="C852" s="93">
        <f t="shared" si="37"/>
        <v>261.56</v>
      </c>
      <c r="D852" s="93"/>
      <c r="U852" s="77"/>
      <c r="V852" s="61"/>
      <c r="W852" s="61"/>
    </row>
    <row r="853" spans="1:23" x14ac:dyDescent="0.2">
      <c r="A853" s="60">
        <v>29921</v>
      </c>
      <c r="B853" s="61">
        <v>369320</v>
      </c>
      <c r="C853" s="93">
        <f t="shared" si="37"/>
        <v>369.32</v>
      </c>
      <c r="D853" s="93"/>
      <c r="U853" s="77"/>
      <c r="V853" s="61"/>
      <c r="W853" s="61"/>
    </row>
    <row r="854" spans="1:23" x14ac:dyDescent="0.2">
      <c r="A854" s="60">
        <v>29952</v>
      </c>
      <c r="B854" s="61">
        <v>104710</v>
      </c>
      <c r="C854" s="93">
        <f t="shared" si="37"/>
        <v>104.71</v>
      </c>
      <c r="D854" s="93"/>
      <c r="U854" s="77"/>
      <c r="V854" s="61"/>
      <c r="W854" s="61"/>
    </row>
    <row r="855" spans="1:23" x14ac:dyDescent="0.2">
      <c r="A855" s="60">
        <v>29983</v>
      </c>
      <c r="B855" s="61">
        <v>274160</v>
      </c>
      <c r="C855" s="93">
        <f t="shared" si="37"/>
        <v>274.16000000000003</v>
      </c>
      <c r="D855" s="93"/>
      <c r="U855" s="77"/>
      <c r="V855" s="61"/>
      <c r="W855" s="61"/>
    </row>
    <row r="856" spans="1:23" x14ac:dyDescent="0.2">
      <c r="A856" s="60">
        <v>30011</v>
      </c>
      <c r="B856" s="61">
        <v>198130</v>
      </c>
      <c r="C856" s="93">
        <f t="shared" si="37"/>
        <v>198.13</v>
      </c>
      <c r="D856" s="93"/>
      <c r="U856" s="77"/>
      <c r="V856" s="61"/>
      <c r="W856" s="61"/>
    </row>
    <row r="857" spans="1:23" x14ac:dyDescent="0.2">
      <c r="A857" s="60">
        <v>30042</v>
      </c>
      <c r="B857" s="61">
        <v>261360</v>
      </c>
      <c r="C857" s="93">
        <f t="shared" si="37"/>
        <v>261.36</v>
      </c>
      <c r="D857" s="93"/>
      <c r="U857" s="77"/>
      <c r="V857" s="61"/>
      <c r="W857" s="61"/>
    </row>
    <row r="858" spans="1:23" x14ac:dyDescent="0.2">
      <c r="A858" s="60">
        <v>30072</v>
      </c>
      <c r="B858" s="61">
        <v>301850</v>
      </c>
      <c r="C858" s="93">
        <f t="shared" si="37"/>
        <v>301.85000000000002</v>
      </c>
      <c r="D858" s="93"/>
      <c r="U858" s="77"/>
      <c r="V858" s="61"/>
      <c r="W858" s="61"/>
    </row>
    <row r="859" spans="1:23" x14ac:dyDescent="0.2">
      <c r="A859" s="60">
        <v>30103</v>
      </c>
      <c r="B859" s="61">
        <v>158140</v>
      </c>
      <c r="C859" s="93">
        <f t="shared" si="37"/>
        <v>158.13999999999999</v>
      </c>
      <c r="D859" s="93"/>
      <c r="U859" s="77"/>
      <c r="V859" s="61"/>
      <c r="W859" s="61"/>
    </row>
    <row r="860" spans="1:23" x14ac:dyDescent="0.2">
      <c r="A860" s="60">
        <v>30133</v>
      </c>
      <c r="B860" s="61">
        <v>51190</v>
      </c>
      <c r="C860" s="93">
        <f t="shared" si="37"/>
        <v>51.19</v>
      </c>
      <c r="D860" s="93"/>
      <c r="U860" s="77"/>
      <c r="V860" s="61"/>
      <c r="W860" s="61"/>
    </row>
    <row r="861" spans="1:23" x14ac:dyDescent="0.2">
      <c r="A861" s="60">
        <v>30164</v>
      </c>
      <c r="B861" s="61">
        <v>11150</v>
      </c>
      <c r="C861" s="93">
        <f t="shared" si="37"/>
        <v>11.15</v>
      </c>
      <c r="D861" s="93"/>
      <c r="U861" s="77"/>
      <c r="V861" s="61"/>
      <c r="W861" s="61"/>
    </row>
    <row r="862" spans="1:23" x14ac:dyDescent="0.2">
      <c r="A862" s="60">
        <v>30195</v>
      </c>
      <c r="B862" s="61">
        <v>5520</v>
      </c>
      <c r="C862" s="93">
        <f t="shared" si="37"/>
        <v>5.52</v>
      </c>
      <c r="D862" s="93"/>
      <c r="U862" s="77"/>
      <c r="V862" s="61"/>
      <c r="W862" s="61"/>
    </row>
    <row r="863" spans="1:23" x14ac:dyDescent="0.2">
      <c r="A863" s="60">
        <v>30225</v>
      </c>
      <c r="B863" s="61">
        <v>45750</v>
      </c>
      <c r="C863" s="93">
        <f t="shared" si="37"/>
        <v>45.75</v>
      </c>
      <c r="D863" s="93"/>
      <c r="U863" s="77"/>
      <c r="V863" s="61"/>
      <c r="W863" s="61"/>
    </row>
    <row r="864" spans="1:23" x14ac:dyDescent="0.2">
      <c r="A864" s="60">
        <v>30256</v>
      </c>
      <c r="B864" s="61">
        <v>54510</v>
      </c>
      <c r="C864" s="93">
        <f t="shared" si="37"/>
        <v>54.51</v>
      </c>
      <c r="D864" s="93"/>
      <c r="U864" s="77"/>
      <c r="V864" s="61"/>
      <c r="W864" s="61"/>
    </row>
    <row r="865" spans="1:23" x14ac:dyDescent="0.2">
      <c r="A865" s="60">
        <v>30286</v>
      </c>
      <c r="B865" s="61">
        <v>156480</v>
      </c>
      <c r="C865" s="93">
        <f t="shared" si="37"/>
        <v>156.47999999999999</v>
      </c>
      <c r="D865" s="93"/>
      <c r="U865" s="77"/>
      <c r="V865" s="61"/>
      <c r="W865" s="61"/>
    </row>
    <row r="866" spans="1:23" x14ac:dyDescent="0.2">
      <c r="A866" s="60">
        <v>30317</v>
      </c>
      <c r="B866" s="61">
        <v>231440</v>
      </c>
      <c r="C866" s="93">
        <f t="shared" si="37"/>
        <v>231.44</v>
      </c>
      <c r="D866" s="93"/>
      <c r="U866" s="77"/>
      <c r="V866" s="61"/>
      <c r="W866" s="61"/>
    </row>
    <row r="867" spans="1:23" x14ac:dyDescent="0.2">
      <c r="A867" s="60">
        <v>30348</v>
      </c>
      <c r="B867" s="61">
        <v>284860</v>
      </c>
      <c r="C867" s="93">
        <f t="shared" si="37"/>
        <v>284.86</v>
      </c>
      <c r="D867" s="93"/>
      <c r="U867" s="77"/>
      <c r="V867" s="61"/>
      <c r="W867" s="61"/>
    </row>
    <row r="868" spans="1:23" x14ac:dyDescent="0.2">
      <c r="A868" s="60">
        <v>30376</v>
      </c>
      <c r="B868" s="61">
        <v>514810</v>
      </c>
      <c r="C868" s="93">
        <f t="shared" si="37"/>
        <v>514.80999999999995</v>
      </c>
      <c r="D868" s="93"/>
      <c r="U868" s="77"/>
      <c r="V868" s="61"/>
      <c r="W868" s="61"/>
    </row>
    <row r="869" spans="1:23" x14ac:dyDescent="0.2">
      <c r="A869" s="60">
        <v>30407</v>
      </c>
      <c r="B869" s="61">
        <v>271410</v>
      </c>
      <c r="C869" s="93">
        <f t="shared" si="37"/>
        <v>271.41000000000003</v>
      </c>
      <c r="D869" s="93"/>
      <c r="U869" s="77"/>
      <c r="V869" s="61"/>
      <c r="W869" s="61"/>
    </row>
    <row r="870" spans="1:23" x14ac:dyDescent="0.2">
      <c r="A870" s="60">
        <v>30437</v>
      </c>
      <c r="B870" s="61">
        <v>560250</v>
      </c>
      <c r="C870" s="93">
        <f t="shared" si="37"/>
        <v>560.25</v>
      </c>
      <c r="D870" s="93"/>
      <c r="U870" s="77"/>
      <c r="V870" s="61"/>
      <c r="W870" s="61"/>
    </row>
    <row r="871" spans="1:23" x14ac:dyDescent="0.2">
      <c r="A871" s="60">
        <v>30468</v>
      </c>
      <c r="B871" s="61">
        <v>513720</v>
      </c>
      <c r="C871" s="93">
        <f t="shared" si="37"/>
        <v>513.72</v>
      </c>
      <c r="D871" s="93"/>
      <c r="U871" s="77"/>
      <c r="V871" s="61"/>
      <c r="W871" s="61"/>
    </row>
    <row r="872" spans="1:23" x14ac:dyDescent="0.2">
      <c r="A872" s="60">
        <v>30498</v>
      </c>
      <c r="B872" s="61">
        <v>247970</v>
      </c>
      <c r="C872" s="93">
        <f t="shared" si="37"/>
        <v>247.97</v>
      </c>
      <c r="D872" s="93"/>
      <c r="U872" s="77"/>
      <c r="V872" s="61"/>
      <c r="W872" s="61"/>
    </row>
    <row r="873" spans="1:23" x14ac:dyDescent="0.2">
      <c r="A873" s="60">
        <v>30529</v>
      </c>
      <c r="B873" s="61">
        <v>76690</v>
      </c>
      <c r="C873" s="93">
        <f t="shared" si="37"/>
        <v>76.69</v>
      </c>
      <c r="D873" s="93"/>
      <c r="U873" s="77"/>
      <c r="V873" s="61"/>
      <c r="W873" s="61"/>
    </row>
    <row r="874" spans="1:23" x14ac:dyDescent="0.2">
      <c r="A874" s="60">
        <v>30560</v>
      </c>
      <c r="B874" s="61">
        <v>32530</v>
      </c>
      <c r="C874" s="93">
        <f t="shared" si="37"/>
        <v>32.53</v>
      </c>
      <c r="D874" s="93"/>
      <c r="U874" s="77"/>
      <c r="V874" s="61"/>
      <c r="W874" s="61"/>
    </row>
    <row r="875" spans="1:23" x14ac:dyDescent="0.2">
      <c r="A875" s="60">
        <v>30590</v>
      </c>
      <c r="B875" s="61">
        <v>21090</v>
      </c>
      <c r="C875" s="93">
        <f t="shared" si="37"/>
        <v>21.09</v>
      </c>
      <c r="D875" s="93"/>
      <c r="U875" s="77"/>
      <c r="V875" s="61"/>
      <c r="W875" s="61"/>
    </row>
    <row r="876" spans="1:23" x14ac:dyDescent="0.2">
      <c r="A876" s="60">
        <v>30621</v>
      </c>
      <c r="B876" s="61">
        <v>143720</v>
      </c>
      <c r="C876" s="93">
        <f t="shared" si="37"/>
        <v>143.72</v>
      </c>
      <c r="D876" s="93"/>
      <c r="U876" s="77"/>
      <c r="V876" s="61"/>
      <c r="W876" s="61"/>
    </row>
    <row r="877" spans="1:23" x14ac:dyDescent="0.2">
      <c r="A877" s="60">
        <v>30651</v>
      </c>
      <c r="B877" s="61">
        <v>305810</v>
      </c>
      <c r="C877" s="93">
        <f t="shared" si="37"/>
        <v>305.81</v>
      </c>
      <c r="D877" s="93"/>
      <c r="U877" s="77"/>
      <c r="V877" s="61"/>
      <c r="W877" s="61"/>
    </row>
    <row r="878" spans="1:23" x14ac:dyDescent="0.2">
      <c r="A878" s="60">
        <v>30682</v>
      </c>
      <c r="B878" s="61">
        <v>163000</v>
      </c>
      <c r="C878" s="93">
        <f t="shared" si="37"/>
        <v>163</v>
      </c>
      <c r="D878" s="93"/>
      <c r="U878" s="77"/>
      <c r="V878" s="61"/>
      <c r="W878" s="61"/>
    </row>
    <row r="879" spans="1:23" x14ac:dyDescent="0.2">
      <c r="A879" s="60">
        <v>30713</v>
      </c>
      <c r="B879" s="61">
        <v>113750</v>
      </c>
      <c r="C879" s="93">
        <f t="shared" si="37"/>
        <v>113.75</v>
      </c>
      <c r="D879" s="93"/>
      <c r="U879" s="77"/>
      <c r="V879" s="61"/>
      <c r="W879" s="61"/>
    </row>
    <row r="880" spans="1:23" x14ac:dyDescent="0.2">
      <c r="A880" s="60">
        <v>30742</v>
      </c>
      <c r="B880" s="61">
        <v>171530</v>
      </c>
      <c r="C880" s="93">
        <f t="shared" si="37"/>
        <v>171.53</v>
      </c>
      <c r="D880" s="93"/>
      <c r="U880" s="77"/>
      <c r="V880" s="61"/>
      <c r="W880" s="61"/>
    </row>
    <row r="881" spans="1:23" x14ac:dyDescent="0.2">
      <c r="A881" s="60">
        <v>30773</v>
      </c>
      <c r="B881" s="61">
        <v>164570</v>
      </c>
      <c r="C881" s="93">
        <f t="shared" si="37"/>
        <v>164.57</v>
      </c>
      <c r="D881" s="93"/>
      <c r="U881" s="77"/>
      <c r="V881" s="61"/>
      <c r="W881" s="61"/>
    </row>
    <row r="882" spans="1:23" x14ac:dyDescent="0.2">
      <c r="A882" s="60">
        <v>30803</v>
      </c>
      <c r="B882" s="61">
        <v>262430</v>
      </c>
      <c r="C882" s="93">
        <f t="shared" si="37"/>
        <v>262.43</v>
      </c>
      <c r="D882" s="93"/>
      <c r="U882" s="77"/>
      <c r="V882" s="61"/>
      <c r="W882" s="61"/>
    </row>
    <row r="883" spans="1:23" x14ac:dyDescent="0.2">
      <c r="A883" s="60">
        <v>30834</v>
      </c>
      <c r="B883" s="61">
        <v>115760</v>
      </c>
      <c r="C883" s="93">
        <f t="shared" si="37"/>
        <v>115.76</v>
      </c>
      <c r="D883" s="93"/>
      <c r="U883" s="77"/>
      <c r="V883" s="61"/>
      <c r="W883" s="61"/>
    </row>
    <row r="884" spans="1:23" x14ac:dyDescent="0.2">
      <c r="A884" s="60">
        <v>30864</v>
      </c>
      <c r="B884" s="61">
        <v>65690</v>
      </c>
      <c r="C884" s="93">
        <f t="shared" si="37"/>
        <v>65.69</v>
      </c>
      <c r="D884" s="93"/>
      <c r="U884" s="77"/>
      <c r="V884" s="61"/>
      <c r="W884" s="61"/>
    </row>
    <row r="885" spans="1:23" x14ac:dyDescent="0.2">
      <c r="A885" s="60">
        <v>30895</v>
      </c>
      <c r="B885" s="61">
        <v>15140</v>
      </c>
      <c r="C885" s="93">
        <f t="shared" si="37"/>
        <v>15.14</v>
      </c>
      <c r="D885" s="93"/>
      <c r="U885" s="77"/>
      <c r="V885" s="61"/>
      <c r="W885" s="61"/>
    </row>
    <row r="886" spans="1:23" x14ac:dyDescent="0.2">
      <c r="A886" s="60">
        <v>30926</v>
      </c>
      <c r="B886" s="61">
        <v>16730</v>
      </c>
      <c r="C886" s="93">
        <f t="shared" si="37"/>
        <v>16.73</v>
      </c>
      <c r="D886" s="93"/>
      <c r="U886" s="77"/>
      <c r="V886" s="61"/>
      <c r="W886" s="61"/>
    </row>
    <row r="887" spans="1:23" x14ac:dyDescent="0.2">
      <c r="A887" s="60">
        <v>30956</v>
      </c>
      <c r="B887" s="61">
        <v>14170</v>
      </c>
      <c r="C887" s="93">
        <f t="shared" si="37"/>
        <v>14.17</v>
      </c>
      <c r="D887" s="93"/>
      <c r="U887" s="77"/>
      <c r="V887" s="61"/>
      <c r="W887" s="61"/>
    </row>
    <row r="888" spans="1:23" x14ac:dyDescent="0.2">
      <c r="A888" s="60">
        <v>30987</v>
      </c>
      <c r="B888" s="61">
        <v>147160</v>
      </c>
      <c r="C888" s="93">
        <f t="shared" si="37"/>
        <v>147.16</v>
      </c>
      <c r="D888" s="93"/>
      <c r="U888" s="77"/>
      <c r="V888" s="61"/>
      <c r="W888" s="61"/>
    </row>
    <row r="889" spans="1:23" x14ac:dyDescent="0.2">
      <c r="A889" s="60">
        <v>31017</v>
      </c>
      <c r="B889" s="61">
        <v>72390</v>
      </c>
      <c r="C889" s="93">
        <f t="shared" si="37"/>
        <v>72.39</v>
      </c>
      <c r="D889" s="93"/>
      <c r="U889" s="77"/>
      <c r="V889" s="61"/>
      <c r="W889" s="61"/>
    </row>
    <row r="890" spans="1:23" x14ac:dyDescent="0.2">
      <c r="A890" s="60">
        <v>31048</v>
      </c>
      <c r="B890" s="61">
        <v>50970</v>
      </c>
      <c r="C890" s="93">
        <f t="shared" si="37"/>
        <v>50.97</v>
      </c>
      <c r="D890" s="93"/>
      <c r="U890" s="77"/>
      <c r="V890" s="61"/>
      <c r="W890" s="61"/>
    </row>
    <row r="891" spans="1:23" x14ac:dyDescent="0.2">
      <c r="A891" s="60">
        <v>31079</v>
      </c>
      <c r="B891" s="61">
        <v>61440</v>
      </c>
      <c r="C891" s="93">
        <f t="shared" si="37"/>
        <v>61.44</v>
      </c>
      <c r="D891" s="93"/>
      <c r="U891" s="77"/>
      <c r="V891" s="61"/>
      <c r="W891" s="61"/>
    </row>
    <row r="892" spans="1:23" x14ac:dyDescent="0.2">
      <c r="A892" s="60">
        <v>31107</v>
      </c>
      <c r="B892" s="61">
        <v>77000</v>
      </c>
      <c r="C892" s="93">
        <f t="shared" si="37"/>
        <v>77</v>
      </c>
      <c r="D892" s="93"/>
      <c r="U892" s="77"/>
      <c r="V892" s="61"/>
      <c r="W892" s="61"/>
    </row>
    <row r="893" spans="1:23" x14ac:dyDescent="0.2">
      <c r="A893" s="60">
        <v>31138</v>
      </c>
      <c r="B893" s="61">
        <v>207190</v>
      </c>
      <c r="C893" s="93">
        <f t="shared" si="37"/>
        <v>207.19</v>
      </c>
      <c r="D893" s="93"/>
      <c r="U893" s="77"/>
      <c r="V893" s="61"/>
      <c r="W893" s="61"/>
    </row>
    <row r="894" spans="1:23" x14ac:dyDescent="0.2">
      <c r="A894" s="60">
        <v>31168</v>
      </c>
      <c r="B894" s="61">
        <v>122930</v>
      </c>
      <c r="C894" s="93">
        <f t="shared" si="37"/>
        <v>122.93</v>
      </c>
      <c r="D894" s="93"/>
      <c r="U894" s="77"/>
      <c r="V894" s="61"/>
      <c r="W894" s="61"/>
    </row>
    <row r="895" spans="1:23" x14ac:dyDescent="0.2">
      <c r="A895" s="60">
        <v>31199</v>
      </c>
      <c r="B895" s="61">
        <v>54390</v>
      </c>
      <c r="C895" s="93">
        <f t="shared" si="37"/>
        <v>54.39</v>
      </c>
      <c r="D895" s="93"/>
      <c r="U895" s="77"/>
      <c r="V895" s="61"/>
      <c r="W895" s="61"/>
    </row>
    <row r="896" spans="1:23" x14ac:dyDescent="0.2">
      <c r="A896" s="60">
        <v>31229</v>
      </c>
      <c r="B896" s="61">
        <v>13950</v>
      </c>
      <c r="C896" s="93">
        <f t="shared" si="37"/>
        <v>13.95</v>
      </c>
      <c r="D896" s="93"/>
      <c r="U896" s="77"/>
      <c r="V896" s="61"/>
      <c r="W896" s="61"/>
    </row>
    <row r="897" spans="1:23" x14ac:dyDescent="0.2">
      <c r="A897" s="60">
        <v>31260</v>
      </c>
      <c r="B897" s="61">
        <v>8000</v>
      </c>
      <c r="C897" s="93">
        <f t="shared" si="37"/>
        <v>8</v>
      </c>
      <c r="D897" s="93"/>
      <c r="U897" s="77"/>
      <c r="V897" s="61"/>
      <c r="W897" s="61"/>
    </row>
    <row r="898" spans="1:23" x14ac:dyDescent="0.2">
      <c r="A898" s="60">
        <v>31291</v>
      </c>
      <c r="B898" s="61">
        <v>8120</v>
      </c>
      <c r="C898" s="93">
        <f t="shared" si="37"/>
        <v>8.1199999999999992</v>
      </c>
      <c r="D898" s="93"/>
      <c r="U898" s="77"/>
      <c r="V898" s="61"/>
      <c r="W898" s="61"/>
    </row>
    <row r="899" spans="1:23" x14ac:dyDescent="0.2">
      <c r="A899" s="60">
        <v>31321</v>
      </c>
      <c r="B899" s="61">
        <v>11730</v>
      </c>
      <c r="C899" s="93">
        <f t="shared" si="37"/>
        <v>11.73</v>
      </c>
      <c r="D899" s="93"/>
      <c r="U899" s="77"/>
      <c r="V899" s="61"/>
      <c r="W899" s="61"/>
    </row>
    <row r="900" spans="1:23" x14ac:dyDescent="0.2">
      <c r="A900" s="60">
        <v>31352</v>
      </c>
      <c r="B900" s="61">
        <v>12380</v>
      </c>
      <c r="C900" s="93">
        <f t="shared" si="37"/>
        <v>12.38</v>
      </c>
      <c r="D900" s="93"/>
      <c r="U900" s="77"/>
      <c r="V900" s="61"/>
      <c r="W900" s="61"/>
    </row>
    <row r="901" spans="1:23" x14ac:dyDescent="0.2">
      <c r="A901" s="60">
        <v>31382</v>
      </c>
      <c r="B901" s="61">
        <v>33750</v>
      </c>
      <c r="C901" s="93">
        <f t="shared" si="37"/>
        <v>33.75</v>
      </c>
      <c r="D901" s="93"/>
      <c r="U901" s="77"/>
      <c r="V901" s="61"/>
      <c r="W901" s="61"/>
    </row>
    <row r="902" spans="1:23" x14ac:dyDescent="0.2">
      <c r="A902" s="60">
        <v>31413</v>
      </c>
      <c r="B902" s="61">
        <v>152060</v>
      </c>
      <c r="C902" s="93">
        <f t="shared" si="37"/>
        <v>152.06</v>
      </c>
      <c r="D902" s="93"/>
      <c r="U902" s="77"/>
      <c r="V902" s="61"/>
      <c r="W902" s="61"/>
    </row>
    <row r="903" spans="1:23" x14ac:dyDescent="0.2">
      <c r="A903" s="60">
        <v>31444</v>
      </c>
      <c r="B903" s="61">
        <v>499517</v>
      </c>
      <c r="C903" s="93">
        <f t="shared" si="37"/>
        <v>499.517</v>
      </c>
      <c r="D903" s="93"/>
      <c r="U903" s="77"/>
      <c r="V903" s="61"/>
      <c r="W903" s="61"/>
    </row>
    <row r="904" spans="1:23" x14ac:dyDescent="0.2">
      <c r="A904" s="60">
        <v>31472</v>
      </c>
      <c r="B904" s="61">
        <v>356720</v>
      </c>
      <c r="C904" s="93">
        <f t="shared" si="37"/>
        <v>356.72</v>
      </c>
      <c r="D904" s="93"/>
      <c r="U904" s="77"/>
      <c r="V904" s="61"/>
      <c r="W904" s="61"/>
    </row>
    <row r="905" spans="1:23" x14ac:dyDescent="0.2">
      <c r="A905" s="60">
        <v>31503</v>
      </c>
      <c r="B905" s="61">
        <v>190460</v>
      </c>
      <c r="C905" s="93">
        <f t="shared" si="37"/>
        <v>190.46</v>
      </c>
      <c r="D905" s="93"/>
      <c r="U905" s="77"/>
      <c r="V905" s="61"/>
      <c r="W905" s="61"/>
    </row>
    <row r="906" spans="1:23" x14ac:dyDescent="0.2">
      <c r="A906" s="60">
        <v>31533</v>
      </c>
      <c r="B906" s="61">
        <v>194010</v>
      </c>
      <c r="C906" s="93">
        <f t="shared" si="37"/>
        <v>194.01</v>
      </c>
      <c r="D906" s="93"/>
      <c r="U906" s="77"/>
      <c r="V906" s="61"/>
      <c r="W906" s="61"/>
    </row>
    <row r="907" spans="1:23" x14ac:dyDescent="0.2">
      <c r="A907" s="60">
        <v>31564</v>
      </c>
      <c r="B907" s="61">
        <v>90860</v>
      </c>
      <c r="C907" s="93">
        <f t="shared" si="37"/>
        <v>90.86</v>
      </c>
      <c r="D907" s="93"/>
      <c r="U907" s="77"/>
      <c r="V907" s="61"/>
      <c r="W907" s="61"/>
    </row>
    <row r="908" spans="1:23" x14ac:dyDescent="0.2">
      <c r="A908" s="60">
        <v>31594</v>
      </c>
      <c r="B908" s="61">
        <v>22860</v>
      </c>
      <c r="C908" s="93">
        <f t="shared" ref="C908:C971" si="38">B908 / 1000</f>
        <v>22.86</v>
      </c>
      <c r="D908" s="93"/>
      <c r="U908" s="77"/>
      <c r="V908" s="61"/>
      <c r="W908" s="61"/>
    </row>
    <row r="909" spans="1:23" x14ac:dyDescent="0.2">
      <c r="A909" s="60">
        <v>31625</v>
      </c>
      <c r="B909" s="61">
        <v>8900</v>
      </c>
      <c r="C909" s="93">
        <f t="shared" si="38"/>
        <v>8.9</v>
      </c>
      <c r="D909" s="93"/>
      <c r="U909" s="77"/>
      <c r="V909" s="61"/>
      <c r="W909" s="61"/>
    </row>
    <row r="910" spans="1:23" x14ac:dyDescent="0.2">
      <c r="A910" s="60">
        <v>31656</v>
      </c>
      <c r="B910" s="61">
        <v>12360</v>
      </c>
      <c r="C910" s="93">
        <f t="shared" si="38"/>
        <v>12.36</v>
      </c>
      <c r="D910" s="93"/>
      <c r="U910" s="77"/>
      <c r="V910" s="61"/>
      <c r="W910" s="61"/>
    </row>
    <row r="911" spans="1:23" x14ac:dyDescent="0.2">
      <c r="A911" s="60">
        <v>31686</v>
      </c>
      <c r="B911" s="61">
        <v>16930</v>
      </c>
      <c r="C911" s="93">
        <f t="shared" si="38"/>
        <v>16.93</v>
      </c>
      <c r="D911" s="93"/>
      <c r="U911" s="77"/>
      <c r="V911" s="61"/>
      <c r="W911" s="61"/>
    </row>
    <row r="912" spans="1:23" x14ac:dyDescent="0.2">
      <c r="A912" s="60">
        <v>31717</v>
      </c>
      <c r="B912" s="61">
        <v>12627</v>
      </c>
      <c r="C912" s="93">
        <f t="shared" si="38"/>
        <v>12.627000000000001</v>
      </c>
      <c r="D912" s="93"/>
      <c r="U912" s="77"/>
      <c r="V912" s="61"/>
      <c r="W912" s="61"/>
    </row>
    <row r="913" spans="1:23" x14ac:dyDescent="0.2">
      <c r="A913" s="60">
        <v>31747</v>
      </c>
      <c r="B913" s="61">
        <v>21413</v>
      </c>
      <c r="C913" s="93">
        <f t="shared" si="38"/>
        <v>21.413</v>
      </c>
      <c r="D913" s="93"/>
      <c r="U913" s="77"/>
      <c r="V913" s="61"/>
      <c r="W913" s="61"/>
    </row>
    <row r="914" spans="1:23" x14ac:dyDescent="0.2">
      <c r="A914" s="60">
        <v>31778</v>
      </c>
      <c r="B914" s="61">
        <v>46365</v>
      </c>
      <c r="C914" s="93">
        <f t="shared" si="38"/>
        <v>46.365000000000002</v>
      </c>
      <c r="D914" s="93"/>
      <c r="U914" s="77"/>
      <c r="V914" s="61"/>
      <c r="W914" s="61"/>
    </row>
    <row r="915" spans="1:23" x14ac:dyDescent="0.2">
      <c r="A915" s="60">
        <v>31809</v>
      </c>
      <c r="B915" s="61">
        <v>107737</v>
      </c>
      <c r="C915" s="93">
        <f t="shared" si="38"/>
        <v>107.73699999999999</v>
      </c>
      <c r="D915" s="93"/>
      <c r="U915" s="77"/>
      <c r="V915" s="61"/>
      <c r="W915" s="61"/>
    </row>
    <row r="916" spans="1:23" x14ac:dyDescent="0.2">
      <c r="A916" s="60">
        <v>31837</v>
      </c>
      <c r="B916" s="61">
        <v>238150</v>
      </c>
      <c r="C916" s="93">
        <f t="shared" si="38"/>
        <v>238.15</v>
      </c>
      <c r="D916" s="93"/>
      <c r="U916" s="77"/>
      <c r="V916" s="61"/>
      <c r="W916" s="61"/>
    </row>
    <row r="917" spans="1:23" x14ac:dyDescent="0.2">
      <c r="A917" s="60">
        <v>31868</v>
      </c>
      <c r="B917" s="61">
        <v>207070</v>
      </c>
      <c r="C917" s="93">
        <f t="shared" si="38"/>
        <v>207.07</v>
      </c>
      <c r="D917" s="93"/>
      <c r="U917" s="77"/>
      <c r="V917" s="61"/>
      <c r="W917" s="61"/>
    </row>
    <row r="918" spans="1:23" x14ac:dyDescent="0.2">
      <c r="A918" s="60">
        <v>31898</v>
      </c>
      <c r="B918" s="61">
        <v>157988</v>
      </c>
      <c r="C918" s="93">
        <f t="shared" si="38"/>
        <v>157.988</v>
      </c>
      <c r="D918" s="93"/>
      <c r="U918" s="77"/>
      <c r="V918" s="61"/>
      <c r="W918" s="61"/>
    </row>
    <row r="919" spans="1:23" x14ac:dyDescent="0.2">
      <c r="A919" s="60">
        <v>31929</v>
      </c>
      <c r="B919" s="61">
        <v>46680</v>
      </c>
      <c r="C919" s="93">
        <f t="shared" si="38"/>
        <v>46.68</v>
      </c>
      <c r="D919" s="93"/>
      <c r="U919" s="77"/>
      <c r="V919" s="61"/>
      <c r="W919" s="61"/>
    </row>
    <row r="920" spans="1:23" x14ac:dyDescent="0.2">
      <c r="A920" s="60">
        <v>31959</v>
      </c>
      <c r="B920" s="61">
        <v>13490</v>
      </c>
      <c r="C920" s="93">
        <f t="shared" si="38"/>
        <v>13.49</v>
      </c>
      <c r="D920" s="93"/>
      <c r="U920" s="77"/>
      <c r="V920" s="61"/>
      <c r="W920" s="61"/>
    </row>
    <row r="921" spans="1:23" x14ac:dyDescent="0.2">
      <c r="A921" s="60">
        <v>31990</v>
      </c>
      <c r="B921" s="61">
        <v>12093</v>
      </c>
      <c r="C921" s="93">
        <f t="shared" si="38"/>
        <v>12.093</v>
      </c>
      <c r="D921" s="93"/>
      <c r="U921" s="77"/>
      <c r="V921" s="61"/>
      <c r="W921" s="61"/>
    </row>
    <row r="922" spans="1:23" x14ac:dyDescent="0.2">
      <c r="A922" s="60">
        <v>32021</v>
      </c>
      <c r="B922" s="61">
        <v>0</v>
      </c>
      <c r="C922" s="93">
        <f t="shared" si="38"/>
        <v>0</v>
      </c>
      <c r="D922" s="93"/>
      <c r="U922" s="77"/>
      <c r="V922" s="61"/>
      <c r="W922" s="61"/>
    </row>
    <row r="923" spans="1:23" x14ac:dyDescent="0.2">
      <c r="A923" s="60">
        <v>32051</v>
      </c>
      <c r="B923" s="61">
        <v>3359</v>
      </c>
      <c r="C923" s="93">
        <f t="shared" si="38"/>
        <v>3.359</v>
      </c>
      <c r="D923" s="93"/>
      <c r="U923" s="77"/>
      <c r="V923" s="61"/>
      <c r="W923" s="61"/>
    </row>
    <row r="924" spans="1:23" x14ac:dyDescent="0.2">
      <c r="A924" s="60">
        <v>32082</v>
      </c>
      <c r="B924" s="61">
        <v>9619</v>
      </c>
      <c r="C924" s="93">
        <f t="shared" si="38"/>
        <v>9.6189999999999998</v>
      </c>
      <c r="D924" s="93"/>
      <c r="U924" s="77"/>
      <c r="V924" s="61"/>
      <c r="W924" s="61"/>
    </row>
    <row r="925" spans="1:23" x14ac:dyDescent="0.2">
      <c r="A925" s="60">
        <v>32112</v>
      </c>
      <c r="B925" s="61">
        <v>194537</v>
      </c>
      <c r="C925" s="93">
        <f t="shared" si="38"/>
        <v>194.53700000000001</v>
      </c>
      <c r="D925" s="93"/>
      <c r="U925" s="77"/>
      <c r="V925" s="61"/>
      <c r="W925" s="61"/>
    </row>
    <row r="926" spans="1:23" x14ac:dyDescent="0.2">
      <c r="A926" s="60">
        <v>32143</v>
      </c>
      <c r="B926" s="61">
        <v>103753</v>
      </c>
      <c r="C926" s="93">
        <f t="shared" si="38"/>
        <v>103.753</v>
      </c>
      <c r="D926" s="93"/>
      <c r="U926" s="77"/>
      <c r="V926" s="61"/>
      <c r="W926" s="61"/>
    </row>
    <row r="927" spans="1:23" x14ac:dyDescent="0.2">
      <c r="A927" s="60">
        <v>32174</v>
      </c>
      <c r="B927" s="61">
        <v>104192</v>
      </c>
      <c r="C927" s="93">
        <f t="shared" si="38"/>
        <v>104.19199999999999</v>
      </c>
      <c r="D927" s="93"/>
      <c r="U927" s="77"/>
      <c r="V927" s="61"/>
      <c r="W927" s="61"/>
    </row>
    <row r="928" spans="1:23" x14ac:dyDescent="0.2">
      <c r="A928" s="60">
        <v>32203</v>
      </c>
      <c r="B928" s="61">
        <v>113200</v>
      </c>
      <c r="C928" s="93">
        <f t="shared" si="38"/>
        <v>113.2</v>
      </c>
      <c r="D928" s="93"/>
      <c r="U928" s="77"/>
      <c r="V928" s="61"/>
      <c r="W928" s="61"/>
    </row>
    <row r="929" spans="1:23" x14ac:dyDescent="0.2">
      <c r="A929" s="60">
        <v>32234</v>
      </c>
      <c r="B929" s="61">
        <v>138890</v>
      </c>
      <c r="C929" s="93">
        <f t="shared" si="38"/>
        <v>138.88999999999999</v>
      </c>
      <c r="D929" s="93"/>
      <c r="U929" s="77"/>
      <c r="V929" s="61"/>
      <c r="W929" s="61"/>
    </row>
    <row r="930" spans="1:23" x14ac:dyDescent="0.2">
      <c r="A930" s="60">
        <v>32264</v>
      </c>
      <c r="B930" s="61">
        <v>140411</v>
      </c>
      <c r="C930" s="93">
        <f t="shared" si="38"/>
        <v>140.411</v>
      </c>
      <c r="D930" s="93"/>
      <c r="U930" s="77"/>
      <c r="V930" s="61"/>
      <c r="W930" s="61"/>
    </row>
    <row r="931" spans="1:23" x14ac:dyDescent="0.2">
      <c r="A931" s="60">
        <v>32295</v>
      </c>
      <c r="B931" s="61">
        <v>100639</v>
      </c>
      <c r="C931" s="93">
        <f t="shared" si="38"/>
        <v>100.639</v>
      </c>
      <c r="D931" s="93"/>
      <c r="U931" s="77"/>
      <c r="V931" s="61"/>
      <c r="W931" s="61"/>
    </row>
    <row r="932" spans="1:23" x14ac:dyDescent="0.2">
      <c r="A932" s="60">
        <v>32325</v>
      </c>
      <c r="B932" s="61">
        <v>27020</v>
      </c>
      <c r="C932" s="93">
        <f t="shared" si="38"/>
        <v>27.02</v>
      </c>
      <c r="D932" s="93"/>
      <c r="U932" s="77"/>
      <c r="V932" s="61"/>
      <c r="W932" s="61"/>
    </row>
    <row r="933" spans="1:23" x14ac:dyDescent="0.2">
      <c r="A933" s="60">
        <v>32356</v>
      </c>
      <c r="B933" s="61">
        <v>7310</v>
      </c>
      <c r="C933" s="93">
        <f t="shared" si="38"/>
        <v>7.31</v>
      </c>
      <c r="D933" s="93"/>
      <c r="U933" s="77"/>
      <c r="V933" s="61"/>
      <c r="W933" s="61"/>
    </row>
    <row r="934" spans="1:23" x14ac:dyDescent="0.2">
      <c r="A934" s="60">
        <v>32387</v>
      </c>
      <c r="B934" s="61">
        <v>0</v>
      </c>
      <c r="C934" s="93">
        <f t="shared" si="38"/>
        <v>0</v>
      </c>
      <c r="D934" s="93"/>
      <c r="U934" s="77"/>
      <c r="V934" s="61"/>
      <c r="W934" s="61"/>
    </row>
    <row r="935" spans="1:23" x14ac:dyDescent="0.2">
      <c r="A935" s="60">
        <v>32417</v>
      </c>
      <c r="B935" s="61">
        <v>3620</v>
      </c>
      <c r="C935" s="93">
        <f t="shared" si="38"/>
        <v>3.62</v>
      </c>
      <c r="D935" s="93"/>
      <c r="U935" s="77"/>
      <c r="V935" s="61"/>
      <c r="W935" s="61"/>
    </row>
    <row r="936" spans="1:23" x14ac:dyDescent="0.2">
      <c r="A936" s="60">
        <v>32448</v>
      </c>
      <c r="B936" s="61">
        <v>59617</v>
      </c>
      <c r="C936" s="93">
        <f t="shared" si="38"/>
        <v>59.616999999999997</v>
      </c>
      <c r="D936" s="93"/>
      <c r="U936" s="77"/>
      <c r="V936" s="61"/>
      <c r="W936" s="61"/>
    </row>
    <row r="937" spans="1:23" x14ac:dyDescent="0.2">
      <c r="A937" s="60">
        <v>32478</v>
      </c>
      <c r="B937" s="61">
        <v>38468</v>
      </c>
      <c r="C937" s="93">
        <f t="shared" si="38"/>
        <v>38.468000000000004</v>
      </c>
      <c r="D937" s="93"/>
      <c r="U937" s="77"/>
      <c r="V937" s="61"/>
      <c r="W937" s="61"/>
    </row>
    <row r="938" spans="1:23" x14ac:dyDescent="0.2">
      <c r="A938" s="60">
        <v>32509</v>
      </c>
      <c r="B938" s="61">
        <v>45474</v>
      </c>
      <c r="C938" s="93">
        <f t="shared" si="38"/>
        <v>45.473999999999997</v>
      </c>
      <c r="D938" s="93"/>
      <c r="U938" s="77"/>
      <c r="V938" s="61"/>
      <c r="W938" s="61"/>
    </row>
    <row r="939" spans="1:23" x14ac:dyDescent="0.2">
      <c r="A939" s="60">
        <v>32540</v>
      </c>
      <c r="B939" s="61">
        <v>48180</v>
      </c>
      <c r="C939" s="93">
        <f t="shared" si="38"/>
        <v>48.18</v>
      </c>
      <c r="D939" s="93"/>
      <c r="U939" s="77"/>
      <c r="V939" s="61"/>
      <c r="W939" s="61"/>
    </row>
    <row r="940" spans="1:23" x14ac:dyDescent="0.2">
      <c r="A940" s="60">
        <v>32568</v>
      </c>
      <c r="B940" s="61">
        <v>369891</v>
      </c>
      <c r="C940" s="93">
        <f t="shared" si="38"/>
        <v>369.89100000000002</v>
      </c>
      <c r="D940" s="93"/>
      <c r="U940" s="77"/>
      <c r="V940" s="61"/>
      <c r="W940" s="61"/>
    </row>
    <row r="941" spans="1:23" x14ac:dyDescent="0.2">
      <c r="A941" s="60">
        <v>32599</v>
      </c>
      <c r="B941" s="61">
        <v>242950</v>
      </c>
      <c r="C941" s="93">
        <f t="shared" si="38"/>
        <v>242.95</v>
      </c>
      <c r="D941" s="93"/>
      <c r="U941" s="77"/>
      <c r="V941" s="61"/>
      <c r="W941" s="61"/>
    </row>
    <row r="942" spans="1:23" x14ac:dyDescent="0.2">
      <c r="A942" s="60">
        <v>32629</v>
      </c>
      <c r="B942" s="61">
        <v>157840</v>
      </c>
      <c r="C942" s="93">
        <f t="shared" si="38"/>
        <v>157.84</v>
      </c>
      <c r="D942" s="93"/>
      <c r="U942" s="77"/>
      <c r="V942" s="61"/>
      <c r="W942" s="61"/>
    </row>
    <row r="943" spans="1:23" x14ac:dyDescent="0.2">
      <c r="A943" s="60">
        <v>32660</v>
      </c>
      <c r="B943" s="61">
        <v>60899</v>
      </c>
      <c r="C943" s="93">
        <f t="shared" si="38"/>
        <v>60.899000000000001</v>
      </c>
      <c r="D943" s="93"/>
      <c r="U943" s="77"/>
      <c r="V943" s="61"/>
      <c r="W943" s="61"/>
    </row>
    <row r="944" spans="1:23" x14ac:dyDescent="0.2">
      <c r="A944" s="60">
        <v>32690</v>
      </c>
      <c r="B944" s="61">
        <v>15065</v>
      </c>
      <c r="C944" s="93">
        <f t="shared" si="38"/>
        <v>15.065</v>
      </c>
      <c r="D944" s="93"/>
      <c r="U944" s="77"/>
      <c r="V944" s="61"/>
      <c r="W944" s="61"/>
    </row>
    <row r="945" spans="1:23" x14ac:dyDescent="0.2">
      <c r="A945" s="60">
        <v>32721</v>
      </c>
      <c r="B945" s="61">
        <v>8307</v>
      </c>
      <c r="C945" s="93">
        <f t="shared" si="38"/>
        <v>8.3070000000000004</v>
      </c>
      <c r="D945" s="93"/>
      <c r="U945" s="77"/>
      <c r="V945" s="61"/>
      <c r="W945" s="61"/>
    </row>
    <row r="946" spans="1:23" x14ac:dyDescent="0.2">
      <c r="A946" s="60">
        <v>32752</v>
      </c>
      <c r="B946" s="61">
        <v>13730</v>
      </c>
      <c r="C946" s="93">
        <f t="shared" si="38"/>
        <v>13.73</v>
      </c>
      <c r="D946" s="93"/>
      <c r="U946" s="77"/>
      <c r="V946" s="61"/>
      <c r="W946" s="61"/>
    </row>
    <row r="947" spans="1:23" x14ac:dyDescent="0.2">
      <c r="A947" s="60">
        <v>32782</v>
      </c>
      <c r="B947" s="61">
        <v>51749</v>
      </c>
      <c r="C947" s="93">
        <f t="shared" si="38"/>
        <v>51.749000000000002</v>
      </c>
      <c r="D947" s="93"/>
      <c r="U947" s="77"/>
      <c r="V947" s="61"/>
      <c r="W947" s="61"/>
    </row>
    <row r="948" spans="1:23" x14ac:dyDescent="0.2">
      <c r="A948" s="60">
        <v>32813</v>
      </c>
      <c r="B948" s="61">
        <v>20461</v>
      </c>
      <c r="C948" s="93">
        <f t="shared" si="38"/>
        <v>20.460999999999999</v>
      </c>
      <c r="D948" s="93"/>
      <c r="U948" s="77"/>
      <c r="V948" s="61"/>
      <c r="W948" s="61"/>
    </row>
    <row r="949" spans="1:23" x14ac:dyDescent="0.2">
      <c r="A949" s="60">
        <v>32843</v>
      </c>
      <c r="B949" s="61">
        <v>28768</v>
      </c>
      <c r="C949" s="93">
        <f t="shared" si="38"/>
        <v>28.768000000000001</v>
      </c>
      <c r="D949" s="93"/>
      <c r="U949" s="77"/>
      <c r="V949" s="61"/>
      <c r="W949" s="61"/>
    </row>
    <row r="950" spans="1:23" x14ac:dyDescent="0.2">
      <c r="A950" s="60">
        <v>32874</v>
      </c>
      <c r="B950" s="61">
        <v>83152</v>
      </c>
      <c r="C950" s="93">
        <f t="shared" si="38"/>
        <v>83.152000000000001</v>
      </c>
      <c r="D950" s="93"/>
      <c r="U950" s="77"/>
      <c r="V950" s="61"/>
      <c r="W950" s="61"/>
    </row>
    <row r="951" spans="1:23" x14ac:dyDescent="0.2">
      <c r="A951" s="60">
        <v>32905</v>
      </c>
      <c r="B951" s="61">
        <v>42706</v>
      </c>
      <c r="C951" s="93">
        <f t="shared" si="38"/>
        <v>42.706000000000003</v>
      </c>
      <c r="D951" s="93"/>
      <c r="U951" s="77"/>
      <c r="V951" s="61"/>
      <c r="W951" s="61"/>
    </row>
    <row r="952" spans="1:23" x14ac:dyDescent="0.2">
      <c r="A952" s="60">
        <v>32933</v>
      </c>
      <c r="B952" s="61">
        <v>111934</v>
      </c>
      <c r="C952" s="93">
        <f t="shared" si="38"/>
        <v>111.934</v>
      </c>
      <c r="D952" s="93"/>
      <c r="U952" s="77"/>
      <c r="V952" s="61"/>
      <c r="W952" s="61"/>
    </row>
    <row r="953" spans="1:23" x14ac:dyDescent="0.2">
      <c r="A953" s="60">
        <v>32964</v>
      </c>
      <c r="B953" s="61">
        <v>96731</v>
      </c>
      <c r="C953" s="93">
        <f t="shared" si="38"/>
        <v>96.730999999999995</v>
      </c>
      <c r="D953" s="93"/>
      <c r="U953" s="77"/>
      <c r="V953" s="61"/>
      <c r="W953" s="61"/>
    </row>
    <row r="954" spans="1:23" x14ac:dyDescent="0.2">
      <c r="A954" s="60">
        <v>32994</v>
      </c>
      <c r="B954" s="61">
        <v>156809</v>
      </c>
      <c r="C954" s="93">
        <f t="shared" si="38"/>
        <v>156.809</v>
      </c>
      <c r="D954" s="93"/>
      <c r="U954" s="77"/>
      <c r="V954" s="61"/>
      <c r="W954" s="61"/>
    </row>
    <row r="955" spans="1:23" x14ac:dyDescent="0.2">
      <c r="A955" s="60">
        <v>33025</v>
      </c>
      <c r="B955" s="61">
        <v>105680</v>
      </c>
      <c r="C955" s="93">
        <f t="shared" si="38"/>
        <v>105.68</v>
      </c>
      <c r="D955" s="93"/>
      <c r="U955" s="77"/>
      <c r="V955" s="61"/>
      <c r="W955" s="61"/>
    </row>
    <row r="956" spans="1:23" x14ac:dyDescent="0.2">
      <c r="A956" s="60">
        <v>33055</v>
      </c>
      <c r="B956" s="61">
        <v>16789</v>
      </c>
      <c r="C956" s="93">
        <f t="shared" si="38"/>
        <v>16.789000000000001</v>
      </c>
      <c r="D956" s="93"/>
      <c r="U956" s="77"/>
      <c r="V956" s="61"/>
      <c r="W956" s="61"/>
    </row>
    <row r="957" spans="1:23" x14ac:dyDescent="0.2">
      <c r="A957" s="60">
        <v>33086</v>
      </c>
      <c r="B957" s="61">
        <v>3476</v>
      </c>
      <c r="C957" s="93">
        <f t="shared" si="38"/>
        <v>3.476</v>
      </c>
      <c r="D957" s="93"/>
      <c r="U957" s="77"/>
      <c r="V957" s="61"/>
      <c r="W957" s="61"/>
    </row>
    <row r="958" spans="1:23" x14ac:dyDescent="0.2">
      <c r="A958" s="60">
        <v>33117</v>
      </c>
      <c r="B958" s="61">
        <v>601</v>
      </c>
      <c r="C958" s="93">
        <f t="shared" si="38"/>
        <v>0.60099999999999998</v>
      </c>
      <c r="D958" s="93"/>
      <c r="U958" s="77"/>
      <c r="V958" s="61"/>
      <c r="W958" s="61"/>
    </row>
    <row r="959" spans="1:23" x14ac:dyDescent="0.2">
      <c r="A959" s="60">
        <v>33147</v>
      </c>
      <c r="B959" s="61">
        <v>2852</v>
      </c>
      <c r="C959" s="93">
        <f t="shared" si="38"/>
        <v>2.8519999999999999</v>
      </c>
      <c r="D959" s="93"/>
      <c r="U959" s="77"/>
      <c r="V959" s="61"/>
      <c r="W959" s="61"/>
    </row>
    <row r="960" spans="1:23" x14ac:dyDescent="0.2">
      <c r="A960" s="60">
        <v>33178</v>
      </c>
      <c r="B960" s="61">
        <v>5565</v>
      </c>
      <c r="C960" s="93">
        <f t="shared" si="38"/>
        <v>5.5650000000000004</v>
      </c>
      <c r="D960" s="93"/>
      <c r="U960" s="77"/>
      <c r="V960" s="61"/>
      <c r="W960" s="61"/>
    </row>
    <row r="961" spans="1:23" x14ac:dyDescent="0.2">
      <c r="A961" s="60">
        <v>33208</v>
      </c>
      <c r="B961" s="61">
        <v>7956</v>
      </c>
      <c r="C961" s="93">
        <f t="shared" si="38"/>
        <v>7.9560000000000004</v>
      </c>
      <c r="D961" s="93"/>
      <c r="U961" s="77"/>
      <c r="V961" s="61"/>
      <c r="W961" s="61"/>
    </row>
    <row r="962" spans="1:23" x14ac:dyDescent="0.2">
      <c r="A962" s="60">
        <v>33239</v>
      </c>
      <c r="B962" s="61">
        <v>15300</v>
      </c>
      <c r="C962" s="93">
        <f t="shared" si="38"/>
        <v>15.3</v>
      </c>
      <c r="D962" s="93"/>
      <c r="U962" s="77"/>
      <c r="V962" s="61"/>
      <c r="W962" s="61"/>
    </row>
    <row r="963" spans="1:23" x14ac:dyDescent="0.2">
      <c r="A963" s="60">
        <v>33270</v>
      </c>
      <c r="B963" s="61">
        <v>28102</v>
      </c>
      <c r="C963" s="93">
        <f t="shared" si="38"/>
        <v>28.102</v>
      </c>
      <c r="D963" s="93"/>
      <c r="U963" s="77"/>
      <c r="V963" s="61"/>
      <c r="W963" s="61"/>
    </row>
    <row r="964" spans="1:23" x14ac:dyDescent="0.2">
      <c r="A964" s="60">
        <v>33298</v>
      </c>
      <c r="B964" s="61">
        <v>96545</v>
      </c>
      <c r="C964" s="93">
        <f t="shared" si="38"/>
        <v>96.545000000000002</v>
      </c>
      <c r="D964" s="93"/>
      <c r="U964" s="77"/>
      <c r="V964" s="61"/>
      <c r="W964" s="61"/>
    </row>
    <row r="965" spans="1:23" x14ac:dyDescent="0.2">
      <c r="A965" s="60">
        <v>33329</v>
      </c>
      <c r="B965" s="61">
        <v>105796</v>
      </c>
      <c r="C965" s="93">
        <f t="shared" si="38"/>
        <v>105.79600000000001</v>
      </c>
      <c r="D965" s="93"/>
      <c r="U965" s="77"/>
      <c r="V965" s="61"/>
      <c r="W965" s="61"/>
    </row>
    <row r="966" spans="1:23" x14ac:dyDescent="0.2">
      <c r="A966" s="60">
        <v>33359</v>
      </c>
      <c r="B966" s="61">
        <v>124148</v>
      </c>
      <c r="C966" s="93">
        <f t="shared" si="38"/>
        <v>124.148</v>
      </c>
      <c r="D966" s="93"/>
      <c r="U966" s="77"/>
      <c r="V966" s="61"/>
      <c r="W966" s="61"/>
    </row>
    <row r="967" spans="1:23" x14ac:dyDescent="0.2">
      <c r="A967" s="60">
        <v>33390</v>
      </c>
      <c r="B967" s="61">
        <v>60346</v>
      </c>
      <c r="C967" s="93">
        <f t="shared" si="38"/>
        <v>60.345999999999997</v>
      </c>
      <c r="D967" s="93"/>
      <c r="U967" s="77"/>
      <c r="V967" s="61"/>
      <c r="W967" s="61"/>
    </row>
    <row r="968" spans="1:23" x14ac:dyDescent="0.2">
      <c r="A968" s="60">
        <v>33420</v>
      </c>
      <c r="B968" s="61">
        <v>21641</v>
      </c>
      <c r="C968" s="93">
        <f t="shared" si="38"/>
        <v>21.640999999999998</v>
      </c>
      <c r="D968" s="93"/>
      <c r="U968" s="77"/>
      <c r="V968" s="61"/>
      <c r="W968" s="61"/>
    </row>
    <row r="969" spans="1:23" x14ac:dyDescent="0.2">
      <c r="A969" s="60">
        <v>33451</v>
      </c>
      <c r="B969" s="61">
        <v>11561</v>
      </c>
      <c r="C969" s="93">
        <f t="shared" si="38"/>
        <v>11.561</v>
      </c>
      <c r="D969" s="93"/>
      <c r="U969" s="77"/>
      <c r="V969" s="61"/>
      <c r="W969" s="61"/>
    </row>
    <row r="970" spans="1:23" x14ac:dyDescent="0.2">
      <c r="A970" s="60">
        <v>33482</v>
      </c>
      <c r="B970" s="61">
        <v>7172</v>
      </c>
      <c r="C970" s="93">
        <f t="shared" si="38"/>
        <v>7.1719999999999997</v>
      </c>
      <c r="D970" s="93"/>
      <c r="U970" s="77"/>
      <c r="V970" s="61"/>
      <c r="W970" s="61"/>
    </row>
    <row r="971" spans="1:23" x14ac:dyDescent="0.2">
      <c r="A971" s="60">
        <v>33512</v>
      </c>
      <c r="B971" s="61">
        <v>6731</v>
      </c>
      <c r="C971" s="93">
        <f t="shared" si="38"/>
        <v>6.7309999999999999</v>
      </c>
      <c r="D971" s="93"/>
      <c r="U971" s="77"/>
      <c r="V971" s="61"/>
      <c r="W971" s="61"/>
    </row>
    <row r="972" spans="1:23" x14ac:dyDescent="0.2">
      <c r="A972" s="60">
        <v>33543</v>
      </c>
      <c r="B972" s="61">
        <v>10463</v>
      </c>
      <c r="C972" s="93">
        <f t="shared" ref="C972:C1035" si="39">B972 / 1000</f>
        <v>10.462999999999999</v>
      </c>
      <c r="D972" s="93"/>
      <c r="U972" s="77"/>
      <c r="V972" s="61"/>
      <c r="W972" s="61"/>
    </row>
    <row r="973" spans="1:23" x14ac:dyDescent="0.2">
      <c r="A973" s="60">
        <v>33573</v>
      </c>
      <c r="B973" s="61">
        <v>17164</v>
      </c>
      <c r="C973" s="93">
        <f t="shared" si="39"/>
        <v>17.164000000000001</v>
      </c>
      <c r="D973" s="93"/>
      <c r="U973" s="77"/>
      <c r="V973" s="61"/>
      <c r="W973" s="61"/>
    </row>
    <row r="974" spans="1:23" x14ac:dyDescent="0.2">
      <c r="A974" s="60">
        <v>33604</v>
      </c>
      <c r="B974" s="61">
        <v>25783</v>
      </c>
      <c r="C974" s="93">
        <f t="shared" si="39"/>
        <v>25.783000000000001</v>
      </c>
      <c r="D974" s="93"/>
      <c r="U974" s="77"/>
      <c r="V974" s="61"/>
      <c r="W974" s="61"/>
    </row>
    <row r="975" spans="1:23" x14ac:dyDescent="0.2">
      <c r="A975" s="60">
        <v>33635</v>
      </c>
      <c r="B975" s="61">
        <v>154617</v>
      </c>
      <c r="C975" s="93">
        <f t="shared" si="39"/>
        <v>154.61699999999999</v>
      </c>
      <c r="D975" s="93"/>
      <c r="U975" s="77"/>
      <c r="V975" s="61"/>
      <c r="W975" s="61"/>
    </row>
    <row r="976" spans="1:23" x14ac:dyDescent="0.2">
      <c r="A976" s="60">
        <v>33664</v>
      </c>
      <c r="B976" s="61">
        <v>170343</v>
      </c>
      <c r="C976" s="93">
        <f t="shared" si="39"/>
        <v>170.34299999999999</v>
      </c>
      <c r="D976" s="93"/>
      <c r="U976" s="77"/>
      <c r="V976" s="61"/>
      <c r="W976" s="61"/>
    </row>
    <row r="977" spans="1:23" x14ac:dyDescent="0.2">
      <c r="A977" s="60">
        <v>33695</v>
      </c>
      <c r="B977" s="61">
        <v>269109</v>
      </c>
      <c r="C977" s="93">
        <f t="shared" si="39"/>
        <v>269.10899999999998</v>
      </c>
      <c r="D977" s="93"/>
      <c r="U977" s="77"/>
      <c r="V977" s="61"/>
      <c r="W977" s="61"/>
    </row>
    <row r="978" spans="1:23" x14ac:dyDescent="0.2">
      <c r="A978" s="60">
        <v>33725</v>
      </c>
      <c r="B978" s="61">
        <v>182667</v>
      </c>
      <c r="C978" s="93">
        <f t="shared" si="39"/>
        <v>182.667</v>
      </c>
      <c r="D978" s="93"/>
      <c r="U978" s="77"/>
      <c r="V978" s="61"/>
      <c r="W978" s="61"/>
    </row>
    <row r="979" spans="1:23" x14ac:dyDescent="0.2">
      <c r="A979" s="60">
        <v>33756</v>
      </c>
      <c r="B979" s="61">
        <v>46040</v>
      </c>
      <c r="C979" s="93">
        <f t="shared" si="39"/>
        <v>46.04</v>
      </c>
      <c r="D979" s="93"/>
      <c r="U979" s="77"/>
      <c r="V979" s="61"/>
      <c r="W979" s="61"/>
    </row>
    <row r="980" spans="1:23" x14ac:dyDescent="0.2">
      <c r="A980" s="60">
        <v>33786</v>
      </c>
      <c r="B980" s="61">
        <v>12836</v>
      </c>
      <c r="C980" s="93">
        <f t="shared" si="39"/>
        <v>12.836</v>
      </c>
      <c r="D980" s="93"/>
      <c r="U980" s="77"/>
      <c r="V980" s="61"/>
      <c r="W980" s="61"/>
    </row>
    <row r="981" spans="1:23" x14ac:dyDescent="0.2">
      <c r="A981" s="60">
        <v>33817</v>
      </c>
      <c r="B981" s="61">
        <v>2106</v>
      </c>
      <c r="C981" s="93">
        <f t="shared" si="39"/>
        <v>2.1059999999999999</v>
      </c>
      <c r="D981" s="93"/>
      <c r="U981" s="77"/>
      <c r="V981" s="61"/>
      <c r="W981" s="61"/>
    </row>
    <row r="982" spans="1:23" x14ac:dyDescent="0.2">
      <c r="A982" s="60">
        <v>33848</v>
      </c>
      <c r="B982" s="61">
        <v>1717</v>
      </c>
      <c r="C982" s="93">
        <f t="shared" si="39"/>
        <v>1.7170000000000001</v>
      </c>
      <c r="D982" s="93"/>
      <c r="U982" s="77"/>
      <c r="V982" s="61"/>
      <c r="W982" s="61"/>
    </row>
    <row r="983" spans="1:23" x14ac:dyDescent="0.2">
      <c r="A983" s="60">
        <v>33878</v>
      </c>
      <c r="B983" s="61">
        <v>8433</v>
      </c>
      <c r="C983" s="93">
        <f t="shared" si="39"/>
        <v>8.4329999999999998</v>
      </c>
      <c r="D983" s="93"/>
      <c r="U983" s="77"/>
      <c r="V983" s="61"/>
      <c r="W983" s="61"/>
    </row>
    <row r="984" spans="1:23" x14ac:dyDescent="0.2">
      <c r="A984" s="60">
        <v>33909</v>
      </c>
      <c r="B984" s="61">
        <v>17065</v>
      </c>
      <c r="C984" s="93">
        <f t="shared" si="39"/>
        <v>17.065000000000001</v>
      </c>
      <c r="D984" s="93"/>
      <c r="U984" s="77"/>
      <c r="V984" s="61"/>
      <c r="W984" s="61"/>
    </row>
    <row r="985" spans="1:23" x14ac:dyDescent="0.2">
      <c r="A985" s="60">
        <v>33939</v>
      </c>
      <c r="B985" s="61">
        <v>42020</v>
      </c>
      <c r="C985" s="93">
        <f t="shared" si="39"/>
        <v>42.02</v>
      </c>
      <c r="D985" s="93"/>
      <c r="U985" s="77"/>
      <c r="V985" s="61"/>
      <c r="W985" s="61"/>
    </row>
    <row r="986" spans="1:23" x14ac:dyDescent="0.2">
      <c r="A986" s="60">
        <v>33970</v>
      </c>
      <c r="B986" s="61">
        <v>81051</v>
      </c>
      <c r="C986" s="93">
        <f t="shared" si="39"/>
        <v>81.051000000000002</v>
      </c>
      <c r="D986" s="93"/>
      <c r="U986" s="77"/>
      <c r="V986" s="61"/>
      <c r="W986" s="61"/>
    </row>
    <row r="987" spans="1:23" x14ac:dyDescent="0.2">
      <c r="A987" s="60">
        <v>34001</v>
      </c>
      <c r="B987" s="61">
        <v>161099</v>
      </c>
      <c r="C987" s="93">
        <f t="shared" si="39"/>
        <v>161.09899999999999</v>
      </c>
      <c r="D987" s="93"/>
      <c r="U987" s="77"/>
      <c r="V987" s="61"/>
      <c r="W987" s="61"/>
    </row>
    <row r="988" spans="1:23" x14ac:dyDescent="0.2">
      <c r="A988" s="60">
        <v>34029</v>
      </c>
      <c r="B988" s="61">
        <v>398404</v>
      </c>
      <c r="C988" s="93">
        <f t="shared" si="39"/>
        <v>398.404</v>
      </c>
      <c r="D988" s="93"/>
      <c r="U988" s="77"/>
      <c r="V988" s="61"/>
      <c r="W988" s="61"/>
    </row>
    <row r="989" spans="1:23" x14ac:dyDescent="0.2">
      <c r="A989" s="60">
        <v>34060</v>
      </c>
      <c r="B989" s="61">
        <v>243830</v>
      </c>
      <c r="C989" s="93">
        <f t="shared" si="39"/>
        <v>243.83</v>
      </c>
      <c r="D989" s="93"/>
      <c r="U989" s="77"/>
      <c r="V989" s="61"/>
      <c r="W989" s="61"/>
    </row>
    <row r="990" spans="1:23" x14ac:dyDescent="0.2">
      <c r="A990" s="60">
        <v>34090</v>
      </c>
      <c r="B990" s="61">
        <v>475907</v>
      </c>
      <c r="C990" s="93">
        <f t="shared" si="39"/>
        <v>475.90699999999998</v>
      </c>
      <c r="D990" s="93"/>
      <c r="U990" s="77"/>
      <c r="V990" s="61"/>
      <c r="W990" s="61"/>
    </row>
    <row r="991" spans="1:23" x14ac:dyDescent="0.2">
      <c r="A991" s="60">
        <v>34121</v>
      </c>
      <c r="B991" s="61">
        <v>254061</v>
      </c>
      <c r="C991" s="93">
        <f t="shared" si="39"/>
        <v>254.06100000000001</v>
      </c>
      <c r="D991" s="93"/>
      <c r="U991" s="77"/>
      <c r="V991" s="61"/>
      <c r="W991" s="61"/>
    </row>
    <row r="992" spans="1:23" x14ac:dyDescent="0.2">
      <c r="A992" s="60">
        <v>34151</v>
      </c>
      <c r="B992" s="61">
        <v>58665</v>
      </c>
      <c r="C992" s="93">
        <f t="shared" si="39"/>
        <v>58.664999999999999</v>
      </c>
      <c r="D992" s="93"/>
      <c r="U992" s="77"/>
      <c r="V992" s="61"/>
      <c r="W992" s="61"/>
    </row>
    <row r="993" spans="1:23" x14ac:dyDescent="0.2">
      <c r="A993" s="60">
        <v>34182</v>
      </c>
      <c r="B993" s="61">
        <v>18803</v>
      </c>
      <c r="C993" s="93">
        <f t="shared" si="39"/>
        <v>18.803000000000001</v>
      </c>
      <c r="D993" s="93"/>
      <c r="U993" s="77"/>
      <c r="V993" s="61"/>
      <c r="W993" s="61"/>
    </row>
    <row r="994" spans="1:23" x14ac:dyDescent="0.2">
      <c r="A994" s="60">
        <v>34213</v>
      </c>
      <c r="B994" s="61">
        <v>7407</v>
      </c>
      <c r="C994" s="93">
        <f t="shared" si="39"/>
        <v>7.407</v>
      </c>
      <c r="D994" s="93"/>
      <c r="U994" s="77"/>
      <c r="V994" s="61"/>
      <c r="W994" s="61"/>
    </row>
    <row r="995" spans="1:23" x14ac:dyDescent="0.2">
      <c r="A995" s="60">
        <v>34243</v>
      </c>
      <c r="B995" s="61">
        <v>9218</v>
      </c>
      <c r="C995" s="93">
        <f t="shared" si="39"/>
        <v>9.218</v>
      </c>
      <c r="D995" s="93"/>
      <c r="U995" s="77"/>
      <c r="V995" s="61"/>
      <c r="W995" s="61"/>
    </row>
    <row r="996" spans="1:23" x14ac:dyDescent="0.2">
      <c r="A996" s="60">
        <v>34274</v>
      </c>
      <c r="B996" s="61">
        <v>4463</v>
      </c>
      <c r="C996" s="93">
        <f t="shared" si="39"/>
        <v>4.4630000000000001</v>
      </c>
      <c r="D996" s="93"/>
      <c r="U996" s="77"/>
      <c r="V996" s="61"/>
      <c r="W996" s="61"/>
    </row>
    <row r="997" spans="1:23" x14ac:dyDescent="0.2">
      <c r="A997" s="60">
        <v>34304</v>
      </c>
      <c r="B997" s="61">
        <v>40255</v>
      </c>
      <c r="C997" s="93">
        <f t="shared" si="39"/>
        <v>40.255000000000003</v>
      </c>
      <c r="D997" s="93"/>
      <c r="U997" s="77"/>
      <c r="V997" s="61"/>
      <c r="W997" s="61"/>
    </row>
    <row r="998" spans="1:23" x14ac:dyDescent="0.2">
      <c r="A998" s="60">
        <v>34335</v>
      </c>
      <c r="B998" s="61">
        <v>61485</v>
      </c>
      <c r="C998" s="93">
        <f t="shared" si="39"/>
        <v>61.484999999999999</v>
      </c>
      <c r="D998" s="93"/>
      <c r="U998" s="77"/>
      <c r="V998" s="61"/>
      <c r="W998" s="61"/>
    </row>
    <row r="999" spans="1:23" x14ac:dyDescent="0.2">
      <c r="A999" s="60">
        <v>34366</v>
      </c>
      <c r="B999" s="61">
        <v>53680</v>
      </c>
      <c r="C999" s="93">
        <f t="shared" si="39"/>
        <v>53.68</v>
      </c>
      <c r="D999" s="93"/>
      <c r="U999" s="77"/>
      <c r="V999" s="61"/>
      <c r="W999" s="61"/>
    </row>
    <row r="1000" spans="1:23" x14ac:dyDescent="0.2">
      <c r="A1000" s="60">
        <v>34394</v>
      </c>
      <c r="B1000" s="61">
        <v>94215</v>
      </c>
      <c r="C1000" s="93">
        <f t="shared" si="39"/>
        <v>94.215000000000003</v>
      </c>
      <c r="D1000" s="93"/>
      <c r="U1000" s="77"/>
      <c r="V1000" s="61"/>
      <c r="W1000" s="61"/>
    </row>
    <row r="1001" spans="1:23" x14ac:dyDescent="0.2">
      <c r="A1001" s="60">
        <v>34425</v>
      </c>
      <c r="B1001" s="61">
        <v>113625</v>
      </c>
      <c r="C1001" s="93">
        <f t="shared" si="39"/>
        <v>113.625</v>
      </c>
      <c r="D1001" s="93"/>
      <c r="U1001" s="77"/>
      <c r="V1001" s="61"/>
      <c r="W1001" s="61"/>
    </row>
    <row r="1002" spans="1:23" x14ac:dyDescent="0.2">
      <c r="A1002" s="60">
        <v>34455</v>
      </c>
      <c r="B1002" s="61">
        <v>119318</v>
      </c>
      <c r="C1002" s="93">
        <f t="shared" si="39"/>
        <v>119.318</v>
      </c>
      <c r="D1002" s="93"/>
      <c r="U1002" s="77"/>
      <c r="V1002" s="61"/>
      <c r="W1002" s="61"/>
    </row>
    <row r="1003" spans="1:23" x14ac:dyDescent="0.2">
      <c r="A1003" s="60">
        <v>34486</v>
      </c>
      <c r="B1003" s="61">
        <v>23308</v>
      </c>
      <c r="C1003" s="93">
        <f t="shared" si="39"/>
        <v>23.308</v>
      </c>
      <c r="D1003" s="93"/>
      <c r="U1003" s="77"/>
      <c r="V1003" s="61"/>
      <c r="W1003" s="61"/>
    </row>
    <row r="1004" spans="1:23" x14ac:dyDescent="0.2">
      <c r="A1004" s="60">
        <v>34516</v>
      </c>
      <c r="B1004" s="61">
        <v>2416</v>
      </c>
      <c r="C1004" s="93">
        <f t="shared" si="39"/>
        <v>2.4159999999999999</v>
      </c>
      <c r="D1004" s="93"/>
      <c r="U1004" s="77"/>
      <c r="V1004" s="61"/>
      <c r="W1004" s="61"/>
    </row>
    <row r="1005" spans="1:23" x14ac:dyDescent="0.2">
      <c r="A1005" s="60">
        <v>34547</v>
      </c>
      <c r="B1005" s="61">
        <v>0</v>
      </c>
      <c r="C1005" s="93">
        <f t="shared" si="39"/>
        <v>0</v>
      </c>
      <c r="D1005" s="93"/>
      <c r="U1005" s="77"/>
      <c r="V1005" s="61"/>
      <c r="W1005" s="61"/>
    </row>
    <row r="1006" spans="1:23" x14ac:dyDescent="0.2">
      <c r="A1006" s="60">
        <v>34578</v>
      </c>
      <c r="B1006" s="61">
        <v>0</v>
      </c>
      <c r="C1006" s="93">
        <f t="shared" si="39"/>
        <v>0</v>
      </c>
      <c r="D1006" s="93"/>
      <c r="U1006" s="77"/>
      <c r="V1006" s="61"/>
      <c r="W1006" s="61"/>
    </row>
    <row r="1007" spans="1:23" x14ac:dyDescent="0.2">
      <c r="A1007" s="60">
        <v>34608</v>
      </c>
      <c r="B1007" s="61">
        <v>0</v>
      </c>
      <c r="C1007" s="93">
        <f t="shared" si="39"/>
        <v>0</v>
      </c>
      <c r="D1007" s="93"/>
      <c r="U1007" s="77"/>
      <c r="V1007" s="61"/>
      <c r="W1007" s="61"/>
    </row>
    <row r="1008" spans="1:23" x14ac:dyDescent="0.2">
      <c r="A1008" s="60">
        <v>34639</v>
      </c>
      <c r="B1008" s="61">
        <v>13593</v>
      </c>
      <c r="C1008" s="93">
        <f t="shared" si="39"/>
        <v>13.593</v>
      </c>
      <c r="D1008" s="93"/>
      <c r="U1008" s="77"/>
      <c r="V1008" s="61"/>
      <c r="W1008" s="61"/>
    </row>
    <row r="1009" spans="1:23" x14ac:dyDescent="0.2">
      <c r="A1009" s="60">
        <v>34669</v>
      </c>
      <c r="B1009" s="61">
        <v>20376</v>
      </c>
      <c r="C1009" s="93">
        <f t="shared" si="39"/>
        <v>20.376000000000001</v>
      </c>
      <c r="D1009" s="93"/>
      <c r="U1009" s="77"/>
      <c r="V1009" s="61"/>
      <c r="W1009" s="61"/>
    </row>
    <row r="1010" spans="1:23" x14ac:dyDescent="0.2">
      <c r="A1010" s="60">
        <v>34700</v>
      </c>
      <c r="B1010" s="61">
        <v>430061</v>
      </c>
      <c r="C1010" s="93">
        <f t="shared" si="39"/>
        <v>430.06099999999998</v>
      </c>
      <c r="D1010" s="93"/>
      <c r="U1010" s="77"/>
      <c r="V1010" s="61"/>
      <c r="W1010" s="61"/>
    </row>
    <row r="1011" spans="1:23" x14ac:dyDescent="0.2">
      <c r="A1011" s="60">
        <v>34731</v>
      </c>
      <c r="B1011" s="61">
        <v>274660</v>
      </c>
      <c r="C1011" s="93">
        <f t="shared" si="39"/>
        <v>274.66000000000003</v>
      </c>
      <c r="D1011" s="93"/>
      <c r="U1011" s="77"/>
      <c r="V1011" s="61"/>
      <c r="W1011" s="61"/>
    </row>
    <row r="1012" spans="1:23" x14ac:dyDescent="0.2">
      <c r="A1012" s="60">
        <v>34759</v>
      </c>
      <c r="B1012" s="61">
        <v>481064</v>
      </c>
      <c r="C1012" s="93">
        <f t="shared" si="39"/>
        <v>481.06400000000002</v>
      </c>
      <c r="D1012" s="93"/>
      <c r="U1012" s="77"/>
      <c r="V1012" s="61"/>
      <c r="W1012" s="61"/>
    </row>
    <row r="1013" spans="1:23" x14ac:dyDescent="0.2">
      <c r="A1013" s="60">
        <v>34790</v>
      </c>
      <c r="B1013" s="61">
        <v>276814</v>
      </c>
      <c r="C1013" s="93">
        <f t="shared" si="39"/>
        <v>276.81400000000002</v>
      </c>
      <c r="D1013" s="93"/>
      <c r="U1013" s="77"/>
      <c r="V1013" s="61"/>
      <c r="W1013" s="61"/>
    </row>
    <row r="1014" spans="1:23" x14ac:dyDescent="0.2">
      <c r="A1014" s="60">
        <v>34820</v>
      </c>
      <c r="B1014" s="61">
        <v>391959</v>
      </c>
      <c r="C1014" s="93">
        <f t="shared" si="39"/>
        <v>391.959</v>
      </c>
      <c r="D1014" s="93"/>
      <c r="U1014" s="77"/>
      <c r="V1014" s="61"/>
      <c r="W1014" s="61"/>
    </row>
    <row r="1015" spans="1:23" x14ac:dyDescent="0.2">
      <c r="A1015" s="60">
        <v>34851</v>
      </c>
      <c r="B1015" s="61">
        <v>269172</v>
      </c>
      <c r="C1015" s="93">
        <f t="shared" si="39"/>
        <v>269.17200000000003</v>
      </c>
      <c r="D1015" s="93"/>
      <c r="U1015" s="77"/>
      <c r="V1015" s="61"/>
      <c r="W1015" s="61"/>
    </row>
    <row r="1016" spans="1:23" x14ac:dyDescent="0.2">
      <c r="A1016" s="60">
        <v>34881</v>
      </c>
      <c r="B1016" s="61">
        <v>94511</v>
      </c>
      <c r="C1016" s="93">
        <f t="shared" si="39"/>
        <v>94.510999999999996</v>
      </c>
      <c r="D1016" s="93"/>
      <c r="U1016" s="77"/>
      <c r="V1016" s="61"/>
      <c r="W1016" s="61"/>
    </row>
    <row r="1017" spans="1:23" x14ac:dyDescent="0.2">
      <c r="A1017" s="60">
        <v>34912</v>
      </c>
      <c r="B1017" s="61">
        <v>14792</v>
      </c>
      <c r="C1017" s="93">
        <f t="shared" si="39"/>
        <v>14.792</v>
      </c>
      <c r="D1017" s="93"/>
      <c r="U1017" s="77"/>
      <c r="V1017" s="61"/>
      <c r="W1017" s="61"/>
    </row>
    <row r="1018" spans="1:23" x14ac:dyDescent="0.2">
      <c r="A1018" s="60">
        <v>34943</v>
      </c>
      <c r="B1018" s="61">
        <v>0</v>
      </c>
      <c r="C1018" s="93">
        <f t="shared" si="39"/>
        <v>0</v>
      </c>
      <c r="D1018" s="93"/>
      <c r="U1018" s="77"/>
      <c r="V1018" s="61"/>
      <c r="W1018" s="61"/>
    </row>
    <row r="1019" spans="1:23" x14ac:dyDescent="0.2">
      <c r="A1019" s="60">
        <v>34973</v>
      </c>
      <c r="B1019" s="61">
        <v>2274</v>
      </c>
      <c r="C1019" s="93">
        <f t="shared" si="39"/>
        <v>2.274</v>
      </c>
      <c r="D1019" s="93"/>
      <c r="U1019" s="77"/>
      <c r="V1019" s="61"/>
      <c r="W1019" s="61"/>
    </row>
    <row r="1020" spans="1:23" x14ac:dyDescent="0.2">
      <c r="A1020" s="60">
        <v>35004</v>
      </c>
      <c r="B1020" s="61">
        <v>6152</v>
      </c>
      <c r="C1020" s="93">
        <f t="shared" si="39"/>
        <v>6.1520000000000001</v>
      </c>
      <c r="D1020" s="93"/>
      <c r="U1020" s="77"/>
      <c r="V1020" s="61"/>
      <c r="W1020" s="61"/>
    </row>
    <row r="1021" spans="1:23" x14ac:dyDescent="0.2">
      <c r="A1021" s="60">
        <v>35034</v>
      </c>
      <c r="B1021" s="61">
        <v>127574</v>
      </c>
      <c r="C1021" s="93">
        <f t="shared" si="39"/>
        <v>127.574</v>
      </c>
      <c r="D1021" s="93"/>
      <c r="U1021" s="77"/>
      <c r="V1021" s="61"/>
      <c r="W1021" s="61"/>
    </row>
    <row r="1022" spans="1:23" x14ac:dyDescent="0.2">
      <c r="A1022" s="60">
        <v>35065</v>
      </c>
      <c r="B1022" s="61">
        <v>134265</v>
      </c>
      <c r="C1022" s="93">
        <f t="shared" si="39"/>
        <v>134.26499999999999</v>
      </c>
      <c r="D1022" s="93"/>
      <c r="U1022" s="77"/>
      <c r="V1022" s="61"/>
      <c r="W1022" s="61"/>
    </row>
    <row r="1023" spans="1:23" x14ac:dyDescent="0.2">
      <c r="A1023" s="60">
        <v>35096</v>
      </c>
      <c r="B1023" s="61">
        <v>383112</v>
      </c>
      <c r="C1023" s="93">
        <f t="shared" si="39"/>
        <v>383.11200000000002</v>
      </c>
      <c r="D1023" s="93"/>
      <c r="U1023" s="77"/>
      <c r="V1023" s="61"/>
      <c r="W1023" s="61"/>
    </row>
    <row r="1024" spans="1:23" x14ac:dyDescent="0.2">
      <c r="A1024" s="60">
        <v>35125</v>
      </c>
      <c r="B1024" s="61">
        <v>219817</v>
      </c>
      <c r="C1024" s="93">
        <f t="shared" si="39"/>
        <v>219.81700000000001</v>
      </c>
      <c r="D1024" s="93"/>
      <c r="U1024" s="77"/>
      <c r="V1024" s="61"/>
      <c r="W1024" s="61"/>
    </row>
    <row r="1025" spans="1:23" x14ac:dyDescent="0.2">
      <c r="A1025" s="60">
        <v>35156</v>
      </c>
      <c r="B1025" s="61">
        <v>221683</v>
      </c>
      <c r="C1025" s="93">
        <f t="shared" si="39"/>
        <v>221.68299999999999</v>
      </c>
      <c r="D1025" s="93"/>
      <c r="U1025" s="77"/>
      <c r="V1025" s="61"/>
      <c r="W1025" s="61"/>
    </row>
    <row r="1026" spans="1:23" x14ac:dyDescent="0.2">
      <c r="A1026" s="60">
        <v>35186</v>
      </c>
      <c r="B1026" s="61">
        <v>259456</v>
      </c>
      <c r="C1026" s="93">
        <f t="shared" si="39"/>
        <v>259.45600000000002</v>
      </c>
      <c r="D1026" s="93"/>
      <c r="U1026" s="77"/>
      <c r="V1026" s="61"/>
      <c r="W1026" s="61"/>
    </row>
    <row r="1027" spans="1:23" x14ac:dyDescent="0.2">
      <c r="A1027" s="60">
        <v>35217</v>
      </c>
      <c r="B1027" s="61">
        <v>94118</v>
      </c>
      <c r="C1027" s="93">
        <f t="shared" si="39"/>
        <v>94.117999999999995</v>
      </c>
      <c r="D1027" s="93"/>
      <c r="U1027" s="77"/>
      <c r="V1027" s="61"/>
      <c r="W1027" s="61"/>
    </row>
    <row r="1028" spans="1:23" x14ac:dyDescent="0.2">
      <c r="A1028" s="60">
        <v>35247</v>
      </c>
      <c r="B1028" s="61">
        <v>26522</v>
      </c>
      <c r="C1028" s="93">
        <f t="shared" si="39"/>
        <v>26.521999999999998</v>
      </c>
      <c r="D1028" s="93"/>
      <c r="U1028" s="77"/>
      <c r="V1028" s="61"/>
      <c r="W1028" s="61"/>
    </row>
    <row r="1029" spans="1:23" x14ac:dyDescent="0.2">
      <c r="A1029" s="60">
        <v>35278</v>
      </c>
      <c r="B1029" s="61">
        <v>0</v>
      </c>
      <c r="C1029" s="93">
        <f t="shared" si="39"/>
        <v>0</v>
      </c>
      <c r="D1029" s="93"/>
      <c r="U1029" s="77"/>
      <c r="V1029" s="61"/>
      <c r="W1029" s="61"/>
    </row>
    <row r="1030" spans="1:23" x14ac:dyDescent="0.2">
      <c r="A1030" s="60">
        <v>35309</v>
      </c>
      <c r="B1030" s="61">
        <v>0</v>
      </c>
      <c r="C1030" s="93">
        <f t="shared" si="39"/>
        <v>0</v>
      </c>
      <c r="D1030" s="93"/>
      <c r="U1030" s="77"/>
      <c r="V1030" s="61"/>
      <c r="W1030" s="61"/>
    </row>
    <row r="1031" spans="1:23" x14ac:dyDescent="0.2">
      <c r="A1031" s="60">
        <v>35339</v>
      </c>
      <c r="B1031" s="61">
        <v>1663</v>
      </c>
      <c r="C1031" s="93">
        <f t="shared" si="39"/>
        <v>1.663</v>
      </c>
      <c r="D1031" s="93"/>
      <c r="U1031" s="77"/>
      <c r="V1031" s="61"/>
      <c r="W1031" s="61"/>
    </row>
    <row r="1032" spans="1:23" x14ac:dyDescent="0.2">
      <c r="A1032" s="60">
        <v>35370</v>
      </c>
      <c r="B1032" s="61">
        <v>73941</v>
      </c>
      <c r="C1032" s="93">
        <f t="shared" si="39"/>
        <v>73.941000000000003</v>
      </c>
      <c r="D1032" s="93"/>
      <c r="U1032" s="77"/>
      <c r="V1032" s="61"/>
      <c r="W1032" s="61"/>
    </row>
    <row r="1033" spans="1:23" x14ac:dyDescent="0.2">
      <c r="A1033" s="60">
        <v>35400</v>
      </c>
      <c r="B1033" s="61">
        <v>430415</v>
      </c>
      <c r="C1033" s="93">
        <f t="shared" si="39"/>
        <v>430.41500000000002</v>
      </c>
      <c r="D1033" s="93"/>
      <c r="U1033" s="77"/>
      <c r="V1033" s="61"/>
      <c r="W1033" s="61"/>
    </row>
    <row r="1034" spans="1:23" x14ac:dyDescent="0.2">
      <c r="A1034" s="60">
        <v>35431</v>
      </c>
      <c r="B1034" s="61">
        <v>443516</v>
      </c>
      <c r="C1034" s="93">
        <f t="shared" si="39"/>
        <v>443.51600000000002</v>
      </c>
      <c r="D1034" s="93"/>
      <c r="U1034" s="77"/>
      <c r="V1034" s="61"/>
      <c r="W1034" s="61"/>
    </row>
    <row r="1035" spans="1:23" x14ac:dyDescent="0.2">
      <c r="A1035" s="60">
        <v>35462</v>
      </c>
      <c r="B1035" s="61">
        <v>103563</v>
      </c>
      <c r="C1035" s="93">
        <f t="shared" si="39"/>
        <v>103.563</v>
      </c>
      <c r="D1035" s="93"/>
      <c r="U1035" s="77"/>
      <c r="V1035" s="61"/>
      <c r="W1035" s="61"/>
    </row>
    <row r="1036" spans="1:23" x14ac:dyDescent="0.2">
      <c r="A1036" s="60">
        <v>35490</v>
      </c>
      <c r="B1036" s="61">
        <v>114539</v>
      </c>
      <c r="C1036" s="93">
        <f t="shared" ref="C1036:C1099" si="40">B1036 / 1000</f>
        <v>114.539</v>
      </c>
      <c r="D1036" s="93"/>
      <c r="U1036" s="77"/>
      <c r="V1036" s="61"/>
      <c r="W1036" s="61"/>
    </row>
    <row r="1037" spans="1:23" x14ac:dyDescent="0.2">
      <c r="A1037" s="60">
        <v>35521</v>
      </c>
      <c r="B1037" s="61">
        <v>150732</v>
      </c>
      <c r="C1037" s="93">
        <f t="shared" si="40"/>
        <v>150.732</v>
      </c>
      <c r="D1037" s="93"/>
      <c r="U1037" s="77"/>
      <c r="V1037" s="61"/>
      <c r="W1037" s="61"/>
    </row>
    <row r="1038" spans="1:23" x14ac:dyDescent="0.2">
      <c r="A1038" s="60">
        <v>35551</v>
      </c>
      <c r="B1038" s="61">
        <v>111013</v>
      </c>
      <c r="C1038" s="93">
        <f t="shared" si="40"/>
        <v>111.01300000000001</v>
      </c>
      <c r="D1038" s="93"/>
      <c r="U1038" s="77"/>
      <c r="V1038" s="61"/>
      <c r="W1038" s="61"/>
    </row>
    <row r="1039" spans="1:23" x14ac:dyDescent="0.2">
      <c r="A1039" s="60">
        <v>35582</v>
      </c>
      <c r="B1039" s="61">
        <v>34786</v>
      </c>
      <c r="C1039" s="93">
        <f t="shared" si="40"/>
        <v>34.786000000000001</v>
      </c>
      <c r="D1039" s="93"/>
      <c r="U1039" s="77"/>
      <c r="V1039" s="61"/>
      <c r="W1039" s="61"/>
    </row>
    <row r="1040" spans="1:23" x14ac:dyDescent="0.2">
      <c r="A1040" s="60">
        <v>35612</v>
      </c>
      <c r="B1040" s="61">
        <v>11399</v>
      </c>
      <c r="C1040" s="93">
        <f t="shared" si="40"/>
        <v>11.398999999999999</v>
      </c>
      <c r="D1040" s="93"/>
      <c r="U1040" s="77"/>
      <c r="V1040" s="61"/>
      <c r="W1040" s="61"/>
    </row>
    <row r="1041" spans="1:23" x14ac:dyDescent="0.2">
      <c r="A1041" s="60">
        <v>35643</v>
      </c>
      <c r="B1041" s="61">
        <v>2543</v>
      </c>
      <c r="C1041" s="93">
        <f t="shared" si="40"/>
        <v>2.5430000000000001</v>
      </c>
      <c r="D1041" s="93"/>
      <c r="U1041" s="77"/>
      <c r="V1041" s="61"/>
      <c r="W1041" s="61"/>
    </row>
    <row r="1042" spans="1:23" x14ac:dyDescent="0.2">
      <c r="A1042" s="60">
        <v>35674</v>
      </c>
      <c r="B1042" s="61">
        <v>1223</v>
      </c>
      <c r="C1042" s="93">
        <f t="shared" si="40"/>
        <v>1.2230000000000001</v>
      </c>
      <c r="D1042" s="93"/>
      <c r="U1042" s="77"/>
      <c r="V1042" s="61"/>
      <c r="W1042" s="61"/>
    </row>
    <row r="1043" spans="1:23" x14ac:dyDescent="0.2">
      <c r="A1043" s="60">
        <v>35704</v>
      </c>
      <c r="B1043" s="61">
        <v>8322</v>
      </c>
      <c r="C1043" s="93">
        <f t="shared" si="40"/>
        <v>8.3219999999999992</v>
      </c>
      <c r="D1043" s="93"/>
      <c r="U1043" s="77"/>
      <c r="V1043" s="61"/>
      <c r="W1043" s="61"/>
    </row>
    <row r="1044" spans="1:23" x14ac:dyDescent="0.2">
      <c r="A1044" s="60">
        <v>35735</v>
      </c>
      <c r="B1044" s="61">
        <v>52239</v>
      </c>
      <c r="C1044" s="93">
        <f t="shared" si="40"/>
        <v>52.238999999999997</v>
      </c>
      <c r="D1044" s="93"/>
      <c r="U1044" s="77"/>
      <c r="V1044" s="61"/>
      <c r="W1044" s="61"/>
    </row>
    <row r="1045" spans="1:23" x14ac:dyDescent="0.2">
      <c r="A1045" s="60">
        <v>35765</v>
      </c>
      <c r="B1045" s="61">
        <v>59176</v>
      </c>
      <c r="C1045" s="93">
        <f t="shared" si="40"/>
        <v>59.176000000000002</v>
      </c>
      <c r="D1045" s="93"/>
      <c r="U1045" s="77"/>
      <c r="V1045" s="61"/>
      <c r="W1045" s="61"/>
    </row>
    <row r="1046" spans="1:23" x14ac:dyDescent="0.2">
      <c r="A1046" s="60">
        <v>35796</v>
      </c>
      <c r="B1046" s="61">
        <v>335839</v>
      </c>
      <c r="C1046" s="93">
        <f t="shared" si="40"/>
        <v>335.839</v>
      </c>
      <c r="D1046" s="93"/>
      <c r="U1046" s="77"/>
      <c r="V1046" s="61"/>
      <c r="W1046" s="61"/>
    </row>
    <row r="1047" spans="1:23" x14ac:dyDescent="0.2">
      <c r="A1047" s="60">
        <v>35827</v>
      </c>
      <c r="B1047" s="61">
        <v>362573</v>
      </c>
      <c r="C1047" s="93">
        <f t="shared" si="40"/>
        <v>362.57299999999998</v>
      </c>
      <c r="D1047" s="93"/>
      <c r="U1047" s="77"/>
      <c r="V1047" s="61"/>
      <c r="W1047" s="61"/>
    </row>
    <row r="1048" spans="1:23" x14ac:dyDescent="0.2">
      <c r="A1048" s="60">
        <v>35855</v>
      </c>
      <c r="B1048" s="61">
        <v>460310</v>
      </c>
      <c r="C1048" s="93">
        <f t="shared" si="40"/>
        <v>460.31</v>
      </c>
      <c r="D1048" s="93"/>
      <c r="U1048" s="77"/>
      <c r="V1048" s="61"/>
      <c r="W1048" s="61"/>
    </row>
    <row r="1049" spans="1:23" x14ac:dyDescent="0.2">
      <c r="A1049" s="60">
        <v>35886</v>
      </c>
      <c r="B1049" s="61">
        <v>252514</v>
      </c>
      <c r="C1049" s="93">
        <f t="shared" si="40"/>
        <v>252.51400000000001</v>
      </c>
      <c r="D1049" s="93"/>
      <c r="U1049" s="77"/>
      <c r="V1049" s="61"/>
      <c r="W1049" s="61"/>
    </row>
    <row r="1050" spans="1:23" x14ac:dyDescent="0.2">
      <c r="A1050" s="60">
        <v>35916</v>
      </c>
      <c r="B1050" s="61">
        <v>423216</v>
      </c>
      <c r="C1050" s="93">
        <f t="shared" si="40"/>
        <v>423.21600000000001</v>
      </c>
      <c r="D1050" s="93"/>
      <c r="U1050" s="77"/>
      <c r="V1050" s="61"/>
      <c r="W1050" s="61"/>
    </row>
    <row r="1051" spans="1:23" x14ac:dyDescent="0.2">
      <c r="A1051" s="60">
        <v>35947</v>
      </c>
      <c r="B1051" s="61">
        <v>491177</v>
      </c>
      <c r="C1051" s="93">
        <f t="shared" si="40"/>
        <v>491.17700000000002</v>
      </c>
      <c r="D1051" s="93"/>
      <c r="U1051" s="77"/>
      <c r="V1051" s="61"/>
      <c r="W1051" s="61"/>
    </row>
    <row r="1052" spans="1:23" x14ac:dyDescent="0.2">
      <c r="A1052" s="60">
        <v>35977</v>
      </c>
      <c r="B1052" s="61">
        <v>208361</v>
      </c>
      <c r="C1052" s="93">
        <f t="shared" si="40"/>
        <v>208.36099999999999</v>
      </c>
      <c r="D1052" s="93"/>
      <c r="U1052" s="77"/>
      <c r="V1052" s="61"/>
      <c r="W1052" s="61"/>
    </row>
    <row r="1053" spans="1:23" x14ac:dyDescent="0.2">
      <c r="A1053" s="60">
        <v>36008</v>
      </c>
      <c r="B1053" s="61">
        <v>27003</v>
      </c>
      <c r="C1053" s="93">
        <f t="shared" si="40"/>
        <v>27.003</v>
      </c>
      <c r="D1053" s="93"/>
      <c r="U1053" s="77"/>
      <c r="V1053" s="61"/>
      <c r="W1053" s="61"/>
    </row>
    <row r="1054" spans="1:23" x14ac:dyDescent="0.2">
      <c r="A1054" s="60">
        <v>36039</v>
      </c>
      <c r="B1054" s="61">
        <v>3054</v>
      </c>
      <c r="C1054" s="93">
        <f t="shared" si="40"/>
        <v>3.0539999999999998</v>
      </c>
      <c r="D1054" s="93"/>
      <c r="U1054" s="77"/>
      <c r="V1054" s="61"/>
      <c r="W1054" s="61"/>
    </row>
    <row r="1055" spans="1:23" x14ac:dyDescent="0.2">
      <c r="A1055" s="60">
        <v>36069</v>
      </c>
      <c r="B1055" s="61">
        <v>8426</v>
      </c>
      <c r="C1055" s="93">
        <f t="shared" si="40"/>
        <v>8.4260000000000002</v>
      </c>
      <c r="D1055" s="93"/>
      <c r="U1055" s="77"/>
      <c r="V1055" s="61"/>
      <c r="W1055" s="61"/>
    </row>
    <row r="1056" spans="1:23" x14ac:dyDescent="0.2">
      <c r="A1056" s="60">
        <v>36100</v>
      </c>
      <c r="B1056" s="61">
        <v>80793</v>
      </c>
      <c r="C1056" s="93">
        <f t="shared" si="40"/>
        <v>80.793000000000006</v>
      </c>
      <c r="D1056" s="93"/>
      <c r="U1056" s="77"/>
      <c r="V1056" s="61"/>
      <c r="W1056" s="61"/>
    </row>
    <row r="1057" spans="1:23" x14ac:dyDescent="0.2">
      <c r="A1057" s="60">
        <v>36130</v>
      </c>
      <c r="B1057" s="61">
        <v>93745</v>
      </c>
      <c r="C1057" s="93">
        <f t="shared" si="40"/>
        <v>93.745000000000005</v>
      </c>
      <c r="D1057" s="93"/>
      <c r="U1057" s="77"/>
      <c r="V1057" s="61"/>
      <c r="W1057" s="61"/>
    </row>
    <row r="1058" spans="1:23" x14ac:dyDescent="0.2">
      <c r="A1058" s="60">
        <v>36161</v>
      </c>
      <c r="B1058" s="61">
        <v>106212</v>
      </c>
      <c r="C1058" s="93">
        <f t="shared" si="40"/>
        <v>106.212</v>
      </c>
      <c r="D1058" s="93"/>
      <c r="U1058" s="77"/>
      <c r="V1058" s="61"/>
      <c r="W1058" s="61"/>
    </row>
    <row r="1059" spans="1:23" x14ac:dyDescent="0.2">
      <c r="A1059" s="60">
        <v>36192</v>
      </c>
      <c r="B1059" s="61">
        <v>137240</v>
      </c>
      <c r="C1059" s="93">
        <f t="shared" si="40"/>
        <v>137.24</v>
      </c>
      <c r="D1059" s="93"/>
      <c r="U1059" s="77"/>
      <c r="V1059" s="61"/>
      <c r="W1059" s="61"/>
    </row>
    <row r="1060" spans="1:23" x14ac:dyDescent="0.2">
      <c r="A1060" s="60">
        <v>36220</v>
      </c>
      <c r="B1060" s="61">
        <v>189370</v>
      </c>
      <c r="C1060" s="93">
        <f t="shared" si="40"/>
        <v>189.37</v>
      </c>
      <c r="D1060" s="93"/>
      <c r="U1060" s="77"/>
      <c r="V1060" s="61"/>
      <c r="W1060" s="61"/>
    </row>
    <row r="1061" spans="1:23" x14ac:dyDescent="0.2">
      <c r="A1061" s="60">
        <v>36251</v>
      </c>
      <c r="B1061" s="61">
        <v>224664</v>
      </c>
      <c r="C1061" s="93">
        <f t="shared" si="40"/>
        <v>224.66399999999999</v>
      </c>
      <c r="D1061" s="93"/>
      <c r="U1061" s="77"/>
      <c r="V1061" s="61"/>
      <c r="W1061" s="61"/>
    </row>
    <row r="1062" spans="1:23" x14ac:dyDescent="0.2">
      <c r="A1062" s="60">
        <v>36281</v>
      </c>
      <c r="B1062" s="61">
        <v>333928</v>
      </c>
      <c r="C1062" s="93">
        <f t="shared" si="40"/>
        <v>333.928</v>
      </c>
      <c r="D1062" s="93"/>
      <c r="U1062" s="77"/>
      <c r="V1062" s="61"/>
      <c r="W1062" s="61"/>
    </row>
    <row r="1063" spans="1:23" x14ac:dyDescent="0.2">
      <c r="A1063" s="60">
        <v>36312</v>
      </c>
      <c r="B1063" s="61">
        <v>175347</v>
      </c>
      <c r="C1063" s="93">
        <f t="shared" si="40"/>
        <v>175.34700000000001</v>
      </c>
      <c r="D1063" s="93"/>
      <c r="U1063" s="77"/>
      <c r="V1063" s="61"/>
      <c r="W1063" s="61"/>
    </row>
    <row r="1064" spans="1:23" x14ac:dyDescent="0.2">
      <c r="A1064" s="60">
        <v>36342</v>
      </c>
      <c r="B1064" s="61">
        <v>36983</v>
      </c>
      <c r="C1064" s="93">
        <f t="shared" si="40"/>
        <v>36.982999999999997</v>
      </c>
      <c r="D1064" s="93"/>
      <c r="U1064" s="77"/>
      <c r="V1064" s="61"/>
      <c r="W1064" s="61"/>
    </row>
    <row r="1065" spans="1:23" x14ac:dyDescent="0.2">
      <c r="A1065" s="60">
        <v>36373</v>
      </c>
      <c r="B1065" s="61">
        <v>8563</v>
      </c>
      <c r="C1065" s="93">
        <f t="shared" si="40"/>
        <v>8.5630000000000006</v>
      </c>
      <c r="D1065" s="93"/>
      <c r="U1065" s="77"/>
      <c r="V1065" s="61"/>
      <c r="W1065" s="61"/>
    </row>
    <row r="1066" spans="1:23" x14ac:dyDescent="0.2">
      <c r="A1066" s="60">
        <v>36404</v>
      </c>
      <c r="B1066" s="61">
        <v>5979</v>
      </c>
      <c r="C1066" s="93">
        <f t="shared" si="40"/>
        <v>5.9790000000000001</v>
      </c>
      <c r="D1066" s="93"/>
      <c r="U1066" s="77"/>
      <c r="V1066" s="61"/>
      <c r="W1066" s="61"/>
    </row>
    <row r="1067" spans="1:23" x14ac:dyDescent="0.2">
      <c r="A1067" s="60">
        <v>36434</v>
      </c>
      <c r="B1067" s="61">
        <v>4290</v>
      </c>
      <c r="C1067" s="93">
        <f t="shared" si="40"/>
        <v>4.29</v>
      </c>
      <c r="D1067" s="93"/>
      <c r="U1067" s="77"/>
      <c r="V1067" s="61"/>
      <c r="W1067" s="61"/>
    </row>
    <row r="1068" spans="1:23" x14ac:dyDescent="0.2">
      <c r="A1068" s="60">
        <v>36465</v>
      </c>
      <c r="B1068" s="61">
        <v>43793</v>
      </c>
      <c r="C1068" s="93">
        <f t="shared" si="40"/>
        <v>43.792999999999999</v>
      </c>
      <c r="D1068" s="93"/>
      <c r="U1068" s="77"/>
      <c r="V1068" s="61"/>
      <c r="W1068" s="61"/>
    </row>
    <row r="1069" spans="1:23" x14ac:dyDescent="0.2">
      <c r="A1069" s="60">
        <v>36495</v>
      </c>
      <c r="B1069" s="61">
        <v>34514</v>
      </c>
      <c r="C1069" s="93">
        <f t="shared" si="40"/>
        <v>34.514000000000003</v>
      </c>
      <c r="D1069" s="93"/>
      <c r="U1069" s="77"/>
      <c r="V1069" s="61"/>
      <c r="W1069" s="61"/>
    </row>
    <row r="1070" spans="1:23" x14ac:dyDescent="0.2">
      <c r="A1070" s="60">
        <v>36526</v>
      </c>
      <c r="B1070" s="61">
        <v>172716</v>
      </c>
      <c r="C1070" s="93">
        <f t="shared" si="40"/>
        <v>172.71600000000001</v>
      </c>
      <c r="D1070" s="93"/>
      <c r="U1070" s="77"/>
      <c r="V1070" s="61"/>
      <c r="W1070" s="61"/>
    </row>
    <row r="1071" spans="1:23" x14ac:dyDescent="0.2">
      <c r="A1071" s="60">
        <v>36557</v>
      </c>
      <c r="B1071" s="61">
        <v>272280</v>
      </c>
      <c r="C1071" s="93">
        <f t="shared" si="40"/>
        <v>272.27999999999997</v>
      </c>
      <c r="D1071" s="93"/>
      <c r="U1071" s="77"/>
      <c r="V1071" s="61"/>
      <c r="W1071" s="61"/>
    </row>
    <row r="1072" spans="1:23" x14ac:dyDescent="0.2">
      <c r="A1072" s="60">
        <v>36586</v>
      </c>
      <c r="B1072" s="61">
        <v>206720</v>
      </c>
      <c r="C1072" s="93">
        <f t="shared" si="40"/>
        <v>206.72</v>
      </c>
      <c r="D1072" s="93"/>
      <c r="U1072" s="77"/>
      <c r="V1072" s="61"/>
      <c r="W1072" s="61"/>
    </row>
    <row r="1073" spans="1:23" x14ac:dyDescent="0.2">
      <c r="A1073" s="60">
        <v>36617</v>
      </c>
      <c r="B1073" s="61">
        <v>334189</v>
      </c>
      <c r="C1073" s="93">
        <f t="shared" si="40"/>
        <v>334.18900000000002</v>
      </c>
      <c r="D1073" s="93"/>
      <c r="U1073" s="77"/>
      <c r="V1073" s="61"/>
      <c r="W1073" s="61"/>
    </row>
    <row r="1074" spans="1:23" x14ac:dyDescent="0.2">
      <c r="A1074" s="60">
        <v>36647</v>
      </c>
      <c r="B1074" s="61">
        <v>278515</v>
      </c>
      <c r="C1074" s="93">
        <f t="shared" si="40"/>
        <v>278.51499999999999</v>
      </c>
      <c r="D1074" s="93"/>
      <c r="U1074" s="77"/>
      <c r="V1074" s="61"/>
      <c r="W1074" s="61"/>
    </row>
    <row r="1075" spans="1:23" x14ac:dyDescent="0.2">
      <c r="A1075" s="60">
        <v>36678</v>
      </c>
      <c r="B1075" s="61">
        <v>156368</v>
      </c>
      <c r="C1075" s="93">
        <f t="shared" si="40"/>
        <v>156.36799999999999</v>
      </c>
      <c r="D1075" s="93"/>
      <c r="U1075" s="77"/>
      <c r="V1075" s="61"/>
      <c r="W1075" s="61"/>
    </row>
    <row r="1076" spans="1:23" x14ac:dyDescent="0.2">
      <c r="A1076" s="60">
        <v>36708</v>
      </c>
      <c r="B1076" s="61">
        <v>47528</v>
      </c>
      <c r="C1076" s="93">
        <f t="shared" si="40"/>
        <v>47.527999999999999</v>
      </c>
      <c r="D1076" s="93"/>
      <c r="U1076" s="77"/>
      <c r="V1076" s="61"/>
      <c r="W1076" s="61"/>
    </row>
    <row r="1077" spans="1:23" x14ac:dyDescent="0.2">
      <c r="A1077" s="60">
        <v>36739</v>
      </c>
      <c r="B1077" s="61">
        <v>0</v>
      </c>
      <c r="C1077" s="93">
        <f t="shared" si="40"/>
        <v>0</v>
      </c>
      <c r="D1077" s="93"/>
      <c r="U1077" s="77"/>
      <c r="V1077" s="61"/>
      <c r="W1077" s="61"/>
    </row>
    <row r="1078" spans="1:23" x14ac:dyDescent="0.2">
      <c r="A1078" s="60">
        <v>36770</v>
      </c>
      <c r="B1078" s="61">
        <v>0</v>
      </c>
      <c r="C1078" s="93">
        <f t="shared" si="40"/>
        <v>0</v>
      </c>
      <c r="D1078" s="93"/>
      <c r="U1078" s="77"/>
      <c r="V1078" s="61"/>
      <c r="W1078" s="61"/>
    </row>
    <row r="1079" spans="1:23" x14ac:dyDescent="0.2">
      <c r="A1079" s="60">
        <v>36800</v>
      </c>
      <c r="B1079" s="61">
        <v>12184</v>
      </c>
      <c r="C1079" s="93">
        <f t="shared" si="40"/>
        <v>12.183999999999999</v>
      </c>
      <c r="D1079" s="93"/>
      <c r="U1079" s="77"/>
      <c r="V1079" s="61"/>
      <c r="W1079" s="61"/>
    </row>
    <row r="1080" spans="1:23" x14ac:dyDescent="0.2">
      <c r="A1080" s="60">
        <v>36831</v>
      </c>
      <c r="B1080" s="61">
        <v>15571</v>
      </c>
      <c r="C1080" s="93">
        <f t="shared" si="40"/>
        <v>15.571</v>
      </c>
      <c r="D1080" s="93"/>
      <c r="U1080" s="77"/>
      <c r="V1080" s="61"/>
      <c r="W1080" s="61"/>
    </row>
    <row r="1081" spans="1:23" x14ac:dyDescent="0.2">
      <c r="A1081" s="60">
        <v>36861</v>
      </c>
      <c r="B1081" s="61">
        <v>18014</v>
      </c>
      <c r="C1081" s="93">
        <f t="shared" si="40"/>
        <v>18.013999999999999</v>
      </c>
      <c r="D1081" s="93"/>
      <c r="U1081" s="77"/>
      <c r="V1081" s="61"/>
      <c r="W1081" s="61"/>
    </row>
    <row r="1082" spans="1:23" x14ac:dyDescent="0.2">
      <c r="A1082" s="60">
        <v>36892</v>
      </c>
      <c r="B1082" s="61">
        <v>26864</v>
      </c>
      <c r="C1082" s="93">
        <f t="shared" si="40"/>
        <v>26.864000000000001</v>
      </c>
      <c r="D1082" s="93"/>
      <c r="U1082" s="77"/>
      <c r="V1082" s="61"/>
      <c r="W1082" s="61"/>
    </row>
    <row r="1083" spans="1:23" x14ac:dyDescent="0.2">
      <c r="A1083" s="60">
        <v>36923</v>
      </c>
      <c r="B1083" s="61">
        <v>57196</v>
      </c>
      <c r="C1083" s="93">
        <f t="shared" si="40"/>
        <v>57.195999999999998</v>
      </c>
      <c r="D1083" s="93"/>
      <c r="U1083" s="77"/>
      <c r="V1083" s="61"/>
      <c r="W1083" s="61"/>
    </row>
    <row r="1084" spans="1:23" x14ac:dyDescent="0.2">
      <c r="A1084" s="60">
        <v>36951</v>
      </c>
      <c r="B1084" s="61">
        <v>194995</v>
      </c>
      <c r="C1084" s="93">
        <f t="shared" si="40"/>
        <v>194.995</v>
      </c>
      <c r="D1084" s="93"/>
      <c r="U1084" s="77"/>
      <c r="V1084" s="61"/>
      <c r="W1084" s="61"/>
    </row>
    <row r="1085" spans="1:23" x14ac:dyDescent="0.2">
      <c r="A1085" s="60">
        <v>36982</v>
      </c>
      <c r="B1085" s="61">
        <v>145106</v>
      </c>
      <c r="C1085" s="93">
        <f t="shared" si="40"/>
        <v>145.10599999999999</v>
      </c>
      <c r="D1085" s="93"/>
      <c r="U1085" s="77"/>
      <c r="V1085" s="61"/>
      <c r="W1085" s="61"/>
    </row>
    <row r="1086" spans="1:23" x14ac:dyDescent="0.2">
      <c r="A1086" s="60">
        <v>37012</v>
      </c>
      <c r="B1086" s="61">
        <v>185630</v>
      </c>
      <c r="C1086" s="93">
        <f t="shared" si="40"/>
        <v>185.63</v>
      </c>
      <c r="D1086" s="93"/>
      <c r="U1086" s="77"/>
      <c r="V1086" s="61"/>
      <c r="W1086" s="61"/>
    </row>
    <row r="1087" spans="1:23" x14ac:dyDescent="0.2">
      <c r="A1087" s="60">
        <v>37043</v>
      </c>
      <c r="B1087" s="61">
        <v>42529</v>
      </c>
      <c r="C1087" s="93">
        <f t="shared" si="40"/>
        <v>42.529000000000003</v>
      </c>
      <c r="D1087" s="93"/>
      <c r="U1087" s="77"/>
      <c r="V1087" s="61"/>
      <c r="W1087" s="61"/>
    </row>
    <row r="1088" spans="1:23" x14ac:dyDescent="0.2">
      <c r="A1088" s="60">
        <v>37073</v>
      </c>
      <c r="B1088" s="61">
        <v>22695</v>
      </c>
      <c r="C1088" s="93">
        <f t="shared" si="40"/>
        <v>22.695</v>
      </c>
      <c r="D1088" s="93"/>
      <c r="U1088" s="77"/>
      <c r="V1088" s="61"/>
      <c r="W1088" s="61"/>
    </row>
    <row r="1089" spans="1:23" x14ac:dyDescent="0.2">
      <c r="A1089" s="60">
        <v>37104</v>
      </c>
      <c r="B1089" s="61">
        <v>9403</v>
      </c>
      <c r="C1089" s="93">
        <f t="shared" si="40"/>
        <v>9.4030000000000005</v>
      </c>
      <c r="D1089" s="93"/>
      <c r="U1089" s="77"/>
      <c r="V1089" s="61"/>
      <c r="W1089" s="61"/>
    </row>
    <row r="1090" spans="1:23" x14ac:dyDescent="0.2">
      <c r="A1090" s="60">
        <v>37135</v>
      </c>
      <c r="B1090" s="61">
        <v>3792</v>
      </c>
      <c r="C1090" s="93">
        <f t="shared" si="40"/>
        <v>3.7919999999999998</v>
      </c>
      <c r="D1090" s="93"/>
      <c r="U1090" s="77"/>
      <c r="V1090" s="61"/>
      <c r="W1090" s="61"/>
    </row>
    <row r="1091" spans="1:23" x14ac:dyDescent="0.2">
      <c r="A1091" s="60">
        <v>37165</v>
      </c>
      <c r="B1091" s="61">
        <v>3115</v>
      </c>
      <c r="C1091" s="93">
        <f t="shared" si="40"/>
        <v>3.1150000000000002</v>
      </c>
      <c r="D1091" s="93"/>
      <c r="U1091" s="77"/>
      <c r="V1091" s="61"/>
      <c r="W1091" s="61"/>
    </row>
    <row r="1092" spans="1:23" x14ac:dyDescent="0.2">
      <c r="A1092" s="60">
        <v>37196</v>
      </c>
      <c r="B1092" s="61">
        <v>65810</v>
      </c>
      <c r="C1092" s="93">
        <f t="shared" si="40"/>
        <v>65.81</v>
      </c>
      <c r="D1092" s="93"/>
      <c r="U1092" s="77"/>
      <c r="V1092" s="61"/>
      <c r="W1092" s="61"/>
    </row>
    <row r="1093" spans="1:23" x14ac:dyDescent="0.2">
      <c r="A1093" s="60">
        <v>37226</v>
      </c>
      <c r="B1093" s="61">
        <v>107224</v>
      </c>
      <c r="C1093" s="93">
        <f t="shared" si="40"/>
        <v>107.224</v>
      </c>
      <c r="D1093" s="93"/>
      <c r="U1093" s="77"/>
      <c r="V1093" s="61"/>
      <c r="W1093" s="61"/>
    </row>
    <row r="1094" spans="1:23" x14ac:dyDescent="0.2">
      <c r="A1094" s="60">
        <v>37257</v>
      </c>
      <c r="B1094" s="61">
        <v>250707</v>
      </c>
      <c r="C1094" s="93">
        <f t="shared" si="40"/>
        <v>250.70699999999999</v>
      </c>
      <c r="D1094" s="93"/>
      <c r="U1094" s="77"/>
      <c r="V1094" s="61"/>
      <c r="W1094" s="61"/>
    </row>
    <row r="1095" spans="1:23" x14ac:dyDescent="0.2">
      <c r="A1095" s="60">
        <v>37288</v>
      </c>
      <c r="B1095" s="61">
        <v>127271</v>
      </c>
      <c r="C1095" s="93">
        <f t="shared" si="40"/>
        <v>127.271</v>
      </c>
      <c r="D1095" s="93"/>
      <c r="U1095" s="77"/>
      <c r="V1095" s="61"/>
      <c r="W1095" s="61"/>
    </row>
    <row r="1096" spans="1:23" x14ac:dyDescent="0.2">
      <c r="A1096" s="60">
        <v>37316</v>
      </c>
      <c r="B1096" s="61">
        <v>125108</v>
      </c>
      <c r="C1096" s="93">
        <f t="shared" si="40"/>
        <v>125.108</v>
      </c>
      <c r="D1096" s="93"/>
      <c r="U1096" s="77"/>
      <c r="V1096" s="61"/>
      <c r="W1096" s="61"/>
    </row>
    <row r="1097" spans="1:23" x14ac:dyDescent="0.2">
      <c r="A1097" s="60">
        <v>37347</v>
      </c>
      <c r="B1097" s="61">
        <v>254087</v>
      </c>
      <c r="C1097" s="93">
        <f t="shared" si="40"/>
        <v>254.08699999999999</v>
      </c>
      <c r="D1097" s="93"/>
      <c r="U1097" s="77"/>
      <c r="V1097" s="61"/>
      <c r="W1097" s="61"/>
    </row>
    <row r="1098" spans="1:23" x14ac:dyDescent="0.2">
      <c r="A1098" s="60">
        <v>37377</v>
      </c>
      <c r="B1098" s="61">
        <v>180683</v>
      </c>
      <c r="C1098" s="93">
        <f t="shared" si="40"/>
        <v>180.68299999999999</v>
      </c>
      <c r="D1098" s="93"/>
      <c r="U1098" s="77"/>
      <c r="V1098" s="61"/>
      <c r="W1098" s="61"/>
    </row>
    <row r="1099" spans="1:23" x14ac:dyDescent="0.2">
      <c r="A1099" s="60">
        <v>37408</v>
      </c>
      <c r="B1099" s="61">
        <v>81524</v>
      </c>
      <c r="C1099" s="93">
        <f t="shared" si="40"/>
        <v>81.524000000000001</v>
      </c>
      <c r="D1099" s="93"/>
      <c r="U1099" s="77"/>
      <c r="V1099" s="61"/>
      <c r="W1099" s="61"/>
    </row>
    <row r="1100" spans="1:23" x14ac:dyDescent="0.2">
      <c r="A1100" s="60">
        <v>37438</v>
      </c>
      <c r="B1100" s="61">
        <v>23991</v>
      </c>
      <c r="C1100" s="93">
        <f t="shared" ref="C1100:C1163" si="41">B1100 / 1000</f>
        <v>23.991</v>
      </c>
      <c r="D1100" s="93"/>
      <c r="U1100" s="77"/>
      <c r="V1100" s="61"/>
      <c r="W1100" s="61"/>
    </row>
    <row r="1101" spans="1:23" x14ac:dyDescent="0.2">
      <c r="A1101" s="60">
        <v>37469</v>
      </c>
      <c r="B1101" s="61">
        <v>6911</v>
      </c>
      <c r="C1101" s="93">
        <f t="shared" si="41"/>
        <v>6.9109999999999996</v>
      </c>
      <c r="D1101" s="93"/>
      <c r="U1101" s="77"/>
      <c r="V1101" s="61"/>
      <c r="W1101" s="61"/>
    </row>
    <row r="1102" spans="1:23" x14ac:dyDescent="0.2">
      <c r="A1102" s="60">
        <v>37500</v>
      </c>
      <c r="B1102" s="61">
        <v>1652</v>
      </c>
      <c r="C1102" s="93">
        <f t="shared" si="41"/>
        <v>1.6519999999999999</v>
      </c>
      <c r="D1102" s="93"/>
      <c r="U1102" s="77"/>
      <c r="V1102" s="61"/>
      <c r="W1102" s="61"/>
    </row>
    <row r="1103" spans="1:23" x14ac:dyDescent="0.2">
      <c r="A1103" s="60">
        <v>37530</v>
      </c>
      <c r="B1103" s="61">
        <v>840</v>
      </c>
      <c r="C1103" s="93">
        <f t="shared" si="41"/>
        <v>0.84</v>
      </c>
      <c r="D1103" s="93"/>
      <c r="U1103" s="77"/>
      <c r="V1103" s="61"/>
      <c r="W1103" s="61"/>
    </row>
    <row r="1104" spans="1:23" x14ac:dyDescent="0.2">
      <c r="A1104" s="60">
        <v>37561</v>
      </c>
      <c r="B1104" s="61">
        <v>17687</v>
      </c>
      <c r="C1104" s="93">
        <f t="shared" si="41"/>
        <v>17.687000000000001</v>
      </c>
      <c r="D1104" s="93"/>
      <c r="U1104" s="77"/>
      <c r="V1104" s="61"/>
      <c r="W1104" s="61"/>
    </row>
    <row r="1105" spans="1:23" x14ac:dyDescent="0.2">
      <c r="A1105" s="60">
        <v>37591</v>
      </c>
      <c r="B1105" s="61">
        <v>209326</v>
      </c>
      <c r="C1105" s="93">
        <f t="shared" si="41"/>
        <v>209.32599999999999</v>
      </c>
      <c r="D1105" s="93"/>
      <c r="U1105" s="77"/>
      <c r="V1105" s="61"/>
      <c r="W1105" s="61"/>
    </row>
    <row r="1106" spans="1:23" x14ac:dyDescent="0.2">
      <c r="A1106" s="60">
        <v>37622</v>
      </c>
      <c r="B1106" s="61">
        <v>339670</v>
      </c>
      <c r="C1106" s="93">
        <f t="shared" si="41"/>
        <v>339.67</v>
      </c>
      <c r="D1106" s="93"/>
      <c r="U1106" s="77"/>
      <c r="V1106" s="61"/>
      <c r="W1106" s="61"/>
    </row>
    <row r="1107" spans="1:23" x14ac:dyDescent="0.2">
      <c r="A1107" s="60">
        <v>37653</v>
      </c>
      <c r="B1107" s="61">
        <v>138157</v>
      </c>
      <c r="C1107" s="93">
        <f t="shared" si="41"/>
        <v>138.15700000000001</v>
      </c>
      <c r="D1107" s="93"/>
      <c r="U1107" s="77"/>
      <c r="V1107" s="61"/>
      <c r="W1107" s="61"/>
    </row>
    <row r="1108" spans="1:23" x14ac:dyDescent="0.2">
      <c r="A1108" s="60">
        <v>37681</v>
      </c>
      <c r="B1108" s="61">
        <v>184749</v>
      </c>
      <c r="C1108" s="93">
        <f t="shared" si="41"/>
        <v>184.749</v>
      </c>
      <c r="D1108" s="93"/>
      <c r="U1108" s="77"/>
      <c r="V1108" s="61"/>
      <c r="W1108" s="61"/>
    </row>
    <row r="1109" spans="1:23" x14ac:dyDescent="0.2">
      <c r="A1109" s="60">
        <v>37712</v>
      </c>
      <c r="B1109" s="61">
        <v>237784</v>
      </c>
      <c r="C1109" s="93">
        <f t="shared" si="41"/>
        <v>237.78399999999999</v>
      </c>
      <c r="D1109" s="93"/>
      <c r="U1109" s="77"/>
      <c r="V1109" s="61"/>
      <c r="W1109" s="61"/>
    </row>
    <row r="1110" spans="1:23" x14ac:dyDescent="0.2">
      <c r="A1110" s="60">
        <v>37742</v>
      </c>
      <c r="B1110" s="61">
        <v>371916</v>
      </c>
      <c r="C1110" s="93">
        <f t="shared" si="41"/>
        <v>371.916</v>
      </c>
      <c r="D1110" s="93"/>
      <c r="U1110" s="77"/>
      <c r="V1110" s="61"/>
      <c r="W1110" s="61"/>
    </row>
    <row r="1111" spans="1:23" x14ac:dyDescent="0.2">
      <c r="A1111" s="60">
        <v>37773</v>
      </c>
      <c r="B1111" s="61">
        <v>246713</v>
      </c>
      <c r="C1111" s="93">
        <f t="shared" si="41"/>
        <v>246.71299999999999</v>
      </c>
      <c r="D1111" s="93"/>
      <c r="U1111" s="77"/>
      <c r="V1111" s="61"/>
      <c r="W1111" s="61"/>
    </row>
    <row r="1112" spans="1:23" x14ac:dyDescent="0.2">
      <c r="A1112" s="60">
        <v>37803</v>
      </c>
      <c r="B1112" s="61">
        <v>60334</v>
      </c>
      <c r="C1112" s="93">
        <f t="shared" si="41"/>
        <v>60.334000000000003</v>
      </c>
      <c r="D1112" s="93"/>
      <c r="U1112" s="77"/>
      <c r="V1112" s="61"/>
      <c r="W1112" s="61"/>
    </row>
    <row r="1113" spans="1:23" x14ac:dyDescent="0.2">
      <c r="A1113" s="60">
        <v>37834</v>
      </c>
      <c r="B1113" s="61">
        <v>23515</v>
      </c>
      <c r="C1113" s="93">
        <f t="shared" si="41"/>
        <v>23.515000000000001</v>
      </c>
      <c r="D1113" s="93"/>
      <c r="U1113" s="77"/>
      <c r="V1113" s="61"/>
      <c r="W1113" s="61"/>
    </row>
    <row r="1114" spans="1:23" x14ac:dyDescent="0.2">
      <c r="A1114" s="60">
        <v>37865</v>
      </c>
      <c r="B1114" s="61">
        <v>10752</v>
      </c>
      <c r="C1114" s="93">
        <f t="shared" si="41"/>
        <v>10.752000000000001</v>
      </c>
      <c r="D1114" s="93"/>
      <c r="U1114" s="77"/>
      <c r="V1114" s="61"/>
      <c r="W1114" s="61"/>
    </row>
    <row r="1115" spans="1:23" x14ac:dyDescent="0.2">
      <c r="A1115" s="60">
        <v>37895</v>
      </c>
      <c r="B1115" s="61">
        <v>4961</v>
      </c>
      <c r="C1115" s="93">
        <f t="shared" si="41"/>
        <v>4.9610000000000003</v>
      </c>
      <c r="D1115" s="93"/>
      <c r="U1115" s="77"/>
      <c r="V1115" s="61"/>
      <c r="W1115" s="61"/>
    </row>
    <row r="1116" spans="1:23" x14ac:dyDescent="0.2">
      <c r="A1116" s="60">
        <v>37926</v>
      </c>
      <c r="B1116" s="61">
        <v>34090</v>
      </c>
      <c r="C1116" s="93">
        <f t="shared" si="41"/>
        <v>34.090000000000003</v>
      </c>
      <c r="D1116" s="93"/>
      <c r="U1116" s="77"/>
      <c r="V1116" s="61"/>
      <c r="W1116" s="61"/>
    </row>
    <row r="1117" spans="1:23" x14ac:dyDescent="0.2">
      <c r="A1117" s="60">
        <v>37956</v>
      </c>
      <c r="B1117" s="61">
        <v>145476</v>
      </c>
      <c r="C1117" s="93">
        <f t="shared" si="41"/>
        <v>145.476</v>
      </c>
      <c r="D1117" s="93"/>
      <c r="U1117" s="77"/>
      <c r="V1117" s="61"/>
      <c r="W1117" s="61"/>
    </row>
    <row r="1118" spans="1:23" x14ac:dyDescent="0.2">
      <c r="A1118" s="60">
        <v>37987</v>
      </c>
      <c r="B1118" s="61">
        <v>126463</v>
      </c>
      <c r="C1118" s="93">
        <f t="shared" si="41"/>
        <v>126.46299999999999</v>
      </c>
      <c r="D1118" s="93"/>
      <c r="U1118" s="77"/>
      <c r="V1118" s="61"/>
      <c r="W1118" s="61"/>
    </row>
    <row r="1119" spans="1:23" x14ac:dyDescent="0.2">
      <c r="A1119" s="60">
        <v>38018</v>
      </c>
      <c r="B1119" s="61">
        <v>282319</v>
      </c>
      <c r="C1119" s="93">
        <f t="shared" si="41"/>
        <v>282.31900000000002</v>
      </c>
      <c r="D1119" s="93"/>
      <c r="U1119" s="77"/>
      <c r="V1119" s="61"/>
      <c r="W1119" s="61"/>
    </row>
    <row r="1120" spans="1:23" x14ac:dyDescent="0.2">
      <c r="A1120" s="60">
        <v>38047</v>
      </c>
      <c r="B1120" s="61">
        <v>269129</v>
      </c>
      <c r="C1120" s="93">
        <f t="shared" si="41"/>
        <v>269.12900000000002</v>
      </c>
      <c r="D1120" s="93"/>
      <c r="U1120" s="77"/>
      <c r="V1120" s="61"/>
      <c r="W1120" s="61"/>
    </row>
    <row r="1121" spans="1:23" x14ac:dyDescent="0.2">
      <c r="A1121" s="60">
        <v>38078</v>
      </c>
      <c r="B1121" s="61">
        <v>234774</v>
      </c>
      <c r="C1121" s="93">
        <f t="shared" si="41"/>
        <v>234.774</v>
      </c>
      <c r="D1121" s="93"/>
      <c r="U1121" s="77"/>
      <c r="V1121" s="61"/>
      <c r="W1121" s="61"/>
    </row>
    <row r="1122" spans="1:23" x14ac:dyDescent="0.2">
      <c r="A1122" s="60">
        <v>38108</v>
      </c>
      <c r="B1122" s="61">
        <v>243978</v>
      </c>
      <c r="C1122" s="93">
        <f t="shared" si="41"/>
        <v>243.97800000000001</v>
      </c>
      <c r="D1122" s="93"/>
      <c r="U1122" s="77"/>
      <c r="V1122" s="61"/>
      <c r="W1122" s="61"/>
    </row>
    <row r="1123" spans="1:23" x14ac:dyDescent="0.2">
      <c r="A1123" s="60">
        <v>38139</v>
      </c>
      <c r="B1123" s="61">
        <v>116421</v>
      </c>
      <c r="C1123" s="93">
        <f t="shared" si="41"/>
        <v>116.42100000000001</v>
      </c>
      <c r="D1123" s="93"/>
      <c r="U1123" s="77"/>
      <c r="V1123" s="61"/>
      <c r="W1123" s="61"/>
    </row>
    <row r="1124" spans="1:23" x14ac:dyDescent="0.2">
      <c r="A1124" s="60">
        <v>38169</v>
      </c>
      <c r="B1124" s="61">
        <v>37362</v>
      </c>
      <c r="C1124" s="93">
        <f t="shared" si="41"/>
        <v>37.362000000000002</v>
      </c>
      <c r="D1124" s="93"/>
      <c r="U1124" s="77"/>
      <c r="V1124" s="61"/>
      <c r="W1124" s="61"/>
    </row>
    <row r="1125" spans="1:23" x14ac:dyDescent="0.2">
      <c r="A1125" s="60">
        <v>38200</v>
      </c>
      <c r="B1125" s="61">
        <v>14937</v>
      </c>
      <c r="C1125" s="93">
        <f t="shared" si="41"/>
        <v>14.936999999999999</v>
      </c>
      <c r="D1125" s="93"/>
      <c r="U1125" s="77"/>
      <c r="V1125" s="61"/>
      <c r="W1125" s="61"/>
    </row>
    <row r="1126" spans="1:23" x14ac:dyDescent="0.2">
      <c r="A1126" s="60">
        <v>38231</v>
      </c>
      <c r="B1126" s="61">
        <v>5830</v>
      </c>
      <c r="C1126" s="93">
        <f t="shared" si="41"/>
        <v>5.83</v>
      </c>
      <c r="D1126" s="93"/>
      <c r="U1126" s="77"/>
      <c r="V1126" s="61"/>
      <c r="W1126" s="61"/>
    </row>
    <row r="1127" spans="1:23" x14ac:dyDescent="0.2">
      <c r="A1127" s="60">
        <v>38261</v>
      </c>
      <c r="B1127" s="61">
        <v>17258</v>
      </c>
      <c r="C1127" s="93">
        <f t="shared" si="41"/>
        <v>17.257999999999999</v>
      </c>
      <c r="D1127" s="93"/>
      <c r="U1127" s="77"/>
      <c r="V1127" s="61"/>
      <c r="W1127" s="61"/>
    </row>
    <row r="1128" spans="1:23" x14ac:dyDescent="0.2">
      <c r="A1128" s="60">
        <v>38292</v>
      </c>
      <c r="B1128" s="61">
        <v>18160</v>
      </c>
      <c r="C1128" s="93">
        <f t="shared" si="41"/>
        <v>18.16</v>
      </c>
      <c r="D1128" s="93"/>
      <c r="U1128" s="77"/>
      <c r="V1128" s="61"/>
      <c r="W1128" s="61"/>
    </row>
    <row r="1129" spans="1:23" x14ac:dyDescent="0.2">
      <c r="A1129" s="60">
        <v>38322</v>
      </c>
      <c r="B1129" s="61">
        <v>90401</v>
      </c>
      <c r="C1129" s="93">
        <f t="shared" si="41"/>
        <v>90.400999999999996</v>
      </c>
      <c r="D1129" s="93"/>
      <c r="U1129" s="77"/>
      <c r="V1129" s="61"/>
      <c r="W1129" s="61"/>
    </row>
    <row r="1130" spans="1:23" x14ac:dyDescent="0.2">
      <c r="A1130" s="60">
        <v>38353</v>
      </c>
      <c r="B1130" s="61">
        <v>119325</v>
      </c>
      <c r="C1130" s="93">
        <f t="shared" si="41"/>
        <v>119.325</v>
      </c>
      <c r="D1130" s="93"/>
      <c r="U1130" s="77"/>
      <c r="V1130" s="61"/>
      <c r="W1130" s="61"/>
    </row>
    <row r="1131" spans="1:23" x14ac:dyDescent="0.2">
      <c r="A1131" s="60">
        <v>38384</v>
      </c>
      <c r="B1131" s="61">
        <v>107309</v>
      </c>
      <c r="C1131" s="93">
        <f t="shared" si="41"/>
        <v>107.309</v>
      </c>
      <c r="D1131" s="93"/>
      <c r="U1131" s="77"/>
      <c r="V1131" s="61"/>
      <c r="W1131" s="61"/>
    </row>
    <row r="1132" spans="1:23" x14ac:dyDescent="0.2">
      <c r="A1132" s="60">
        <v>38412</v>
      </c>
      <c r="B1132" s="61">
        <v>195503</v>
      </c>
      <c r="C1132" s="93">
        <f t="shared" si="41"/>
        <v>195.50299999999999</v>
      </c>
      <c r="D1132" s="93"/>
      <c r="U1132" s="77"/>
      <c r="V1132" s="61"/>
      <c r="W1132" s="61"/>
    </row>
    <row r="1133" spans="1:23" x14ac:dyDescent="0.2">
      <c r="A1133" s="60">
        <v>38443</v>
      </c>
      <c r="B1133" s="61">
        <v>182466</v>
      </c>
      <c r="C1133" s="93">
        <f t="shared" si="41"/>
        <v>182.46600000000001</v>
      </c>
      <c r="D1133" s="93"/>
      <c r="U1133" s="77"/>
      <c r="V1133" s="61"/>
      <c r="W1133" s="61"/>
    </row>
    <row r="1134" spans="1:23" x14ac:dyDescent="0.2">
      <c r="A1134" s="60">
        <v>38473</v>
      </c>
      <c r="B1134" s="61">
        <v>413157</v>
      </c>
      <c r="C1134" s="93">
        <f t="shared" si="41"/>
        <v>413.15699999999998</v>
      </c>
      <c r="D1134" s="93"/>
      <c r="U1134" s="77"/>
      <c r="V1134" s="61"/>
      <c r="W1134" s="61"/>
    </row>
    <row r="1135" spans="1:23" x14ac:dyDescent="0.2">
      <c r="A1135" s="60">
        <v>38504</v>
      </c>
      <c r="B1135" s="61">
        <v>215463</v>
      </c>
      <c r="C1135" s="93">
        <f t="shared" si="41"/>
        <v>215.46299999999999</v>
      </c>
      <c r="D1135" s="93"/>
      <c r="U1135" s="77"/>
      <c r="V1135" s="61"/>
      <c r="W1135" s="61"/>
    </row>
    <row r="1136" spans="1:23" x14ac:dyDescent="0.2">
      <c r="A1136" s="60">
        <v>38534</v>
      </c>
      <c r="B1136" s="61">
        <v>76128</v>
      </c>
      <c r="C1136" s="93">
        <f t="shared" si="41"/>
        <v>76.128</v>
      </c>
      <c r="D1136" s="93"/>
      <c r="U1136" s="77"/>
      <c r="V1136" s="61"/>
      <c r="W1136" s="61"/>
    </row>
    <row r="1137" spans="1:23" x14ac:dyDescent="0.2">
      <c r="A1137" s="60">
        <v>38565</v>
      </c>
      <c r="B1137" s="61">
        <v>15746</v>
      </c>
      <c r="C1137" s="93">
        <f t="shared" si="41"/>
        <v>15.746</v>
      </c>
      <c r="D1137" s="93"/>
      <c r="U1137" s="77"/>
      <c r="V1137" s="61"/>
      <c r="W1137" s="61"/>
    </row>
    <row r="1138" spans="1:23" x14ac:dyDescent="0.2">
      <c r="A1138" s="60">
        <v>38596</v>
      </c>
      <c r="B1138" s="61">
        <v>9642</v>
      </c>
      <c r="C1138" s="93">
        <f t="shared" si="41"/>
        <v>9.6419999999999995</v>
      </c>
      <c r="D1138" s="93"/>
      <c r="U1138" s="77"/>
      <c r="V1138" s="61"/>
      <c r="W1138" s="61"/>
    </row>
    <row r="1139" spans="1:23" x14ac:dyDescent="0.2">
      <c r="A1139" s="60">
        <v>38626</v>
      </c>
      <c r="B1139" s="61">
        <v>11972</v>
      </c>
      <c r="C1139" s="93">
        <f t="shared" si="41"/>
        <v>11.972</v>
      </c>
      <c r="D1139" s="93"/>
      <c r="U1139" s="77"/>
      <c r="V1139" s="61"/>
      <c r="W1139" s="61"/>
    </row>
    <row r="1140" spans="1:23" x14ac:dyDescent="0.2">
      <c r="A1140" s="60">
        <v>38657</v>
      </c>
      <c r="B1140" s="61">
        <v>35780</v>
      </c>
      <c r="C1140" s="93">
        <f t="shared" si="41"/>
        <v>35.78</v>
      </c>
      <c r="D1140" s="93"/>
      <c r="U1140" s="77"/>
      <c r="V1140" s="61"/>
      <c r="W1140" s="61"/>
    </row>
    <row r="1141" spans="1:23" x14ac:dyDescent="0.2">
      <c r="A1141" s="60">
        <v>38687</v>
      </c>
      <c r="B1141" s="61">
        <v>347065</v>
      </c>
      <c r="C1141" s="93">
        <f t="shared" si="41"/>
        <v>347.065</v>
      </c>
      <c r="D1141" s="93"/>
      <c r="U1141" s="77"/>
      <c r="V1141" s="61"/>
      <c r="W1141" s="61"/>
    </row>
    <row r="1142" spans="1:23" x14ac:dyDescent="0.2">
      <c r="A1142" s="60">
        <v>38718</v>
      </c>
      <c r="B1142" s="61">
        <v>279673</v>
      </c>
      <c r="C1142" s="93">
        <f t="shared" si="41"/>
        <v>279.673</v>
      </c>
      <c r="D1142" s="93"/>
      <c r="U1142" s="77"/>
      <c r="V1142" s="61"/>
      <c r="W1142" s="61"/>
    </row>
    <row r="1143" spans="1:23" x14ac:dyDescent="0.2">
      <c r="A1143" s="60">
        <v>38749</v>
      </c>
      <c r="B1143" s="61">
        <v>193301</v>
      </c>
      <c r="C1143" s="93">
        <f t="shared" si="41"/>
        <v>193.30099999999999</v>
      </c>
      <c r="D1143" s="93"/>
      <c r="U1143" s="77"/>
      <c r="V1143" s="61"/>
      <c r="W1143" s="61"/>
    </row>
    <row r="1144" spans="1:23" x14ac:dyDescent="0.2">
      <c r="A1144" s="60">
        <v>38777</v>
      </c>
      <c r="B1144" s="61">
        <v>199255</v>
      </c>
      <c r="C1144" s="93">
        <f t="shared" si="41"/>
        <v>199.255</v>
      </c>
      <c r="D1144" s="93"/>
      <c r="U1144" s="77"/>
      <c r="V1144" s="61"/>
      <c r="W1144" s="61"/>
    </row>
    <row r="1145" spans="1:23" x14ac:dyDescent="0.2">
      <c r="A1145" s="60">
        <v>38808</v>
      </c>
      <c r="B1145" s="61">
        <v>371955</v>
      </c>
      <c r="C1145" s="93">
        <f t="shared" si="41"/>
        <v>371.95499999999998</v>
      </c>
      <c r="D1145" s="93"/>
      <c r="U1145" s="77"/>
      <c r="V1145" s="61"/>
      <c r="W1145" s="61"/>
    </row>
    <row r="1146" spans="1:23" x14ac:dyDescent="0.2">
      <c r="A1146" s="60">
        <v>38838</v>
      </c>
      <c r="B1146" s="61">
        <v>661784</v>
      </c>
      <c r="C1146" s="93">
        <f t="shared" si="41"/>
        <v>661.78399999999999</v>
      </c>
      <c r="D1146" s="93"/>
      <c r="U1146" s="77"/>
      <c r="V1146" s="61"/>
      <c r="W1146" s="61"/>
    </row>
    <row r="1147" spans="1:23" x14ac:dyDescent="0.2">
      <c r="A1147" s="60">
        <v>38869</v>
      </c>
      <c r="B1147" s="61">
        <v>320204</v>
      </c>
      <c r="C1147" s="93">
        <f t="shared" si="41"/>
        <v>320.20400000000001</v>
      </c>
      <c r="D1147" s="93"/>
      <c r="U1147" s="77"/>
      <c r="V1147" s="61"/>
      <c r="W1147" s="61"/>
    </row>
    <row r="1148" spans="1:23" x14ac:dyDescent="0.2">
      <c r="A1148" s="60">
        <v>38899</v>
      </c>
      <c r="B1148" s="61">
        <v>70428</v>
      </c>
      <c r="C1148" s="93">
        <f t="shared" si="41"/>
        <v>70.427999999999997</v>
      </c>
      <c r="D1148" s="93"/>
      <c r="U1148" s="77"/>
      <c r="V1148" s="61"/>
      <c r="W1148" s="61"/>
    </row>
    <row r="1149" spans="1:23" x14ac:dyDescent="0.2">
      <c r="A1149" s="60">
        <v>38930</v>
      </c>
      <c r="B1149" s="61">
        <v>21263</v>
      </c>
      <c r="C1149" s="93">
        <f t="shared" si="41"/>
        <v>21.263000000000002</v>
      </c>
      <c r="D1149" s="93"/>
      <c r="U1149" s="77"/>
      <c r="V1149" s="61"/>
      <c r="W1149" s="61"/>
    </row>
    <row r="1150" spans="1:23" x14ac:dyDescent="0.2">
      <c r="A1150" s="60">
        <v>38961</v>
      </c>
      <c r="B1150" s="61">
        <v>8930</v>
      </c>
      <c r="C1150" s="93">
        <f t="shared" si="41"/>
        <v>8.93</v>
      </c>
      <c r="D1150" s="93"/>
      <c r="U1150" s="77"/>
      <c r="V1150" s="61"/>
      <c r="W1150" s="61"/>
    </row>
    <row r="1151" spans="1:23" x14ac:dyDescent="0.2">
      <c r="A1151" s="60">
        <v>38991</v>
      </c>
      <c r="B1151" s="61">
        <v>10762</v>
      </c>
      <c r="C1151" s="93">
        <f t="shared" si="41"/>
        <v>10.762</v>
      </c>
      <c r="D1151" s="93"/>
      <c r="U1151" s="77"/>
      <c r="V1151" s="61"/>
      <c r="W1151" s="61"/>
    </row>
    <row r="1152" spans="1:23" x14ac:dyDescent="0.2">
      <c r="A1152" s="60">
        <v>39022</v>
      </c>
      <c r="B1152" s="61">
        <v>39290</v>
      </c>
      <c r="C1152" s="93">
        <f t="shared" si="41"/>
        <v>39.29</v>
      </c>
      <c r="D1152" s="93"/>
      <c r="U1152" s="77"/>
      <c r="V1152" s="61"/>
      <c r="W1152" s="61"/>
    </row>
    <row r="1153" spans="1:23" x14ac:dyDescent="0.2">
      <c r="A1153" s="60">
        <v>39052</v>
      </c>
      <c r="B1153" s="61">
        <v>98101</v>
      </c>
      <c r="C1153" s="93">
        <f t="shared" si="41"/>
        <v>98.100999999999999</v>
      </c>
      <c r="D1153" s="93"/>
      <c r="U1153" s="77"/>
      <c r="V1153" s="61"/>
      <c r="W1153" s="61"/>
    </row>
    <row r="1154" spans="1:23" x14ac:dyDescent="0.2">
      <c r="A1154" s="60">
        <v>39083</v>
      </c>
      <c r="B1154" s="61">
        <v>61742</v>
      </c>
      <c r="C1154" s="93">
        <f t="shared" si="41"/>
        <v>61.741999999999997</v>
      </c>
      <c r="D1154" s="93"/>
      <c r="U1154" s="77"/>
      <c r="V1154" s="61"/>
      <c r="W1154" s="61"/>
    </row>
    <row r="1155" spans="1:23" x14ac:dyDescent="0.2">
      <c r="A1155" s="60">
        <v>39114</v>
      </c>
      <c r="B1155" s="61">
        <v>123859</v>
      </c>
      <c r="C1155" s="93">
        <f t="shared" si="41"/>
        <v>123.85899999999999</v>
      </c>
      <c r="D1155" s="93"/>
      <c r="U1155" s="77"/>
      <c r="V1155" s="61"/>
      <c r="W1155" s="61"/>
    </row>
    <row r="1156" spans="1:23" x14ac:dyDescent="0.2">
      <c r="A1156" s="60">
        <v>39142</v>
      </c>
      <c r="B1156" s="61">
        <v>156725</v>
      </c>
      <c r="C1156" s="93">
        <f t="shared" si="41"/>
        <v>156.72499999999999</v>
      </c>
      <c r="D1156" s="93"/>
      <c r="U1156" s="77"/>
      <c r="V1156" s="61"/>
      <c r="W1156" s="61"/>
    </row>
    <row r="1157" spans="1:23" x14ac:dyDescent="0.2">
      <c r="A1157" s="60">
        <v>39173</v>
      </c>
      <c r="B1157" s="61">
        <v>118044</v>
      </c>
      <c r="C1157" s="93">
        <f t="shared" si="41"/>
        <v>118.044</v>
      </c>
      <c r="D1157" s="93"/>
      <c r="U1157" s="77"/>
      <c r="V1157" s="61"/>
      <c r="W1157" s="61"/>
    </row>
    <row r="1158" spans="1:23" x14ac:dyDescent="0.2">
      <c r="A1158" s="60">
        <v>39203</v>
      </c>
      <c r="B1158" s="61">
        <v>118645</v>
      </c>
      <c r="C1158" s="93">
        <f t="shared" si="41"/>
        <v>118.645</v>
      </c>
      <c r="D1158" s="93"/>
      <c r="U1158" s="77"/>
      <c r="V1158" s="61"/>
      <c r="W1158" s="61"/>
    </row>
    <row r="1159" spans="1:23" x14ac:dyDescent="0.2">
      <c r="A1159" s="60">
        <v>39234</v>
      </c>
      <c r="B1159" s="61">
        <v>30787</v>
      </c>
      <c r="C1159" s="93">
        <f t="shared" si="41"/>
        <v>30.786999999999999</v>
      </c>
      <c r="D1159" s="93"/>
      <c r="U1159" s="77"/>
      <c r="V1159" s="61"/>
      <c r="W1159" s="61"/>
    </row>
    <row r="1160" spans="1:23" x14ac:dyDescent="0.2">
      <c r="A1160" s="60">
        <v>39264</v>
      </c>
      <c r="B1160" s="61">
        <v>16065</v>
      </c>
      <c r="C1160" s="93">
        <f t="shared" si="41"/>
        <v>16.065000000000001</v>
      </c>
      <c r="D1160" s="93"/>
      <c r="U1160" s="77"/>
      <c r="V1160" s="61"/>
      <c r="W1160" s="61"/>
    </row>
    <row r="1161" spans="1:23" x14ac:dyDescent="0.2">
      <c r="A1161" s="60">
        <v>39295</v>
      </c>
      <c r="B1161" s="61">
        <v>7384</v>
      </c>
      <c r="C1161" s="93">
        <f t="shared" si="41"/>
        <v>7.3840000000000003</v>
      </c>
      <c r="D1161" s="93"/>
      <c r="U1161" s="77"/>
      <c r="V1161" s="61"/>
      <c r="W1161" s="61"/>
    </row>
    <row r="1162" spans="1:23" x14ac:dyDescent="0.2">
      <c r="A1162" s="60">
        <v>39326</v>
      </c>
      <c r="B1162" s="61">
        <v>2538</v>
      </c>
      <c r="C1162" s="93">
        <f t="shared" si="41"/>
        <v>2.5379999999999998</v>
      </c>
      <c r="D1162" s="93"/>
      <c r="U1162" s="77"/>
      <c r="V1162" s="61"/>
      <c r="W1162" s="61"/>
    </row>
    <row r="1163" spans="1:23" x14ac:dyDescent="0.2">
      <c r="A1163" s="60">
        <v>39356</v>
      </c>
      <c r="B1163" s="61">
        <v>25905</v>
      </c>
      <c r="C1163" s="93">
        <f t="shared" si="41"/>
        <v>25.905000000000001</v>
      </c>
      <c r="D1163" s="93"/>
      <c r="U1163" s="77"/>
      <c r="V1163" s="61"/>
      <c r="W1163" s="61"/>
    </row>
    <row r="1164" spans="1:23" x14ac:dyDescent="0.2">
      <c r="A1164" s="60">
        <v>39387</v>
      </c>
      <c r="B1164" s="61">
        <v>14260</v>
      </c>
      <c r="C1164" s="93">
        <f t="shared" ref="C1164:C1227" si="42">B1164 / 1000</f>
        <v>14.26</v>
      </c>
      <c r="D1164" s="93"/>
      <c r="U1164" s="77"/>
      <c r="V1164" s="61"/>
      <c r="W1164" s="61"/>
    </row>
    <row r="1165" spans="1:23" x14ac:dyDescent="0.2">
      <c r="A1165" s="60">
        <v>39417</v>
      </c>
      <c r="B1165" s="61">
        <v>44315</v>
      </c>
      <c r="C1165" s="93">
        <f t="shared" si="42"/>
        <v>44.314999999999998</v>
      </c>
      <c r="D1165" s="93"/>
      <c r="U1165" s="77"/>
      <c r="V1165" s="61"/>
      <c r="W1165" s="61"/>
    </row>
    <row r="1166" spans="1:23" x14ac:dyDescent="0.2">
      <c r="A1166" s="60">
        <v>39448</v>
      </c>
      <c r="B1166" s="61">
        <v>71625</v>
      </c>
      <c r="C1166" s="93">
        <f t="shared" si="42"/>
        <v>71.625</v>
      </c>
      <c r="D1166" s="93"/>
      <c r="U1166" s="77"/>
      <c r="V1166" s="61"/>
      <c r="W1166" s="61"/>
    </row>
    <row r="1167" spans="1:23" x14ac:dyDescent="0.2">
      <c r="A1167" s="60">
        <v>39479</v>
      </c>
      <c r="B1167" s="61">
        <v>89308</v>
      </c>
      <c r="C1167" s="93">
        <f t="shared" si="42"/>
        <v>89.308000000000007</v>
      </c>
      <c r="D1167" s="93"/>
      <c r="U1167" s="77"/>
      <c r="V1167" s="61"/>
      <c r="W1167" s="61"/>
    </row>
    <row r="1168" spans="1:23" x14ac:dyDescent="0.2">
      <c r="A1168" s="60">
        <v>39508</v>
      </c>
      <c r="B1168" s="61">
        <v>134601</v>
      </c>
      <c r="C1168" s="93">
        <f t="shared" si="42"/>
        <v>134.601</v>
      </c>
      <c r="D1168" s="93"/>
      <c r="U1168" s="77"/>
      <c r="V1168" s="61"/>
      <c r="W1168" s="61"/>
    </row>
    <row r="1169" spans="1:23" x14ac:dyDescent="0.2">
      <c r="A1169" s="60">
        <v>39539</v>
      </c>
      <c r="B1169" s="61">
        <v>144699</v>
      </c>
      <c r="C1169" s="93">
        <f t="shared" si="42"/>
        <v>144.69900000000001</v>
      </c>
      <c r="D1169" s="93"/>
      <c r="U1169" s="77"/>
      <c r="V1169" s="61"/>
      <c r="W1169" s="61"/>
    </row>
    <row r="1170" spans="1:23" x14ac:dyDescent="0.2">
      <c r="A1170" s="60">
        <v>39569</v>
      </c>
      <c r="B1170" s="61">
        <v>261581</v>
      </c>
      <c r="C1170" s="93">
        <f t="shared" si="42"/>
        <v>261.58100000000002</v>
      </c>
      <c r="D1170" s="93"/>
      <c r="U1170" s="77"/>
      <c r="V1170" s="61"/>
      <c r="W1170" s="61"/>
    </row>
    <row r="1171" spans="1:23" x14ac:dyDescent="0.2">
      <c r="A1171" s="60">
        <v>39600</v>
      </c>
      <c r="B1171" s="61">
        <v>83732</v>
      </c>
      <c r="C1171" s="93">
        <f t="shared" si="42"/>
        <v>83.731999999999999</v>
      </c>
      <c r="D1171" s="93"/>
      <c r="U1171" s="77"/>
      <c r="V1171" s="61"/>
      <c r="W1171" s="61"/>
    </row>
    <row r="1172" spans="1:23" x14ac:dyDescent="0.2">
      <c r="A1172" s="60">
        <v>39630</v>
      </c>
      <c r="B1172" s="61">
        <v>25030</v>
      </c>
      <c r="C1172" s="93">
        <f t="shared" si="42"/>
        <v>25.03</v>
      </c>
      <c r="D1172" s="93"/>
      <c r="U1172" s="77"/>
      <c r="V1172" s="61"/>
      <c r="W1172" s="61"/>
    </row>
    <row r="1173" spans="1:23" x14ac:dyDescent="0.2">
      <c r="A1173" s="60">
        <v>39661</v>
      </c>
      <c r="B1173" s="61">
        <v>8935</v>
      </c>
      <c r="C1173" s="93">
        <f t="shared" si="42"/>
        <v>8.9350000000000005</v>
      </c>
      <c r="D1173" s="93"/>
      <c r="U1173" s="77"/>
      <c r="V1173" s="61"/>
      <c r="W1173" s="61"/>
    </row>
    <row r="1174" spans="1:23" x14ac:dyDescent="0.2">
      <c r="A1174" s="60">
        <v>39692</v>
      </c>
      <c r="B1174" s="61">
        <v>3245</v>
      </c>
      <c r="C1174" s="93">
        <f t="shared" si="42"/>
        <v>3.2450000000000001</v>
      </c>
      <c r="D1174" s="93"/>
      <c r="U1174" s="77"/>
      <c r="V1174" s="61"/>
      <c r="W1174" s="61"/>
    </row>
    <row r="1175" spans="1:23" x14ac:dyDescent="0.2">
      <c r="A1175" s="60">
        <v>39722</v>
      </c>
      <c r="B1175" s="61">
        <v>10133</v>
      </c>
      <c r="C1175" s="93">
        <f t="shared" si="42"/>
        <v>10.132999999999999</v>
      </c>
      <c r="D1175" s="93"/>
      <c r="U1175" s="77"/>
      <c r="V1175" s="61"/>
      <c r="W1175" s="61"/>
    </row>
    <row r="1176" spans="1:23" x14ac:dyDescent="0.2">
      <c r="A1176" s="60">
        <v>39753</v>
      </c>
      <c r="B1176" s="61">
        <v>49005</v>
      </c>
      <c r="C1176" s="93">
        <f t="shared" si="42"/>
        <v>49.005000000000003</v>
      </c>
      <c r="D1176" s="93"/>
      <c r="U1176" s="77"/>
      <c r="V1176" s="61"/>
      <c r="W1176" s="61"/>
    </row>
    <row r="1177" spans="1:23" x14ac:dyDescent="0.2">
      <c r="A1177" s="60">
        <v>39783</v>
      </c>
      <c r="B1177" s="61">
        <v>19963</v>
      </c>
      <c r="C1177" s="93">
        <f t="shared" si="42"/>
        <v>19.963000000000001</v>
      </c>
      <c r="D1177" s="93"/>
      <c r="U1177" s="77"/>
      <c r="V1177" s="61"/>
      <c r="W1177" s="61"/>
    </row>
    <row r="1178" spans="1:23" x14ac:dyDescent="0.2">
      <c r="A1178" s="60">
        <v>39814</v>
      </c>
      <c r="B1178" s="61">
        <v>34268</v>
      </c>
      <c r="C1178" s="93">
        <f t="shared" si="42"/>
        <v>34.268000000000001</v>
      </c>
      <c r="D1178" s="93"/>
      <c r="U1178" s="77"/>
      <c r="V1178" s="61"/>
      <c r="W1178" s="61"/>
    </row>
    <row r="1179" spans="1:23" x14ac:dyDescent="0.2">
      <c r="A1179" s="60">
        <v>39845</v>
      </c>
      <c r="B1179" s="61">
        <v>77077</v>
      </c>
      <c r="C1179" s="93">
        <f t="shared" si="42"/>
        <v>77.076999999999998</v>
      </c>
      <c r="D1179" s="93"/>
      <c r="U1179" s="77"/>
      <c r="V1179" s="61"/>
      <c r="W1179" s="61"/>
    </row>
    <row r="1180" spans="1:23" x14ac:dyDescent="0.2">
      <c r="A1180" s="60">
        <v>39873</v>
      </c>
      <c r="B1180" s="61">
        <v>185302</v>
      </c>
      <c r="C1180" s="93">
        <f t="shared" si="42"/>
        <v>185.30199999999999</v>
      </c>
      <c r="D1180" s="93"/>
      <c r="U1180" s="77"/>
      <c r="V1180" s="61"/>
      <c r="W1180" s="61"/>
    </row>
    <row r="1181" spans="1:23" x14ac:dyDescent="0.2">
      <c r="A1181" s="60">
        <v>39904</v>
      </c>
      <c r="B1181" s="61">
        <v>138401</v>
      </c>
      <c r="C1181" s="93">
        <f t="shared" si="42"/>
        <v>138.40100000000001</v>
      </c>
      <c r="D1181" s="93"/>
      <c r="U1181" s="77"/>
      <c r="V1181" s="61"/>
      <c r="W1181" s="61"/>
    </row>
    <row r="1182" spans="1:23" x14ac:dyDescent="0.2">
      <c r="A1182" s="60">
        <v>39934</v>
      </c>
      <c r="B1182" s="61">
        <v>217581</v>
      </c>
      <c r="C1182" s="93">
        <f t="shared" si="42"/>
        <v>217.58099999999999</v>
      </c>
      <c r="D1182" s="93"/>
      <c r="U1182" s="77"/>
      <c r="V1182" s="61"/>
      <c r="W1182" s="61"/>
    </row>
    <row r="1183" spans="1:23" x14ac:dyDescent="0.2">
      <c r="A1183" s="60">
        <v>39965</v>
      </c>
      <c r="B1183" s="61">
        <v>64217</v>
      </c>
      <c r="C1183" s="93">
        <f t="shared" si="42"/>
        <v>64.216999999999999</v>
      </c>
      <c r="D1183" s="93"/>
      <c r="U1183" s="77"/>
      <c r="V1183" s="61"/>
      <c r="W1183" s="61"/>
    </row>
    <row r="1184" spans="1:23" x14ac:dyDescent="0.2">
      <c r="A1184" s="60">
        <v>39995</v>
      </c>
      <c r="B1184" s="61">
        <v>17939</v>
      </c>
      <c r="C1184" s="93">
        <f t="shared" si="42"/>
        <v>17.939</v>
      </c>
      <c r="D1184" s="93"/>
      <c r="U1184" s="77"/>
      <c r="V1184" s="61"/>
      <c r="W1184" s="61"/>
    </row>
    <row r="1185" spans="1:23" x14ac:dyDescent="0.2">
      <c r="A1185" s="60">
        <v>40026</v>
      </c>
      <c r="B1185" s="61">
        <v>8750</v>
      </c>
      <c r="C1185" s="93">
        <f t="shared" si="42"/>
        <v>8.75</v>
      </c>
      <c r="D1185" s="93"/>
      <c r="U1185" s="77"/>
      <c r="V1185" s="61"/>
      <c r="W1185" s="61"/>
    </row>
    <row r="1186" spans="1:23" x14ac:dyDescent="0.2">
      <c r="A1186" s="60">
        <v>40057</v>
      </c>
      <c r="B1186" s="61">
        <v>4299</v>
      </c>
      <c r="C1186" s="93">
        <f t="shared" si="42"/>
        <v>4.2990000000000004</v>
      </c>
      <c r="D1186" s="93"/>
      <c r="U1186" s="77"/>
      <c r="V1186" s="61"/>
      <c r="W1186" s="61"/>
    </row>
    <row r="1187" spans="1:23" x14ac:dyDescent="0.2">
      <c r="A1187" s="60">
        <v>40087</v>
      </c>
      <c r="B1187" s="61">
        <v>19176</v>
      </c>
      <c r="C1187" s="93">
        <f t="shared" si="42"/>
        <v>19.175999999999998</v>
      </c>
      <c r="D1187" s="93"/>
      <c r="U1187" s="77"/>
      <c r="V1187" s="61"/>
      <c r="W1187" s="61"/>
    </row>
    <row r="1188" spans="1:23" x14ac:dyDescent="0.2">
      <c r="A1188" s="60">
        <v>40118</v>
      </c>
      <c r="B1188" s="61">
        <v>16160</v>
      </c>
      <c r="C1188" s="93">
        <f t="shared" si="42"/>
        <v>16.16</v>
      </c>
      <c r="D1188" s="93"/>
      <c r="U1188" s="77"/>
      <c r="V1188" s="61"/>
      <c r="W1188" s="61"/>
    </row>
    <row r="1189" spans="1:23" x14ac:dyDescent="0.2">
      <c r="A1189" s="60">
        <v>40148</v>
      </c>
      <c r="B1189" s="61">
        <v>33591</v>
      </c>
      <c r="C1189" s="93">
        <f t="shared" si="42"/>
        <v>33.591000000000001</v>
      </c>
      <c r="D1189" s="93"/>
      <c r="U1189" s="77"/>
      <c r="V1189" s="61"/>
      <c r="W1189" s="61"/>
    </row>
    <row r="1190" spans="1:23" x14ac:dyDescent="0.2">
      <c r="A1190" s="60">
        <v>40179</v>
      </c>
      <c r="B1190" s="61">
        <v>154434</v>
      </c>
      <c r="C1190" s="93">
        <f t="shared" si="42"/>
        <v>154.434</v>
      </c>
      <c r="D1190" s="93"/>
      <c r="U1190" s="77"/>
      <c r="V1190" s="61"/>
      <c r="W1190" s="61"/>
    </row>
    <row r="1191" spans="1:23" x14ac:dyDescent="0.2">
      <c r="A1191" s="60">
        <v>40210</v>
      </c>
      <c r="B1191" s="61">
        <v>153951</v>
      </c>
      <c r="C1191" s="93">
        <f t="shared" si="42"/>
        <v>153.95099999999999</v>
      </c>
      <c r="D1191" s="93"/>
      <c r="U1191" s="77"/>
      <c r="V1191" s="61"/>
      <c r="W1191" s="61"/>
    </row>
    <row r="1192" spans="1:23" x14ac:dyDescent="0.2">
      <c r="A1192" s="60">
        <v>40238</v>
      </c>
      <c r="B1192" s="61">
        <v>152790</v>
      </c>
      <c r="C1192" s="93">
        <f t="shared" si="42"/>
        <v>152.79</v>
      </c>
      <c r="D1192" s="93"/>
      <c r="U1192" s="77"/>
      <c r="V1192" s="61"/>
      <c r="W1192" s="61"/>
    </row>
    <row r="1193" spans="1:23" x14ac:dyDescent="0.2">
      <c r="A1193" s="60">
        <v>40269</v>
      </c>
      <c r="B1193" s="61">
        <v>220703</v>
      </c>
      <c r="C1193" s="93">
        <f t="shared" si="42"/>
        <v>220.703</v>
      </c>
      <c r="D1193" s="93"/>
      <c r="U1193" s="77"/>
      <c r="V1193" s="61"/>
      <c r="W1193" s="61"/>
    </row>
    <row r="1194" spans="1:23" x14ac:dyDescent="0.2">
      <c r="A1194" s="60">
        <v>40299</v>
      </c>
      <c r="B1194" s="61">
        <v>313095</v>
      </c>
      <c r="C1194" s="93">
        <f t="shared" si="42"/>
        <v>313.09500000000003</v>
      </c>
      <c r="D1194" s="93"/>
      <c r="U1194" s="77"/>
      <c r="V1194" s="61"/>
      <c r="W1194" s="61"/>
    </row>
    <row r="1195" spans="1:23" x14ac:dyDescent="0.2">
      <c r="A1195" s="60">
        <v>40330</v>
      </c>
      <c r="B1195" s="61">
        <v>397552</v>
      </c>
      <c r="C1195" s="93">
        <f t="shared" si="42"/>
        <v>397.55200000000002</v>
      </c>
      <c r="D1195" s="93"/>
      <c r="U1195" s="77"/>
      <c r="V1195" s="61"/>
      <c r="W1195" s="61"/>
    </row>
    <row r="1196" spans="1:23" x14ac:dyDescent="0.2">
      <c r="A1196" s="60">
        <v>40360</v>
      </c>
      <c r="B1196" s="61">
        <v>103168</v>
      </c>
      <c r="C1196" s="93">
        <f t="shared" si="42"/>
        <v>103.16800000000001</v>
      </c>
      <c r="D1196" s="93"/>
      <c r="U1196" s="77"/>
      <c r="V1196" s="61"/>
      <c r="W1196" s="61"/>
    </row>
    <row r="1197" spans="1:23" x14ac:dyDescent="0.2">
      <c r="A1197" s="60">
        <v>40391</v>
      </c>
      <c r="B1197" s="61">
        <v>18782</v>
      </c>
      <c r="C1197" s="93">
        <f t="shared" si="42"/>
        <v>18.782</v>
      </c>
      <c r="D1197" s="93"/>
      <c r="U1197" s="77"/>
      <c r="V1197" s="61"/>
      <c r="W1197" s="61"/>
    </row>
    <row r="1198" spans="1:23" x14ac:dyDescent="0.2">
      <c r="A1198" s="60">
        <v>40422</v>
      </c>
      <c r="B1198" s="61">
        <v>17372</v>
      </c>
      <c r="C1198" s="93">
        <f t="shared" si="42"/>
        <v>17.372</v>
      </c>
      <c r="D1198" s="93"/>
      <c r="U1198" s="77"/>
      <c r="V1198" s="61"/>
      <c r="W1198" s="61"/>
    </row>
    <row r="1199" spans="1:23" x14ac:dyDescent="0.2">
      <c r="A1199" s="60">
        <v>40452</v>
      </c>
      <c r="B1199" s="61">
        <v>41100</v>
      </c>
      <c r="C1199" s="93">
        <f t="shared" si="42"/>
        <v>41.1</v>
      </c>
      <c r="D1199" s="93"/>
      <c r="U1199" s="77"/>
      <c r="V1199" s="61"/>
      <c r="W1199" s="61"/>
    </row>
    <row r="1200" spans="1:23" x14ac:dyDescent="0.2">
      <c r="A1200" s="60">
        <v>40483</v>
      </c>
      <c r="B1200" s="61">
        <v>66444</v>
      </c>
      <c r="C1200" s="93">
        <f t="shared" si="42"/>
        <v>66.444000000000003</v>
      </c>
      <c r="D1200" s="93"/>
      <c r="U1200" s="77"/>
      <c r="V1200" s="61"/>
      <c r="W1200" s="61"/>
    </row>
    <row r="1201" spans="1:23" x14ac:dyDescent="0.2">
      <c r="A1201" s="60">
        <v>40513</v>
      </c>
      <c r="B1201" s="61">
        <v>193059</v>
      </c>
      <c r="C1201" s="93">
        <f t="shared" si="42"/>
        <v>193.059</v>
      </c>
      <c r="D1201" s="93"/>
      <c r="U1201" s="77"/>
      <c r="V1201" s="61"/>
      <c r="W1201" s="61"/>
    </row>
    <row r="1202" spans="1:23" x14ac:dyDescent="0.2">
      <c r="A1202" s="60">
        <v>40544</v>
      </c>
      <c r="B1202" s="61">
        <v>138767</v>
      </c>
      <c r="C1202" s="93">
        <f t="shared" si="42"/>
        <v>138.767</v>
      </c>
      <c r="D1202" s="93"/>
      <c r="U1202" s="77"/>
      <c r="V1202" s="61"/>
      <c r="W1202" s="61"/>
    </row>
    <row r="1203" spans="1:23" x14ac:dyDescent="0.2">
      <c r="A1203" s="60">
        <v>40575</v>
      </c>
      <c r="B1203" s="61">
        <v>92556</v>
      </c>
      <c r="C1203" s="93">
        <f t="shared" si="42"/>
        <v>92.555999999999997</v>
      </c>
      <c r="D1203" s="93"/>
      <c r="U1203" s="77"/>
      <c r="V1203" s="61"/>
      <c r="W1203" s="61"/>
    </row>
    <row r="1204" spans="1:23" x14ac:dyDescent="0.2">
      <c r="A1204" s="60">
        <v>40603</v>
      </c>
      <c r="B1204" s="61">
        <v>241517</v>
      </c>
      <c r="C1204" s="93">
        <f t="shared" si="42"/>
        <v>241.517</v>
      </c>
      <c r="D1204" s="93"/>
      <c r="U1204" s="77"/>
      <c r="V1204" s="61"/>
      <c r="W1204" s="61"/>
    </row>
    <row r="1205" spans="1:23" x14ac:dyDescent="0.2">
      <c r="A1205" s="60">
        <v>40634</v>
      </c>
      <c r="B1205" s="61">
        <v>246436</v>
      </c>
      <c r="C1205" s="93">
        <f t="shared" si="42"/>
        <v>246.43600000000001</v>
      </c>
      <c r="D1205" s="93"/>
      <c r="U1205" s="77"/>
      <c r="V1205" s="61"/>
      <c r="W1205" s="61"/>
    </row>
    <row r="1206" spans="1:23" x14ac:dyDescent="0.2">
      <c r="A1206" s="60">
        <v>40664</v>
      </c>
      <c r="B1206" s="61">
        <v>300792</v>
      </c>
      <c r="C1206" s="93">
        <f t="shared" si="42"/>
        <v>300.79199999999997</v>
      </c>
      <c r="D1206" s="93"/>
      <c r="U1206" s="77"/>
      <c r="V1206" s="61"/>
      <c r="W1206" s="61"/>
    </row>
    <row r="1207" spans="1:23" x14ac:dyDescent="0.2">
      <c r="A1207" s="60">
        <v>40695</v>
      </c>
      <c r="B1207" s="61">
        <v>388913</v>
      </c>
      <c r="C1207" s="93">
        <f t="shared" si="42"/>
        <v>388.91300000000001</v>
      </c>
      <c r="D1207" s="93"/>
      <c r="U1207" s="77"/>
      <c r="V1207" s="61"/>
      <c r="W1207" s="61"/>
    </row>
    <row r="1208" spans="1:23" x14ac:dyDescent="0.2">
      <c r="A1208" s="60">
        <v>40725</v>
      </c>
      <c r="B1208" s="61">
        <v>131889</v>
      </c>
      <c r="C1208" s="93">
        <f t="shared" si="42"/>
        <v>131.88900000000001</v>
      </c>
      <c r="D1208" s="93"/>
      <c r="U1208" s="77"/>
      <c r="V1208" s="61"/>
      <c r="W1208" s="61"/>
    </row>
    <row r="1209" spans="1:23" x14ac:dyDescent="0.2">
      <c r="A1209" s="60">
        <v>40756</v>
      </c>
      <c r="B1209" s="61">
        <v>28512</v>
      </c>
      <c r="C1209" s="93">
        <f t="shared" si="42"/>
        <v>28.512</v>
      </c>
      <c r="D1209" s="93"/>
      <c r="U1209" s="77"/>
      <c r="V1209" s="61"/>
      <c r="W1209" s="61"/>
    </row>
    <row r="1210" spans="1:23" x14ac:dyDescent="0.2">
      <c r="A1210" s="60">
        <v>40787</v>
      </c>
      <c r="B1210" s="61">
        <v>13008</v>
      </c>
      <c r="C1210" s="93">
        <f t="shared" si="42"/>
        <v>13.007999999999999</v>
      </c>
      <c r="D1210" s="93"/>
      <c r="U1210" s="77"/>
      <c r="V1210" s="61"/>
      <c r="W1210" s="61"/>
    </row>
    <row r="1211" spans="1:23" x14ac:dyDescent="0.2">
      <c r="A1211" s="60">
        <v>40817</v>
      </c>
      <c r="B1211" s="61">
        <v>23087</v>
      </c>
      <c r="C1211" s="93">
        <f t="shared" si="42"/>
        <v>23.087</v>
      </c>
      <c r="D1211" s="93"/>
      <c r="U1211" s="77"/>
      <c r="V1211" s="61"/>
      <c r="W1211" s="61"/>
    </row>
    <row r="1212" spans="1:23" x14ac:dyDescent="0.2">
      <c r="A1212" s="60">
        <v>40848</v>
      </c>
      <c r="B1212" s="61">
        <v>21360</v>
      </c>
      <c r="C1212" s="93">
        <f t="shared" si="42"/>
        <v>21.36</v>
      </c>
      <c r="D1212" s="93"/>
      <c r="U1212" s="77"/>
      <c r="V1212" s="61"/>
      <c r="W1212" s="61"/>
    </row>
    <row r="1213" spans="1:23" x14ac:dyDescent="0.2">
      <c r="A1213" s="60">
        <v>40878</v>
      </c>
      <c r="B1213" s="61">
        <v>21199</v>
      </c>
      <c r="C1213" s="93">
        <f t="shared" si="42"/>
        <v>21.199000000000002</v>
      </c>
      <c r="D1213" s="93"/>
      <c r="U1213" s="77"/>
      <c r="V1213" s="61"/>
      <c r="W1213" s="61"/>
    </row>
    <row r="1214" spans="1:23" x14ac:dyDescent="0.2">
      <c r="A1214" s="60">
        <v>40909</v>
      </c>
      <c r="B1214" s="61">
        <v>48150</v>
      </c>
      <c r="C1214" s="93">
        <f t="shared" si="42"/>
        <v>48.15</v>
      </c>
      <c r="D1214" s="93"/>
      <c r="U1214" s="77"/>
      <c r="V1214" s="61"/>
      <c r="W1214" s="61"/>
    </row>
    <row r="1215" spans="1:23" x14ac:dyDescent="0.2">
      <c r="A1215" s="60">
        <v>40940</v>
      </c>
      <c r="B1215" s="61">
        <v>62769</v>
      </c>
      <c r="C1215" s="93">
        <f t="shared" si="42"/>
        <v>62.768999999999998</v>
      </c>
      <c r="D1215" s="93"/>
      <c r="U1215" s="77"/>
      <c r="V1215" s="61"/>
      <c r="W1215" s="61"/>
    </row>
    <row r="1216" spans="1:23" x14ac:dyDescent="0.2">
      <c r="A1216" s="60">
        <v>40969</v>
      </c>
      <c r="B1216" s="61">
        <v>189786</v>
      </c>
      <c r="C1216" s="93">
        <f t="shared" si="42"/>
        <v>189.786</v>
      </c>
      <c r="D1216" s="93"/>
      <c r="U1216" s="77"/>
      <c r="V1216" s="61"/>
      <c r="W1216" s="61"/>
    </row>
    <row r="1217" spans="1:23" x14ac:dyDescent="0.2">
      <c r="A1217" s="60">
        <v>41000</v>
      </c>
      <c r="B1217" s="61">
        <v>308291</v>
      </c>
      <c r="C1217" s="93">
        <f t="shared" si="42"/>
        <v>308.291</v>
      </c>
      <c r="D1217" s="93"/>
      <c r="U1217" s="77"/>
      <c r="V1217" s="61"/>
      <c r="W1217" s="61"/>
    </row>
    <row r="1218" spans="1:23" x14ac:dyDescent="0.2">
      <c r="A1218" s="60">
        <v>41030</v>
      </c>
      <c r="B1218" s="61">
        <v>257343</v>
      </c>
      <c r="C1218" s="93">
        <f t="shared" si="42"/>
        <v>257.34300000000002</v>
      </c>
      <c r="D1218" s="93"/>
      <c r="U1218" s="77"/>
      <c r="V1218" s="61"/>
      <c r="W1218" s="61"/>
    </row>
    <row r="1219" spans="1:23" x14ac:dyDescent="0.2">
      <c r="A1219" s="60">
        <v>41061</v>
      </c>
      <c r="B1219" s="61">
        <v>93794</v>
      </c>
      <c r="C1219" s="93">
        <f t="shared" si="42"/>
        <v>93.793999999999997</v>
      </c>
      <c r="D1219" s="93"/>
      <c r="U1219" s="77"/>
      <c r="V1219" s="61"/>
      <c r="W1219" s="61"/>
    </row>
    <row r="1220" spans="1:23" x14ac:dyDescent="0.2">
      <c r="A1220" s="60">
        <v>41091</v>
      </c>
      <c r="B1220" s="61">
        <v>33218</v>
      </c>
      <c r="C1220" s="93">
        <f t="shared" si="42"/>
        <v>33.218000000000004</v>
      </c>
      <c r="D1220" s="93"/>
      <c r="U1220" s="77"/>
      <c r="V1220" s="61"/>
      <c r="W1220" s="61"/>
    </row>
    <row r="1221" spans="1:23" x14ac:dyDescent="0.2">
      <c r="A1221" s="60">
        <v>41122</v>
      </c>
      <c r="B1221" s="61">
        <v>9459</v>
      </c>
      <c r="C1221" s="93">
        <f t="shared" si="42"/>
        <v>9.4589999999999996</v>
      </c>
      <c r="D1221" s="93"/>
      <c r="U1221" s="77"/>
      <c r="V1221" s="61"/>
      <c r="W1221" s="61"/>
    </row>
    <row r="1222" spans="1:23" x14ac:dyDescent="0.2">
      <c r="A1222" s="60">
        <v>41153</v>
      </c>
      <c r="B1222" s="61">
        <v>6917</v>
      </c>
      <c r="C1222" s="93">
        <f t="shared" si="42"/>
        <v>6.9169999999999998</v>
      </c>
      <c r="D1222" s="93"/>
      <c r="U1222" s="77"/>
      <c r="V1222" s="61"/>
      <c r="W1222" s="61"/>
    </row>
    <row r="1223" spans="1:23" x14ac:dyDescent="0.2">
      <c r="A1223" s="60">
        <v>41183</v>
      </c>
      <c r="B1223" s="61">
        <v>7348</v>
      </c>
      <c r="C1223" s="93">
        <f t="shared" si="42"/>
        <v>7.3479999999999999</v>
      </c>
      <c r="D1223" s="93"/>
      <c r="U1223" s="77"/>
      <c r="V1223" s="61"/>
      <c r="W1223" s="61"/>
    </row>
    <row r="1224" spans="1:23" x14ac:dyDescent="0.2">
      <c r="A1224" s="60">
        <v>41214</v>
      </c>
      <c r="B1224" s="61">
        <v>76123</v>
      </c>
      <c r="C1224" s="93">
        <f t="shared" si="42"/>
        <v>76.123000000000005</v>
      </c>
      <c r="D1224" s="93"/>
      <c r="U1224" s="77"/>
      <c r="V1224" s="61"/>
      <c r="W1224" s="61"/>
    </row>
    <row r="1225" spans="1:23" x14ac:dyDescent="0.2">
      <c r="A1225" s="60">
        <v>41244</v>
      </c>
      <c r="B1225" s="61">
        <v>188298</v>
      </c>
      <c r="C1225" s="93">
        <f t="shared" si="42"/>
        <v>188.298</v>
      </c>
      <c r="D1225" s="93"/>
      <c r="U1225" s="77"/>
      <c r="V1225" s="61"/>
      <c r="W1225" s="61"/>
    </row>
    <row r="1226" spans="1:23" x14ac:dyDescent="0.2">
      <c r="A1226" s="60">
        <v>41275</v>
      </c>
      <c r="B1226" s="61">
        <v>72507</v>
      </c>
      <c r="C1226" s="93">
        <f t="shared" si="42"/>
        <v>72.507000000000005</v>
      </c>
      <c r="D1226" s="93"/>
      <c r="U1226" s="77"/>
      <c r="V1226" s="61"/>
      <c r="W1226" s="61"/>
    </row>
    <row r="1227" spans="1:23" x14ac:dyDescent="0.2">
      <c r="A1227" s="60">
        <v>41306</v>
      </c>
      <c r="B1227" s="61">
        <v>67265</v>
      </c>
      <c r="C1227" s="93">
        <f t="shared" si="42"/>
        <v>67.265000000000001</v>
      </c>
      <c r="D1227" s="93"/>
      <c r="U1227" s="77"/>
      <c r="V1227" s="61"/>
      <c r="W1227" s="61"/>
    </row>
    <row r="1228" spans="1:23" x14ac:dyDescent="0.2">
      <c r="A1228" s="60">
        <v>41334</v>
      </c>
      <c r="B1228" s="61">
        <v>119767</v>
      </c>
      <c r="C1228" s="93">
        <f t="shared" ref="C1228:C1231" si="43">B1228 / 1000</f>
        <v>119.767</v>
      </c>
      <c r="D1228" s="93"/>
      <c r="U1228" s="77"/>
      <c r="V1228" s="61"/>
      <c r="W1228" s="61"/>
    </row>
    <row r="1229" spans="1:23" x14ac:dyDescent="0.2">
      <c r="A1229" s="60">
        <v>41365</v>
      </c>
      <c r="B1229" s="61">
        <v>166768</v>
      </c>
      <c r="C1229" s="93">
        <f t="shared" si="43"/>
        <v>166.768</v>
      </c>
      <c r="D1229" s="93"/>
      <c r="U1229" s="77"/>
      <c r="V1229" s="61"/>
      <c r="W1229" s="61"/>
    </row>
    <row r="1230" spans="1:23" x14ac:dyDescent="0.2">
      <c r="A1230" s="60">
        <v>41395</v>
      </c>
      <c r="B1230" s="61">
        <v>93331</v>
      </c>
      <c r="C1230" s="93">
        <f t="shared" si="43"/>
        <v>93.331000000000003</v>
      </c>
      <c r="D1230" s="93"/>
      <c r="U1230" s="77"/>
      <c r="V1230" s="61"/>
      <c r="W1230" s="61"/>
    </row>
    <row r="1231" spans="1:23" x14ac:dyDescent="0.2">
      <c r="A1231" s="60">
        <v>41426</v>
      </c>
      <c r="B1231" s="61" t="s">
        <v>113</v>
      </c>
      <c r="C1231" s="93" t="e">
        <f t="shared" si="43"/>
        <v>#VALUE!</v>
      </c>
      <c r="D1231" s="93"/>
      <c r="U1231" s="77"/>
      <c r="V1231" s="61"/>
      <c r="W1231" s="61"/>
    </row>
    <row r="1232" spans="1:23" x14ac:dyDescent="0.2">
      <c r="U1232" s="77"/>
      <c r="V1232" s="61"/>
      <c r="W1232" s="61"/>
    </row>
    <row r="1233" spans="21:23" x14ac:dyDescent="0.2">
      <c r="U1233" s="77"/>
      <c r="V1233" s="61"/>
      <c r="W1233" s="61"/>
    </row>
    <row r="1234" spans="21:23" x14ac:dyDescent="0.2">
      <c r="U1234" s="77"/>
      <c r="V1234" s="61"/>
      <c r="W1234" s="61"/>
    </row>
    <row r="1235" spans="21:23" x14ac:dyDescent="0.2">
      <c r="U1235" s="77"/>
      <c r="V1235" s="61"/>
      <c r="W1235" s="61"/>
    </row>
    <row r="1236" spans="21:23" x14ac:dyDescent="0.2">
      <c r="U1236" s="77"/>
      <c r="V1236" s="61"/>
      <c r="W1236" s="61"/>
    </row>
    <row r="1237" spans="21:23" x14ac:dyDescent="0.2">
      <c r="U1237" s="77"/>
      <c r="V1237" s="61"/>
      <c r="W1237" s="61"/>
    </row>
    <row r="1238" spans="21:23" x14ac:dyDescent="0.2">
      <c r="U1238" s="77"/>
      <c r="V1238" s="61"/>
      <c r="W1238" s="61"/>
    </row>
    <row r="1239" spans="21:23" x14ac:dyDescent="0.2">
      <c r="U1239" s="77"/>
      <c r="V1239" s="61"/>
      <c r="W1239" s="61"/>
    </row>
    <row r="1240" spans="21:23" x14ac:dyDescent="0.2">
      <c r="U1240" s="77"/>
      <c r="V1240" s="61"/>
      <c r="W1240" s="61"/>
    </row>
    <row r="1241" spans="21:23" x14ac:dyDescent="0.2">
      <c r="U1241" s="77"/>
      <c r="V1241" s="61"/>
      <c r="W1241" s="61"/>
    </row>
    <row r="1242" spans="21:23" x14ac:dyDescent="0.2">
      <c r="U1242" s="77"/>
      <c r="V1242" s="61"/>
      <c r="W1242" s="61"/>
    </row>
    <row r="1243" spans="21:23" x14ac:dyDescent="0.2">
      <c r="U1243" s="77"/>
      <c r="V1243" s="61"/>
      <c r="W1243" s="61"/>
    </row>
    <row r="1244" spans="21:23" x14ac:dyDescent="0.2">
      <c r="U1244" s="77"/>
      <c r="V1244" s="61"/>
      <c r="W1244" s="61"/>
    </row>
    <row r="1245" spans="21:23" x14ac:dyDescent="0.2">
      <c r="U1245" s="77"/>
      <c r="V1245" s="61"/>
      <c r="W1245" s="61"/>
    </row>
    <row r="1246" spans="21:23" x14ac:dyDescent="0.2">
      <c r="U1246" s="77"/>
      <c r="V1246" s="61"/>
      <c r="W1246" s="61"/>
    </row>
    <row r="1247" spans="21:23" x14ac:dyDescent="0.2">
      <c r="U1247" s="77"/>
      <c r="V1247" s="61"/>
      <c r="W1247" s="61"/>
    </row>
    <row r="1248" spans="21:23" x14ac:dyDescent="0.2">
      <c r="U1248" s="77"/>
      <c r="V1248" s="61"/>
      <c r="W1248" s="61"/>
    </row>
    <row r="1249" spans="21:23" x14ac:dyDescent="0.2">
      <c r="U1249" s="77"/>
      <c r="V1249" s="61"/>
      <c r="W1249" s="61"/>
    </row>
    <row r="1250" spans="21:23" x14ac:dyDescent="0.2">
      <c r="U1250" s="77"/>
      <c r="V1250" s="61"/>
      <c r="W1250" s="61"/>
    </row>
    <row r="1251" spans="21:23" x14ac:dyDescent="0.2">
      <c r="U1251" s="77"/>
      <c r="V1251" s="61"/>
      <c r="W1251" s="61"/>
    </row>
    <row r="1252" spans="21:23" x14ac:dyDescent="0.2">
      <c r="U1252" s="77"/>
      <c r="V1252" s="61"/>
      <c r="W1252" s="61"/>
    </row>
    <row r="1253" spans="21:23" x14ac:dyDescent="0.2">
      <c r="U1253" s="77"/>
      <c r="V1253" s="61"/>
      <c r="W1253" s="61"/>
    </row>
    <row r="1254" spans="21:23" x14ac:dyDescent="0.2">
      <c r="U1254" s="77"/>
      <c r="V1254" s="61"/>
      <c r="W1254" s="61"/>
    </row>
    <row r="1255" spans="21:23" x14ac:dyDescent="0.2">
      <c r="U1255" s="77"/>
      <c r="V1255" s="61"/>
      <c r="W1255" s="61"/>
    </row>
    <row r="1256" spans="21:23" x14ac:dyDescent="0.2">
      <c r="U1256" s="77"/>
      <c r="V1256" s="61"/>
      <c r="W1256" s="61"/>
    </row>
    <row r="1257" spans="21:23" x14ac:dyDescent="0.2">
      <c r="U1257" s="77"/>
      <c r="V1257" s="61"/>
      <c r="W1257" s="61"/>
    </row>
    <row r="1258" spans="21:23" x14ac:dyDescent="0.2">
      <c r="U1258" s="77"/>
      <c r="V1258" s="61"/>
      <c r="W1258" s="61"/>
    </row>
    <row r="1259" spans="21:23" x14ac:dyDescent="0.2">
      <c r="U1259" s="77"/>
      <c r="V1259" s="61"/>
      <c r="W1259" s="61"/>
    </row>
    <row r="1260" spans="21:23" x14ac:dyDescent="0.2">
      <c r="U1260" s="77"/>
      <c r="V1260" s="61"/>
      <c r="W1260" s="61"/>
    </row>
    <row r="1261" spans="21:23" x14ac:dyDescent="0.2">
      <c r="U1261" s="77"/>
      <c r="V1261" s="61"/>
      <c r="W1261" s="61"/>
    </row>
    <row r="1262" spans="21:23" x14ac:dyDescent="0.2">
      <c r="U1262" s="77"/>
      <c r="V1262" s="61"/>
      <c r="W1262" s="61"/>
    </row>
    <row r="1263" spans="21:23" x14ac:dyDescent="0.2">
      <c r="U1263" s="77"/>
      <c r="V1263" s="61"/>
      <c r="W1263" s="61"/>
    </row>
    <row r="1264" spans="21:23" x14ac:dyDescent="0.2">
      <c r="U1264" s="77"/>
      <c r="V1264" s="61"/>
      <c r="W1264" s="61"/>
    </row>
    <row r="1265" spans="21:23" x14ac:dyDescent="0.2">
      <c r="U1265" s="77"/>
      <c r="V1265" s="61"/>
      <c r="W1265" s="61"/>
    </row>
    <row r="1266" spans="21:23" x14ac:dyDescent="0.2">
      <c r="U1266" s="77"/>
      <c r="V1266" s="61"/>
      <c r="W1266" s="61"/>
    </row>
    <row r="1267" spans="21:23" x14ac:dyDescent="0.2">
      <c r="U1267" s="77"/>
      <c r="V1267" s="61"/>
      <c r="W1267" s="61"/>
    </row>
    <row r="1268" spans="21:23" x14ac:dyDescent="0.2">
      <c r="U1268" s="77"/>
      <c r="V1268" s="61"/>
      <c r="W1268" s="61"/>
    </row>
    <row r="1269" spans="21:23" x14ac:dyDescent="0.2">
      <c r="U1269" s="77"/>
      <c r="V1269" s="61"/>
      <c r="W1269" s="61"/>
    </row>
    <row r="1270" spans="21:23" x14ac:dyDescent="0.2">
      <c r="U1270" s="77"/>
      <c r="V1270" s="61"/>
      <c r="W1270" s="61"/>
    </row>
    <row r="1271" spans="21:23" x14ac:dyDescent="0.2">
      <c r="U1271" s="77"/>
      <c r="V1271" s="61"/>
      <c r="W1271" s="61"/>
    </row>
    <row r="1272" spans="21:23" x14ac:dyDescent="0.2">
      <c r="U1272" s="77"/>
      <c r="V1272" s="61"/>
      <c r="W1272" s="61"/>
    </row>
    <row r="1273" spans="21:23" x14ac:dyDescent="0.2">
      <c r="U1273" s="77"/>
      <c r="V1273" s="61"/>
      <c r="W1273" s="61"/>
    </row>
    <row r="1274" spans="21:23" x14ac:dyDescent="0.2">
      <c r="U1274" s="77"/>
      <c r="V1274" s="61"/>
      <c r="W1274" s="61"/>
    </row>
    <row r="1275" spans="21:23" x14ac:dyDescent="0.2">
      <c r="U1275" s="77"/>
      <c r="V1275" s="61"/>
      <c r="W1275" s="61"/>
    </row>
    <row r="1276" spans="21:23" x14ac:dyDescent="0.2">
      <c r="U1276" s="77"/>
      <c r="V1276" s="61"/>
      <c r="W1276" s="61"/>
    </row>
    <row r="1277" spans="21:23" x14ac:dyDescent="0.2">
      <c r="U1277" s="77"/>
      <c r="V1277" s="61"/>
      <c r="W1277" s="61"/>
    </row>
    <row r="1278" spans="21:23" x14ac:dyDescent="0.2">
      <c r="U1278" s="77"/>
      <c r="V1278" s="61"/>
      <c r="W1278" s="61"/>
    </row>
    <row r="1279" spans="21:23" x14ac:dyDescent="0.2">
      <c r="U1279" s="77"/>
      <c r="V1279" s="61"/>
      <c r="W1279" s="61"/>
    </row>
    <row r="1280" spans="21:23" x14ac:dyDescent="0.2">
      <c r="U1280" s="77"/>
      <c r="V1280" s="61"/>
      <c r="W1280" s="61"/>
    </row>
    <row r="1281" spans="21:23" x14ac:dyDescent="0.2">
      <c r="U1281" s="77"/>
      <c r="V1281" s="61"/>
      <c r="W1281" s="61"/>
    </row>
    <row r="1282" spans="21:23" x14ac:dyDescent="0.2">
      <c r="U1282" s="77"/>
      <c r="V1282" s="61"/>
      <c r="W1282" s="61"/>
    </row>
    <row r="1283" spans="21:23" x14ac:dyDescent="0.2">
      <c r="U1283" s="77"/>
      <c r="V1283" s="61"/>
      <c r="W1283" s="61"/>
    </row>
    <row r="1284" spans="21:23" x14ac:dyDescent="0.2">
      <c r="U1284" s="77"/>
      <c r="V1284" s="61"/>
      <c r="W1284" s="61"/>
    </row>
    <row r="1285" spans="21:23" x14ac:dyDescent="0.2">
      <c r="U1285" s="77"/>
      <c r="V1285" s="61"/>
      <c r="W1285" s="61"/>
    </row>
    <row r="1286" spans="21:23" x14ac:dyDescent="0.2">
      <c r="U1286" s="77"/>
      <c r="V1286" s="61"/>
      <c r="W1286" s="61"/>
    </row>
    <row r="1287" spans="21:23" x14ac:dyDescent="0.2">
      <c r="U1287" s="77"/>
      <c r="V1287" s="61"/>
      <c r="W1287" s="61"/>
    </row>
    <row r="1288" spans="21:23" x14ac:dyDescent="0.2">
      <c r="U1288" s="77"/>
      <c r="V1288" s="61"/>
      <c r="W1288" s="61"/>
    </row>
    <row r="1289" spans="21:23" x14ac:dyDescent="0.2">
      <c r="U1289" s="77"/>
      <c r="V1289" s="61"/>
      <c r="W1289" s="61"/>
    </row>
    <row r="1290" spans="21:23" x14ac:dyDescent="0.2">
      <c r="U1290" s="77"/>
      <c r="V1290" s="61"/>
      <c r="W1290" s="61"/>
    </row>
    <row r="1291" spans="21:23" x14ac:dyDescent="0.2">
      <c r="U1291" s="77"/>
      <c r="V1291" s="61"/>
      <c r="W1291" s="61"/>
    </row>
    <row r="1292" spans="21:23" x14ac:dyDescent="0.2">
      <c r="U1292" s="77"/>
      <c r="V1292" s="61"/>
      <c r="W1292" s="61"/>
    </row>
    <row r="1293" spans="21:23" x14ac:dyDescent="0.2">
      <c r="U1293" s="77"/>
      <c r="V1293" s="61"/>
      <c r="W1293" s="61"/>
    </row>
    <row r="1294" spans="21:23" x14ac:dyDescent="0.2">
      <c r="U1294" s="77"/>
      <c r="V1294" s="61"/>
      <c r="W1294" s="61"/>
    </row>
    <row r="1295" spans="21:23" x14ac:dyDescent="0.2">
      <c r="U1295" s="77"/>
      <c r="V1295" s="61"/>
      <c r="W1295" s="61"/>
    </row>
    <row r="1296" spans="21:23" x14ac:dyDescent="0.2">
      <c r="U1296" s="77"/>
      <c r="V1296" s="61"/>
      <c r="W1296" s="61"/>
    </row>
    <row r="1297" spans="21:23" x14ac:dyDescent="0.2">
      <c r="U1297" s="77"/>
      <c r="V1297" s="61"/>
      <c r="W1297" s="61"/>
    </row>
    <row r="1298" spans="21:23" x14ac:dyDescent="0.2">
      <c r="U1298" s="77"/>
      <c r="V1298" s="61"/>
      <c r="W1298" s="61"/>
    </row>
    <row r="1299" spans="21:23" x14ac:dyDescent="0.2">
      <c r="U1299" s="77"/>
      <c r="V1299" s="61"/>
      <c r="W1299" s="61"/>
    </row>
    <row r="1300" spans="21:23" x14ac:dyDescent="0.2">
      <c r="U1300" s="77"/>
      <c r="V1300" s="61"/>
      <c r="W1300" s="61"/>
    </row>
    <row r="1301" spans="21:23" x14ac:dyDescent="0.2">
      <c r="U1301" s="77"/>
      <c r="V1301" s="61"/>
      <c r="W1301" s="61"/>
    </row>
    <row r="1302" spans="21:23" x14ac:dyDescent="0.2">
      <c r="U1302" s="77"/>
      <c r="V1302" s="61"/>
      <c r="W1302" s="61"/>
    </row>
    <row r="1303" spans="21:23" x14ac:dyDescent="0.2">
      <c r="U1303" s="77"/>
      <c r="V1303" s="61"/>
      <c r="W1303" s="61"/>
    </row>
    <row r="1304" spans="21:23" x14ac:dyDescent="0.2">
      <c r="U1304" s="77"/>
      <c r="V1304" s="61"/>
      <c r="W1304" s="61"/>
    </row>
    <row r="1305" spans="21:23" x14ac:dyDescent="0.2">
      <c r="U1305" s="77"/>
      <c r="V1305" s="61"/>
      <c r="W1305" s="61"/>
    </row>
    <row r="1306" spans="21:23" x14ac:dyDescent="0.2">
      <c r="U1306" s="77"/>
      <c r="V1306" s="61"/>
      <c r="W1306" s="61"/>
    </row>
    <row r="1307" spans="21:23" x14ac:dyDescent="0.2">
      <c r="U1307" s="77"/>
      <c r="V1307" s="61"/>
      <c r="W1307" s="61"/>
    </row>
    <row r="1308" spans="21:23" x14ac:dyDescent="0.2">
      <c r="U1308" s="77"/>
      <c r="V1308" s="61"/>
      <c r="W1308" s="61"/>
    </row>
    <row r="1309" spans="21:23" x14ac:dyDescent="0.2">
      <c r="U1309" s="77"/>
      <c r="V1309" s="61"/>
      <c r="W1309" s="61"/>
    </row>
    <row r="1310" spans="21:23" x14ac:dyDescent="0.2">
      <c r="U1310" s="77"/>
      <c r="V1310" s="61"/>
      <c r="W1310" s="61"/>
    </row>
    <row r="1311" spans="21:23" x14ac:dyDescent="0.2">
      <c r="U1311" s="77"/>
      <c r="V1311" s="61"/>
      <c r="W1311" s="61"/>
    </row>
    <row r="1312" spans="21:23" x14ac:dyDescent="0.2">
      <c r="U1312" s="77"/>
      <c r="V1312" s="61"/>
      <c r="W1312" s="61"/>
    </row>
    <row r="1313" spans="21:23" x14ac:dyDescent="0.2">
      <c r="U1313" s="77"/>
      <c r="V1313" s="61"/>
      <c r="W1313" s="61"/>
    </row>
    <row r="1314" spans="21:23" x14ac:dyDescent="0.2">
      <c r="U1314" s="77"/>
      <c r="V1314" s="61"/>
      <c r="W1314" s="61"/>
    </row>
    <row r="1315" spans="21:23" x14ac:dyDescent="0.2">
      <c r="U1315" s="77"/>
      <c r="V1315" s="61"/>
      <c r="W1315" s="61"/>
    </row>
    <row r="1316" spans="21:23" x14ac:dyDescent="0.2">
      <c r="U1316" s="77"/>
      <c r="V1316" s="61"/>
      <c r="W1316" s="61"/>
    </row>
    <row r="1317" spans="21:23" x14ac:dyDescent="0.2">
      <c r="U1317" s="77"/>
      <c r="V1317" s="61"/>
      <c r="W1317" s="61"/>
    </row>
    <row r="1318" spans="21:23" x14ac:dyDescent="0.2">
      <c r="U1318" s="77"/>
      <c r="V1318" s="61"/>
      <c r="W1318" s="61"/>
    </row>
    <row r="1319" spans="21:23" x14ac:dyDescent="0.2">
      <c r="U1319" s="77"/>
      <c r="V1319" s="61"/>
      <c r="W1319" s="61"/>
    </row>
    <row r="1320" spans="21:23" x14ac:dyDescent="0.2">
      <c r="U1320" s="77"/>
      <c r="V1320" s="61"/>
      <c r="W1320" s="61"/>
    </row>
    <row r="1321" spans="21:23" x14ac:dyDescent="0.2">
      <c r="U1321" s="77"/>
      <c r="V1321" s="61"/>
      <c r="W1321" s="61"/>
    </row>
    <row r="1322" spans="21:23" x14ac:dyDescent="0.2">
      <c r="U1322" s="77"/>
      <c r="V1322" s="61"/>
      <c r="W1322" s="61"/>
    </row>
    <row r="1323" spans="21:23" x14ac:dyDescent="0.2">
      <c r="U1323" s="77"/>
      <c r="V1323" s="61"/>
      <c r="W1323" s="61"/>
    </row>
    <row r="1324" spans="21:23" x14ac:dyDescent="0.2">
      <c r="U1324" s="77"/>
      <c r="V1324" s="61"/>
      <c r="W1324" s="61"/>
    </row>
    <row r="1325" spans="21:23" x14ac:dyDescent="0.2">
      <c r="U1325" s="77"/>
      <c r="V1325" s="61"/>
      <c r="W1325" s="61"/>
    </row>
    <row r="1326" spans="21:23" x14ac:dyDescent="0.2">
      <c r="U1326" s="77"/>
      <c r="V1326" s="61"/>
      <c r="W1326" s="61"/>
    </row>
    <row r="1327" spans="21:23" x14ac:dyDescent="0.2">
      <c r="U1327" s="77"/>
      <c r="V1327" s="61"/>
      <c r="W1327" s="61"/>
    </row>
    <row r="1328" spans="21:23" x14ac:dyDescent="0.2">
      <c r="U1328" s="77"/>
      <c r="V1328" s="61"/>
      <c r="W1328" s="61"/>
    </row>
    <row r="1329" spans="21:23" x14ac:dyDescent="0.2">
      <c r="U1329" s="77"/>
      <c r="V1329" s="61"/>
      <c r="W1329" s="61"/>
    </row>
    <row r="1330" spans="21:23" x14ac:dyDescent="0.2">
      <c r="U1330" s="77"/>
      <c r="V1330" s="61"/>
      <c r="W1330" s="61"/>
    </row>
    <row r="1331" spans="21:23" x14ac:dyDescent="0.2">
      <c r="U1331" s="77"/>
      <c r="V1331" s="61"/>
      <c r="W1331" s="61"/>
    </row>
    <row r="1332" spans="21:23" x14ac:dyDescent="0.2">
      <c r="U1332" s="77"/>
      <c r="V1332" s="61"/>
      <c r="W1332" s="61"/>
    </row>
    <row r="1333" spans="21:23" x14ac:dyDescent="0.2">
      <c r="U1333" s="77"/>
      <c r="V1333" s="61"/>
      <c r="W1333" s="61"/>
    </row>
    <row r="1334" spans="21:23" x14ac:dyDescent="0.2">
      <c r="U1334" s="77"/>
      <c r="V1334" s="61"/>
      <c r="W1334" s="61"/>
    </row>
    <row r="1335" spans="21:23" x14ac:dyDescent="0.2">
      <c r="U1335" s="77"/>
      <c r="V1335" s="61"/>
      <c r="W1335" s="61"/>
    </row>
    <row r="1336" spans="21:23" x14ac:dyDescent="0.2">
      <c r="U1336" s="77"/>
      <c r="V1336" s="61"/>
      <c r="W1336" s="61"/>
    </row>
    <row r="1337" spans="21:23" x14ac:dyDescent="0.2">
      <c r="U1337" s="77"/>
      <c r="V1337" s="61"/>
      <c r="W1337" s="61"/>
    </row>
    <row r="1338" spans="21:23" x14ac:dyDescent="0.2">
      <c r="U1338" s="77"/>
      <c r="V1338" s="61"/>
      <c r="W1338" s="61"/>
    </row>
    <row r="1339" spans="21:23" x14ac:dyDescent="0.2">
      <c r="U1339" s="77"/>
      <c r="V1339" s="61"/>
      <c r="W1339" s="61"/>
    </row>
    <row r="1340" spans="21:23" x14ac:dyDescent="0.2">
      <c r="U1340" s="77"/>
      <c r="V1340" s="61"/>
      <c r="W1340" s="61"/>
    </row>
    <row r="1341" spans="21:23" x14ac:dyDescent="0.2">
      <c r="U1341" s="77"/>
      <c r="V1341" s="61"/>
      <c r="W1341" s="61"/>
    </row>
    <row r="1342" spans="21:23" x14ac:dyDescent="0.2">
      <c r="U1342" s="77"/>
      <c r="V1342" s="61"/>
      <c r="W1342" s="61"/>
    </row>
    <row r="1343" spans="21:23" x14ac:dyDescent="0.2">
      <c r="U1343" s="77"/>
      <c r="V1343" s="61"/>
      <c r="W1343" s="61"/>
    </row>
    <row r="1344" spans="21:23" x14ac:dyDescent="0.2">
      <c r="U1344" s="77"/>
      <c r="V1344" s="61"/>
      <c r="W1344" s="61"/>
    </row>
    <row r="1345" spans="21:23" x14ac:dyDescent="0.2">
      <c r="U1345" s="77"/>
      <c r="V1345" s="61"/>
      <c r="W1345" s="61"/>
    </row>
    <row r="1346" spans="21:23" x14ac:dyDescent="0.2">
      <c r="U1346" s="77"/>
      <c r="V1346" s="61"/>
      <c r="W1346" s="61"/>
    </row>
    <row r="1347" spans="21:23" x14ac:dyDescent="0.2">
      <c r="U1347" s="77"/>
      <c r="V1347" s="61"/>
      <c r="W1347" s="61"/>
    </row>
    <row r="1348" spans="21:23" x14ac:dyDescent="0.2">
      <c r="U1348" s="77"/>
      <c r="V1348" s="61"/>
      <c r="W1348" s="61"/>
    </row>
    <row r="1349" spans="21:23" x14ac:dyDescent="0.2">
      <c r="U1349" s="77"/>
      <c r="V1349" s="61"/>
      <c r="W1349" s="61"/>
    </row>
    <row r="1350" spans="21:23" x14ac:dyDescent="0.2">
      <c r="U1350" s="77"/>
      <c r="V1350" s="61"/>
      <c r="W1350" s="61"/>
    </row>
    <row r="1351" spans="21:23" x14ac:dyDescent="0.2">
      <c r="U1351" s="77"/>
      <c r="V1351" s="61"/>
      <c r="W1351" s="61"/>
    </row>
    <row r="1352" spans="21:23" x14ac:dyDescent="0.2">
      <c r="U1352" s="77"/>
      <c r="V1352" s="61"/>
      <c r="W1352" s="61"/>
    </row>
    <row r="1353" spans="21:23" x14ac:dyDescent="0.2">
      <c r="U1353" s="77"/>
      <c r="V1353" s="61"/>
      <c r="W1353" s="61"/>
    </row>
    <row r="1354" spans="21:23" x14ac:dyDescent="0.2">
      <c r="U1354" s="77"/>
      <c r="V1354" s="61"/>
      <c r="W1354" s="61"/>
    </row>
    <row r="1355" spans="21:23" x14ac:dyDescent="0.2">
      <c r="U1355" s="77"/>
      <c r="V1355" s="61"/>
      <c r="W1355" s="61"/>
    </row>
    <row r="1356" spans="21:23" x14ac:dyDescent="0.2">
      <c r="U1356" s="77"/>
      <c r="V1356" s="61"/>
      <c r="W1356" s="61"/>
    </row>
    <row r="1357" spans="21:23" x14ac:dyDescent="0.2">
      <c r="U1357" s="77"/>
      <c r="V1357" s="61"/>
      <c r="W1357" s="61"/>
    </row>
    <row r="1358" spans="21:23" x14ac:dyDescent="0.2">
      <c r="U1358" s="77"/>
      <c r="V1358" s="61"/>
      <c r="W1358" s="61"/>
    </row>
    <row r="1359" spans="21:23" x14ac:dyDescent="0.2">
      <c r="U1359" s="77"/>
      <c r="V1359" s="61"/>
      <c r="W1359" s="61"/>
    </row>
    <row r="1360" spans="21:23" x14ac:dyDescent="0.2">
      <c r="U1360" s="77"/>
      <c r="V1360" s="61"/>
      <c r="W1360" s="61"/>
    </row>
    <row r="1361" spans="21:23" x14ac:dyDescent="0.2">
      <c r="U1361" s="77"/>
      <c r="V1361" s="61"/>
      <c r="W1361" s="61"/>
    </row>
    <row r="1362" spans="21:23" x14ac:dyDescent="0.2">
      <c r="U1362" s="77"/>
      <c r="V1362" s="61"/>
      <c r="W1362" s="61"/>
    </row>
    <row r="1363" spans="21:23" x14ac:dyDescent="0.2">
      <c r="U1363" s="77"/>
      <c r="V1363" s="61"/>
      <c r="W1363" s="61"/>
    </row>
    <row r="1364" spans="21:23" x14ac:dyDescent="0.2">
      <c r="U1364" s="77"/>
      <c r="V1364" s="61"/>
      <c r="W1364" s="61"/>
    </row>
    <row r="1365" spans="21:23" x14ac:dyDescent="0.2">
      <c r="U1365" s="77"/>
      <c r="V1365" s="61"/>
      <c r="W1365" s="61"/>
    </row>
    <row r="1366" spans="21:23" x14ac:dyDescent="0.2">
      <c r="U1366" s="77"/>
      <c r="V1366" s="61"/>
      <c r="W1366" s="61"/>
    </row>
    <row r="1367" spans="21:23" x14ac:dyDescent="0.2">
      <c r="U1367" s="77"/>
      <c r="V1367" s="61"/>
      <c r="W1367" s="61"/>
    </row>
    <row r="1368" spans="21:23" x14ac:dyDescent="0.2">
      <c r="U1368" s="77"/>
      <c r="V1368" s="61"/>
      <c r="W1368" s="61"/>
    </row>
    <row r="1369" spans="21:23" x14ac:dyDescent="0.2">
      <c r="U1369" s="77"/>
      <c r="V1369" s="61"/>
      <c r="W1369" s="61"/>
    </row>
    <row r="1370" spans="21:23" x14ac:dyDescent="0.2">
      <c r="U1370" s="77"/>
      <c r="V1370" s="61"/>
      <c r="W1370" s="61"/>
    </row>
    <row r="1371" spans="21:23" x14ac:dyDescent="0.2">
      <c r="U1371" s="77"/>
      <c r="V1371" s="61"/>
      <c r="W1371" s="61"/>
    </row>
    <row r="1372" spans="21:23" x14ac:dyDescent="0.2">
      <c r="U1372" s="77"/>
      <c r="V1372" s="61"/>
      <c r="W1372" s="61"/>
    </row>
    <row r="1373" spans="21:23" x14ac:dyDescent="0.2">
      <c r="U1373" s="77"/>
      <c r="V1373" s="61"/>
      <c r="W1373" s="61"/>
    </row>
    <row r="1374" spans="21:23" x14ac:dyDescent="0.2">
      <c r="U1374" s="77"/>
      <c r="V1374" s="61"/>
      <c r="W1374" s="61"/>
    </row>
    <row r="1375" spans="21:23" x14ac:dyDescent="0.2">
      <c r="U1375" s="77"/>
      <c r="V1375" s="61"/>
      <c r="W1375" s="61"/>
    </row>
    <row r="1376" spans="21:23" x14ac:dyDescent="0.2">
      <c r="U1376" s="77"/>
      <c r="V1376" s="61"/>
      <c r="W1376" s="61"/>
    </row>
    <row r="1377" spans="21:23" x14ac:dyDescent="0.2">
      <c r="U1377" s="77"/>
      <c r="V1377" s="61"/>
      <c r="W1377" s="61"/>
    </row>
    <row r="1378" spans="21:23" x14ac:dyDescent="0.2">
      <c r="U1378" s="77"/>
      <c r="V1378" s="61"/>
      <c r="W1378" s="61"/>
    </row>
    <row r="1379" spans="21:23" x14ac:dyDescent="0.2">
      <c r="U1379" s="77"/>
      <c r="V1379" s="61"/>
      <c r="W1379" s="61"/>
    </row>
    <row r="1380" spans="21:23" x14ac:dyDescent="0.2">
      <c r="U1380" s="77"/>
      <c r="V1380" s="61"/>
      <c r="W1380" s="61"/>
    </row>
    <row r="1381" spans="21:23" x14ac:dyDescent="0.2">
      <c r="U1381" s="77"/>
      <c r="V1381" s="61"/>
      <c r="W1381" s="61"/>
    </row>
    <row r="1382" spans="21:23" x14ac:dyDescent="0.2">
      <c r="U1382" s="77"/>
      <c r="V1382" s="61"/>
      <c r="W1382" s="61"/>
    </row>
    <row r="1383" spans="21:23" x14ac:dyDescent="0.2">
      <c r="U1383" s="77"/>
      <c r="V1383" s="61"/>
      <c r="W1383" s="61"/>
    </row>
    <row r="1384" spans="21:23" x14ac:dyDescent="0.2">
      <c r="U1384" s="77"/>
      <c r="V1384" s="61"/>
      <c r="W1384" s="61"/>
    </row>
    <row r="1385" spans="21:23" x14ac:dyDescent="0.2">
      <c r="U1385" s="77"/>
      <c r="V1385" s="61"/>
      <c r="W1385" s="61"/>
    </row>
    <row r="1386" spans="21:23" x14ac:dyDescent="0.2">
      <c r="U1386" s="77"/>
      <c r="V1386" s="61"/>
      <c r="W1386" s="61"/>
    </row>
    <row r="1387" spans="21:23" x14ac:dyDescent="0.2">
      <c r="U1387" s="77"/>
      <c r="V1387" s="61"/>
      <c r="W1387" s="61"/>
    </row>
    <row r="1388" spans="21:23" x14ac:dyDescent="0.2">
      <c r="U1388" s="77"/>
      <c r="V1388" s="61"/>
      <c r="W1388" s="61"/>
    </row>
    <row r="1389" spans="21:23" x14ac:dyDescent="0.2">
      <c r="U1389" s="77"/>
      <c r="V1389" s="61"/>
      <c r="W1389" s="61"/>
    </row>
    <row r="1390" spans="21:23" x14ac:dyDescent="0.2">
      <c r="U1390" s="77"/>
      <c r="V1390" s="61"/>
      <c r="W1390" s="61"/>
    </row>
    <row r="1391" spans="21:23" x14ac:dyDescent="0.2">
      <c r="U1391" s="77"/>
      <c r="V1391" s="61"/>
      <c r="W1391" s="61"/>
    </row>
    <row r="1392" spans="21:23" x14ac:dyDescent="0.2">
      <c r="U1392" s="77"/>
      <c r="V1392" s="61"/>
      <c r="W1392" s="61"/>
    </row>
    <row r="1393" spans="21:23" x14ac:dyDescent="0.2">
      <c r="U1393" s="77"/>
      <c r="V1393" s="61"/>
      <c r="W1393" s="61"/>
    </row>
    <row r="1394" spans="21:23" x14ac:dyDescent="0.2">
      <c r="U1394" s="77"/>
      <c r="V1394" s="61"/>
      <c r="W1394" s="61"/>
    </row>
    <row r="1395" spans="21:23" x14ac:dyDescent="0.2">
      <c r="U1395" s="77"/>
      <c r="V1395" s="61"/>
      <c r="W1395" s="61"/>
    </row>
    <row r="1396" spans="21:23" x14ac:dyDescent="0.2">
      <c r="U1396" s="77"/>
      <c r="V1396" s="61"/>
      <c r="W1396" s="61"/>
    </row>
    <row r="1397" spans="21:23" x14ac:dyDescent="0.2">
      <c r="U1397" s="77"/>
      <c r="V1397" s="61"/>
      <c r="W1397" s="61"/>
    </row>
    <row r="1398" spans="21:23" x14ac:dyDescent="0.2">
      <c r="U1398" s="77"/>
      <c r="V1398" s="61"/>
      <c r="W1398" s="61"/>
    </row>
    <row r="1399" spans="21:23" x14ac:dyDescent="0.2">
      <c r="U1399" s="77"/>
      <c r="V1399" s="61"/>
      <c r="W1399" s="61"/>
    </row>
    <row r="1400" spans="21:23" x14ac:dyDescent="0.2">
      <c r="U1400" s="77"/>
      <c r="V1400" s="61"/>
      <c r="W1400" s="61"/>
    </row>
    <row r="1401" spans="21:23" x14ac:dyDescent="0.2">
      <c r="U1401" s="77"/>
      <c r="V1401" s="61"/>
      <c r="W1401" s="61"/>
    </row>
    <row r="1402" spans="21:23" x14ac:dyDescent="0.2">
      <c r="U1402" s="77"/>
      <c r="V1402" s="61"/>
      <c r="W1402" s="61"/>
    </row>
    <row r="1403" spans="21:23" x14ac:dyDescent="0.2">
      <c r="U1403" s="77"/>
      <c r="V1403" s="61"/>
      <c r="W1403" s="61"/>
    </row>
    <row r="1404" spans="21:23" x14ac:dyDescent="0.2">
      <c r="U1404" s="77"/>
      <c r="V1404" s="61"/>
      <c r="W1404" s="61"/>
    </row>
    <row r="1405" spans="21:23" x14ac:dyDescent="0.2">
      <c r="U1405" s="77"/>
      <c r="V1405" s="61"/>
      <c r="W1405" s="61"/>
    </row>
    <row r="1406" spans="21:23" x14ac:dyDescent="0.2">
      <c r="U1406" s="77"/>
      <c r="V1406" s="61"/>
      <c r="W1406" s="61"/>
    </row>
    <row r="1407" spans="21:23" x14ac:dyDescent="0.2">
      <c r="U1407" s="77"/>
      <c r="V1407" s="61"/>
      <c r="W1407" s="61"/>
    </row>
    <row r="1408" spans="21:23" x14ac:dyDescent="0.2">
      <c r="U1408" s="77"/>
      <c r="V1408" s="61"/>
      <c r="W1408" s="61"/>
    </row>
    <row r="1409" spans="21:23" x14ac:dyDescent="0.2">
      <c r="U1409" s="77"/>
      <c r="V1409" s="61"/>
      <c r="W1409" s="61"/>
    </row>
    <row r="1410" spans="21:23" x14ac:dyDescent="0.2">
      <c r="U1410" s="77"/>
      <c r="V1410" s="61"/>
      <c r="W1410" s="61"/>
    </row>
    <row r="1411" spans="21:23" x14ac:dyDescent="0.2">
      <c r="U1411" s="77"/>
      <c r="V1411" s="61"/>
      <c r="W1411" s="61"/>
    </row>
    <row r="1412" spans="21:23" x14ac:dyDescent="0.2">
      <c r="U1412" s="77"/>
      <c r="V1412" s="61"/>
      <c r="W1412" s="61"/>
    </row>
    <row r="1413" spans="21:23" x14ac:dyDescent="0.2">
      <c r="U1413" s="77"/>
      <c r="V1413" s="61"/>
      <c r="W1413" s="61"/>
    </row>
    <row r="1414" spans="21:23" x14ac:dyDescent="0.2">
      <c r="U1414" s="77"/>
      <c r="V1414" s="61"/>
      <c r="W1414" s="61"/>
    </row>
    <row r="1415" spans="21:23" x14ac:dyDescent="0.2">
      <c r="U1415" s="77"/>
      <c r="V1415" s="61"/>
      <c r="W1415" s="61"/>
    </row>
    <row r="1416" spans="21:23" x14ac:dyDescent="0.2">
      <c r="U1416" s="77"/>
      <c r="V1416" s="61"/>
      <c r="W1416" s="61"/>
    </row>
    <row r="1417" spans="21:23" x14ac:dyDescent="0.2">
      <c r="U1417" s="77"/>
      <c r="V1417" s="61"/>
      <c r="W1417" s="61"/>
    </row>
    <row r="1418" spans="21:23" x14ac:dyDescent="0.2">
      <c r="U1418" s="77"/>
      <c r="V1418" s="61"/>
      <c r="W1418" s="61"/>
    </row>
    <row r="1419" spans="21:23" x14ac:dyDescent="0.2">
      <c r="U1419" s="77"/>
      <c r="V1419" s="61"/>
      <c r="W1419" s="61"/>
    </row>
    <row r="1420" spans="21:23" x14ac:dyDescent="0.2">
      <c r="U1420" s="77"/>
      <c r="V1420" s="61"/>
      <c r="W1420" s="61"/>
    </row>
    <row r="1421" spans="21:23" x14ac:dyDescent="0.2">
      <c r="U1421" s="77"/>
      <c r="V1421" s="61"/>
      <c r="W1421" s="61"/>
    </row>
    <row r="1422" spans="21:23" x14ac:dyDescent="0.2">
      <c r="U1422" s="77"/>
      <c r="V1422" s="61"/>
      <c r="W1422" s="61"/>
    </row>
    <row r="1423" spans="21:23" x14ac:dyDescent="0.2">
      <c r="U1423" s="77"/>
      <c r="V1423" s="61"/>
      <c r="W1423" s="61"/>
    </row>
    <row r="1424" spans="21:23" x14ac:dyDescent="0.2">
      <c r="U1424" s="77"/>
      <c r="V1424" s="61"/>
      <c r="W1424" s="61"/>
    </row>
    <row r="1425" spans="21:23" x14ac:dyDescent="0.2">
      <c r="U1425" s="77"/>
      <c r="V1425" s="61"/>
      <c r="W1425" s="61"/>
    </row>
    <row r="1426" spans="21:23" x14ac:dyDescent="0.2">
      <c r="U1426" s="77"/>
      <c r="V1426" s="61"/>
      <c r="W1426" s="61"/>
    </row>
    <row r="1427" spans="21:23" x14ac:dyDescent="0.2">
      <c r="U1427" s="77"/>
      <c r="V1427" s="61"/>
      <c r="W1427" s="61"/>
    </row>
    <row r="1428" spans="21:23" x14ac:dyDescent="0.2">
      <c r="U1428" s="77"/>
      <c r="V1428" s="61"/>
      <c r="W1428" s="61"/>
    </row>
    <row r="1429" spans="21:23" x14ac:dyDescent="0.2">
      <c r="U1429" s="77"/>
      <c r="V1429" s="61"/>
      <c r="W1429" s="61"/>
    </row>
    <row r="1430" spans="21:23" x14ac:dyDescent="0.2">
      <c r="U1430" s="77"/>
      <c r="V1430" s="61"/>
      <c r="W1430" s="61"/>
    </row>
    <row r="1431" spans="21:23" x14ac:dyDescent="0.2">
      <c r="U1431" s="77"/>
      <c r="V1431" s="61"/>
      <c r="W1431" s="61"/>
    </row>
    <row r="1432" spans="21:23" x14ac:dyDescent="0.2">
      <c r="U1432" s="77"/>
      <c r="V1432" s="61"/>
      <c r="W1432" s="61"/>
    </row>
    <row r="1433" spans="21:23" x14ac:dyDescent="0.2">
      <c r="U1433" s="77"/>
      <c r="V1433" s="61"/>
      <c r="W1433" s="61"/>
    </row>
    <row r="1434" spans="21:23" x14ac:dyDescent="0.2">
      <c r="U1434" s="77"/>
      <c r="V1434" s="61"/>
      <c r="W1434" s="61"/>
    </row>
    <row r="1435" spans="21:23" x14ac:dyDescent="0.2">
      <c r="U1435" s="77"/>
      <c r="V1435" s="61"/>
      <c r="W1435" s="61"/>
    </row>
    <row r="1436" spans="21:23" x14ac:dyDescent="0.2">
      <c r="U1436" s="77"/>
      <c r="V1436" s="61"/>
      <c r="W1436" s="61"/>
    </row>
    <row r="1437" spans="21:23" x14ac:dyDescent="0.2">
      <c r="U1437" s="77"/>
      <c r="V1437" s="61"/>
      <c r="W1437" s="61"/>
    </row>
    <row r="1438" spans="21:23" x14ac:dyDescent="0.2">
      <c r="U1438" s="77"/>
      <c r="V1438" s="61"/>
      <c r="W1438" s="61"/>
    </row>
    <row r="1439" spans="21:23" x14ac:dyDescent="0.2">
      <c r="U1439" s="77"/>
      <c r="V1439" s="61"/>
      <c r="W1439" s="61"/>
    </row>
    <row r="1440" spans="21:23" x14ac:dyDescent="0.2">
      <c r="U1440" s="77"/>
      <c r="V1440" s="61"/>
      <c r="W1440" s="61"/>
    </row>
    <row r="1441" spans="21:23" x14ac:dyDescent="0.2">
      <c r="U1441" s="77"/>
      <c r="V1441" s="61"/>
      <c r="W1441" s="61"/>
    </row>
    <row r="1442" spans="21:23" x14ac:dyDescent="0.2">
      <c r="U1442" s="77"/>
      <c r="V1442" s="61"/>
      <c r="W1442" s="61"/>
    </row>
    <row r="1443" spans="21:23" x14ac:dyDescent="0.2">
      <c r="U1443" s="77"/>
      <c r="V1443" s="61"/>
      <c r="W1443" s="61"/>
    </row>
    <row r="1444" spans="21:23" x14ac:dyDescent="0.2">
      <c r="U1444" s="77"/>
      <c r="V1444" s="61"/>
      <c r="W1444" s="61"/>
    </row>
    <row r="1445" spans="21:23" x14ac:dyDescent="0.2">
      <c r="U1445" s="77"/>
      <c r="V1445" s="61"/>
      <c r="W1445" s="61"/>
    </row>
    <row r="1446" spans="21:23" x14ac:dyDescent="0.2">
      <c r="U1446" s="77"/>
      <c r="V1446" s="61"/>
      <c r="W1446" s="61"/>
    </row>
    <row r="1447" spans="21:23" x14ac:dyDescent="0.2">
      <c r="U1447" s="77"/>
      <c r="V1447" s="61"/>
      <c r="W1447" s="61"/>
    </row>
    <row r="1448" spans="21:23" x14ac:dyDescent="0.2">
      <c r="U1448" s="77"/>
      <c r="V1448" s="61"/>
      <c r="W1448" s="61"/>
    </row>
    <row r="1449" spans="21:23" x14ac:dyDescent="0.2">
      <c r="U1449" s="77"/>
      <c r="V1449" s="61"/>
      <c r="W1449" s="61"/>
    </row>
    <row r="1450" spans="21:23" x14ac:dyDescent="0.2">
      <c r="U1450" s="77"/>
      <c r="V1450" s="61"/>
      <c r="W1450" s="61"/>
    </row>
    <row r="1451" spans="21:23" x14ac:dyDescent="0.2">
      <c r="U1451" s="77"/>
      <c r="V1451" s="61"/>
      <c r="W1451" s="61"/>
    </row>
    <row r="1452" spans="21:23" x14ac:dyDescent="0.2">
      <c r="U1452" s="77"/>
      <c r="V1452" s="61"/>
      <c r="W1452" s="61"/>
    </row>
    <row r="1453" spans="21:23" x14ac:dyDescent="0.2">
      <c r="U1453" s="77"/>
      <c r="V1453" s="61"/>
      <c r="W1453" s="61"/>
    </row>
    <row r="1454" spans="21:23" x14ac:dyDescent="0.2">
      <c r="U1454" s="77"/>
      <c r="V1454" s="61"/>
      <c r="W1454" s="61"/>
    </row>
    <row r="1455" spans="21:23" x14ac:dyDescent="0.2">
      <c r="U1455" s="77"/>
      <c r="V1455" s="61"/>
      <c r="W1455" s="61"/>
    </row>
    <row r="1456" spans="21:23" x14ac:dyDescent="0.2">
      <c r="U1456" s="77"/>
      <c r="V1456" s="61"/>
      <c r="W1456" s="61"/>
    </row>
    <row r="1457" spans="21:23" x14ac:dyDescent="0.2">
      <c r="U1457" s="77"/>
      <c r="V1457" s="61"/>
      <c r="W1457" s="61"/>
    </row>
    <row r="1458" spans="21:23" x14ac:dyDescent="0.2">
      <c r="U1458" s="77"/>
      <c r="V1458" s="61"/>
      <c r="W1458" s="61"/>
    </row>
    <row r="1459" spans="21:23" x14ac:dyDescent="0.2">
      <c r="U1459" s="77"/>
      <c r="V1459" s="61"/>
      <c r="W1459" s="61"/>
    </row>
    <row r="1460" spans="21:23" x14ac:dyDescent="0.2">
      <c r="U1460" s="77"/>
      <c r="V1460" s="61"/>
      <c r="W1460" s="61"/>
    </row>
    <row r="1461" spans="21:23" x14ac:dyDescent="0.2">
      <c r="U1461" s="77"/>
      <c r="V1461" s="61"/>
      <c r="W1461" s="61"/>
    </row>
    <row r="1462" spans="21:23" x14ac:dyDescent="0.2">
      <c r="U1462" s="77"/>
      <c r="V1462" s="61"/>
      <c r="W1462" s="61"/>
    </row>
    <row r="1463" spans="21:23" x14ac:dyDescent="0.2">
      <c r="U1463" s="77"/>
      <c r="V1463" s="61"/>
      <c r="W1463" s="61"/>
    </row>
    <row r="1464" spans="21:23" x14ac:dyDescent="0.2">
      <c r="U1464" s="77"/>
      <c r="V1464" s="61"/>
      <c r="W1464" s="61"/>
    </row>
    <row r="1465" spans="21:23" x14ac:dyDescent="0.2">
      <c r="U1465" s="77"/>
      <c r="V1465" s="61"/>
      <c r="W1465" s="61"/>
    </row>
    <row r="1466" spans="21:23" x14ac:dyDescent="0.2">
      <c r="U1466" s="77"/>
      <c r="V1466" s="61"/>
      <c r="W1466" s="61"/>
    </row>
    <row r="1467" spans="21:23" x14ac:dyDescent="0.2">
      <c r="U1467" s="77"/>
      <c r="V1467" s="61"/>
      <c r="W1467" s="61"/>
    </row>
    <row r="1468" spans="21:23" x14ac:dyDescent="0.2">
      <c r="U1468" s="77"/>
      <c r="V1468" s="61"/>
      <c r="W1468" s="61"/>
    </row>
    <row r="1469" spans="21:23" x14ac:dyDescent="0.2">
      <c r="U1469" s="77"/>
      <c r="V1469" s="61"/>
      <c r="W1469" s="61"/>
    </row>
    <row r="1470" spans="21:23" x14ac:dyDescent="0.2">
      <c r="U1470" s="77"/>
      <c r="V1470" s="61"/>
      <c r="W1470" s="61"/>
    </row>
    <row r="1471" spans="21:23" x14ac:dyDescent="0.2">
      <c r="U1471" s="77"/>
      <c r="V1471" s="61"/>
      <c r="W1471" s="61"/>
    </row>
    <row r="1472" spans="21:23" x14ac:dyDescent="0.2">
      <c r="U1472" s="77"/>
      <c r="V1472" s="61"/>
      <c r="W1472" s="61"/>
    </row>
    <row r="1473" spans="21:23" x14ac:dyDescent="0.2">
      <c r="U1473" s="77"/>
      <c r="V1473" s="61"/>
      <c r="W1473" s="61"/>
    </row>
    <row r="1474" spans="21:23" x14ac:dyDescent="0.2">
      <c r="U1474" s="77"/>
      <c r="V1474" s="61"/>
      <c r="W1474" s="61"/>
    </row>
    <row r="1475" spans="21:23" x14ac:dyDescent="0.2">
      <c r="U1475" s="77"/>
      <c r="V1475" s="61"/>
      <c r="W1475" s="61"/>
    </row>
    <row r="1476" spans="21:23" x14ac:dyDescent="0.2">
      <c r="U1476" s="77"/>
      <c r="V1476" s="61"/>
      <c r="W1476" s="61"/>
    </row>
    <row r="1477" spans="21:23" x14ac:dyDescent="0.2">
      <c r="U1477" s="77"/>
      <c r="V1477" s="61"/>
      <c r="W1477" s="61"/>
    </row>
    <row r="1478" spans="21:23" x14ac:dyDescent="0.2">
      <c r="U1478" s="77"/>
      <c r="V1478" s="61"/>
      <c r="W1478" s="61"/>
    </row>
    <row r="1479" spans="21:23" x14ac:dyDescent="0.2">
      <c r="U1479" s="77"/>
      <c r="V1479" s="61"/>
      <c r="W1479" s="61"/>
    </row>
    <row r="1480" spans="21:23" x14ac:dyDescent="0.2">
      <c r="U1480" s="77"/>
      <c r="V1480" s="61"/>
      <c r="W1480" s="61"/>
    </row>
    <row r="1481" spans="21:23" x14ac:dyDescent="0.2">
      <c r="U1481" s="77"/>
      <c r="V1481" s="61"/>
      <c r="W1481" s="61"/>
    </row>
    <row r="1482" spans="21:23" x14ac:dyDescent="0.2">
      <c r="U1482" s="77"/>
      <c r="V1482" s="61"/>
      <c r="W1482" s="61"/>
    </row>
    <row r="1483" spans="21:23" x14ac:dyDescent="0.2">
      <c r="U1483" s="77"/>
      <c r="V1483" s="61"/>
      <c r="W1483" s="61"/>
    </row>
    <row r="1484" spans="21:23" x14ac:dyDescent="0.2">
      <c r="U1484" s="77"/>
      <c r="V1484" s="61"/>
      <c r="W1484" s="61"/>
    </row>
    <row r="1485" spans="21:23" x14ac:dyDescent="0.2">
      <c r="U1485" s="77"/>
      <c r="V1485" s="61"/>
      <c r="W1485" s="61"/>
    </row>
    <row r="1486" spans="21:23" x14ac:dyDescent="0.2">
      <c r="U1486" s="77"/>
      <c r="V1486" s="61"/>
      <c r="W1486" s="61"/>
    </row>
    <row r="1487" spans="21:23" x14ac:dyDescent="0.2">
      <c r="U1487" s="77"/>
      <c r="V1487" s="61"/>
      <c r="W1487" s="61"/>
    </row>
    <row r="1488" spans="21:23" x14ac:dyDescent="0.2">
      <c r="U1488" s="77"/>
      <c r="V1488" s="61"/>
      <c r="W1488" s="61"/>
    </row>
    <row r="1489" spans="21:23" x14ac:dyDescent="0.2">
      <c r="U1489" s="77"/>
      <c r="V1489" s="61"/>
      <c r="W1489" s="61"/>
    </row>
    <row r="1490" spans="21:23" x14ac:dyDescent="0.2">
      <c r="U1490" s="77"/>
      <c r="V1490" s="61"/>
      <c r="W1490" s="61"/>
    </row>
    <row r="1491" spans="21:23" x14ac:dyDescent="0.2">
      <c r="U1491" s="77"/>
      <c r="V1491" s="61"/>
      <c r="W1491" s="61"/>
    </row>
    <row r="1492" spans="21:23" x14ac:dyDescent="0.2">
      <c r="U1492" s="77"/>
      <c r="V1492" s="61"/>
      <c r="W1492" s="61"/>
    </row>
    <row r="1493" spans="21:23" x14ac:dyDescent="0.2">
      <c r="U1493" s="77"/>
      <c r="V1493" s="61"/>
      <c r="W1493" s="61"/>
    </row>
    <row r="1494" spans="21:23" x14ac:dyDescent="0.2">
      <c r="U1494" s="77"/>
      <c r="V1494" s="61"/>
      <c r="W1494" s="61"/>
    </row>
    <row r="1495" spans="21:23" x14ac:dyDescent="0.2">
      <c r="U1495" s="77"/>
      <c r="V1495" s="61"/>
      <c r="W1495" s="61"/>
    </row>
    <row r="1496" spans="21:23" x14ac:dyDescent="0.2">
      <c r="U1496" s="77"/>
      <c r="V1496" s="61"/>
      <c r="W1496" s="61"/>
    </row>
    <row r="1497" spans="21:23" x14ac:dyDescent="0.2">
      <c r="U1497" s="77"/>
      <c r="V1497" s="61"/>
      <c r="W1497" s="61"/>
    </row>
    <row r="1498" spans="21:23" x14ac:dyDescent="0.2">
      <c r="U1498" s="77"/>
      <c r="V1498" s="61"/>
      <c r="W1498" s="61"/>
    </row>
    <row r="1499" spans="21:23" x14ac:dyDescent="0.2">
      <c r="U1499" s="77"/>
      <c r="V1499" s="61"/>
      <c r="W1499" s="61"/>
    </row>
    <row r="1500" spans="21:23" x14ac:dyDescent="0.2">
      <c r="U1500" s="77"/>
      <c r="V1500" s="61"/>
      <c r="W1500" s="61"/>
    </row>
    <row r="1501" spans="21:23" x14ac:dyDescent="0.2">
      <c r="U1501" s="77"/>
      <c r="V1501" s="61"/>
      <c r="W1501" s="61"/>
    </row>
    <row r="1502" spans="21:23" x14ac:dyDescent="0.2">
      <c r="U1502" s="77"/>
      <c r="V1502" s="61"/>
      <c r="W1502" s="61"/>
    </row>
    <row r="1503" spans="21:23" x14ac:dyDescent="0.2">
      <c r="U1503" s="77"/>
      <c r="V1503" s="61"/>
      <c r="W1503" s="61"/>
    </row>
    <row r="1504" spans="21:23" x14ac:dyDescent="0.2">
      <c r="U1504" s="77"/>
      <c r="V1504" s="61"/>
      <c r="W1504" s="61"/>
    </row>
    <row r="1505" spans="21:23" x14ac:dyDescent="0.2">
      <c r="U1505" s="77"/>
      <c r="V1505" s="61"/>
      <c r="W1505" s="61"/>
    </row>
    <row r="1506" spans="21:23" x14ac:dyDescent="0.2">
      <c r="U1506" s="77"/>
      <c r="V1506" s="61"/>
      <c r="W1506" s="61"/>
    </row>
    <row r="1507" spans="21:23" x14ac:dyDescent="0.2">
      <c r="U1507" s="77"/>
      <c r="V1507" s="61"/>
      <c r="W1507" s="61"/>
    </row>
    <row r="1508" spans="21:23" x14ac:dyDescent="0.2">
      <c r="U1508" s="77"/>
      <c r="V1508" s="61"/>
      <c r="W1508" s="61"/>
    </row>
    <row r="1509" spans="21:23" x14ac:dyDescent="0.2">
      <c r="U1509" s="77"/>
      <c r="V1509" s="61"/>
      <c r="W1509" s="61"/>
    </row>
    <row r="1510" spans="21:23" x14ac:dyDescent="0.2">
      <c r="U1510" s="77"/>
      <c r="V1510" s="61"/>
      <c r="W1510" s="61"/>
    </row>
    <row r="1511" spans="21:23" x14ac:dyDescent="0.2">
      <c r="U1511" s="77"/>
      <c r="V1511" s="61"/>
      <c r="W1511" s="61"/>
    </row>
    <row r="1512" spans="21:23" x14ac:dyDescent="0.2">
      <c r="U1512" s="77"/>
      <c r="V1512" s="61"/>
      <c r="W1512" s="61"/>
    </row>
    <row r="1513" spans="21:23" x14ac:dyDescent="0.2">
      <c r="U1513" s="77"/>
      <c r="V1513" s="61"/>
      <c r="W1513" s="61"/>
    </row>
    <row r="1514" spans="21:23" x14ac:dyDescent="0.2">
      <c r="U1514" s="77"/>
      <c r="V1514" s="61"/>
      <c r="W1514" s="61"/>
    </row>
    <row r="1515" spans="21:23" x14ac:dyDescent="0.2">
      <c r="U1515" s="77"/>
      <c r="V1515" s="61"/>
      <c r="W1515" s="61"/>
    </row>
    <row r="1516" spans="21:23" x14ac:dyDescent="0.2">
      <c r="U1516" s="77"/>
      <c r="V1516" s="61"/>
      <c r="W1516" s="61"/>
    </row>
    <row r="1517" spans="21:23" x14ac:dyDescent="0.2">
      <c r="U1517" s="77"/>
      <c r="V1517" s="61"/>
      <c r="W1517" s="61"/>
    </row>
    <row r="1518" spans="21:23" x14ac:dyDescent="0.2">
      <c r="U1518" s="77"/>
      <c r="V1518" s="61"/>
      <c r="W1518" s="61"/>
    </row>
    <row r="1519" spans="21:23" x14ac:dyDescent="0.2">
      <c r="U1519" s="77"/>
      <c r="V1519" s="61"/>
      <c r="W1519" s="61"/>
    </row>
    <row r="1520" spans="21:23" x14ac:dyDescent="0.2">
      <c r="U1520" s="77"/>
      <c r="V1520" s="61"/>
      <c r="W1520" s="61"/>
    </row>
    <row r="1521" spans="21:23" x14ac:dyDescent="0.2">
      <c r="U1521" s="77"/>
      <c r="V1521" s="61"/>
      <c r="W1521" s="61"/>
    </row>
    <row r="1522" spans="21:23" x14ac:dyDescent="0.2">
      <c r="U1522" s="77"/>
      <c r="V1522" s="61"/>
      <c r="W1522" s="61"/>
    </row>
    <row r="1523" spans="21:23" x14ac:dyDescent="0.2">
      <c r="U1523" s="77"/>
      <c r="V1523" s="61"/>
      <c r="W1523" s="61"/>
    </row>
    <row r="1524" spans="21:23" x14ac:dyDescent="0.2">
      <c r="U1524" s="77"/>
      <c r="V1524" s="61"/>
      <c r="W1524" s="61"/>
    </row>
    <row r="1525" spans="21:23" x14ac:dyDescent="0.2">
      <c r="U1525" s="77"/>
      <c r="V1525" s="61"/>
      <c r="W1525" s="61"/>
    </row>
    <row r="1526" spans="21:23" x14ac:dyDescent="0.2">
      <c r="U1526" s="77"/>
      <c r="V1526" s="61"/>
      <c r="W1526" s="61"/>
    </row>
    <row r="1527" spans="21:23" x14ac:dyDescent="0.2">
      <c r="U1527" s="77"/>
      <c r="V1527" s="61"/>
      <c r="W1527" s="61"/>
    </row>
    <row r="1528" spans="21:23" x14ac:dyDescent="0.2">
      <c r="U1528" s="77"/>
      <c r="V1528" s="61"/>
      <c r="W1528" s="61"/>
    </row>
    <row r="1529" spans="21:23" x14ac:dyDescent="0.2">
      <c r="U1529" s="77"/>
      <c r="V1529" s="61"/>
      <c r="W1529" s="61"/>
    </row>
    <row r="1530" spans="21:23" x14ac:dyDescent="0.2">
      <c r="U1530" s="77"/>
      <c r="V1530" s="61"/>
      <c r="W1530" s="61"/>
    </row>
    <row r="1531" spans="21:23" x14ac:dyDescent="0.2">
      <c r="U1531" s="77"/>
      <c r="V1531" s="61"/>
      <c r="W1531" s="61"/>
    </row>
    <row r="1532" spans="21:23" x14ac:dyDescent="0.2">
      <c r="U1532" s="77"/>
      <c r="V1532" s="61"/>
      <c r="W1532" s="61"/>
    </row>
    <row r="1533" spans="21:23" x14ac:dyDescent="0.2">
      <c r="U1533" s="77"/>
      <c r="V1533" s="61"/>
      <c r="W1533" s="61"/>
    </row>
    <row r="1534" spans="21:23" x14ac:dyDescent="0.2">
      <c r="U1534" s="77"/>
      <c r="V1534" s="61"/>
      <c r="W1534" s="61"/>
    </row>
    <row r="1535" spans="21:23" x14ac:dyDescent="0.2">
      <c r="U1535" s="77"/>
      <c r="V1535" s="61"/>
      <c r="W1535" s="61"/>
    </row>
    <row r="1536" spans="21:23" x14ac:dyDescent="0.2">
      <c r="U1536" s="77"/>
      <c r="V1536" s="61"/>
      <c r="W1536" s="61"/>
    </row>
    <row r="1537" spans="21:23" x14ac:dyDescent="0.2">
      <c r="U1537" s="77"/>
      <c r="V1537" s="61"/>
      <c r="W1537" s="61"/>
    </row>
    <row r="1538" spans="21:23" x14ac:dyDescent="0.2">
      <c r="U1538" s="77"/>
      <c r="V1538" s="61"/>
      <c r="W1538" s="61"/>
    </row>
    <row r="1539" spans="21:23" x14ac:dyDescent="0.2">
      <c r="U1539" s="77"/>
      <c r="V1539" s="61"/>
      <c r="W1539" s="61"/>
    </row>
    <row r="1540" spans="21:23" x14ac:dyDescent="0.2">
      <c r="U1540" s="77"/>
      <c r="V1540" s="61"/>
      <c r="W1540" s="61"/>
    </row>
    <row r="1541" spans="21:23" x14ac:dyDescent="0.2">
      <c r="U1541" s="77"/>
      <c r="V1541" s="61"/>
      <c r="W1541" s="61"/>
    </row>
    <row r="1542" spans="21:23" x14ac:dyDescent="0.2">
      <c r="U1542" s="77"/>
      <c r="V1542" s="61"/>
      <c r="W1542" s="61"/>
    </row>
    <row r="1543" spans="21:23" x14ac:dyDescent="0.2">
      <c r="U1543" s="77"/>
      <c r="V1543" s="61"/>
      <c r="W1543" s="61"/>
    </row>
    <row r="1544" spans="21:23" x14ac:dyDescent="0.2">
      <c r="U1544" s="77"/>
      <c r="V1544" s="61"/>
      <c r="W1544" s="61"/>
    </row>
    <row r="1545" spans="21:23" x14ac:dyDescent="0.2">
      <c r="U1545" s="77"/>
      <c r="V1545" s="61"/>
      <c r="W1545" s="61"/>
    </row>
    <row r="1546" spans="21:23" x14ac:dyDescent="0.2">
      <c r="U1546" s="77"/>
      <c r="V1546" s="61"/>
      <c r="W1546" s="61"/>
    </row>
    <row r="1547" spans="21:23" x14ac:dyDescent="0.2">
      <c r="U1547" s="77"/>
      <c r="V1547" s="61"/>
      <c r="W1547" s="61"/>
    </row>
    <row r="1548" spans="21:23" x14ac:dyDescent="0.2">
      <c r="U1548" s="77"/>
      <c r="V1548" s="61"/>
      <c r="W1548" s="61"/>
    </row>
    <row r="1549" spans="21:23" x14ac:dyDescent="0.2">
      <c r="U1549" s="77"/>
      <c r="V1549" s="61"/>
      <c r="W1549" s="61"/>
    </row>
    <row r="1550" spans="21:23" x14ac:dyDescent="0.2">
      <c r="U1550" s="77"/>
      <c r="V1550" s="61"/>
      <c r="W1550" s="61"/>
    </row>
    <row r="1551" spans="21:23" x14ac:dyDescent="0.2">
      <c r="U1551" s="77"/>
      <c r="V1551" s="61"/>
      <c r="W1551" s="61"/>
    </row>
    <row r="1552" spans="21:23" x14ac:dyDescent="0.2">
      <c r="U1552" s="77"/>
      <c r="V1552" s="61"/>
      <c r="W1552" s="61"/>
    </row>
    <row r="1553" spans="21:23" x14ac:dyDescent="0.2">
      <c r="U1553" s="77"/>
      <c r="V1553" s="61"/>
      <c r="W1553" s="61"/>
    </row>
    <row r="1554" spans="21:23" x14ac:dyDescent="0.2">
      <c r="U1554" s="77"/>
      <c r="V1554" s="61"/>
      <c r="W1554" s="61"/>
    </row>
    <row r="1555" spans="21:23" x14ac:dyDescent="0.2">
      <c r="U1555" s="77"/>
      <c r="V1555" s="61"/>
      <c r="W1555" s="61"/>
    </row>
    <row r="1556" spans="21:23" x14ac:dyDescent="0.2">
      <c r="U1556" s="77"/>
      <c r="V1556" s="61"/>
      <c r="W1556" s="61"/>
    </row>
    <row r="1557" spans="21:23" x14ac:dyDescent="0.2">
      <c r="U1557" s="77"/>
      <c r="V1557" s="61"/>
      <c r="W1557" s="61"/>
    </row>
    <row r="1558" spans="21:23" x14ac:dyDescent="0.2">
      <c r="U1558" s="77"/>
      <c r="V1558" s="61"/>
      <c r="W1558" s="61"/>
    </row>
    <row r="1559" spans="21:23" x14ac:dyDescent="0.2">
      <c r="U1559" s="77"/>
      <c r="V1559" s="61"/>
      <c r="W1559" s="61"/>
    </row>
    <row r="1560" spans="21:23" x14ac:dyDescent="0.2">
      <c r="U1560" s="77"/>
      <c r="V1560" s="61"/>
      <c r="W1560" s="61"/>
    </row>
    <row r="1561" spans="21:23" x14ac:dyDescent="0.2">
      <c r="U1561" s="77"/>
      <c r="V1561" s="61"/>
      <c r="W1561" s="61"/>
    </row>
    <row r="1562" spans="21:23" x14ac:dyDescent="0.2">
      <c r="U1562" s="77"/>
      <c r="V1562" s="61"/>
      <c r="W1562" s="61"/>
    </row>
    <row r="1563" spans="21:23" x14ac:dyDescent="0.2">
      <c r="U1563" s="77"/>
      <c r="V1563" s="61"/>
      <c r="W1563" s="61"/>
    </row>
    <row r="1564" spans="21:23" x14ac:dyDescent="0.2">
      <c r="U1564" s="77"/>
      <c r="V1564" s="61"/>
      <c r="W1564" s="61"/>
    </row>
    <row r="1565" spans="21:23" x14ac:dyDescent="0.2">
      <c r="U1565" s="77"/>
      <c r="V1565" s="61"/>
      <c r="W1565" s="61"/>
    </row>
    <row r="1566" spans="21:23" x14ac:dyDescent="0.2">
      <c r="U1566" s="77"/>
      <c r="V1566" s="61"/>
      <c r="W1566" s="61"/>
    </row>
    <row r="1567" spans="21:23" x14ac:dyDescent="0.2">
      <c r="U1567" s="77"/>
      <c r="V1567" s="61"/>
      <c r="W1567" s="61"/>
    </row>
    <row r="1568" spans="21:23" x14ac:dyDescent="0.2">
      <c r="U1568" s="77"/>
      <c r="V1568" s="61"/>
      <c r="W1568" s="61"/>
    </row>
    <row r="1569" spans="21:23" x14ac:dyDescent="0.2">
      <c r="U1569" s="77"/>
      <c r="V1569" s="61"/>
      <c r="W1569" s="61"/>
    </row>
    <row r="1570" spans="21:23" x14ac:dyDescent="0.2">
      <c r="U1570" s="77"/>
      <c r="V1570" s="61"/>
      <c r="W1570" s="61"/>
    </row>
    <row r="1571" spans="21:23" x14ac:dyDescent="0.2">
      <c r="U1571" s="77"/>
      <c r="V1571" s="61"/>
      <c r="W1571" s="61"/>
    </row>
    <row r="1572" spans="21:23" x14ac:dyDescent="0.2">
      <c r="U1572" s="77"/>
      <c r="V1572" s="61"/>
      <c r="W1572" s="61"/>
    </row>
    <row r="1573" spans="21:23" x14ac:dyDescent="0.2">
      <c r="U1573" s="77"/>
      <c r="V1573" s="61"/>
      <c r="W1573" s="61"/>
    </row>
    <row r="1574" spans="21:23" x14ac:dyDescent="0.2">
      <c r="U1574" s="77"/>
      <c r="V1574" s="61"/>
      <c r="W1574" s="61"/>
    </row>
    <row r="1575" spans="21:23" x14ac:dyDescent="0.2">
      <c r="U1575" s="77"/>
      <c r="V1575" s="61"/>
      <c r="W1575" s="61"/>
    </row>
    <row r="1576" spans="21:23" x14ac:dyDescent="0.2">
      <c r="U1576" s="77"/>
      <c r="V1576" s="61"/>
      <c r="W1576" s="61"/>
    </row>
    <row r="1577" spans="21:23" x14ac:dyDescent="0.2">
      <c r="U1577" s="77"/>
      <c r="V1577" s="61"/>
      <c r="W1577" s="61"/>
    </row>
    <row r="1578" spans="21:23" x14ac:dyDescent="0.2">
      <c r="U1578" s="77"/>
      <c r="V1578" s="61"/>
      <c r="W1578" s="61"/>
    </row>
    <row r="1579" spans="21:23" x14ac:dyDescent="0.2">
      <c r="U1579" s="77"/>
      <c r="V1579" s="61"/>
      <c r="W1579" s="61"/>
    </row>
    <row r="1580" spans="21:23" x14ac:dyDescent="0.2">
      <c r="U1580" s="77"/>
      <c r="V1580" s="61"/>
      <c r="W1580" s="61"/>
    </row>
    <row r="1581" spans="21:23" x14ac:dyDescent="0.2">
      <c r="U1581" s="77"/>
      <c r="V1581" s="61"/>
      <c r="W1581" s="61"/>
    </row>
    <row r="1582" spans="21:23" x14ac:dyDescent="0.2">
      <c r="U1582" s="77"/>
      <c r="V1582" s="61"/>
      <c r="W1582" s="61"/>
    </row>
    <row r="1583" spans="21:23" x14ac:dyDescent="0.2">
      <c r="U1583" s="77"/>
      <c r="V1583" s="61"/>
      <c r="W1583" s="61"/>
    </row>
    <row r="1584" spans="21:23" x14ac:dyDescent="0.2">
      <c r="U1584" s="77"/>
      <c r="V1584" s="61"/>
      <c r="W1584" s="61"/>
    </row>
    <row r="1585" spans="21:23" x14ac:dyDescent="0.2">
      <c r="U1585" s="77"/>
      <c r="V1585" s="61"/>
      <c r="W1585" s="61"/>
    </row>
    <row r="1586" spans="21:23" x14ac:dyDescent="0.2">
      <c r="U1586" s="77"/>
      <c r="V1586" s="61"/>
      <c r="W1586" s="61"/>
    </row>
    <row r="1587" spans="21:23" x14ac:dyDescent="0.2">
      <c r="U1587" s="77"/>
      <c r="V1587" s="61"/>
      <c r="W1587" s="61"/>
    </row>
    <row r="1588" spans="21:23" x14ac:dyDescent="0.2">
      <c r="U1588" s="77"/>
      <c r="V1588" s="61"/>
      <c r="W1588" s="61"/>
    </row>
    <row r="1589" spans="21:23" x14ac:dyDescent="0.2">
      <c r="U1589" s="77"/>
      <c r="V1589" s="61"/>
      <c r="W1589" s="61"/>
    </row>
    <row r="1590" spans="21:23" x14ac:dyDescent="0.2">
      <c r="U1590" s="77"/>
      <c r="V1590" s="61"/>
      <c r="W1590" s="61"/>
    </row>
    <row r="1591" spans="21:23" x14ac:dyDescent="0.2">
      <c r="U1591" s="77"/>
      <c r="V1591" s="61"/>
      <c r="W1591" s="61"/>
    </row>
    <row r="1592" spans="21:23" x14ac:dyDescent="0.2">
      <c r="U1592" s="77"/>
      <c r="V1592" s="61"/>
      <c r="W1592" s="61"/>
    </row>
    <row r="1593" spans="21:23" x14ac:dyDescent="0.2">
      <c r="U1593" s="77"/>
      <c r="V1593" s="61"/>
      <c r="W1593" s="61"/>
    </row>
    <row r="1594" spans="21:23" x14ac:dyDescent="0.2">
      <c r="U1594" s="77"/>
      <c r="V1594" s="61"/>
      <c r="W1594" s="61"/>
    </row>
    <row r="1595" spans="21:23" x14ac:dyDescent="0.2">
      <c r="U1595" s="77"/>
      <c r="V1595" s="61"/>
      <c r="W1595" s="61"/>
    </row>
    <row r="1596" spans="21:23" x14ac:dyDescent="0.2">
      <c r="U1596" s="77"/>
      <c r="V1596" s="61"/>
      <c r="W1596" s="61"/>
    </row>
    <row r="1597" spans="21:23" x14ac:dyDescent="0.2">
      <c r="U1597" s="77"/>
      <c r="V1597" s="61"/>
      <c r="W1597" s="61"/>
    </row>
    <row r="1598" spans="21:23" x14ac:dyDescent="0.2">
      <c r="U1598" s="77"/>
      <c r="V1598" s="61"/>
      <c r="W1598" s="61"/>
    </row>
    <row r="1599" spans="21:23" x14ac:dyDescent="0.2">
      <c r="U1599" s="77"/>
      <c r="V1599" s="61"/>
      <c r="W1599" s="61"/>
    </row>
    <row r="1600" spans="21:23" x14ac:dyDescent="0.2">
      <c r="U1600" s="77"/>
      <c r="V1600" s="61"/>
      <c r="W1600" s="61"/>
    </row>
    <row r="1601" spans="21:23" x14ac:dyDescent="0.2">
      <c r="U1601" s="77"/>
      <c r="V1601" s="61"/>
      <c r="W1601" s="61"/>
    </row>
    <row r="1602" spans="21:23" x14ac:dyDescent="0.2">
      <c r="U1602" s="77"/>
      <c r="V1602" s="61"/>
      <c r="W1602" s="61"/>
    </row>
    <row r="1603" spans="21:23" x14ac:dyDescent="0.2">
      <c r="U1603" s="77"/>
      <c r="V1603" s="61"/>
      <c r="W1603" s="61"/>
    </row>
    <row r="1604" spans="21:23" x14ac:dyDescent="0.2">
      <c r="U1604" s="77"/>
      <c r="V1604" s="61"/>
      <c r="W1604" s="61"/>
    </row>
    <row r="1605" spans="21:23" x14ac:dyDescent="0.2">
      <c r="U1605" s="77"/>
      <c r="V1605" s="61"/>
      <c r="W1605" s="61"/>
    </row>
    <row r="1606" spans="21:23" x14ac:dyDescent="0.2">
      <c r="U1606" s="77"/>
      <c r="V1606" s="61"/>
      <c r="W1606" s="61"/>
    </row>
    <row r="1607" spans="21:23" x14ac:dyDescent="0.2">
      <c r="U1607" s="77"/>
      <c r="V1607" s="61"/>
      <c r="W1607" s="61"/>
    </row>
    <row r="1608" spans="21:23" x14ac:dyDescent="0.2">
      <c r="U1608" s="77"/>
      <c r="V1608" s="61"/>
      <c r="W1608" s="61"/>
    </row>
    <row r="1609" spans="21:23" x14ac:dyDescent="0.2">
      <c r="U1609" s="77"/>
      <c r="V1609" s="61"/>
      <c r="W1609" s="61"/>
    </row>
    <row r="1610" spans="21:23" x14ac:dyDescent="0.2">
      <c r="U1610" s="77"/>
      <c r="V1610" s="61"/>
      <c r="W1610" s="61"/>
    </row>
    <row r="1611" spans="21:23" x14ac:dyDescent="0.2">
      <c r="U1611" s="77"/>
      <c r="V1611" s="61"/>
      <c r="W1611" s="61"/>
    </row>
    <row r="1612" spans="21:23" x14ac:dyDescent="0.2">
      <c r="U1612" s="77"/>
      <c r="V1612" s="61"/>
      <c r="W1612" s="61"/>
    </row>
    <row r="1613" spans="21:23" x14ac:dyDescent="0.2">
      <c r="U1613" s="77"/>
      <c r="V1613" s="61"/>
      <c r="W1613" s="61"/>
    </row>
    <row r="1614" spans="21:23" x14ac:dyDescent="0.2">
      <c r="U1614" s="77"/>
      <c r="V1614" s="61"/>
      <c r="W1614" s="61"/>
    </row>
    <row r="1615" spans="21:23" x14ac:dyDescent="0.2">
      <c r="U1615" s="77"/>
      <c r="V1615" s="61"/>
      <c r="W1615" s="61"/>
    </row>
    <row r="1616" spans="21:23" x14ac:dyDescent="0.2">
      <c r="U1616" s="77"/>
      <c r="V1616" s="61"/>
      <c r="W1616" s="61"/>
    </row>
    <row r="1617" spans="21:23" x14ac:dyDescent="0.2">
      <c r="U1617" s="77"/>
      <c r="V1617" s="61"/>
      <c r="W1617" s="61"/>
    </row>
    <row r="1618" spans="21:23" x14ac:dyDescent="0.2">
      <c r="U1618" s="77"/>
      <c r="V1618" s="61"/>
      <c r="W1618" s="61"/>
    </row>
    <row r="1619" spans="21:23" x14ac:dyDescent="0.2">
      <c r="U1619" s="77"/>
      <c r="V1619" s="61"/>
      <c r="W1619" s="61"/>
    </row>
    <row r="1620" spans="21:23" x14ac:dyDescent="0.2">
      <c r="U1620" s="77"/>
      <c r="V1620" s="61"/>
      <c r="W1620" s="61"/>
    </row>
    <row r="1621" spans="21:23" x14ac:dyDescent="0.2">
      <c r="U1621" s="77"/>
      <c r="V1621" s="61"/>
      <c r="W1621" s="61"/>
    </row>
    <row r="1622" spans="21:23" x14ac:dyDescent="0.2">
      <c r="U1622" s="77"/>
      <c r="V1622" s="61"/>
      <c r="W1622" s="61"/>
    </row>
    <row r="1623" spans="21:23" x14ac:dyDescent="0.2">
      <c r="U1623" s="77"/>
      <c r="V1623" s="61"/>
      <c r="W1623" s="61"/>
    </row>
    <row r="1624" spans="21:23" x14ac:dyDescent="0.2">
      <c r="U1624" s="77"/>
      <c r="V1624" s="61"/>
      <c r="W1624" s="61"/>
    </row>
    <row r="1625" spans="21:23" x14ac:dyDescent="0.2">
      <c r="U1625" s="77"/>
      <c r="V1625" s="61"/>
      <c r="W1625" s="61"/>
    </row>
    <row r="1626" spans="21:23" x14ac:dyDescent="0.2">
      <c r="U1626" s="77"/>
      <c r="V1626" s="61"/>
      <c r="W1626" s="61"/>
    </row>
    <row r="1627" spans="21:23" x14ac:dyDescent="0.2">
      <c r="U1627" s="77"/>
      <c r="V1627" s="61"/>
      <c r="W1627" s="61"/>
    </row>
    <row r="1628" spans="21:23" x14ac:dyDescent="0.2">
      <c r="U1628" s="77"/>
      <c r="V1628" s="61"/>
      <c r="W1628" s="61"/>
    </row>
    <row r="1629" spans="21:23" x14ac:dyDescent="0.2">
      <c r="U1629" s="77"/>
      <c r="V1629" s="61"/>
      <c r="W1629" s="61"/>
    </row>
    <row r="1630" spans="21:23" x14ac:dyDescent="0.2">
      <c r="U1630" s="77"/>
      <c r="V1630" s="61"/>
      <c r="W1630" s="61"/>
    </row>
    <row r="1631" spans="21:23" x14ac:dyDescent="0.2">
      <c r="U1631" s="77"/>
      <c r="V1631" s="61"/>
      <c r="W1631" s="61"/>
    </row>
    <row r="1632" spans="21:23" x14ac:dyDescent="0.2">
      <c r="U1632" s="77"/>
      <c r="V1632" s="61"/>
      <c r="W1632" s="61"/>
    </row>
    <row r="1633" spans="21:23" x14ac:dyDescent="0.2">
      <c r="U1633" s="77"/>
      <c r="V1633" s="61"/>
      <c r="W1633" s="61"/>
    </row>
    <row r="1634" spans="21:23" x14ac:dyDescent="0.2">
      <c r="U1634" s="77"/>
      <c r="V1634" s="61"/>
      <c r="W1634" s="61"/>
    </row>
    <row r="1635" spans="21:23" x14ac:dyDescent="0.2">
      <c r="U1635" s="77"/>
      <c r="V1635" s="61"/>
      <c r="W1635" s="61"/>
    </row>
    <row r="1636" spans="21:23" x14ac:dyDescent="0.2">
      <c r="U1636" s="77"/>
      <c r="V1636" s="61"/>
      <c r="W1636" s="61"/>
    </row>
    <row r="1637" spans="21:23" x14ac:dyDescent="0.2">
      <c r="U1637" s="77"/>
      <c r="V1637" s="61"/>
      <c r="W1637" s="61"/>
    </row>
    <row r="1638" spans="21:23" x14ac:dyDescent="0.2">
      <c r="U1638" s="77"/>
      <c r="V1638" s="61"/>
      <c r="W1638" s="61"/>
    </row>
    <row r="1639" spans="21:23" x14ac:dyDescent="0.2">
      <c r="U1639" s="77"/>
      <c r="V1639" s="61"/>
      <c r="W1639" s="61"/>
    </row>
    <row r="1640" spans="21:23" x14ac:dyDescent="0.2">
      <c r="U1640" s="77"/>
      <c r="V1640" s="61"/>
      <c r="W1640" s="61"/>
    </row>
    <row r="1641" spans="21:23" x14ac:dyDescent="0.2">
      <c r="U1641" s="77"/>
      <c r="V1641" s="61"/>
      <c r="W1641" s="61"/>
    </row>
    <row r="1642" spans="21:23" x14ac:dyDescent="0.2">
      <c r="U1642" s="77"/>
      <c r="V1642" s="61"/>
      <c r="W1642" s="61"/>
    </row>
    <row r="1643" spans="21:23" x14ac:dyDescent="0.2">
      <c r="U1643" s="77"/>
      <c r="V1643" s="61"/>
      <c r="W1643" s="61"/>
    </row>
    <row r="1644" spans="21:23" x14ac:dyDescent="0.2">
      <c r="U1644" s="77"/>
      <c r="V1644" s="61"/>
      <c r="W1644" s="61"/>
    </row>
    <row r="1645" spans="21:23" x14ac:dyDescent="0.2">
      <c r="U1645" s="77"/>
      <c r="V1645" s="61"/>
      <c r="W1645" s="61"/>
    </row>
    <row r="1646" spans="21:23" x14ac:dyDescent="0.2">
      <c r="U1646" s="77"/>
      <c r="V1646" s="61"/>
      <c r="W1646" s="61"/>
    </row>
    <row r="1647" spans="21:23" x14ac:dyDescent="0.2">
      <c r="U1647" s="77"/>
      <c r="V1647" s="61"/>
      <c r="W1647" s="61"/>
    </row>
    <row r="1648" spans="21:23" x14ac:dyDescent="0.2">
      <c r="U1648" s="77"/>
      <c r="V1648" s="61"/>
      <c r="W1648" s="61"/>
    </row>
    <row r="1649" spans="21:23" x14ac:dyDescent="0.2">
      <c r="U1649" s="77"/>
      <c r="V1649" s="61"/>
      <c r="W1649" s="61"/>
    </row>
    <row r="1650" spans="21:23" x14ac:dyDescent="0.2">
      <c r="U1650" s="77"/>
      <c r="V1650" s="61"/>
      <c r="W1650" s="61"/>
    </row>
    <row r="1651" spans="21:23" x14ac:dyDescent="0.2">
      <c r="U1651" s="77"/>
      <c r="V1651" s="61"/>
      <c r="W1651" s="61"/>
    </row>
    <row r="1652" spans="21:23" x14ac:dyDescent="0.2">
      <c r="U1652" s="77"/>
      <c r="V1652" s="61"/>
      <c r="W1652" s="61"/>
    </row>
    <row r="1653" spans="21:23" x14ac:dyDescent="0.2">
      <c r="U1653" s="77"/>
      <c r="V1653" s="61"/>
      <c r="W1653" s="61"/>
    </row>
    <row r="1654" spans="21:23" x14ac:dyDescent="0.2">
      <c r="U1654" s="77"/>
      <c r="V1654" s="61"/>
      <c r="W1654" s="61"/>
    </row>
    <row r="1655" spans="21:23" x14ac:dyDescent="0.2">
      <c r="U1655" s="77"/>
      <c r="V1655" s="61"/>
      <c r="W1655" s="61"/>
    </row>
    <row r="1656" spans="21:23" x14ac:dyDescent="0.2">
      <c r="U1656" s="77"/>
      <c r="V1656" s="61"/>
      <c r="W1656" s="61"/>
    </row>
    <row r="1657" spans="21:23" x14ac:dyDescent="0.2">
      <c r="U1657" s="77"/>
      <c r="V1657" s="61"/>
      <c r="W1657" s="61"/>
    </row>
    <row r="1658" spans="21:23" x14ac:dyDescent="0.2">
      <c r="U1658" s="77"/>
      <c r="V1658" s="61"/>
      <c r="W1658" s="61"/>
    </row>
    <row r="1659" spans="21:23" x14ac:dyDescent="0.2">
      <c r="U1659" s="77"/>
      <c r="V1659" s="61"/>
      <c r="W1659" s="61"/>
    </row>
    <row r="1660" spans="21:23" x14ac:dyDescent="0.2">
      <c r="U1660" s="77"/>
      <c r="V1660" s="61"/>
      <c r="W1660" s="61"/>
    </row>
    <row r="1661" spans="21:23" x14ac:dyDescent="0.2">
      <c r="U1661" s="77"/>
      <c r="V1661" s="61"/>
      <c r="W1661" s="61"/>
    </row>
    <row r="1662" spans="21:23" x14ac:dyDescent="0.2">
      <c r="U1662" s="77"/>
      <c r="V1662" s="61"/>
      <c r="W1662" s="61"/>
    </row>
    <row r="1663" spans="21:23" x14ac:dyDescent="0.2">
      <c r="U1663" s="77"/>
      <c r="V1663" s="61"/>
      <c r="W1663" s="61"/>
    </row>
    <row r="1664" spans="21:23" x14ac:dyDescent="0.2">
      <c r="U1664" s="77"/>
      <c r="V1664" s="61"/>
      <c r="W1664" s="61"/>
    </row>
    <row r="1665" spans="21:23" x14ac:dyDescent="0.2">
      <c r="U1665" s="77"/>
      <c r="V1665" s="61"/>
      <c r="W1665" s="61"/>
    </row>
    <row r="1666" spans="21:23" x14ac:dyDescent="0.2">
      <c r="U1666" s="77"/>
      <c r="V1666" s="61"/>
      <c r="W1666" s="61"/>
    </row>
    <row r="1667" spans="21:23" x14ac:dyDescent="0.2">
      <c r="U1667" s="77"/>
      <c r="V1667" s="61"/>
      <c r="W1667" s="61"/>
    </row>
    <row r="1668" spans="21:23" x14ac:dyDescent="0.2">
      <c r="U1668" s="77"/>
      <c r="V1668" s="61"/>
      <c r="W1668" s="61"/>
    </row>
    <row r="1669" spans="21:23" x14ac:dyDescent="0.2">
      <c r="U1669" s="77"/>
      <c r="V1669" s="61"/>
      <c r="W1669" s="61"/>
    </row>
    <row r="1670" spans="21:23" x14ac:dyDescent="0.2">
      <c r="U1670" s="77"/>
      <c r="V1670" s="61"/>
      <c r="W1670" s="61"/>
    </row>
    <row r="1671" spans="21:23" x14ac:dyDescent="0.2">
      <c r="U1671" s="77"/>
      <c r="V1671" s="61"/>
      <c r="W1671" s="61"/>
    </row>
    <row r="1672" spans="21:23" x14ac:dyDescent="0.2">
      <c r="U1672" s="77"/>
      <c r="V1672" s="61"/>
      <c r="W1672" s="61"/>
    </row>
    <row r="1673" spans="21:23" x14ac:dyDescent="0.2">
      <c r="U1673" s="77"/>
      <c r="V1673" s="61"/>
      <c r="W1673" s="61"/>
    </row>
    <row r="1674" spans="21:23" x14ac:dyDescent="0.2">
      <c r="U1674" s="77"/>
      <c r="V1674" s="61"/>
      <c r="W1674" s="61"/>
    </row>
    <row r="1675" spans="21:23" x14ac:dyDescent="0.2">
      <c r="U1675" s="77"/>
      <c r="V1675" s="61"/>
      <c r="W1675" s="61"/>
    </row>
    <row r="1676" spans="21:23" x14ac:dyDescent="0.2">
      <c r="U1676" s="77"/>
      <c r="V1676" s="61"/>
      <c r="W1676" s="61"/>
    </row>
    <row r="1677" spans="21:23" x14ac:dyDescent="0.2">
      <c r="U1677" s="77"/>
      <c r="V1677" s="61"/>
      <c r="W1677" s="61"/>
    </row>
    <row r="1678" spans="21:23" x14ac:dyDescent="0.2">
      <c r="U1678" s="77"/>
      <c r="V1678" s="61"/>
      <c r="W1678" s="61"/>
    </row>
    <row r="1679" spans="21:23" x14ac:dyDescent="0.2">
      <c r="U1679" s="77"/>
      <c r="V1679" s="61"/>
      <c r="W1679" s="61"/>
    </row>
    <row r="1680" spans="21:23" x14ac:dyDescent="0.2">
      <c r="U1680" s="77"/>
      <c r="V1680" s="61"/>
      <c r="W1680" s="61"/>
    </row>
    <row r="1681" spans="21:23" x14ac:dyDescent="0.2">
      <c r="U1681" s="77"/>
      <c r="V1681" s="61"/>
      <c r="W1681" s="61"/>
    </row>
    <row r="1682" spans="21:23" x14ac:dyDescent="0.2">
      <c r="U1682" s="77"/>
      <c r="V1682" s="61"/>
      <c r="W1682" s="61"/>
    </row>
    <row r="1683" spans="21:23" x14ac:dyDescent="0.2">
      <c r="U1683" s="77"/>
      <c r="V1683" s="61"/>
      <c r="W1683" s="61"/>
    </row>
    <row r="1684" spans="21:23" x14ac:dyDescent="0.2">
      <c r="U1684" s="77"/>
      <c r="V1684" s="61"/>
      <c r="W1684" s="61"/>
    </row>
    <row r="1685" spans="21:23" x14ac:dyDescent="0.2">
      <c r="U1685" s="77"/>
      <c r="V1685" s="61"/>
      <c r="W1685" s="61"/>
    </row>
    <row r="1686" spans="21:23" x14ac:dyDescent="0.2">
      <c r="U1686" s="77"/>
      <c r="V1686" s="61"/>
      <c r="W1686" s="61"/>
    </row>
    <row r="1687" spans="21:23" x14ac:dyDescent="0.2">
      <c r="U1687" s="77"/>
      <c r="V1687" s="61"/>
      <c r="W1687" s="61"/>
    </row>
    <row r="1688" spans="21:23" x14ac:dyDescent="0.2">
      <c r="U1688" s="77"/>
      <c r="V1688" s="61"/>
      <c r="W1688" s="61"/>
    </row>
    <row r="1689" spans="21:23" x14ac:dyDescent="0.2">
      <c r="U1689" s="77"/>
      <c r="V1689" s="61"/>
      <c r="W1689" s="61"/>
    </row>
    <row r="1690" spans="21:23" x14ac:dyDescent="0.2">
      <c r="U1690" s="77"/>
      <c r="V1690" s="61"/>
      <c r="W1690" s="61"/>
    </row>
    <row r="1691" spans="21:23" x14ac:dyDescent="0.2">
      <c r="U1691" s="77"/>
      <c r="V1691" s="61"/>
      <c r="W1691" s="61"/>
    </row>
    <row r="1692" spans="21:23" x14ac:dyDescent="0.2">
      <c r="U1692" s="77"/>
      <c r="V1692" s="61"/>
      <c r="W1692" s="61"/>
    </row>
    <row r="1693" spans="21:23" x14ac:dyDescent="0.2">
      <c r="U1693" s="77"/>
      <c r="V1693" s="61"/>
      <c r="W1693" s="61"/>
    </row>
    <row r="1694" spans="21:23" x14ac:dyDescent="0.2">
      <c r="U1694" s="77"/>
      <c r="V1694" s="61"/>
      <c r="W1694" s="61"/>
    </row>
    <row r="1695" spans="21:23" x14ac:dyDescent="0.2">
      <c r="U1695" s="77"/>
      <c r="V1695" s="61"/>
      <c r="W1695" s="61"/>
    </row>
    <row r="1696" spans="21:23" x14ac:dyDescent="0.2">
      <c r="U1696" s="77"/>
      <c r="V1696" s="61"/>
      <c r="W1696" s="61"/>
    </row>
    <row r="1697" spans="21:23" x14ac:dyDescent="0.2">
      <c r="U1697" s="77"/>
      <c r="V1697" s="61"/>
      <c r="W1697" s="61"/>
    </row>
    <row r="1698" spans="21:23" x14ac:dyDescent="0.2">
      <c r="U1698" s="77"/>
      <c r="V1698" s="61"/>
      <c r="W1698" s="61"/>
    </row>
    <row r="1699" spans="21:23" x14ac:dyDescent="0.2">
      <c r="U1699" s="77"/>
      <c r="V1699" s="61"/>
      <c r="W1699" s="61"/>
    </row>
    <row r="1700" spans="21:23" x14ac:dyDescent="0.2">
      <c r="U1700" s="77"/>
      <c r="V1700" s="61"/>
      <c r="W1700" s="61"/>
    </row>
    <row r="1701" spans="21:23" x14ac:dyDescent="0.2">
      <c r="U1701" s="77"/>
      <c r="V1701" s="61"/>
      <c r="W1701" s="61"/>
    </row>
    <row r="1702" spans="21:23" x14ac:dyDescent="0.2">
      <c r="U1702" s="77"/>
      <c r="V1702" s="61"/>
      <c r="W1702" s="61"/>
    </row>
    <row r="1703" spans="21:23" x14ac:dyDescent="0.2">
      <c r="U1703" s="77"/>
      <c r="V1703" s="61"/>
      <c r="W1703" s="61"/>
    </row>
    <row r="1704" spans="21:23" x14ac:dyDescent="0.2">
      <c r="U1704" s="77"/>
      <c r="V1704" s="61"/>
      <c r="W1704" s="61"/>
    </row>
    <row r="1705" spans="21:23" x14ac:dyDescent="0.2">
      <c r="U1705" s="77"/>
      <c r="V1705" s="61"/>
      <c r="W1705" s="61"/>
    </row>
    <row r="1706" spans="21:23" x14ac:dyDescent="0.2">
      <c r="U1706" s="77"/>
      <c r="V1706" s="61"/>
      <c r="W1706" s="61"/>
    </row>
    <row r="1707" spans="21:23" x14ac:dyDescent="0.2">
      <c r="U1707" s="77"/>
      <c r="V1707" s="61"/>
      <c r="W1707" s="61"/>
    </row>
    <row r="1708" spans="21:23" x14ac:dyDescent="0.2">
      <c r="U1708" s="77"/>
      <c r="V1708" s="61"/>
      <c r="W1708" s="61"/>
    </row>
    <row r="1709" spans="21:23" x14ac:dyDescent="0.2">
      <c r="U1709" s="77"/>
      <c r="V1709" s="61"/>
      <c r="W1709" s="61"/>
    </row>
    <row r="1710" spans="21:23" x14ac:dyDescent="0.2">
      <c r="U1710" s="77"/>
      <c r="V1710" s="61"/>
      <c r="W1710" s="61"/>
    </row>
    <row r="1711" spans="21:23" x14ac:dyDescent="0.2">
      <c r="U1711" s="77"/>
      <c r="V1711" s="61"/>
      <c r="W1711" s="61"/>
    </row>
    <row r="1712" spans="21:23" x14ac:dyDescent="0.2">
      <c r="U1712" s="77"/>
      <c r="V1712" s="61"/>
      <c r="W1712" s="61"/>
    </row>
    <row r="1713" spans="21:23" x14ac:dyDescent="0.2">
      <c r="U1713" s="77"/>
      <c r="V1713" s="61"/>
      <c r="W1713" s="61"/>
    </row>
    <row r="1714" spans="21:23" x14ac:dyDescent="0.2">
      <c r="U1714" s="77"/>
      <c r="V1714" s="61"/>
      <c r="W1714" s="61"/>
    </row>
    <row r="1715" spans="21:23" x14ac:dyDescent="0.2">
      <c r="U1715" s="77"/>
      <c r="V1715" s="61"/>
      <c r="W1715" s="61"/>
    </row>
    <row r="1716" spans="21:23" x14ac:dyDescent="0.2">
      <c r="U1716" s="77"/>
      <c r="V1716" s="61"/>
      <c r="W1716" s="61"/>
    </row>
    <row r="1717" spans="21:23" x14ac:dyDescent="0.2">
      <c r="U1717" s="77"/>
      <c r="V1717" s="61"/>
      <c r="W1717" s="61"/>
    </row>
    <row r="1718" spans="21:23" x14ac:dyDescent="0.2">
      <c r="U1718" s="77"/>
      <c r="V1718" s="61"/>
      <c r="W1718" s="61"/>
    </row>
    <row r="1719" spans="21:23" x14ac:dyDescent="0.2">
      <c r="U1719" s="77"/>
      <c r="V1719" s="61"/>
      <c r="W1719" s="61"/>
    </row>
    <row r="1720" spans="21:23" x14ac:dyDescent="0.2">
      <c r="U1720" s="77"/>
      <c r="V1720" s="61"/>
      <c r="W1720" s="61"/>
    </row>
    <row r="1721" spans="21:23" x14ac:dyDescent="0.2">
      <c r="U1721" s="77"/>
      <c r="V1721" s="61"/>
      <c r="W1721" s="61"/>
    </row>
    <row r="1722" spans="21:23" x14ac:dyDescent="0.2">
      <c r="U1722" s="77"/>
      <c r="V1722" s="61"/>
      <c r="W1722" s="61"/>
    </row>
    <row r="1723" spans="21:23" x14ac:dyDescent="0.2">
      <c r="U1723" s="77"/>
      <c r="V1723" s="61"/>
      <c r="W1723" s="61"/>
    </row>
    <row r="1724" spans="21:23" x14ac:dyDescent="0.2">
      <c r="U1724" s="77"/>
      <c r="V1724" s="61"/>
      <c r="W1724" s="61"/>
    </row>
    <row r="1725" spans="21:23" x14ac:dyDescent="0.2">
      <c r="U1725" s="77"/>
      <c r="V1725" s="61"/>
      <c r="W1725" s="61"/>
    </row>
    <row r="1726" spans="21:23" x14ac:dyDescent="0.2">
      <c r="U1726" s="77"/>
      <c r="V1726" s="61"/>
      <c r="W1726" s="61"/>
    </row>
    <row r="1727" spans="21:23" x14ac:dyDescent="0.2">
      <c r="U1727" s="77"/>
      <c r="V1727" s="61"/>
      <c r="W1727" s="61"/>
    </row>
    <row r="1728" spans="21:23" x14ac:dyDescent="0.2">
      <c r="U1728" s="77"/>
      <c r="V1728" s="61"/>
      <c r="W1728" s="61"/>
    </row>
    <row r="1729" spans="21:23" x14ac:dyDescent="0.2">
      <c r="U1729" s="77"/>
      <c r="V1729" s="61"/>
      <c r="W1729" s="61"/>
    </row>
    <row r="1730" spans="21:23" x14ac:dyDescent="0.2">
      <c r="U1730" s="77"/>
      <c r="V1730" s="61"/>
      <c r="W1730" s="61"/>
    </row>
    <row r="1731" spans="21:23" x14ac:dyDescent="0.2">
      <c r="U1731" s="77"/>
      <c r="V1731" s="61"/>
      <c r="W1731" s="61"/>
    </row>
    <row r="1732" spans="21:23" x14ac:dyDescent="0.2">
      <c r="U1732" s="77"/>
      <c r="V1732" s="61"/>
      <c r="W1732" s="61"/>
    </row>
    <row r="1733" spans="21:23" x14ac:dyDescent="0.2">
      <c r="U1733" s="77"/>
      <c r="V1733" s="61"/>
      <c r="W1733" s="61"/>
    </row>
    <row r="1734" spans="21:23" x14ac:dyDescent="0.2">
      <c r="U1734" s="77"/>
      <c r="V1734" s="61"/>
      <c r="W1734" s="61"/>
    </row>
    <row r="1735" spans="21:23" x14ac:dyDescent="0.2">
      <c r="U1735" s="77"/>
      <c r="V1735" s="61"/>
      <c r="W1735" s="61"/>
    </row>
    <row r="1736" spans="21:23" x14ac:dyDescent="0.2">
      <c r="U1736" s="77"/>
      <c r="V1736" s="61"/>
      <c r="W1736" s="61"/>
    </row>
    <row r="1737" spans="21:23" x14ac:dyDescent="0.2">
      <c r="U1737" s="77"/>
      <c r="V1737" s="61"/>
      <c r="W1737" s="61"/>
    </row>
    <row r="1738" spans="21:23" x14ac:dyDescent="0.2">
      <c r="U1738" s="77"/>
      <c r="V1738" s="61"/>
      <c r="W1738" s="61"/>
    </row>
    <row r="1739" spans="21:23" x14ac:dyDescent="0.2">
      <c r="U1739" s="77"/>
      <c r="V1739" s="61"/>
      <c r="W1739" s="61"/>
    </row>
    <row r="1740" spans="21:23" x14ac:dyDescent="0.2">
      <c r="U1740" s="77"/>
      <c r="V1740" s="61"/>
      <c r="W1740" s="61"/>
    </row>
    <row r="1741" spans="21:23" x14ac:dyDescent="0.2">
      <c r="U1741" s="77"/>
      <c r="V1741" s="61"/>
      <c r="W1741" s="61"/>
    </row>
    <row r="1742" spans="21:23" x14ac:dyDescent="0.2">
      <c r="U1742" s="77"/>
      <c r="V1742" s="61"/>
      <c r="W1742" s="61"/>
    </row>
    <row r="1743" spans="21:23" x14ac:dyDescent="0.2">
      <c r="U1743" s="77"/>
      <c r="V1743" s="61"/>
      <c r="W1743" s="61"/>
    </row>
    <row r="1744" spans="21:23" x14ac:dyDescent="0.2">
      <c r="U1744" s="77"/>
      <c r="V1744" s="61"/>
      <c r="W1744" s="61"/>
    </row>
    <row r="1745" spans="21:23" x14ac:dyDescent="0.2">
      <c r="U1745" s="77"/>
      <c r="V1745" s="61"/>
      <c r="W1745" s="61"/>
    </row>
    <row r="1746" spans="21:23" x14ac:dyDescent="0.2">
      <c r="U1746" s="77"/>
      <c r="V1746" s="61"/>
      <c r="W1746" s="61"/>
    </row>
    <row r="1747" spans="21:23" x14ac:dyDescent="0.2">
      <c r="U1747" s="77"/>
      <c r="V1747" s="61"/>
      <c r="W1747" s="61"/>
    </row>
    <row r="1748" spans="21:23" x14ac:dyDescent="0.2">
      <c r="U1748" s="77"/>
      <c r="V1748" s="61"/>
      <c r="W1748" s="61"/>
    </row>
    <row r="1749" spans="21:23" x14ac:dyDescent="0.2">
      <c r="U1749" s="77"/>
      <c r="V1749" s="61"/>
      <c r="W1749" s="61"/>
    </row>
    <row r="1750" spans="21:23" x14ac:dyDescent="0.2">
      <c r="U1750" s="77"/>
      <c r="V1750" s="61"/>
      <c r="W1750" s="61"/>
    </row>
    <row r="1751" spans="21:23" x14ac:dyDescent="0.2">
      <c r="U1751" s="77"/>
      <c r="V1751" s="61"/>
      <c r="W1751" s="61"/>
    </row>
    <row r="1752" spans="21:23" x14ac:dyDescent="0.2">
      <c r="U1752" s="77"/>
      <c r="V1752" s="61"/>
      <c r="W1752" s="61"/>
    </row>
    <row r="1753" spans="21:23" x14ac:dyDescent="0.2">
      <c r="U1753" s="77"/>
      <c r="V1753" s="61"/>
      <c r="W1753" s="61"/>
    </row>
    <row r="1754" spans="21:23" x14ac:dyDescent="0.2">
      <c r="U1754" s="77"/>
      <c r="V1754" s="61"/>
      <c r="W1754" s="61"/>
    </row>
    <row r="1755" spans="21:23" x14ac:dyDescent="0.2">
      <c r="U1755" s="77"/>
      <c r="V1755" s="61"/>
      <c r="W1755" s="61"/>
    </row>
    <row r="1756" spans="21:23" x14ac:dyDescent="0.2">
      <c r="U1756" s="77"/>
      <c r="V1756" s="61"/>
      <c r="W1756" s="61"/>
    </row>
    <row r="1757" spans="21:23" x14ac:dyDescent="0.2">
      <c r="U1757" s="77"/>
      <c r="V1757" s="61"/>
      <c r="W1757" s="61"/>
    </row>
    <row r="1758" spans="21:23" x14ac:dyDescent="0.2">
      <c r="U1758" s="77"/>
      <c r="V1758" s="61"/>
      <c r="W1758" s="61"/>
    </row>
    <row r="1759" spans="21:23" x14ac:dyDescent="0.2">
      <c r="U1759" s="77"/>
      <c r="V1759" s="61"/>
      <c r="W1759" s="61"/>
    </row>
    <row r="1760" spans="21:23" x14ac:dyDescent="0.2">
      <c r="U1760" s="77"/>
      <c r="V1760" s="61"/>
      <c r="W1760" s="61"/>
    </row>
    <row r="1761" spans="21:23" x14ac:dyDescent="0.2">
      <c r="U1761" s="77"/>
      <c r="V1761" s="61"/>
      <c r="W1761" s="61"/>
    </row>
    <row r="1762" spans="21:23" x14ac:dyDescent="0.2">
      <c r="U1762" s="77"/>
      <c r="V1762" s="61"/>
      <c r="W1762" s="61"/>
    </row>
    <row r="1763" spans="21:23" x14ac:dyDescent="0.2">
      <c r="U1763" s="77"/>
      <c r="V1763" s="61"/>
      <c r="W1763" s="61"/>
    </row>
    <row r="1764" spans="21:23" x14ac:dyDescent="0.2">
      <c r="U1764" s="77"/>
      <c r="V1764" s="61"/>
      <c r="W1764" s="61"/>
    </row>
    <row r="1765" spans="21:23" x14ac:dyDescent="0.2">
      <c r="U1765" s="77"/>
      <c r="V1765" s="61"/>
      <c r="W1765" s="61"/>
    </row>
    <row r="1766" spans="21:23" x14ac:dyDescent="0.2">
      <c r="U1766" s="77"/>
      <c r="V1766" s="61"/>
      <c r="W1766" s="61"/>
    </row>
    <row r="1767" spans="21:23" x14ac:dyDescent="0.2">
      <c r="U1767" s="77"/>
      <c r="V1767" s="61"/>
      <c r="W1767" s="61"/>
    </row>
    <row r="1768" spans="21:23" x14ac:dyDescent="0.2">
      <c r="U1768" s="77"/>
      <c r="V1768" s="61"/>
      <c r="W1768" s="61"/>
    </row>
    <row r="1769" spans="21:23" x14ac:dyDescent="0.2">
      <c r="U1769" s="77"/>
      <c r="V1769" s="61"/>
      <c r="W1769" s="61"/>
    </row>
    <row r="1770" spans="21:23" x14ac:dyDescent="0.2">
      <c r="U1770" s="77"/>
      <c r="V1770" s="61"/>
      <c r="W1770" s="61"/>
    </row>
    <row r="1771" spans="21:23" x14ac:dyDescent="0.2">
      <c r="U1771" s="77"/>
      <c r="V1771" s="61"/>
      <c r="W1771" s="61"/>
    </row>
    <row r="1772" spans="21:23" x14ac:dyDescent="0.2">
      <c r="U1772" s="77"/>
      <c r="V1772" s="61"/>
      <c r="W1772" s="61"/>
    </row>
    <row r="1773" spans="21:23" x14ac:dyDescent="0.2">
      <c r="U1773" s="77"/>
      <c r="V1773" s="61"/>
      <c r="W1773" s="61"/>
    </row>
    <row r="1774" spans="21:23" x14ac:dyDescent="0.2">
      <c r="U1774" s="77"/>
      <c r="V1774" s="61"/>
      <c r="W1774" s="61"/>
    </row>
    <row r="1775" spans="21:23" x14ac:dyDescent="0.2">
      <c r="U1775" s="77"/>
      <c r="V1775" s="61"/>
      <c r="W1775" s="61"/>
    </row>
    <row r="1776" spans="21:23" x14ac:dyDescent="0.2">
      <c r="U1776" s="77"/>
      <c r="V1776" s="61"/>
      <c r="W1776" s="61"/>
    </row>
    <row r="1777" spans="21:23" x14ac:dyDescent="0.2">
      <c r="U1777" s="77"/>
      <c r="V1777" s="61"/>
      <c r="W1777" s="61"/>
    </row>
    <row r="1778" spans="21:23" x14ac:dyDescent="0.2">
      <c r="U1778" s="77"/>
      <c r="V1778" s="61"/>
      <c r="W1778" s="61"/>
    </row>
    <row r="1779" spans="21:23" x14ac:dyDescent="0.2">
      <c r="U1779" s="77"/>
      <c r="V1779" s="61"/>
      <c r="W1779" s="61"/>
    </row>
    <row r="1780" spans="21:23" x14ac:dyDescent="0.2">
      <c r="U1780" s="77"/>
      <c r="V1780" s="61"/>
      <c r="W1780" s="61"/>
    </row>
    <row r="1781" spans="21:23" x14ac:dyDescent="0.2">
      <c r="U1781" s="77"/>
      <c r="V1781" s="61"/>
      <c r="W1781" s="61"/>
    </row>
    <row r="1782" spans="21:23" x14ac:dyDescent="0.2">
      <c r="U1782" s="77"/>
      <c r="V1782" s="61"/>
      <c r="W1782" s="61"/>
    </row>
    <row r="1783" spans="21:23" x14ac:dyDescent="0.2">
      <c r="U1783" s="77"/>
      <c r="V1783" s="61"/>
      <c r="W1783" s="61"/>
    </row>
    <row r="1784" spans="21:23" x14ac:dyDescent="0.2">
      <c r="U1784" s="77"/>
      <c r="V1784" s="61"/>
      <c r="W1784" s="61"/>
    </row>
    <row r="1785" spans="21:23" x14ac:dyDescent="0.2">
      <c r="U1785" s="77"/>
      <c r="V1785" s="61"/>
      <c r="W1785" s="61"/>
    </row>
    <row r="1786" spans="21:23" x14ac:dyDescent="0.2">
      <c r="U1786" s="77"/>
      <c r="V1786" s="61"/>
      <c r="W1786" s="61"/>
    </row>
    <row r="1787" spans="21:23" x14ac:dyDescent="0.2">
      <c r="U1787" s="77"/>
      <c r="V1787" s="61"/>
      <c r="W1787" s="61"/>
    </row>
    <row r="1788" spans="21:23" x14ac:dyDescent="0.2">
      <c r="U1788" s="77"/>
      <c r="V1788" s="61"/>
      <c r="W1788" s="61"/>
    </row>
    <row r="1789" spans="21:23" x14ac:dyDescent="0.2">
      <c r="U1789" s="77"/>
      <c r="V1789" s="61"/>
      <c r="W1789" s="61"/>
    </row>
    <row r="1790" spans="21:23" x14ac:dyDescent="0.2">
      <c r="U1790" s="77"/>
      <c r="V1790" s="61"/>
      <c r="W1790" s="61"/>
    </row>
    <row r="1791" spans="21:23" x14ac:dyDescent="0.2">
      <c r="U1791" s="77"/>
      <c r="V1791" s="61"/>
      <c r="W1791" s="61"/>
    </row>
    <row r="1792" spans="21:23" x14ac:dyDescent="0.2">
      <c r="U1792" s="77"/>
      <c r="V1792" s="61"/>
      <c r="W1792" s="61"/>
    </row>
    <row r="1793" spans="21:23" x14ac:dyDescent="0.2">
      <c r="U1793" s="77"/>
      <c r="V1793" s="61"/>
      <c r="W1793" s="61"/>
    </row>
    <row r="1794" spans="21:23" x14ac:dyDescent="0.2">
      <c r="U1794" s="77"/>
      <c r="V1794" s="61"/>
      <c r="W1794" s="61"/>
    </row>
    <row r="1795" spans="21:23" x14ac:dyDescent="0.2">
      <c r="U1795" s="77"/>
      <c r="V1795" s="61"/>
      <c r="W1795" s="61"/>
    </row>
    <row r="1796" spans="21:23" x14ac:dyDescent="0.2">
      <c r="U1796" s="77"/>
      <c r="V1796" s="61"/>
      <c r="W1796" s="61"/>
    </row>
    <row r="1797" spans="21:23" x14ac:dyDescent="0.2">
      <c r="U1797" s="77"/>
      <c r="V1797" s="61"/>
      <c r="W1797" s="61"/>
    </row>
    <row r="1798" spans="21:23" x14ac:dyDescent="0.2">
      <c r="U1798" s="77"/>
      <c r="V1798" s="61"/>
      <c r="W1798" s="61"/>
    </row>
    <row r="1799" spans="21:23" x14ac:dyDescent="0.2">
      <c r="U1799" s="77"/>
      <c r="V1799" s="61"/>
      <c r="W1799" s="61"/>
    </row>
    <row r="1800" spans="21:23" x14ac:dyDescent="0.2">
      <c r="U1800" s="77"/>
      <c r="V1800" s="61"/>
      <c r="W1800" s="61"/>
    </row>
    <row r="1801" spans="21:23" x14ac:dyDescent="0.2">
      <c r="U1801" s="77"/>
      <c r="V1801" s="61"/>
      <c r="W1801" s="61"/>
    </row>
    <row r="1802" spans="21:23" x14ac:dyDescent="0.2">
      <c r="U1802" s="77"/>
      <c r="V1802" s="61"/>
      <c r="W1802" s="61"/>
    </row>
    <row r="1803" spans="21:23" x14ac:dyDescent="0.2">
      <c r="U1803" s="77"/>
      <c r="V1803" s="61"/>
      <c r="W1803" s="61"/>
    </row>
    <row r="1804" spans="21:23" x14ac:dyDescent="0.2">
      <c r="U1804" s="77"/>
      <c r="V1804" s="61"/>
      <c r="W1804" s="61"/>
    </row>
    <row r="1805" spans="21:23" x14ac:dyDescent="0.2">
      <c r="U1805" s="77"/>
      <c r="V1805" s="61"/>
      <c r="W1805" s="61"/>
    </row>
    <row r="1806" spans="21:23" x14ac:dyDescent="0.2">
      <c r="U1806" s="77"/>
      <c r="V1806" s="61"/>
      <c r="W1806" s="61"/>
    </row>
    <row r="1807" spans="21:23" x14ac:dyDescent="0.2">
      <c r="U1807" s="77"/>
      <c r="V1807" s="61"/>
      <c r="W1807" s="61"/>
    </row>
    <row r="1808" spans="21:23" x14ac:dyDescent="0.2">
      <c r="U1808" s="77"/>
      <c r="V1808" s="61"/>
      <c r="W1808" s="61"/>
    </row>
    <row r="1809" spans="21:23" x14ac:dyDescent="0.2">
      <c r="U1809" s="77"/>
      <c r="V1809" s="61"/>
      <c r="W1809" s="61"/>
    </row>
    <row r="1810" spans="21:23" x14ac:dyDescent="0.2">
      <c r="U1810" s="77"/>
      <c r="V1810" s="61"/>
      <c r="W1810" s="61"/>
    </row>
    <row r="1811" spans="21:23" x14ac:dyDescent="0.2">
      <c r="U1811" s="77"/>
      <c r="V1811" s="61"/>
      <c r="W1811" s="61"/>
    </row>
    <row r="1812" spans="21:23" x14ac:dyDescent="0.2">
      <c r="U1812" s="77"/>
      <c r="V1812" s="61"/>
      <c r="W1812" s="61"/>
    </row>
    <row r="1813" spans="21:23" x14ac:dyDescent="0.2">
      <c r="U1813" s="77"/>
      <c r="V1813" s="61"/>
      <c r="W1813" s="61"/>
    </row>
    <row r="1814" spans="21:23" x14ac:dyDescent="0.2">
      <c r="U1814" s="77"/>
      <c r="V1814" s="61"/>
      <c r="W1814" s="61"/>
    </row>
    <row r="1815" spans="21:23" x14ac:dyDescent="0.2">
      <c r="U1815" s="77"/>
      <c r="V1815" s="61"/>
      <c r="W1815" s="61"/>
    </row>
    <row r="1816" spans="21:23" x14ac:dyDescent="0.2">
      <c r="U1816" s="77"/>
      <c r="V1816" s="61"/>
      <c r="W1816" s="61"/>
    </row>
    <row r="1817" spans="21:23" x14ac:dyDescent="0.2">
      <c r="U1817" s="77"/>
      <c r="V1817" s="61"/>
      <c r="W1817" s="61"/>
    </row>
    <row r="1818" spans="21:23" x14ac:dyDescent="0.2">
      <c r="U1818" s="77"/>
      <c r="V1818" s="61"/>
      <c r="W1818" s="61"/>
    </row>
    <row r="1819" spans="21:23" x14ac:dyDescent="0.2">
      <c r="U1819" s="77"/>
      <c r="V1819" s="61"/>
      <c r="W1819" s="61"/>
    </row>
    <row r="1820" spans="21:23" x14ac:dyDescent="0.2">
      <c r="U1820" s="77"/>
      <c r="V1820" s="61"/>
      <c r="W1820" s="61"/>
    </row>
    <row r="1821" spans="21:23" x14ac:dyDescent="0.2">
      <c r="U1821" s="77"/>
      <c r="V1821" s="61"/>
      <c r="W1821" s="61"/>
    </row>
    <row r="1822" spans="21:23" x14ac:dyDescent="0.2">
      <c r="U1822" s="77"/>
      <c r="V1822" s="61"/>
      <c r="W1822" s="61"/>
    </row>
    <row r="1823" spans="21:23" x14ac:dyDescent="0.2">
      <c r="U1823" s="77"/>
      <c r="V1823" s="61"/>
      <c r="W1823" s="61"/>
    </row>
    <row r="1824" spans="21:23" x14ac:dyDescent="0.2">
      <c r="U1824" s="77"/>
      <c r="V1824" s="61"/>
      <c r="W1824" s="61"/>
    </row>
    <row r="1825" spans="21:23" x14ac:dyDescent="0.2">
      <c r="U1825" s="77"/>
      <c r="V1825" s="61"/>
      <c r="W1825" s="61"/>
    </row>
    <row r="1826" spans="21:23" x14ac:dyDescent="0.2">
      <c r="U1826" s="77"/>
      <c r="V1826" s="61"/>
      <c r="W1826" s="61"/>
    </row>
    <row r="1827" spans="21:23" x14ac:dyDescent="0.2">
      <c r="U1827" s="77"/>
      <c r="V1827" s="61"/>
      <c r="W1827" s="61"/>
    </row>
    <row r="1828" spans="21:23" x14ac:dyDescent="0.2">
      <c r="U1828" s="77"/>
      <c r="V1828" s="61"/>
      <c r="W1828" s="61"/>
    </row>
    <row r="1829" spans="21:23" x14ac:dyDescent="0.2">
      <c r="U1829" s="77"/>
      <c r="V1829" s="61"/>
      <c r="W1829" s="61"/>
    </row>
    <row r="1830" spans="21:23" x14ac:dyDescent="0.2">
      <c r="U1830" s="77"/>
      <c r="V1830" s="61"/>
      <c r="W1830" s="61"/>
    </row>
    <row r="1831" spans="21:23" x14ac:dyDescent="0.2">
      <c r="U1831" s="77"/>
      <c r="V1831" s="61"/>
      <c r="W1831" s="61"/>
    </row>
    <row r="1832" spans="21:23" x14ac:dyDescent="0.2">
      <c r="U1832" s="77"/>
      <c r="V1832" s="61"/>
      <c r="W1832" s="61"/>
    </row>
    <row r="1833" spans="21:23" x14ac:dyDescent="0.2">
      <c r="U1833" s="77"/>
      <c r="V1833" s="61"/>
      <c r="W1833" s="61"/>
    </row>
    <row r="1834" spans="21:23" x14ac:dyDescent="0.2">
      <c r="U1834" s="77"/>
      <c r="V1834" s="61"/>
      <c r="W1834" s="61"/>
    </row>
    <row r="1835" spans="21:23" x14ac:dyDescent="0.2">
      <c r="U1835" s="77"/>
      <c r="V1835" s="61"/>
      <c r="W1835" s="61"/>
    </row>
    <row r="1836" spans="21:23" x14ac:dyDescent="0.2">
      <c r="U1836" s="77"/>
      <c r="V1836" s="61"/>
      <c r="W1836" s="61"/>
    </row>
    <row r="1837" spans="21:23" x14ac:dyDescent="0.2">
      <c r="U1837" s="77"/>
      <c r="V1837" s="61"/>
      <c r="W1837" s="61"/>
    </row>
    <row r="1838" spans="21:23" x14ac:dyDescent="0.2">
      <c r="U1838" s="77"/>
      <c r="V1838" s="61"/>
      <c r="W1838" s="61"/>
    </row>
    <row r="1839" spans="21:23" x14ac:dyDescent="0.2">
      <c r="U1839" s="77"/>
      <c r="V1839" s="61"/>
      <c r="W1839" s="61"/>
    </row>
    <row r="1840" spans="21:23" x14ac:dyDescent="0.2">
      <c r="U1840" s="77"/>
      <c r="V1840" s="61"/>
      <c r="W1840" s="61"/>
    </row>
    <row r="1841" spans="21:23" x14ac:dyDescent="0.2">
      <c r="U1841" s="77"/>
      <c r="V1841" s="61"/>
      <c r="W1841" s="61"/>
    </row>
    <row r="1842" spans="21:23" x14ac:dyDescent="0.2">
      <c r="U1842" s="77"/>
      <c r="V1842" s="61"/>
      <c r="W1842" s="61"/>
    </row>
    <row r="1843" spans="21:23" x14ac:dyDescent="0.2">
      <c r="U1843" s="77"/>
      <c r="V1843" s="61"/>
      <c r="W1843" s="61"/>
    </row>
    <row r="1844" spans="21:23" x14ac:dyDescent="0.2">
      <c r="U1844" s="77"/>
      <c r="V1844" s="61"/>
      <c r="W1844" s="61"/>
    </row>
    <row r="1845" spans="21:23" x14ac:dyDescent="0.2">
      <c r="U1845" s="77"/>
      <c r="V1845" s="61"/>
      <c r="W1845" s="61"/>
    </row>
    <row r="1846" spans="21:23" x14ac:dyDescent="0.2">
      <c r="U1846" s="77"/>
      <c r="V1846" s="61"/>
      <c r="W1846" s="61"/>
    </row>
    <row r="1847" spans="21:23" x14ac:dyDescent="0.2">
      <c r="U1847" s="77"/>
      <c r="V1847" s="61"/>
      <c r="W1847" s="61"/>
    </row>
    <row r="1848" spans="21:23" x14ac:dyDescent="0.2">
      <c r="U1848" s="77"/>
      <c r="V1848" s="61"/>
      <c r="W1848" s="61"/>
    </row>
    <row r="1849" spans="21:23" x14ac:dyDescent="0.2">
      <c r="U1849" s="77"/>
      <c r="V1849" s="61"/>
      <c r="W1849" s="61"/>
    </row>
    <row r="1850" spans="21:23" x14ac:dyDescent="0.2">
      <c r="U1850" s="77"/>
      <c r="V1850" s="61"/>
      <c r="W1850" s="61"/>
    </row>
    <row r="1851" spans="21:23" x14ac:dyDescent="0.2">
      <c r="U1851" s="77"/>
      <c r="V1851" s="61"/>
      <c r="W1851" s="61"/>
    </row>
    <row r="1852" spans="21:23" x14ac:dyDescent="0.2">
      <c r="U1852" s="77"/>
      <c r="V1852" s="61"/>
      <c r="W1852" s="61"/>
    </row>
    <row r="1853" spans="21:23" x14ac:dyDescent="0.2">
      <c r="U1853" s="77"/>
      <c r="V1853" s="61"/>
      <c r="W1853" s="61"/>
    </row>
    <row r="1854" spans="21:23" x14ac:dyDescent="0.2">
      <c r="U1854" s="77"/>
      <c r="V1854" s="61"/>
      <c r="W1854" s="61"/>
    </row>
    <row r="1855" spans="21:23" x14ac:dyDescent="0.2">
      <c r="U1855" s="77"/>
      <c r="V1855" s="61"/>
      <c r="W1855" s="61"/>
    </row>
    <row r="1856" spans="21:23" x14ac:dyDescent="0.2">
      <c r="U1856" s="77"/>
      <c r="V1856" s="61"/>
      <c r="W1856" s="61"/>
    </row>
    <row r="1857" spans="21:23" x14ac:dyDescent="0.2">
      <c r="U1857" s="77"/>
      <c r="V1857" s="61"/>
      <c r="W1857" s="61"/>
    </row>
    <row r="1858" spans="21:23" x14ac:dyDescent="0.2">
      <c r="U1858" s="77"/>
      <c r="V1858" s="61"/>
      <c r="W1858" s="61"/>
    </row>
    <row r="1859" spans="21:23" x14ac:dyDescent="0.2">
      <c r="U1859" s="77"/>
      <c r="V1859" s="61"/>
      <c r="W1859" s="61"/>
    </row>
    <row r="1860" spans="21:23" x14ac:dyDescent="0.2">
      <c r="U1860" s="77"/>
      <c r="V1860" s="61"/>
      <c r="W1860" s="61"/>
    </row>
    <row r="1861" spans="21:23" x14ac:dyDescent="0.2">
      <c r="U1861" s="77"/>
      <c r="V1861" s="61"/>
      <c r="W1861" s="61"/>
    </row>
    <row r="1862" spans="21:23" x14ac:dyDescent="0.2">
      <c r="U1862" s="77"/>
      <c r="V1862" s="61"/>
      <c r="W1862" s="61"/>
    </row>
    <row r="1863" spans="21:23" x14ac:dyDescent="0.2">
      <c r="U1863" s="77"/>
      <c r="V1863" s="61"/>
      <c r="W1863" s="61"/>
    </row>
    <row r="1864" spans="21:23" x14ac:dyDescent="0.2">
      <c r="U1864" s="77"/>
      <c r="V1864" s="61"/>
      <c r="W1864" s="61"/>
    </row>
    <row r="1865" spans="21:23" x14ac:dyDescent="0.2">
      <c r="U1865" s="77"/>
      <c r="V1865" s="61"/>
      <c r="W1865" s="61"/>
    </row>
    <row r="1866" spans="21:23" x14ac:dyDescent="0.2">
      <c r="U1866" s="77"/>
      <c r="V1866" s="61"/>
      <c r="W1866" s="61"/>
    </row>
    <row r="1867" spans="21:23" x14ac:dyDescent="0.2">
      <c r="U1867" s="77"/>
      <c r="V1867" s="61"/>
      <c r="W1867" s="61"/>
    </row>
    <row r="1868" spans="21:23" x14ac:dyDescent="0.2">
      <c r="U1868" s="77"/>
      <c r="V1868" s="61"/>
      <c r="W1868" s="61"/>
    </row>
    <row r="1869" spans="21:23" x14ac:dyDescent="0.2">
      <c r="U1869" s="77"/>
      <c r="V1869" s="61"/>
      <c r="W1869" s="61"/>
    </row>
    <row r="1870" spans="21:23" x14ac:dyDescent="0.2">
      <c r="U1870" s="77"/>
      <c r="V1870" s="61"/>
      <c r="W1870" s="61"/>
    </row>
    <row r="1871" spans="21:23" x14ac:dyDescent="0.2">
      <c r="U1871" s="77"/>
      <c r="V1871" s="61"/>
      <c r="W1871" s="61"/>
    </row>
    <row r="1872" spans="21:23" x14ac:dyDescent="0.2">
      <c r="U1872" s="77"/>
      <c r="V1872" s="61"/>
      <c r="W1872" s="61"/>
    </row>
    <row r="1873" spans="21:23" x14ac:dyDescent="0.2">
      <c r="U1873" s="77"/>
      <c r="V1873" s="61"/>
      <c r="W1873" s="61"/>
    </row>
    <row r="1874" spans="21:23" x14ac:dyDescent="0.2">
      <c r="U1874" s="77"/>
      <c r="V1874" s="61"/>
      <c r="W1874" s="61"/>
    </row>
    <row r="1875" spans="21:23" x14ac:dyDescent="0.2">
      <c r="U1875" s="77"/>
      <c r="V1875" s="61"/>
      <c r="W1875" s="61"/>
    </row>
    <row r="1876" spans="21:23" x14ac:dyDescent="0.2">
      <c r="U1876" s="77"/>
      <c r="V1876" s="61"/>
      <c r="W1876" s="61"/>
    </row>
    <row r="1877" spans="21:23" x14ac:dyDescent="0.2">
      <c r="U1877" s="77"/>
      <c r="V1877" s="61"/>
      <c r="W1877" s="61"/>
    </row>
    <row r="1878" spans="21:23" x14ac:dyDescent="0.2">
      <c r="U1878" s="77"/>
      <c r="V1878" s="61"/>
      <c r="W1878" s="61"/>
    </row>
    <row r="1879" spans="21:23" x14ac:dyDescent="0.2">
      <c r="U1879" s="77"/>
      <c r="V1879" s="61"/>
      <c r="W1879" s="61"/>
    </row>
    <row r="1880" spans="21:23" x14ac:dyDescent="0.2">
      <c r="U1880" s="77"/>
      <c r="V1880" s="61"/>
      <c r="W1880" s="61"/>
    </row>
    <row r="1881" spans="21:23" x14ac:dyDescent="0.2">
      <c r="U1881" s="77"/>
      <c r="V1881" s="61"/>
      <c r="W1881" s="61"/>
    </row>
    <row r="1882" spans="21:23" x14ac:dyDescent="0.2">
      <c r="U1882" s="77"/>
      <c r="V1882" s="61"/>
      <c r="W1882" s="61"/>
    </row>
    <row r="1883" spans="21:23" x14ac:dyDescent="0.2">
      <c r="U1883" s="77"/>
      <c r="V1883" s="61"/>
      <c r="W1883" s="61"/>
    </row>
    <row r="1884" spans="21:23" x14ac:dyDescent="0.2">
      <c r="U1884" s="77"/>
      <c r="V1884" s="61"/>
      <c r="W1884" s="61"/>
    </row>
    <row r="1885" spans="21:23" x14ac:dyDescent="0.2">
      <c r="U1885" s="77"/>
      <c r="V1885" s="61"/>
      <c r="W1885" s="61"/>
    </row>
    <row r="1886" spans="21:23" x14ac:dyDescent="0.2">
      <c r="U1886" s="77"/>
      <c r="V1886" s="61"/>
      <c r="W1886" s="61"/>
    </row>
    <row r="1887" spans="21:23" x14ac:dyDescent="0.2">
      <c r="U1887" s="77"/>
      <c r="V1887" s="61"/>
      <c r="W1887" s="61"/>
    </row>
    <row r="1888" spans="21:23" x14ac:dyDescent="0.2">
      <c r="U1888" s="77"/>
      <c r="V1888" s="61"/>
      <c r="W1888" s="61"/>
    </row>
    <row r="1889" spans="21:23" x14ac:dyDescent="0.2">
      <c r="U1889" s="77"/>
      <c r="V1889" s="61"/>
      <c r="W1889" s="61"/>
    </row>
    <row r="1890" spans="21:23" x14ac:dyDescent="0.2">
      <c r="U1890" s="77"/>
      <c r="V1890" s="61"/>
      <c r="W1890" s="61"/>
    </row>
    <row r="1891" spans="21:23" x14ac:dyDescent="0.2">
      <c r="U1891" s="77"/>
      <c r="V1891" s="61"/>
      <c r="W1891" s="61"/>
    </row>
    <row r="1892" spans="21:23" x14ac:dyDescent="0.2">
      <c r="U1892" s="77"/>
      <c r="V1892" s="61"/>
      <c r="W1892" s="61"/>
    </row>
    <row r="1893" spans="21:23" x14ac:dyDescent="0.2">
      <c r="U1893" s="77"/>
      <c r="V1893" s="61"/>
      <c r="W1893" s="61"/>
    </row>
    <row r="1894" spans="21:23" x14ac:dyDescent="0.2">
      <c r="U1894" s="77"/>
      <c r="V1894" s="61"/>
      <c r="W1894" s="61"/>
    </row>
    <row r="1895" spans="21:23" x14ac:dyDescent="0.2">
      <c r="U1895" s="77"/>
      <c r="V1895" s="61"/>
      <c r="W1895" s="61"/>
    </row>
    <row r="1896" spans="21:23" x14ac:dyDescent="0.2">
      <c r="U1896" s="77"/>
      <c r="V1896" s="61"/>
      <c r="W1896" s="61"/>
    </row>
    <row r="1897" spans="21:23" x14ac:dyDescent="0.2">
      <c r="U1897" s="77"/>
      <c r="V1897" s="61"/>
      <c r="W1897" s="61"/>
    </row>
    <row r="1898" spans="21:23" x14ac:dyDescent="0.2">
      <c r="U1898" s="77"/>
      <c r="V1898" s="61"/>
      <c r="W1898" s="61"/>
    </row>
    <row r="1899" spans="21:23" x14ac:dyDescent="0.2">
      <c r="U1899" s="77"/>
      <c r="V1899" s="61"/>
      <c r="W1899" s="61"/>
    </row>
    <row r="1900" spans="21:23" x14ac:dyDescent="0.2">
      <c r="U1900" s="77"/>
      <c r="V1900" s="61"/>
      <c r="W1900" s="61"/>
    </row>
    <row r="1901" spans="21:23" x14ac:dyDescent="0.2">
      <c r="U1901" s="77"/>
      <c r="V1901" s="61"/>
      <c r="W1901" s="61"/>
    </row>
    <row r="1902" spans="21:23" x14ac:dyDescent="0.2">
      <c r="U1902" s="77"/>
      <c r="V1902" s="61"/>
      <c r="W1902" s="61"/>
    </row>
    <row r="1903" spans="21:23" x14ac:dyDescent="0.2">
      <c r="U1903" s="77"/>
      <c r="V1903" s="61"/>
      <c r="W1903" s="61"/>
    </row>
    <row r="1904" spans="21:23" x14ac:dyDescent="0.2">
      <c r="U1904" s="77"/>
      <c r="V1904" s="61"/>
      <c r="W1904" s="61"/>
    </row>
    <row r="1905" spans="21:23" x14ac:dyDescent="0.2">
      <c r="U1905" s="77"/>
      <c r="V1905" s="61"/>
      <c r="W1905" s="61"/>
    </row>
    <row r="1906" spans="21:23" x14ac:dyDescent="0.2">
      <c r="U1906" s="77"/>
      <c r="V1906" s="61"/>
      <c r="W1906" s="61"/>
    </row>
    <row r="1907" spans="21:23" x14ac:dyDescent="0.2">
      <c r="U1907" s="77"/>
      <c r="V1907" s="61"/>
      <c r="W1907" s="61"/>
    </row>
    <row r="1908" spans="21:23" x14ac:dyDescent="0.2">
      <c r="U1908" s="77"/>
      <c r="V1908" s="61"/>
      <c r="W1908" s="61"/>
    </row>
    <row r="1909" spans="21:23" x14ac:dyDescent="0.2">
      <c r="U1909" s="77"/>
      <c r="V1909" s="61"/>
      <c r="W1909" s="61"/>
    </row>
    <row r="1910" spans="21:23" x14ac:dyDescent="0.2">
      <c r="U1910" s="77"/>
      <c r="V1910" s="61"/>
      <c r="W1910" s="61"/>
    </row>
    <row r="1911" spans="21:23" x14ac:dyDescent="0.2">
      <c r="U1911" s="77"/>
      <c r="V1911" s="61"/>
      <c r="W1911" s="61"/>
    </row>
    <row r="1912" spans="21:23" x14ac:dyDescent="0.2">
      <c r="U1912" s="77"/>
      <c r="V1912" s="61"/>
      <c r="W1912" s="61"/>
    </row>
    <row r="1913" spans="21:23" x14ac:dyDescent="0.2">
      <c r="U1913" s="77"/>
      <c r="V1913" s="61"/>
      <c r="W1913" s="61"/>
    </row>
    <row r="1914" spans="21:23" x14ac:dyDescent="0.2">
      <c r="U1914" s="77"/>
      <c r="V1914" s="61"/>
      <c r="W1914" s="61"/>
    </row>
    <row r="1915" spans="21:23" x14ac:dyDescent="0.2">
      <c r="U1915" s="77"/>
      <c r="V1915" s="61"/>
      <c r="W1915" s="61"/>
    </row>
    <row r="1916" spans="21:23" x14ac:dyDescent="0.2">
      <c r="U1916" s="77"/>
      <c r="V1916" s="61"/>
      <c r="W1916" s="61"/>
    </row>
    <row r="1917" spans="21:23" x14ac:dyDescent="0.2">
      <c r="U1917" s="77"/>
      <c r="V1917" s="61"/>
      <c r="W1917" s="61"/>
    </row>
    <row r="1918" spans="21:23" x14ac:dyDescent="0.2">
      <c r="U1918" s="77"/>
      <c r="V1918" s="61"/>
      <c r="W1918" s="61"/>
    </row>
    <row r="1919" spans="21:23" x14ac:dyDescent="0.2">
      <c r="U1919" s="77"/>
      <c r="V1919" s="61"/>
      <c r="W1919" s="61"/>
    </row>
    <row r="1920" spans="21:23" x14ac:dyDescent="0.2">
      <c r="U1920" s="77"/>
      <c r="V1920" s="61"/>
      <c r="W1920" s="61"/>
    </row>
    <row r="1921" spans="21:23" x14ac:dyDescent="0.2">
      <c r="U1921" s="77"/>
      <c r="V1921" s="61"/>
      <c r="W1921" s="61"/>
    </row>
    <row r="1922" spans="21:23" x14ac:dyDescent="0.2">
      <c r="U1922" s="77"/>
      <c r="V1922" s="61"/>
      <c r="W1922" s="61"/>
    </row>
    <row r="1923" spans="21:23" x14ac:dyDescent="0.2">
      <c r="U1923" s="77"/>
      <c r="V1923" s="61"/>
      <c r="W1923" s="61"/>
    </row>
    <row r="1924" spans="21:23" x14ac:dyDescent="0.2">
      <c r="U1924" s="77"/>
      <c r="V1924" s="61"/>
      <c r="W1924" s="61"/>
    </row>
    <row r="1925" spans="21:23" x14ac:dyDescent="0.2">
      <c r="U1925" s="77"/>
      <c r="V1925" s="61"/>
      <c r="W1925" s="61"/>
    </row>
    <row r="1926" spans="21:23" x14ac:dyDescent="0.2">
      <c r="U1926" s="77"/>
      <c r="V1926" s="61"/>
      <c r="W1926" s="61"/>
    </row>
    <row r="1927" spans="21:23" x14ac:dyDescent="0.2">
      <c r="U1927" s="77"/>
      <c r="V1927" s="61"/>
      <c r="W1927" s="61"/>
    </row>
    <row r="1928" spans="21:23" x14ac:dyDescent="0.2">
      <c r="U1928" s="77"/>
      <c r="V1928" s="61"/>
      <c r="W1928" s="61"/>
    </row>
    <row r="1929" spans="21:23" x14ac:dyDescent="0.2">
      <c r="U1929" s="77"/>
      <c r="V1929" s="61"/>
      <c r="W1929" s="61"/>
    </row>
    <row r="1930" spans="21:23" x14ac:dyDescent="0.2">
      <c r="U1930" s="77"/>
      <c r="V1930" s="61"/>
      <c r="W1930" s="61"/>
    </row>
    <row r="1931" spans="21:23" x14ac:dyDescent="0.2">
      <c r="U1931" s="77"/>
      <c r="V1931" s="61"/>
      <c r="W1931" s="61"/>
    </row>
    <row r="1932" spans="21:23" x14ac:dyDescent="0.2">
      <c r="U1932" s="77"/>
      <c r="V1932" s="61"/>
      <c r="W1932" s="61"/>
    </row>
    <row r="1933" spans="21:23" x14ac:dyDescent="0.2">
      <c r="U1933" s="77"/>
      <c r="V1933" s="61"/>
      <c r="W1933" s="61"/>
    </row>
    <row r="1934" spans="21:23" x14ac:dyDescent="0.2">
      <c r="U1934" s="77"/>
      <c r="V1934" s="61"/>
      <c r="W1934" s="61"/>
    </row>
    <row r="1935" spans="21:23" x14ac:dyDescent="0.2">
      <c r="U1935" s="77"/>
      <c r="V1935" s="61"/>
      <c r="W1935" s="61"/>
    </row>
    <row r="1936" spans="21:23" x14ac:dyDescent="0.2">
      <c r="U1936" s="77"/>
      <c r="V1936" s="61"/>
      <c r="W1936" s="61"/>
    </row>
    <row r="1937" spans="21:23" x14ac:dyDescent="0.2">
      <c r="U1937" s="77"/>
      <c r="V1937" s="61"/>
      <c r="W1937" s="61"/>
    </row>
    <row r="1938" spans="21:23" x14ac:dyDescent="0.2">
      <c r="U1938" s="77"/>
      <c r="V1938" s="61"/>
      <c r="W1938" s="61"/>
    </row>
    <row r="1939" spans="21:23" x14ac:dyDescent="0.2">
      <c r="U1939" s="77"/>
      <c r="V1939" s="61"/>
      <c r="W1939" s="61"/>
    </row>
    <row r="1940" spans="21:23" x14ac:dyDescent="0.2">
      <c r="U1940" s="77"/>
      <c r="V1940" s="61"/>
      <c r="W1940" s="61"/>
    </row>
    <row r="1941" spans="21:23" x14ac:dyDescent="0.2">
      <c r="U1941" s="77"/>
      <c r="V1941" s="61"/>
      <c r="W1941" s="61"/>
    </row>
    <row r="1942" spans="21:23" x14ac:dyDescent="0.2">
      <c r="U1942" s="77"/>
      <c r="V1942" s="61"/>
      <c r="W1942" s="61"/>
    </row>
    <row r="1943" spans="21:23" x14ac:dyDescent="0.2">
      <c r="U1943" s="77"/>
      <c r="V1943" s="61"/>
      <c r="W1943" s="61"/>
    </row>
    <row r="1944" spans="21:23" x14ac:dyDescent="0.2">
      <c r="U1944" s="77"/>
      <c r="V1944" s="61"/>
      <c r="W1944" s="61"/>
    </row>
    <row r="1945" spans="21:23" x14ac:dyDescent="0.2">
      <c r="U1945" s="77"/>
      <c r="V1945" s="61"/>
      <c r="W1945" s="61"/>
    </row>
    <row r="1946" spans="21:23" x14ac:dyDescent="0.2">
      <c r="U1946" s="77"/>
      <c r="V1946" s="61"/>
      <c r="W1946" s="61"/>
    </row>
    <row r="1947" spans="21:23" x14ac:dyDescent="0.2">
      <c r="U1947" s="77"/>
      <c r="V1947" s="61"/>
      <c r="W1947" s="61"/>
    </row>
    <row r="1948" spans="21:23" x14ac:dyDescent="0.2">
      <c r="U1948" s="77"/>
      <c r="V1948" s="61"/>
      <c r="W1948" s="61"/>
    </row>
    <row r="1949" spans="21:23" x14ac:dyDescent="0.2">
      <c r="U1949" s="77"/>
      <c r="V1949" s="61"/>
      <c r="W1949" s="61"/>
    </row>
    <row r="1950" spans="21:23" x14ac:dyDescent="0.2">
      <c r="U1950" s="77"/>
      <c r="V1950" s="61"/>
      <c r="W1950" s="61"/>
    </row>
    <row r="1951" spans="21:23" x14ac:dyDescent="0.2">
      <c r="U1951" s="77"/>
      <c r="V1951" s="61"/>
      <c r="W1951" s="61"/>
    </row>
    <row r="1952" spans="21:23" x14ac:dyDescent="0.2">
      <c r="U1952" s="77"/>
      <c r="V1952" s="61"/>
      <c r="W1952" s="61"/>
    </row>
    <row r="1953" spans="21:23" x14ac:dyDescent="0.2">
      <c r="U1953" s="77"/>
      <c r="V1953" s="61"/>
      <c r="W1953" s="61"/>
    </row>
    <row r="1954" spans="21:23" x14ac:dyDescent="0.2">
      <c r="U1954" s="77"/>
      <c r="V1954" s="61"/>
      <c r="W1954" s="61"/>
    </row>
    <row r="1955" spans="21:23" x14ac:dyDescent="0.2">
      <c r="U1955" s="77"/>
      <c r="V1955" s="61"/>
      <c r="W1955" s="61"/>
    </row>
    <row r="1956" spans="21:23" x14ac:dyDescent="0.2">
      <c r="U1956" s="77"/>
      <c r="V1956" s="61"/>
      <c r="W1956" s="61"/>
    </row>
    <row r="1957" spans="21:23" x14ac:dyDescent="0.2">
      <c r="U1957" s="77"/>
      <c r="V1957" s="61"/>
      <c r="W1957" s="61"/>
    </row>
    <row r="1958" spans="21:23" x14ac:dyDescent="0.2">
      <c r="U1958" s="77"/>
      <c r="V1958" s="61"/>
      <c r="W1958" s="61"/>
    </row>
    <row r="1959" spans="21:23" x14ac:dyDescent="0.2">
      <c r="U1959" s="77"/>
      <c r="V1959" s="61"/>
      <c r="W1959" s="61"/>
    </row>
    <row r="1960" spans="21:23" x14ac:dyDescent="0.2">
      <c r="U1960" s="77"/>
      <c r="V1960" s="61"/>
      <c r="W1960" s="61"/>
    </row>
    <row r="1961" spans="21:23" x14ac:dyDescent="0.2">
      <c r="U1961" s="77"/>
      <c r="V1961" s="61"/>
      <c r="W1961" s="61"/>
    </row>
    <row r="1962" spans="21:23" x14ac:dyDescent="0.2">
      <c r="U1962" s="77"/>
      <c r="V1962" s="61"/>
      <c r="W1962" s="61"/>
    </row>
    <row r="1963" spans="21:23" x14ac:dyDescent="0.2">
      <c r="U1963" s="77"/>
      <c r="V1963" s="61"/>
      <c r="W1963" s="61"/>
    </row>
    <row r="1964" spans="21:23" x14ac:dyDescent="0.2">
      <c r="U1964" s="77"/>
      <c r="V1964" s="61"/>
      <c r="W1964" s="61"/>
    </row>
    <row r="1965" spans="21:23" x14ac:dyDescent="0.2">
      <c r="U1965" s="77"/>
      <c r="V1965" s="61"/>
      <c r="W1965" s="61"/>
    </row>
    <row r="1966" spans="21:23" x14ac:dyDescent="0.2">
      <c r="U1966" s="77"/>
      <c r="V1966" s="61"/>
      <c r="W1966" s="61"/>
    </row>
    <row r="1967" spans="21:23" x14ac:dyDescent="0.2">
      <c r="U1967" s="77"/>
      <c r="V1967" s="61"/>
      <c r="W1967" s="61"/>
    </row>
    <row r="1968" spans="21:23" x14ac:dyDescent="0.2">
      <c r="U1968" s="77"/>
      <c r="V1968" s="61"/>
      <c r="W1968" s="61"/>
    </row>
    <row r="1969" spans="21:23" x14ac:dyDescent="0.2">
      <c r="U1969" s="77"/>
      <c r="V1969" s="61"/>
      <c r="W1969" s="61"/>
    </row>
    <row r="1970" spans="21:23" x14ac:dyDescent="0.2">
      <c r="U1970" s="77"/>
      <c r="V1970" s="61"/>
      <c r="W1970" s="61"/>
    </row>
    <row r="1971" spans="21:23" x14ac:dyDescent="0.2">
      <c r="U1971" s="77"/>
      <c r="V1971" s="61"/>
      <c r="W1971" s="61"/>
    </row>
    <row r="1972" spans="21:23" x14ac:dyDescent="0.2">
      <c r="U1972" s="77"/>
      <c r="V1972" s="61"/>
      <c r="W1972" s="61"/>
    </row>
    <row r="1973" spans="21:23" x14ac:dyDescent="0.2">
      <c r="U1973" s="77"/>
      <c r="V1973" s="61"/>
      <c r="W1973" s="61"/>
    </row>
    <row r="1974" spans="21:23" x14ac:dyDescent="0.2">
      <c r="U1974" s="77"/>
      <c r="V1974" s="61"/>
      <c r="W1974" s="61"/>
    </row>
    <row r="1975" spans="21:23" x14ac:dyDescent="0.2">
      <c r="U1975" s="77"/>
      <c r="V1975" s="61"/>
      <c r="W1975" s="61"/>
    </row>
    <row r="1976" spans="21:23" x14ac:dyDescent="0.2">
      <c r="U1976" s="77"/>
      <c r="V1976" s="61"/>
      <c r="W1976" s="61"/>
    </row>
    <row r="1977" spans="21:23" x14ac:dyDescent="0.2">
      <c r="U1977" s="77"/>
      <c r="V1977" s="61"/>
      <c r="W1977" s="61"/>
    </row>
    <row r="1978" spans="21:23" x14ac:dyDescent="0.2">
      <c r="U1978" s="77"/>
      <c r="V1978" s="61"/>
      <c r="W1978" s="61"/>
    </row>
    <row r="1979" spans="21:23" x14ac:dyDescent="0.2">
      <c r="U1979" s="77"/>
      <c r="V1979" s="61"/>
      <c r="W1979" s="61"/>
    </row>
    <row r="1980" spans="21:23" x14ac:dyDescent="0.2">
      <c r="U1980" s="77"/>
      <c r="V1980" s="61"/>
      <c r="W1980" s="61"/>
    </row>
    <row r="1981" spans="21:23" x14ac:dyDescent="0.2">
      <c r="U1981" s="77"/>
      <c r="V1981" s="61"/>
      <c r="W1981" s="61"/>
    </row>
    <row r="1982" spans="21:23" x14ac:dyDescent="0.2">
      <c r="U1982" s="77"/>
      <c r="V1982" s="61"/>
      <c r="W1982" s="61"/>
    </row>
    <row r="1983" spans="21:23" x14ac:dyDescent="0.2">
      <c r="U1983" s="77"/>
      <c r="V1983" s="61"/>
      <c r="W1983" s="61"/>
    </row>
    <row r="1984" spans="21:23" x14ac:dyDescent="0.2">
      <c r="U1984" s="77"/>
      <c r="V1984" s="61"/>
      <c r="W1984" s="61"/>
    </row>
    <row r="1985" spans="21:23" x14ac:dyDescent="0.2">
      <c r="U1985" s="77"/>
      <c r="V1985" s="61"/>
      <c r="W1985" s="61"/>
    </row>
    <row r="1986" spans="21:23" x14ac:dyDescent="0.2">
      <c r="U1986" s="77"/>
      <c r="V1986" s="61"/>
      <c r="W1986" s="61"/>
    </row>
    <row r="1987" spans="21:23" x14ac:dyDescent="0.2">
      <c r="U1987" s="77"/>
      <c r="V1987" s="61"/>
      <c r="W1987" s="61"/>
    </row>
    <row r="1988" spans="21:23" x14ac:dyDescent="0.2">
      <c r="U1988" s="77"/>
      <c r="V1988" s="61"/>
      <c r="W1988" s="61"/>
    </row>
    <row r="1989" spans="21:23" x14ac:dyDescent="0.2">
      <c r="U1989" s="77"/>
      <c r="V1989" s="61"/>
      <c r="W1989" s="61"/>
    </row>
    <row r="1990" spans="21:23" x14ac:dyDescent="0.2">
      <c r="U1990" s="77"/>
      <c r="V1990" s="61"/>
      <c r="W1990" s="61"/>
    </row>
    <row r="1991" spans="21:23" x14ac:dyDescent="0.2">
      <c r="U1991" s="77"/>
      <c r="V1991" s="61"/>
      <c r="W1991" s="61"/>
    </row>
    <row r="1992" spans="21:23" x14ac:dyDescent="0.2">
      <c r="U1992" s="77"/>
      <c r="V1992" s="61"/>
      <c r="W1992" s="61"/>
    </row>
    <row r="1993" spans="21:23" x14ac:dyDescent="0.2">
      <c r="U1993" s="77"/>
      <c r="V1993" s="61"/>
      <c r="W1993" s="61"/>
    </row>
    <row r="1994" spans="21:23" x14ac:dyDescent="0.2">
      <c r="U1994" s="77"/>
      <c r="V1994" s="61"/>
      <c r="W1994" s="61"/>
    </row>
    <row r="1995" spans="21:23" x14ac:dyDescent="0.2">
      <c r="U1995" s="77"/>
      <c r="V1995" s="61"/>
      <c r="W1995" s="61"/>
    </row>
    <row r="1996" spans="21:23" x14ac:dyDescent="0.2">
      <c r="U1996" s="77"/>
      <c r="V1996" s="61"/>
      <c r="W1996" s="61"/>
    </row>
    <row r="1997" spans="21:23" x14ac:dyDescent="0.2">
      <c r="U1997" s="77"/>
      <c r="V1997" s="61"/>
      <c r="W1997" s="61"/>
    </row>
    <row r="1998" spans="21:23" x14ac:dyDescent="0.2">
      <c r="U1998" s="77"/>
      <c r="V1998" s="61"/>
      <c r="W1998" s="61"/>
    </row>
    <row r="1999" spans="21:23" x14ac:dyDescent="0.2">
      <c r="U1999" s="77"/>
      <c r="V1999" s="61"/>
      <c r="W1999" s="61"/>
    </row>
    <row r="2000" spans="21:23" x14ac:dyDescent="0.2">
      <c r="U2000" s="77"/>
      <c r="V2000" s="61"/>
      <c r="W2000" s="61"/>
    </row>
    <row r="2001" spans="21:23" x14ac:dyDescent="0.2">
      <c r="U2001" s="77"/>
      <c r="V2001" s="61"/>
      <c r="W2001" s="61"/>
    </row>
    <row r="2002" spans="21:23" x14ac:dyDescent="0.2">
      <c r="U2002" s="77"/>
      <c r="V2002" s="61"/>
      <c r="W2002" s="61"/>
    </row>
    <row r="2003" spans="21:23" x14ac:dyDescent="0.2">
      <c r="U2003" s="77"/>
      <c r="V2003" s="61"/>
      <c r="W2003" s="61"/>
    </row>
    <row r="2004" spans="21:23" x14ac:dyDescent="0.2">
      <c r="U2004" s="77"/>
      <c r="V2004" s="61"/>
      <c r="W2004" s="61"/>
    </row>
    <row r="2005" spans="21:23" x14ac:dyDescent="0.2">
      <c r="U2005" s="77"/>
      <c r="V2005" s="61"/>
      <c r="W2005" s="61"/>
    </row>
    <row r="2006" spans="21:23" x14ac:dyDescent="0.2">
      <c r="U2006" s="77"/>
      <c r="V2006" s="61"/>
      <c r="W2006" s="61"/>
    </row>
    <row r="2007" spans="21:23" x14ac:dyDescent="0.2">
      <c r="U2007" s="77"/>
      <c r="V2007" s="61"/>
      <c r="W2007" s="61"/>
    </row>
    <row r="2008" spans="21:23" x14ac:dyDescent="0.2">
      <c r="U2008" s="77"/>
      <c r="V2008" s="61"/>
      <c r="W2008" s="61"/>
    </row>
    <row r="2009" spans="21:23" x14ac:dyDescent="0.2">
      <c r="U2009" s="77"/>
      <c r="V2009" s="61"/>
      <c r="W2009" s="61"/>
    </row>
    <row r="2010" spans="21:23" x14ac:dyDescent="0.2">
      <c r="U2010" s="77"/>
      <c r="V2010" s="61"/>
      <c r="W2010" s="61"/>
    </row>
    <row r="2011" spans="21:23" x14ac:dyDescent="0.2">
      <c r="U2011" s="77"/>
      <c r="V2011" s="61"/>
      <c r="W2011" s="61"/>
    </row>
    <row r="2012" spans="21:23" x14ac:dyDescent="0.2">
      <c r="U2012" s="77"/>
      <c r="V2012" s="61"/>
      <c r="W2012" s="61"/>
    </row>
    <row r="2013" spans="21:23" x14ac:dyDescent="0.2">
      <c r="U2013" s="77"/>
      <c r="V2013" s="61"/>
      <c r="W2013" s="61"/>
    </row>
    <row r="2014" spans="21:23" x14ac:dyDescent="0.2">
      <c r="U2014" s="77"/>
      <c r="V2014" s="61"/>
      <c r="W2014" s="61"/>
    </row>
    <row r="2015" spans="21:23" x14ac:dyDescent="0.2">
      <c r="U2015" s="77"/>
      <c r="V2015" s="61"/>
      <c r="W2015" s="61"/>
    </row>
    <row r="2016" spans="21:23" x14ac:dyDescent="0.2">
      <c r="U2016" s="77"/>
      <c r="V2016" s="61"/>
      <c r="W2016" s="61"/>
    </row>
    <row r="2017" spans="21:23" x14ac:dyDescent="0.2">
      <c r="U2017" s="77"/>
      <c r="V2017" s="61"/>
      <c r="W2017" s="61"/>
    </row>
    <row r="2018" spans="21:23" x14ac:dyDescent="0.2">
      <c r="U2018" s="77"/>
      <c r="V2018" s="61"/>
      <c r="W2018" s="61"/>
    </row>
    <row r="2019" spans="21:23" x14ac:dyDescent="0.2">
      <c r="U2019" s="77"/>
      <c r="V2019" s="61"/>
      <c r="W2019" s="61"/>
    </row>
    <row r="2020" spans="21:23" x14ac:dyDescent="0.2">
      <c r="U2020" s="77"/>
      <c r="V2020" s="61"/>
      <c r="W2020" s="61"/>
    </row>
    <row r="2021" spans="21:23" x14ac:dyDescent="0.2">
      <c r="U2021" s="77"/>
      <c r="V2021" s="61"/>
      <c r="W2021" s="61"/>
    </row>
    <row r="2022" spans="21:23" x14ac:dyDescent="0.2">
      <c r="U2022" s="77"/>
      <c r="V2022" s="61"/>
      <c r="W2022" s="61"/>
    </row>
    <row r="2023" spans="21:23" x14ac:dyDescent="0.2">
      <c r="U2023" s="77"/>
      <c r="V2023" s="61"/>
      <c r="W2023" s="61"/>
    </row>
    <row r="2024" spans="21:23" x14ac:dyDescent="0.2">
      <c r="U2024" s="77"/>
      <c r="V2024" s="61"/>
      <c r="W2024" s="61"/>
    </row>
    <row r="2025" spans="21:23" x14ac:dyDescent="0.2">
      <c r="U2025" s="77"/>
      <c r="V2025" s="61"/>
      <c r="W2025" s="61"/>
    </row>
    <row r="2026" spans="21:23" x14ac:dyDescent="0.2">
      <c r="U2026" s="77"/>
      <c r="V2026" s="61"/>
      <c r="W2026" s="61"/>
    </row>
    <row r="2027" spans="21:23" x14ac:dyDescent="0.2">
      <c r="U2027" s="77"/>
      <c r="V2027" s="61"/>
      <c r="W2027" s="61"/>
    </row>
    <row r="2028" spans="21:23" x14ac:dyDescent="0.2">
      <c r="U2028" s="77"/>
      <c r="V2028" s="61"/>
      <c r="W2028" s="61"/>
    </row>
    <row r="2029" spans="21:23" x14ac:dyDescent="0.2">
      <c r="U2029" s="77"/>
      <c r="V2029" s="61"/>
      <c r="W2029" s="61"/>
    </row>
    <row r="2030" spans="21:23" x14ac:dyDescent="0.2">
      <c r="U2030" s="77"/>
      <c r="V2030" s="61"/>
      <c r="W2030" s="61"/>
    </row>
    <row r="2031" spans="21:23" x14ac:dyDescent="0.2">
      <c r="U2031" s="77"/>
      <c r="V2031" s="61"/>
      <c r="W2031" s="61"/>
    </row>
    <row r="2032" spans="21:23" x14ac:dyDescent="0.2">
      <c r="U2032" s="77"/>
      <c r="V2032" s="61"/>
      <c r="W2032" s="61"/>
    </row>
    <row r="2033" spans="21:23" x14ac:dyDescent="0.2">
      <c r="U2033" s="77"/>
      <c r="V2033" s="61"/>
      <c r="W2033" s="61"/>
    </row>
    <row r="2034" spans="21:23" x14ac:dyDescent="0.2">
      <c r="U2034" s="77"/>
      <c r="V2034" s="61"/>
      <c r="W2034" s="61"/>
    </row>
    <row r="2035" spans="21:23" x14ac:dyDescent="0.2">
      <c r="U2035" s="77"/>
      <c r="V2035" s="61"/>
      <c r="W2035" s="61"/>
    </row>
    <row r="2036" spans="21:23" x14ac:dyDescent="0.2">
      <c r="U2036" s="77"/>
      <c r="V2036" s="61"/>
      <c r="W2036" s="61"/>
    </row>
    <row r="2037" spans="21:23" x14ac:dyDescent="0.2">
      <c r="U2037" s="77"/>
      <c r="V2037" s="61"/>
      <c r="W2037" s="61"/>
    </row>
    <row r="2038" spans="21:23" x14ac:dyDescent="0.2">
      <c r="U2038" s="77"/>
      <c r="V2038" s="61"/>
      <c r="W2038" s="61"/>
    </row>
    <row r="2039" spans="21:23" x14ac:dyDescent="0.2">
      <c r="U2039" s="77"/>
      <c r="V2039" s="61"/>
      <c r="W2039" s="61"/>
    </row>
    <row r="2040" spans="21:23" x14ac:dyDescent="0.2">
      <c r="U2040" s="77"/>
      <c r="V2040" s="61"/>
      <c r="W2040" s="61"/>
    </row>
    <row r="2041" spans="21:23" x14ac:dyDescent="0.2">
      <c r="U2041" s="77"/>
      <c r="V2041" s="61"/>
      <c r="W2041" s="61"/>
    </row>
    <row r="2042" spans="21:23" x14ac:dyDescent="0.2">
      <c r="U2042" s="77"/>
      <c r="V2042" s="61"/>
      <c r="W2042" s="61"/>
    </row>
    <row r="2043" spans="21:23" x14ac:dyDescent="0.2">
      <c r="U2043" s="77"/>
      <c r="V2043" s="61"/>
      <c r="W2043" s="61"/>
    </row>
    <row r="2044" spans="21:23" x14ac:dyDescent="0.2">
      <c r="U2044" s="77"/>
      <c r="V2044" s="61"/>
      <c r="W2044" s="61"/>
    </row>
    <row r="2045" spans="21:23" x14ac:dyDescent="0.2">
      <c r="U2045" s="77"/>
      <c r="V2045" s="61"/>
      <c r="W2045" s="61"/>
    </row>
    <row r="2046" spans="21:23" x14ac:dyDescent="0.2">
      <c r="U2046" s="77"/>
      <c r="V2046" s="61"/>
      <c r="W2046" s="61"/>
    </row>
    <row r="2047" spans="21:23" x14ac:dyDescent="0.2">
      <c r="U2047" s="77"/>
      <c r="V2047" s="61"/>
      <c r="W2047" s="61"/>
    </row>
    <row r="2048" spans="21:23" x14ac:dyDescent="0.2">
      <c r="U2048" s="77"/>
      <c r="V2048" s="61"/>
      <c r="W2048" s="61"/>
    </row>
    <row r="2049" spans="21:23" x14ac:dyDescent="0.2">
      <c r="U2049" s="77"/>
      <c r="V2049" s="61"/>
      <c r="W2049" s="61"/>
    </row>
    <row r="2050" spans="21:23" x14ac:dyDescent="0.2">
      <c r="U2050" s="77"/>
      <c r="V2050" s="61"/>
      <c r="W2050" s="61"/>
    </row>
    <row r="2051" spans="21:23" x14ac:dyDescent="0.2">
      <c r="U2051" s="77"/>
      <c r="V2051" s="61"/>
      <c r="W2051" s="61"/>
    </row>
    <row r="2052" spans="21:23" x14ac:dyDescent="0.2">
      <c r="U2052" s="77"/>
      <c r="V2052" s="61"/>
      <c r="W2052" s="61"/>
    </row>
    <row r="2053" spans="21:23" x14ac:dyDescent="0.2">
      <c r="U2053" s="77"/>
      <c r="V2053" s="61"/>
      <c r="W2053" s="61"/>
    </row>
    <row r="2054" spans="21:23" x14ac:dyDescent="0.2">
      <c r="U2054" s="77"/>
      <c r="V2054" s="61"/>
      <c r="W2054" s="61"/>
    </row>
    <row r="2055" spans="21:23" x14ac:dyDescent="0.2">
      <c r="U2055" s="77"/>
      <c r="V2055" s="61"/>
      <c r="W2055" s="61"/>
    </row>
    <row r="2056" spans="21:23" x14ac:dyDescent="0.2">
      <c r="U2056" s="77"/>
      <c r="V2056" s="61"/>
      <c r="W2056" s="61"/>
    </row>
    <row r="2057" spans="21:23" x14ac:dyDescent="0.2">
      <c r="U2057" s="77"/>
      <c r="V2057" s="61"/>
      <c r="W2057" s="61"/>
    </row>
    <row r="2058" spans="21:23" x14ac:dyDescent="0.2">
      <c r="U2058" s="77"/>
      <c r="V2058" s="61"/>
      <c r="W2058" s="61"/>
    </row>
    <row r="2059" spans="21:23" x14ac:dyDescent="0.2">
      <c r="U2059" s="77"/>
      <c r="V2059" s="61"/>
      <c r="W2059" s="61"/>
    </row>
    <row r="2060" spans="21:23" x14ac:dyDescent="0.2">
      <c r="U2060" s="77"/>
      <c r="V2060" s="61"/>
      <c r="W2060" s="61"/>
    </row>
    <row r="2061" spans="21:23" x14ac:dyDescent="0.2">
      <c r="U2061" s="77"/>
      <c r="V2061" s="61"/>
      <c r="W2061" s="61"/>
    </row>
    <row r="2062" spans="21:23" x14ac:dyDescent="0.2">
      <c r="U2062" s="77"/>
      <c r="V2062" s="61"/>
      <c r="W2062" s="61"/>
    </row>
    <row r="2063" spans="21:23" x14ac:dyDescent="0.2">
      <c r="U2063" s="77"/>
      <c r="V2063" s="61"/>
      <c r="W2063" s="61"/>
    </row>
    <row r="2064" spans="21:23" x14ac:dyDescent="0.2">
      <c r="U2064" s="77"/>
      <c r="V2064" s="61"/>
      <c r="W2064" s="61"/>
    </row>
    <row r="2065" spans="21:23" x14ac:dyDescent="0.2">
      <c r="U2065" s="77"/>
      <c r="V2065" s="61"/>
      <c r="W2065" s="61"/>
    </row>
    <row r="2066" spans="21:23" x14ac:dyDescent="0.2">
      <c r="U2066" s="77"/>
      <c r="V2066" s="61"/>
      <c r="W2066" s="61"/>
    </row>
    <row r="2067" spans="21:23" x14ac:dyDescent="0.2">
      <c r="U2067" s="77"/>
      <c r="V2067" s="61"/>
      <c r="W2067" s="61"/>
    </row>
    <row r="2068" spans="21:23" x14ac:dyDescent="0.2">
      <c r="U2068" s="77"/>
      <c r="V2068" s="61"/>
      <c r="W2068" s="61"/>
    </row>
    <row r="2069" spans="21:23" x14ac:dyDescent="0.2">
      <c r="U2069" s="77"/>
      <c r="V2069" s="61"/>
      <c r="W2069" s="61"/>
    </row>
    <row r="2070" spans="21:23" x14ac:dyDescent="0.2">
      <c r="U2070" s="77"/>
      <c r="V2070" s="61"/>
      <c r="W2070" s="61"/>
    </row>
    <row r="2071" spans="21:23" x14ac:dyDescent="0.2">
      <c r="U2071" s="77"/>
      <c r="V2071" s="61"/>
      <c r="W2071" s="61"/>
    </row>
    <row r="2072" spans="21:23" x14ac:dyDescent="0.2">
      <c r="U2072" s="77"/>
      <c r="V2072" s="61"/>
      <c r="W2072" s="61"/>
    </row>
    <row r="2073" spans="21:23" x14ac:dyDescent="0.2">
      <c r="U2073" s="77"/>
      <c r="V2073" s="61"/>
      <c r="W2073" s="61"/>
    </row>
    <row r="2074" spans="21:23" x14ac:dyDescent="0.2">
      <c r="U2074" s="77"/>
      <c r="V2074" s="61"/>
      <c r="W2074" s="61"/>
    </row>
    <row r="2075" spans="21:23" x14ac:dyDescent="0.2">
      <c r="U2075" s="77"/>
      <c r="V2075" s="61"/>
      <c r="W2075" s="61"/>
    </row>
    <row r="2076" spans="21:23" x14ac:dyDescent="0.2">
      <c r="U2076" s="77"/>
      <c r="V2076" s="61"/>
      <c r="W2076" s="61"/>
    </row>
    <row r="2077" spans="21:23" x14ac:dyDescent="0.2">
      <c r="U2077" s="77"/>
      <c r="V2077" s="61"/>
      <c r="W2077" s="61"/>
    </row>
    <row r="2078" spans="21:23" x14ac:dyDescent="0.2">
      <c r="U2078" s="77"/>
      <c r="V2078" s="61"/>
      <c r="W2078" s="61"/>
    </row>
    <row r="2079" spans="21:23" x14ac:dyDescent="0.2">
      <c r="U2079" s="77"/>
      <c r="V2079" s="61"/>
      <c r="W2079" s="61"/>
    </row>
    <row r="2080" spans="21:23" x14ac:dyDescent="0.2">
      <c r="U2080" s="77"/>
      <c r="V2080" s="61"/>
      <c r="W2080" s="61"/>
    </row>
    <row r="2081" spans="21:23" x14ac:dyDescent="0.2">
      <c r="U2081" s="77"/>
      <c r="V2081" s="61"/>
      <c r="W2081" s="61"/>
    </row>
    <row r="2082" spans="21:23" x14ac:dyDescent="0.2">
      <c r="U2082" s="77"/>
      <c r="V2082" s="61"/>
      <c r="W2082" s="61"/>
    </row>
    <row r="2083" spans="21:23" x14ac:dyDescent="0.2">
      <c r="U2083" s="77"/>
      <c r="V2083" s="61"/>
      <c r="W2083" s="61"/>
    </row>
    <row r="2084" spans="21:23" x14ac:dyDescent="0.2">
      <c r="U2084" s="77"/>
      <c r="V2084" s="61"/>
      <c r="W2084" s="61"/>
    </row>
    <row r="2085" spans="21:23" x14ac:dyDescent="0.2">
      <c r="U2085" s="77"/>
      <c r="V2085" s="61"/>
      <c r="W2085" s="61"/>
    </row>
    <row r="2086" spans="21:23" x14ac:dyDescent="0.2">
      <c r="U2086" s="77"/>
      <c r="V2086" s="61"/>
      <c r="W2086" s="61"/>
    </row>
    <row r="2087" spans="21:23" x14ac:dyDescent="0.2">
      <c r="U2087" s="77"/>
      <c r="V2087" s="61"/>
      <c r="W2087" s="61"/>
    </row>
    <row r="2088" spans="21:23" x14ac:dyDescent="0.2">
      <c r="U2088" s="77"/>
      <c r="V2088" s="61"/>
      <c r="W2088" s="61"/>
    </row>
    <row r="2089" spans="21:23" x14ac:dyDescent="0.2">
      <c r="U2089" s="77"/>
      <c r="V2089" s="61"/>
      <c r="W2089" s="61"/>
    </row>
    <row r="2090" spans="21:23" x14ac:dyDescent="0.2">
      <c r="U2090" s="77"/>
      <c r="V2090" s="61"/>
      <c r="W2090" s="61"/>
    </row>
    <row r="2091" spans="21:23" x14ac:dyDescent="0.2">
      <c r="U2091" s="77"/>
      <c r="V2091" s="61"/>
      <c r="W2091" s="61"/>
    </row>
    <row r="2092" spans="21:23" x14ac:dyDescent="0.2">
      <c r="U2092" s="77"/>
      <c r="V2092" s="61"/>
      <c r="W2092" s="61"/>
    </row>
    <row r="2093" spans="21:23" x14ac:dyDescent="0.2">
      <c r="U2093" s="77"/>
      <c r="V2093" s="61"/>
      <c r="W2093" s="61"/>
    </row>
    <row r="2094" spans="21:23" x14ac:dyDescent="0.2">
      <c r="U2094" s="77"/>
      <c r="V2094" s="61"/>
      <c r="W2094" s="61"/>
    </row>
    <row r="2095" spans="21:23" x14ac:dyDescent="0.2">
      <c r="U2095" s="77"/>
      <c r="V2095" s="61"/>
      <c r="W2095" s="61"/>
    </row>
    <row r="2096" spans="21:23" x14ac:dyDescent="0.2">
      <c r="U2096" s="77"/>
      <c r="V2096" s="61"/>
      <c r="W2096" s="61"/>
    </row>
    <row r="2097" spans="21:23" x14ac:dyDescent="0.2">
      <c r="U2097" s="77"/>
      <c r="V2097" s="61"/>
      <c r="W2097" s="61"/>
    </row>
    <row r="2098" spans="21:23" x14ac:dyDescent="0.2">
      <c r="U2098" s="77"/>
      <c r="V2098" s="61"/>
      <c r="W2098" s="61"/>
    </row>
    <row r="2099" spans="21:23" x14ac:dyDescent="0.2">
      <c r="U2099" s="77"/>
      <c r="V2099" s="61"/>
      <c r="W2099" s="61"/>
    </row>
    <row r="2100" spans="21:23" x14ac:dyDescent="0.2">
      <c r="U2100" s="77"/>
      <c r="V2100" s="61"/>
      <c r="W2100" s="61"/>
    </row>
    <row r="2101" spans="21:23" x14ac:dyDescent="0.2">
      <c r="U2101" s="77"/>
      <c r="V2101" s="61"/>
      <c r="W2101" s="61"/>
    </row>
    <row r="2102" spans="21:23" x14ac:dyDescent="0.2">
      <c r="U2102" s="77"/>
      <c r="V2102" s="61"/>
      <c r="W2102" s="61"/>
    </row>
    <row r="2103" spans="21:23" x14ac:dyDescent="0.2">
      <c r="U2103" s="77"/>
      <c r="V2103" s="61"/>
      <c r="W2103" s="61"/>
    </row>
    <row r="2104" spans="21:23" x14ac:dyDescent="0.2">
      <c r="U2104" s="77"/>
      <c r="V2104" s="61"/>
      <c r="W2104" s="61"/>
    </row>
    <row r="2105" spans="21:23" x14ac:dyDescent="0.2">
      <c r="U2105" s="77"/>
      <c r="V2105" s="61"/>
      <c r="W2105" s="61"/>
    </row>
    <row r="2106" spans="21:23" x14ac:dyDescent="0.2">
      <c r="U2106" s="77"/>
      <c r="V2106" s="61"/>
      <c r="W2106" s="61"/>
    </row>
    <row r="2107" spans="21:23" x14ac:dyDescent="0.2">
      <c r="U2107" s="77"/>
      <c r="V2107" s="61"/>
      <c r="W2107" s="61"/>
    </row>
    <row r="2108" spans="21:23" x14ac:dyDescent="0.2">
      <c r="U2108" s="77"/>
      <c r="V2108" s="61"/>
      <c r="W2108" s="61"/>
    </row>
    <row r="2109" spans="21:23" x14ac:dyDescent="0.2">
      <c r="U2109" s="77"/>
      <c r="V2109" s="61"/>
      <c r="W2109" s="61"/>
    </row>
    <row r="2110" spans="21:23" x14ac:dyDescent="0.2">
      <c r="U2110" s="77"/>
      <c r="V2110" s="61"/>
      <c r="W2110" s="61"/>
    </row>
    <row r="2111" spans="21:23" x14ac:dyDescent="0.2">
      <c r="U2111" s="77"/>
      <c r="V2111" s="61"/>
      <c r="W2111" s="61"/>
    </row>
    <row r="2112" spans="21:23" x14ac:dyDescent="0.2">
      <c r="U2112" s="77"/>
      <c r="V2112" s="61"/>
      <c r="W2112" s="61"/>
    </row>
    <row r="2113" spans="21:23" x14ac:dyDescent="0.2">
      <c r="U2113" s="77"/>
      <c r="V2113" s="61"/>
      <c r="W2113" s="61"/>
    </row>
    <row r="2114" spans="21:23" x14ac:dyDescent="0.2">
      <c r="U2114" s="77"/>
      <c r="V2114" s="61"/>
      <c r="W2114" s="61"/>
    </row>
    <row r="2115" spans="21:23" x14ac:dyDescent="0.2">
      <c r="U2115" s="77"/>
      <c r="V2115" s="61"/>
      <c r="W2115" s="61"/>
    </row>
    <row r="2116" spans="21:23" x14ac:dyDescent="0.2">
      <c r="U2116" s="77"/>
      <c r="V2116" s="61"/>
      <c r="W2116" s="61"/>
    </row>
    <row r="2117" spans="21:23" x14ac:dyDescent="0.2">
      <c r="U2117" s="77"/>
      <c r="V2117" s="61"/>
      <c r="W2117" s="61"/>
    </row>
    <row r="2118" spans="21:23" x14ac:dyDescent="0.2">
      <c r="U2118" s="77"/>
      <c r="V2118" s="61"/>
      <c r="W2118" s="61"/>
    </row>
    <row r="2119" spans="21:23" x14ac:dyDescent="0.2">
      <c r="U2119" s="77"/>
      <c r="V2119" s="61"/>
      <c r="W2119" s="61"/>
    </row>
    <row r="2120" spans="21:23" x14ac:dyDescent="0.2">
      <c r="U2120" s="77"/>
      <c r="V2120" s="61"/>
      <c r="W2120" s="61"/>
    </row>
    <row r="2121" spans="21:23" x14ac:dyDescent="0.2">
      <c r="U2121" s="77"/>
      <c r="V2121" s="61"/>
      <c r="W2121" s="61"/>
    </row>
    <row r="2122" spans="21:23" x14ac:dyDescent="0.2">
      <c r="U2122" s="77"/>
      <c r="V2122" s="61"/>
      <c r="W2122" s="61"/>
    </row>
    <row r="2123" spans="21:23" x14ac:dyDescent="0.2">
      <c r="U2123" s="77"/>
      <c r="V2123" s="61"/>
      <c r="W2123" s="61"/>
    </row>
    <row r="2124" spans="21:23" x14ac:dyDescent="0.2">
      <c r="U2124" s="77"/>
      <c r="V2124" s="61"/>
      <c r="W2124" s="61"/>
    </row>
    <row r="2125" spans="21:23" x14ac:dyDescent="0.2">
      <c r="U2125" s="77"/>
      <c r="V2125" s="61"/>
      <c r="W2125" s="61"/>
    </row>
    <row r="2126" spans="21:23" x14ac:dyDescent="0.2">
      <c r="U2126" s="77"/>
      <c r="V2126" s="61"/>
      <c r="W2126" s="61"/>
    </row>
    <row r="2127" spans="21:23" x14ac:dyDescent="0.2">
      <c r="U2127" s="77"/>
      <c r="V2127" s="61"/>
      <c r="W2127" s="61"/>
    </row>
    <row r="2128" spans="21:23" x14ac:dyDescent="0.2">
      <c r="U2128" s="77"/>
      <c r="V2128" s="61"/>
      <c r="W2128" s="61"/>
    </row>
    <row r="2129" spans="21:23" x14ac:dyDescent="0.2">
      <c r="U2129" s="77"/>
      <c r="V2129" s="61"/>
      <c r="W2129" s="61"/>
    </row>
    <row r="2130" spans="21:23" x14ac:dyDescent="0.2">
      <c r="U2130" s="77"/>
      <c r="V2130" s="61"/>
      <c r="W2130" s="61"/>
    </row>
    <row r="2131" spans="21:23" x14ac:dyDescent="0.2">
      <c r="U2131" s="77"/>
      <c r="V2131" s="61"/>
      <c r="W2131" s="61"/>
    </row>
    <row r="2132" spans="21:23" x14ac:dyDescent="0.2">
      <c r="U2132" s="77"/>
      <c r="V2132" s="61"/>
      <c r="W2132" s="61"/>
    </row>
    <row r="2133" spans="21:23" x14ac:dyDescent="0.2">
      <c r="U2133" s="77"/>
      <c r="V2133" s="61"/>
      <c r="W2133" s="61"/>
    </row>
    <row r="2134" spans="21:23" x14ac:dyDescent="0.2">
      <c r="U2134" s="77"/>
      <c r="V2134" s="61"/>
      <c r="W2134" s="61"/>
    </row>
    <row r="2135" spans="21:23" x14ac:dyDescent="0.2">
      <c r="U2135" s="77"/>
      <c r="V2135" s="61"/>
      <c r="W2135" s="61"/>
    </row>
    <row r="2136" spans="21:23" x14ac:dyDescent="0.2">
      <c r="U2136" s="77"/>
      <c r="V2136" s="61"/>
      <c r="W2136" s="61"/>
    </row>
    <row r="2137" spans="21:23" x14ac:dyDescent="0.2">
      <c r="U2137" s="77"/>
      <c r="V2137" s="61"/>
      <c r="W2137" s="61"/>
    </row>
    <row r="2138" spans="21:23" x14ac:dyDescent="0.2">
      <c r="U2138" s="77"/>
      <c r="V2138" s="61"/>
      <c r="W2138" s="61"/>
    </row>
    <row r="2139" spans="21:23" x14ac:dyDescent="0.2">
      <c r="U2139" s="77"/>
      <c r="V2139" s="61"/>
      <c r="W2139" s="61"/>
    </row>
    <row r="2140" spans="21:23" x14ac:dyDescent="0.2">
      <c r="U2140" s="77"/>
      <c r="V2140" s="61"/>
      <c r="W2140" s="61"/>
    </row>
    <row r="2141" spans="21:23" x14ac:dyDescent="0.2">
      <c r="U2141" s="77"/>
      <c r="V2141" s="61"/>
      <c r="W2141" s="61"/>
    </row>
    <row r="2142" spans="21:23" x14ac:dyDescent="0.2">
      <c r="U2142" s="77"/>
      <c r="V2142" s="61"/>
      <c r="W2142" s="61"/>
    </row>
    <row r="2143" spans="21:23" x14ac:dyDescent="0.2">
      <c r="U2143" s="77"/>
      <c r="V2143" s="61"/>
      <c r="W2143" s="61"/>
    </row>
    <row r="2144" spans="21:23" x14ac:dyDescent="0.2">
      <c r="U2144" s="77"/>
      <c r="V2144" s="61"/>
      <c r="W2144" s="61"/>
    </row>
    <row r="2145" spans="21:23" x14ac:dyDescent="0.2">
      <c r="U2145" s="77"/>
      <c r="V2145" s="61"/>
      <c r="W2145" s="61"/>
    </row>
    <row r="2146" spans="21:23" x14ac:dyDescent="0.2">
      <c r="U2146" s="77"/>
      <c r="V2146" s="61"/>
      <c r="W2146" s="61"/>
    </row>
    <row r="2147" spans="21:23" x14ac:dyDescent="0.2">
      <c r="U2147" s="77"/>
      <c r="V2147" s="61"/>
      <c r="W2147" s="61"/>
    </row>
    <row r="2148" spans="21:23" x14ac:dyDescent="0.2">
      <c r="U2148" s="77"/>
      <c r="V2148" s="61"/>
      <c r="W2148" s="61"/>
    </row>
    <row r="2149" spans="21:23" x14ac:dyDescent="0.2">
      <c r="U2149" s="77"/>
      <c r="V2149" s="61"/>
      <c r="W2149" s="61"/>
    </row>
    <row r="2150" spans="21:23" x14ac:dyDescent="0.2">
      <c r="U2150" s="77"/>
      <c r="V2150" s="61"/>
      <c r="W2150" s="61"/>
    </row>
    <row r="2151" spans="21:23" x14ac:dyDescent="0.2">
      <c r="U2151" s="77"/>
      <c r="V2151" s="61"/>
      <c r="W2151" s="61"/>
    </row>
    <row r="2152" spans="21:23" x14ac:dyDescent="0.2">
      <c r="U2152" s="77"/>
      <c r="V2152" s="61"/>
      <c r="W2152" s="61"/>
    </row>
    <row r="2153" spans="21:23" x14ac:dyDescent="0.2">
      <c r="U2153" s="77"/>
      <c r="V2153" s="61"/>
      <c r="W2153" s="61"/>
    </row>
    <row r="2154" spans="21:23" x14ac:dyDescent="0.2">
      <c r="U2154" s="77"/>
      <c r="V2154" s="61"/>
      <c r="W2154" s="61"/>
    </row>
    <row r="2155" spans="21:23" x14ac:dyDescent="0.2">
      <c r="U2155" s="77"/>
      <c r="V2155" s="61"/>
      <c r="W2155" s="61"/>
    </row>
    <row r="2156" spans="21:23" x14ac:dyDescent="0.2">
      <c r="U2156" s="77"/>
      <c r="V2156" s="61"/>
      <c r="W2156" s="61"/>
    </row>
    <row r="2157" spans="21:23" x14ac:dyDescent="0.2">
      <c r="U2157" s="77"/>
      <c r="V2157" s="61"/>
      <c r="W2157" s="61"/>
    </row>
    <row r="2158" spans="21:23" x14ac:dyDescent="0.2">
      <c r="U2158" s="77"/>
      <c r="V2158" s="61"/>
      <c r="W2158" s="61"/>
    </row>
    <row r="2159" spans="21:23" x14ac:dyDescent="0.2">
      <c r="U2159" s="77"/>
      <c r="V2159" s="61"/>
      <c r="W2159" s="61"/>
    </row>
    <row r="2160" spans="21:23" x14ac:dyDescent="0.2">
      <c r="U2160" s="77"/>
      <c r="V2160" s="61"/>
      <c r="W2160" s="61"/>
    </row>
    <row r="2161" spans="21:23" x14ac:dyDescent="0.2">
      <c r="U2161" s="77"/>
      <c r="V2161" s="61"/>
      <c r="W2161" s="61"/>
    </row>
    <row r="2162" spans="21:23" x14ac:dyDescent="0.2">
      <c r="U2162" s="77"/>
      <c r="V2162" s="61"/>
      <c r="W2162" s="61"/>
    </row>
    <row r="2163" spans="21:23" x14ac:dyDescent="0.2">
      <c r="U2163" s="77"/>
      <c r="V2163" s="61"/>
      <c r="W2163" s="61"/>
    </row>
    <row r="2164" spans="21:23" x14ac:dyDescent="0.2">
      <c r="U2164" s="77"/>
      <c r="V2164" s="61"/>
      <c r="W2164" s="61"/>
    </row>
    <row r="2165" spans="21:23" x14ac:dyDescent="0.2">
      <c r="U2165" s="77"/>
      <c r="V2165" s="61"/>
      <c r="W2165" s="61"/>
    </row>
    <row r="2166" spans="21:23" x14ac:dyDescent="0.2">
      <c r="U2166" s="77"/>
      <c r="V2166" s="61"/>
      <c r="W2166" s="61"/>
    </row>
    <row r="2167" spans="21:23" x14ac:dyDescent="0.2">
      <c r="U2167" s="77"/>
      <c r="V2167" s="61"/>
      <c r="W2167" s="61"/>
    </row>
    <row r="2168" spans="21:23" x14ac:dyDescent="0.2">
      <c r="U2168" s="77"/>
      <c r="V2168" s="61"/>
      <c r="W2168" s="61"/>
    </row>
    <row r="2169" spans="21:23" x14ac:dyDescent="0.2">
      <c r="U2169" s="77"/>
      <c r="V2169" s="61"/>
      <c r="W2169" s="61"/>
    </row>
    <row r="2170" spans="21:23" x14ac:dyDescent="0.2">
      <c r="U2170" s="77"/>
      <c r="V2170" s="61"/>
      <c r="W2170" s="61"/>
    </row>
    <row r="2171" spans="21:23" x14ac:dyDescent="0.2">
      <c r="U2171" s="77"/>
      <c r="V2171" s="61"/>
      <c r="W2171" s="61"/>
    </row>
    <row r="2172" spans="21:23" x14ac:dyDescent="0.2">
      <c r="U2172" s="77"/>
      <c r="V2172" s="61"/>
      <c r="W2172" s="61"/>
    </row>
    <row r="2173" spans="21:23" x14ac:dyDescent="0.2">
      <c r="U2173" s="77"/>
      <c r="V2173" s="61"/>
      <c r="W2173" s="61"/>
    </row>
    <row r="2174" spans="21:23" x14ac:dyDescent="0.2">
      <c r="U2174" s="77"/>
      <c r="V2174" s="61"/>
      <c r="W2174" s="61"/>
    </row>
    <row r="2175" spans="21:23" x14ac:dyDescent="0.2">
      <c r="U2175" s="77"/>
      <c r="V2175" s="61"/>
      <c r="W2175" s="61"/>
    </row>
    <row r="2176" spans="21:23" x14ac:dyDescent="0.2">
      <c r="U2176" s="77"/>
      <c r="V2176" s="61"/>
      <c r="W2176" s="61"/>
    </row>
    <row r="2177" spans="21:23" x14ac:dyDescent="0.2">
      <c r="U2177" s="77"/>
      <c r="V2177" s="61"/>
      <c r="W2177" s="61"/>
    </row>
    <row r="2178" spans="21:23" x14ac:dyDescent="0.2">
      <c r="U2178" s="77"/>
      <c r="V2178" s="61"/>
      <c r="W2178" s="61"/>
    </row>
    <row r="2179" spans="21:23" x14ac:dyDescent="0.2">
      <c r="U2179" s="77"/>
      <c r="V2179" s="61"/>
      <c r="W2179" s="61"/>
    </row>
    <row r="2180" spans="21:23" x14ac:dyDescent="0.2">
      <c r="U2180" s="77"/>
      <c r="V2180" s="61"/>
      <c r="W2180" s="61"/>
    </row>
    <row r="2181" spans="21:23" x14ac:dyDescent="0.2">
      <c r="U2181" s="77"/>
      <c r="V2181" s="61"/>
      <c r="W2181" s="61"/>
    </row>
    <row r="2182" spans="21:23" x14ac:dyDescent="0.2">
      <c r="U2182" s="77"/>
      <c r="V2182" s="61"/>
      <c r="W2182" s="61"/>
    </row>
    <row r="2183" spans="21:23" x14ac:dyDescent="0.2">
      <c r="U2183" s="77"/>
      <c r="V2183" s="61"/>
      <c r="W2183" s="61"/>
    </row>
    <row r="2184" spans="21:23" x14ac:dyDescent="0.2">
      <c r="U2184" s="77"/>
      <c r="V2184" s="61"/>
      <c r="W2184" s="61"/>
    </row>
    <row r="2185" spans="21:23" x14ac:dyDescent="0.2">
      <c r="U2185" s="77"/>
      <c r="V2185" s="61"/>
      <c r="W2185" s="61"/>
    </row>
    <row r="2186" spans="21:23" x14ac:dyDescent="0.2">
      <c r="U2186" s="77"/>
      <c r="V2186" s="61"/>
      <c r="W2186" s="61"/>
    </row>
    <row r="2187" spans="21:23" x14ac:dyDescent="0.2">
      <c r="U2187" s="77"/>
      <c r="V2187" s="61"/>
      <c r="W2187" s="61"/>
    </row>
    <row r="2188" spans="21:23" x14ac:dyDescent="0.2">
      <c r="U2188" s="77"/>
      <c r="V2188" s="61"/>
      <c r="W2188" s="61"/>
    </row>
    <row r="2189" spans="21:23" x14ac:dyDescent="0.2">
      <c r="U2189" s="77"/>
      <c r="V2189" s="61"/>
      <c r="W2189" s="61"/>
    </row>
    <row r="2190" spans="21:23" x14ac:dyDescent="0.2">
      <c r="U2190" s="77"/>
      <c r="V2190" s="61"/>
      <c r="W2190" s="61"/>
    </row>
    <row r="2191" spans="21:23" x14ac:dyDescent="0.2">
      <c r="U2191" s="77"/>
      <c r="V2191" s="61"/>
      <c r="W2191" s="61"/>
    </row>
    <row r="2192" spans="21:23" x14ac:dyDescent="0.2">
      <c r="U2192" s="77"/>
      <c r="V2192" s="61"/>
      <c r="W2192" s="61"/>
    </row>
    <row r="2193" spans="21:23" x14ac:dyDescent="0.2">
      <c r="U2193" s="77"/>
      <c r="V2193" s="61"/>
      <c r="W2193" s="61"/>
    </row>
    <row r="2194" spans="21:23" x14ac:dyDescent="0.2">
      <c r="U2194" s="77"/>
      <c r="V2194" s="61"/>
      <c r="W2194" s="61"/>
    </row>
    <row r="2195" spans="21:23" x14ac:dyDescent="0.2">
      <c r="U2195" s="77"/>
      <c r="V2195" s="61"/>
      <c r="W2195" s="61"/>
    </row>
    <row r="2196" spans="21:23" x14ac:dyDescent="0.2">
      <c r="U2196" s="77"/>
      <c r="V2196" s="61"/>
      <c r="W2196" s="61"/>
    </row>
    <row r="2197" spans="21:23" x14ac:dyDescent="0.2">
      <c r="U2197" s="77"/>
      <c r="V2197" s="61"/>
      <c r="W2197" s="61"/>
    </row>
    <row r="2198" spans="21:23" x14ac:dyDescent="0.2">
      <c r="U2198" s="77"/>
      <c r="V2198" s="61"/>
      <c r="W2198" s="61"/>
    </row>
    <row r="2199" spans="21:23" x14ac:dyDescent="0.2">
      <c r="U2199" s="77"/>
      <c r="V2199" s="61"/>
      <c r="W2199" s="61"/>
    </row>
    <row r="2200" spans="21:23" x14ac:dyDescent="0.2">
      <c r="U2200" s="77"/>
      <c r="V2200" s="61"/>
      <c r="W2200" s="61"/>
    </row>
    <row r="2201" spans="21:23" x14ac:dyDescent="0.2">
      <c r="U2201" s="77"/>
      <c r="V2201" s="61"/>
      <c r="W2201" s="61"/>
    </row>
    <row r="2202" spans="21:23" x14ac:dyDescent="0.2">
      <c r="U2202" s="77"/>
      <c r="V2202" s="61"/>
      <c r="W2202" s="61"/>
    </row>
    <row r="2203" spans="21:23" x14ac:dyDescent="0.2">
      <c r="U2203" s="77"/>
      <c r="V2203" s="61"/>
      <c r="W2203" s="61"/>
    </row>
    <row r="2204" spans="21:23" x14ac:dyDescent="0.2">
      <c r="U2204" s="77"/>
      <c r="V2204" s="61"/>
      <c r="W2204" s="61"/>
    </row>
    <row r="2205" spans="21:23" x14ac:dyDescent="0.2">
      <c r="U2205" s="77"/>
      <c r="V2205" s="61"/>
      <c r="W2205" s="61"/>
    </row>
    <row r="2206" spans="21:23" x14ac:dyDescent="0.2">
      <c r="U2206" s="77"/>
      <c r="V2206" s="61"/>
      <c r="W2206" s="61"/>
    </row>
    <row r="2207" spans="21:23" x14ac:dyDescent="0.2">
      <c r="U2207" s="77"/>
      <c r="V2207" s="61"/>
      <c r="W2207" s="61"/>
    </row>
    <row r="2208" spans="21:23" x14ac:dyDescent="0.2">
      <c r="U2208" s="77"/>
      <c r="V2208" s="61"/>
      <c r="W2208" s="61"/>
    </row>
    <row r="2209" spans="21:23" x14ac:dyDescent="0.2">
      <c r="U2209" s="77"/>
      <c r="V2209" s="61"/>
      <c r="W2209" s="61"/>
    </row>
    <row r="2210" spans="21:23" x14ac:dyDescent="0.2">
      <c r="U2210" s="77"/>
      <c r="V2210" s="61"/>
      <c r="W2210" s="61"/>
    </row>
    <row r="2211" spans="21:23" x14ac:dyDescent="0.2">
      <c r="U2211" s="77"/>
      <c r="V2211" s="61"/>
      <c r="W2211" s="61"/>
    </row>
    <row r="2212" spans="21:23" x14ac:dyDescent="0.2">
      <c r="U2212" s="77"/>
      <c r="V2212" s="61"/>
      <c r="W2212" s="61"/>
    </row>
    <row r="2213" spans="21:23" x14ac:dyDescent="0.2">
      <c r="U2213" s="77"/>
      <c r="V2213" s="61"/>
      <c r="W2213" s="61"/>
    </row>
    <row r="2214" spans="21:23" x14ac:dyDescent="0.2">
      <c r="U2214" s="77"/>
      <c r="V2214" s="61"/>
      <c r="W2214" s="61"/>
    </row>
    <row r="2215" spans="21:23" x14ac:dyDescent="0.2">
      <c r="U2215" s="77"/>
      <c r="V2215" s="61"/>
      <c r="W2215" s="61"/>
    </row>
    <row r="2216" spans="21:23" x14ac:dyDescent="0.2">
      <c r="U2216" s="77"/>
      <c r="V2216" s="61"/>
      <c r="W2216" s="61"/>
    </row>
    <row r="2217" spans="21:23" x14ac:dyDescent="0.2">
      <c r="U2217" s="77"/>
      <c r="V2217" s="61"/>
      <c r="W2217" s="61"/>
    </row>
    <row r="2218" spans="21:23" x14ac:dyDescent="0.2">
      <c r="U2218" s="77"/>
      <c r="V2218" s="61"/>
      <c r="W2218" s="61"/>
    </row>
    <row r="2219" spans="21:23" x14ac:dyDescent="0.2">
      <c r="U2219" s="77"/>
      <c r="V2219" s="61"/>
      <c r="W2219" s="61"/>
    </row>
    <row r="2220" spans="21:23" x14ac:dyDescent="0.2">
      <c r="U2220" s="77"/>
      <c r="V2220" s="61"/>
      <c r="W2220" s="61"/>
    </row>
    <row r="2221" spans="21:23" x14ac:dyDescent="0.2">
      <c r="U2221" s="77"/>
      <c r="V2221" s="61"/>
      <c r="W2221" s="61"/>
    </row>
    <row r="2222" spans="21:23" x14ac:dyDescent="0.2">
      <c r="U2222" s="77"/>
      <c r="V2222" s="61"/>
      <c r="W2222" s="61"/>
    </row>
    <row r="2223" spans="21:23" x14ac:dyDescent="0.2">
      <c r="U2223" s="77"/>
      <c r="V2223" s="61"/>
      <c r="W2223" s="61"/>
    </row>
    <row r="2224" spans="21:23" x14ac:dyDescent="0.2">
      <c r="U2224" s="77"/>
      <c r="V2224" s="61"/>
      <c r="W2224" s="61"/>
    </row>
    <row r="2225" spans="21:23" x14ac:dyDescent="0.2">
      <c r="U2225" s="77"/>
      <c r="V2225" s="61"/>
      <c r="W2225" s="61"/>
    </row>
    <row r="2226" spans="21:23" x14ac:dyDescent="0.2">
      <c r="U2226" s="77"/>
      <c r="V2226" s="61"/>
      <c r="W2226" s="61"/>
    </row>
    <row r="2227" spans="21:23" x14ac:dyDescent="0.2">
      <c r="U2227" s="77"/>
      <c r="V2227" s="61"/>
      <c r="W2227" s="61"/>
    </row>
    <row r="2228" spans="21:23" x14ac:dyDescent="0.2">
      <c r="U2228" s="77"/>
      <c r="V2228" s="61"/>
      <c r="W2228" s="61"/>
    </row>
    <row r="2229" spans="21:23" x14ac:dyDescent="0.2">
      <c r="U2229" s="77"/>
      <c r="V2229" s="61"/>
      <c r="W2229" s="61"/>
    </row>
    <row r="2230" spans="21:23" x14ac:dyDescent="0.2">
      <c r="U2230" s="77"/>
      <c r="V2230" s="61"/>
      <c r="W2230" s="61"/>
    </row>
    <row r="2231" spans="21:23" x14ac:dyDescent="0.2">
      <c r="U2231" s="77"/>
      <c r="V2231" s="61"/>
      <c r="W2231" s="61"/>
    </row>
    <row r="2232" spans="21:23" x14ac:dyDescent="0.2">
      <c r="U2232" s="77"/>
      <c r="V2232" s="61"/>
      <c r="W2232" s="61"/>
    </row>
    <row r="2233" spans="21:23" x14ac:dyDescent="0.2">
      <c r="U2233" s="77"/>
      <c r="V2233" s="61"/>
      <c r="W2233" s="61"/>
    </row>
    <row r="2234" spans="21:23" x14ac:dyDescent="0.2">
      <c r="U2234" s="77"/>
      <c r="V2234" s="61"/>
      <c r="W2234" s="61"/>
    </row>
    <row r="2235" spans="21:23" x14ac:dyDescent="0.2">
      <c r="U2235" s="77"/>
      <c r="V2235" s="61"/>
      <c r="W2235" s="61"/>
    </row>
    <row r="2236" spans="21:23" x14ac:dyDescent="0.2">
      <c r="U2236" s="77"/>
      <c r="V2236" s="61"/>
      <c r="W2236" s="61"/>
    </row>
    <row r="2237" spans="21:23" x14ac:dyDescent="0.2">
      <c r="U2237" s="77"/>
      <c r="V2237" s="61"/>
      <c r="W2237" s="61"/>
    </row>
    <row r="2238" spans="21:23" x14ac:dyDescent="0.2">
      <c r="U2238" s="77"/>
      <c r="V2238" s="61"/>
      <c r="W2238" s="61"/>
    </row>
    <row r="2239" spans="21:23" x14ac:dyDescent="0.2">
      <c r="U2239" s="77"/>
      <c r="V2239" s="61"/>
      <c r="W2239" s="61"/>
    </row>
    <row r="2240" spans="21:23" x14ac:dyDescent="0.2">
      <c r="U2240" s="77"/>
      <c r="V2240" s="61"/>
      <c r="W2240" s="61"/>
    </row>
    <row r="2241" spans="21:23" x14ac:dyDescent="0.2">
      <c r="U2241" s="77"/>
      <c r="V2241" s="61"/>
      <c r="W2241" s="61"/>
    </row>
    <row r="2242" spans="21:23" x14ac:dyDescent="0.2">
      <c r="U2242" s="77"/>
      <c r="V2242" s="61"/>
      <c r="W2242" s="61"/>
    </row>
    <row r="2243" spans="21:23" x14ac:dyDescent="0.2">
      <c r="U2243" s="77"/>
      <c r="V2243" s="61"/>
      <c r="W2243" s="61"/>
    </row>
    <row r="2244" spans="21:23" x14ac:dyDescent="0.2">
      <c r="U2244" s="77"/>
      <c r="V2244" s="61"/>
      <c r="W2244" s="61"/>
    </row>
    <row r="2245" spans="21:23" x14ac:dyDescent="0.2">
      <c r="U2245" s="77"/>
      <c r="V2245" s="61"/>
      <c r="W2245" s="61"/>
    </row>
    <row r="2246" spans="21:23" x14ac:dyDescent="0.2">
      <c r="U2246" s="77"/>
      <c r="V2246" s="61"/>
      <c r="W2246" s="61"/>
    </row>
    <row r="2247" spans="21:23" x14ac:dyDescent="0.2">
      <c r="U2247" s="77"/>
      <c r="V2247" s="61"/>
      <c r="W2247" s="61"/>
    </row>
    <row r="2248" spans="21:23" x14ac:dyDescent="0.2">
      <c r="U2248" s="77"/>
      <c r="V2248" s="61"/>
      <c r="W2248" s="61"/>
    </row>
    <row r="2249" spans="21:23" x14ac:dyDescent="0.2">
      <c r="U2249" s="77"/>
      <c r="V2249" s="61"/>
      <c r="W2249" s="61"/>
    </row>
    <row r="2250" spans="21:23" x14ac:dyDescent="0.2">
      <c r="U2250" s="77"/>
      <c r="V2250" s="61"/>
      <c r="W2250" s="61"/>
    </row>
    <row r="2251" spans="21:23" x14ac:dyDescent="0.2">
      <c r="U2251" s="77"/>
      <c r="V2251" s="61"/>
      <c r="W2251" s="61"/>
    </row>
    <row r="2252" spans="21:23" x14ac:dyDescent="0.2">
      <c r="U2252" s="77"/>
      <c r="V2252" s="61"/>
      <c r="W2252" s="61"/>
    </row>
    <row r="2253" spans="21:23" x14ac:dyDescent="0.2">
      <c r="U2253" s="77"/>
      <c r="V2253" s="61"/>
      <c r="W2253" s="61"/>
    </row>
    <row r="2254" spans="21:23" x14ac:dyDescent="0.2">
      <c r="U2254" s="77"/>
      <c r="V2254" s="61"/>
      <c r="W2254" s="61"/>
    </row>
    <row r="2255" spans="21:23" x14ac:dyDescent="0.2">
      <c r="U2255" s="77"/>
      <c r="V2255" s="61"/>
      <c r="W2255" s="61"/>
    </row>
    <row r="2256" spans="21:23" x14ac:dyDescent="0.2">
      <c r="U2256" s="77"/>
      <c r="V2256" s="61"/>
      <c r="W2256" s="61"/>
    </row>
    <row r="2257" spans="21:23" x14ac:dyDescent="0.2">
      <c r="U2257" s="77"/>
      <c r="V2257" s="61"/>
      <c r="W2257" s="61"/>
    </row>
    <row r="2258" spans="21:23" x14ac:dyDescent="0.2">
      <c r="U2258" s="77"/>
      <c r="V2258" s="61"/>
      <c r="W2258" s="61"/>
    </row>
    <row r="2259" spans="21:23" x14ac:dyDescent="0.2">
      <c r="U2259" s="77"/>
      <c r="V2259" s="61"/>
      <c r="W2259" s="61"/>
    </row>
    <row r="2260" spans="21:23" x14ac:dyDescent="0.2">
      <c r="U2260" s="77"/>
      <c r="V2260" s="61"/>
      <c r="W2260" s="61"/>
    </row>
    <row r="2261" spans="21:23" x14ac:dyDescent="0.2">
      <c r="U2261" s="77"/>
      <c r="V2261" s="61"/>
      <c r="W2261" s="61"/>
    </row>
    <row r="2262" spans="21:23" x14ac:dyDescent="0.2">
      <c r="U2262" s="77"/>
      <c r="V2262" s="61"/>
      <c r="W2262" s="61"/>
    </row>
    <row r="2263" spans="21:23" x14ac:dyDescent="0.2">
      <c r="U2263" s="77"/>
      <c r="V2263" s="61"/>
      <c r="W2263" s="61"/>
    </row>
    <row r="2264" spans="21:23" x14ac:dyDescent="0.2">
      <c r="U2264" s="77"/>
      <c r="V2264" s="61"/>
      <c r="W2264" s="61"/>
    </row>
    <row r="2265" spans="21:23" x14ac:dyDescent="0.2">
      <c r="U2265" s="77"/>
      <c r="V2265" s="61"/>
      <c r="W2265" s="61"/>
    </row>
    <row r="2266" spans="21:23" x14ac:dyDescent="0.2">
      <c r="U2266" s="77"/>
      <c r="V2266" s="61"/>
      <c r="W2266" s="61"/>
    </row>
    <row r="2267" spans="21:23" x14ac:dyDescent="0.2">
      <c r="U2267" s="77"/>
      <c r="V2267" s="61"/>
      <c r="W2267" s="61"/>
    </row>
    <row r="2268" spans="21:23" x14ac:dyDescent="0.2">
      <c r="U2268" s="77"/>
      <c r="V2268" s="61"/>
      <c r="W2268" s="61"/>
    </row>
    <row r="2269" spans="21:23" x14ac:dyDescent="0.2">
      <c r="U2269" s="77"/>
      <c r="V2269" s="61"/>
      <c r="W2269" s="61"/>
    </row>
    <row r="2270" spans="21:23" x14ac:dyDescent="0.2">
      <c r="U2270" s="77"/>
      <c r="V2270" s="61"/>
      <c r="W2270" s="61"/>
    </row>
    <row r="2271" spans="21:23" x14ac:dyDescent="0.2">
      <c r="U2271" s="77"/>
      <c r="V2271" s="61"/>
      <c r="W2271" s="61"/>
    </row>
    <row r="2272" spans="21:23" x14ac:dyDescent="0.2">
      <c r="U2272" s="77"/>
      <c r="V2272" s="61"/>
      <c r="W2272" s="61"/>
    </row>
    <row r="2273" spans="21:23" x14ac:dyDescent="0.2">
      <c r="U2273" s="77"/>
      <c r="V2273" s="61"/>
      <c r="W2273" s="61"/>
    </row>
    <row r="2274" spans="21:23" x14ac:dyDescent="0.2">
      <c r="U2274" s="77"/>
      <c r="V2274" s="61"/>
      <c r="W2274" s="61"/>
    </row>
    <row r="2275" spans="21:23" x14ac:dyDescent="0.2">
      <c r="U2275" s="77"/>
      <c r="V2275" s="61"/>
      <c r="W2275" s="61"/>
    </row>
    <row r="2276" spans="21:23" x14ac:dyDescent="0.2">
      <c r="U2276" s="77"/>
      <c r="V2276" s="61"/>
      <c r="W2276" s="61"/>
    </row>
    <row r="2277" spans="21:23" x14ac:dyDescent="0.2">
      <c r="U2277" s="77"/>
      <c r="V2277" s="61"/>
      <c r="W2277" s="61"/>
    </row>
    <row r="2278" spans="21:23" x14ac:dyDescent="0.2">
      <c r="U2278" s="77"/>
      <c r="V2278" s="61"/>
      <c r="W2278" s="61"/>
    </row>
    <row r="2279" spans="21:23" x14ac:dyDescent="0.2">
      <c r="U2279" s="77"/>
      <c r="V2279" s="61"/>
      <c r="W2279" s="61"/>
    </row>
    <row r="2280" spans="21:23" x14ac:dyDescent="0.2">
      <c r="U2280" s="77"/>
      <c r="V2280" s="61"/>
      <c r="W2280" s="61"/>
    </row>
    <row r="2281" spans="21:23" x14ac:dyDescent="0.2">
      <c r="U2281" s="77"/>
      <c r="V2281" s="61"/>
      <c r="W2281" s="61"/>
    </row>
    <row r="2282" spans="21:23" x14ac:dyDescent="0.2">
      <c r="U2282" s="77"/>
      <c r="V2282" s="61"/>
      <c r="W2282" s="61"/>
    </row>
    <row r="2283" spans="21:23" x14ac:dyDescent="0.2">
      <c r="U2283" s="77"/>
      <c r="V2283" s="61"/>
      <c r="W2283" s="61"/>
    </row>
    <row r="2284" spans="21:23" x14ac:dyDescent="0.2">
      <c r="U2284" s="77"/>
      <c r="V2284" s="61"/>
      <c r="W2284" s="61"/>
    </row>
    <row r="2285" spans="21:23" x14ac:dyDescent="0.2">
      <c r="U2285" s="77"/>
      <c r="V2285" s="61"/>
      <c r="W2285" s="61"/>
    </row>
    <row r="2286" spans="21:23" x14ac:dyDescent="0.2">
      <c r="U2286" s="77"/>
      <c r="V2286" s="61"/>
      <c r="W2286" s="61"/>
    </row>
    <row r="2287" spans="21:23" x14ac:dyDescent="0.2">
      <c r="U2287" s="77"/>
      <c r="V2287" s="61"/>
      <c r="W2287" s="61"/>
    </row>
    <row r="2288" spans="21:23" x14ac:dyDescent="0.2">
      <c r="U2288" s="77"/>
      <c r="V2288" s="61"/>
      <c r="W2288" s="61"/>
    </row>
    <row r="2289" spans="21:23" x14ac:dyDescent="0.2">
      <c r="U2289" s="77"/>
      <c r="V2289" s="61"/>
      <c r="W2289" s="61"/>
    </row>
    <row r="2290" spans="21:23" x14ac:dyDescent="0.2">
      <c r="U2290" s="77"/>
      <c r="V2290" s="61"/>
      <c r="W2290" s="61"/>
    </row>
    <row r="2291" spans="21:23" x14ac:dyDescent="0.2">
      <c r="U2291" s="77"/>
      <c r="V2291" s="61"/>
      <c r="W2291" s="61"/>
    </row>
    <row r="2292" spans="21:23" x14ac:dyDescent="0.2">
      <c r="U2292" s="77"/>
      <c r="V2292" s="61"/>
      <c r="W2292" s="61"/>
    </row>
    <row r="2293" spans="21:23" x14ac:dyDescent="0.2">
      <c r="U2293" s="77"/>
      <c r="V2293" s="61"/>
      <c r="W2293" s="61"/>
    </row>
    <row r="2294" spans="21:23" x14ac:dyDescent="0.2">
      <c r="U2294" s="77"/>
      <c r="V2294" s="61"/>
      <c r="W2294" s="61"/>
    </row>
    <row r="2295" spans="21:23" x14ac:dyDescent="0.2">
      <c r="U2295" s="77"/>
      <c r="V2295" s="61"/>
      <c r="W2295" s="61"/>
    </row>
    <row r="2296" spans="21:23" x14ac:dyDescent="0.2">
      <c r="U2296" s="77"/>
      <c r="V2296" s="61"/>
      <c r="W2296" s="61"/>
    </row>
    <row r="2297" spans="21:23" x14ac:dyDescent="0.2">
      <c r="U2297" s="77"/>
      <c r="V2297" s="61"/>
      <c r="W2297" s="61"/>
    </row>
    <row r="2298" spans="21:23" x14ac:dyDescent="0.2">
      <c r="U2298" s="77"/>
      <c r="V2298" s="61"/>
      <c r="W2298" s="61"/>
    </row>
    <row r="2299" spans="21:23" x14ac:dyDescent="0.2">
      <c r="U2299" s="77"/>
      <c r="V2299" s="61"/>
      <c r="W2299" s="61"/>
    </row>
    <row r="2300" spans="21:23" x14ac:dyDescent="0.2">
      <c r="U2300" s="77"/>
      <c r="V2300" s="61"/>
      <c r="W2300" s="61"/>
    </row>
    <row r="2301" spans="21:23" x14ac:dyDescent="0.2">
      <c r="U2301" s="77"/>
      <c r="V2301" s="61"/>
      <c r="W2301" s="61"/>
    </row>
    <row r="2302" spans="21:23" x14ac:dyDescent="0.2">
      <c r="U2302" s="77"/>
      <c r="V2302" s="61"/>
      <c r="W2302" s="61"/>
    </row>
    <row r="2303" spans="21:23" x14ac:dyDescent="0.2">
      <c r="U2303" s="77"/>
      <c r="V2303" s="61"/>
      <c r="W2303" s="61"/>
    </row>
    <row r="2304" spans="21:23" x14ac:dyDescent="0.2">
      <c r="U2304" s="77"/>
      <c r="V2304" s="61"/>
      <c r="W2304" s="61"/>
    </row>
    <row r="2305" spans="21:23" x14ac:dyDescent="0.2">
      <c r="U2305" s="77"/>
      <c r="V2305" s="61"/>
      <c r="W2305" s="61"/>
    </row>
    <row r="2306" spans="21:23" x14ac:dyDescent="0.2">
      <c r="U2306" s="77"/>
      <c r="V2306" s="61"/>
      <c r="W2306" s="61"/>
    </row>
    <row r="2307" spans="21:23" x14ac:dyDescent="0.2">
      <c r="U2307" s="77"/>
      <c r="V2307" s="61"/>
      <c r="W2307" s="61"/>
    </row>
    <row r="2308" spans="21:23" x14ac:dyDescent="0.2">
      <c r="U2308" s="77"/>
      <c r="V2308" s="61"/>
      <c r="W2308" s="61"/>
    </row>
    <row r="2309" spans="21:23" x14ac:dyDescent="0.2">
      <c r="U2309" s="77"/>
      <c r="V2309" s="61"/>
      <c r="W2309" s="61"/>
    </row>
    <row r="2310" spans="21:23" x14ac:dyDescent="0.2">
      <c r="U2310" s="77"/>
      <c r="V2310" s="61"/>
      <c r="W2310" s="61"/>
    </row>
    <row r="2311" spans="21:23" x14ac:dyDescent="0.2">
      <c r="U2311" s="77"/>
      <c r="V2311" s="61"/>
      <c r="W2311" s="61"/>
    </row>
    <row r="2312" spans="21:23" x14ac:dyDescent="0.2">
      <c r="U2312" s="77"/>
      <c r="V2312" s="61"/>
      <c r="W2312" s="61"/>
    </row>
    <row r="2313" spans="21:23" x14ac:dyDescent="0.2">
      <c r="U2313" s="77"/>
      <c r="V2313" s="61"/>
      <c r="W2313" s="61"/>
    </row>
    <row r="2314" spans="21:23" x14ac:dyDescent="0.2">
      <c r="U2314" s="77"/>
      <c r="V2314" s="61"/>
      <c r="W2314" s="61"/>
    </row>
    <row r="2315" spans="21:23" x14ac:dyDescent="0.2">
      <c r="U2315" s="77"/>
      <c r="V2315" s="61"/>
      <c r="W2315" s="61"/>
    </row>
    <row r="2316" spans="21:23" x14ac:dyDescent="0.2">
      <c r="U2316" s="77"/>
      <c r="V2316" s="61"/>
      <c r="W2316" s="61"/>
    </row>
    <row r="2317" spans="21:23" x14ac:dyDescent="0.2">
      <c r="U2317" s="77"/>
      <c r="V2317" s="61"/>
      <c r="W2317" s="61"/>
    </row>
    <row r="2318" spans="21:23" x14ac:dyDescent="0.2">
      <c r="U2318" s="77"/>
      <c r="V2318" s="61"/>
      <c r="W2318" s="61"/>
    </row>
    <row r="2319" spans="21:23" x14ac:dyDescent="0.2">
      <c r="U2319" s="77"/>
      <c r="V2319" s="61"/>
      <c r="W2319" s="61"/>
    </row>
    <row r="2320" spans="21:23" x14ac:dyDescent="0.2">
      <c r="U2320" s="77"/>
      <c r="V2320" s="61"/>
      <c r="W2320" s="61"/>
    </row>
    <row r="2321" spans="21:23" x14ac:dyDescent="0.2">
      <c r="U2321" s="77"/>
      <c r="V2321" s="61"/>
      <c r="W2321" s="61"/>
    </row>
    <row r="2322" spans="21:23" x14ac:dyDescent="0.2">
      <c r="U2322" s="77"/>
      <c r="V2322" s="61"/>
      <c r="W2322" s="61"/>
    </row>
    <row r="2323" spans="21:23" x14ac:dyDescent="0.2">
      <c r="U2323" s="77"/>
      <c r="V2323" s="61"/>
      <c r="W2323" s="61"/>
    </row>
    <row r="2324" spans="21:23" x14ac:dyDescent="0.2">
      <c r="U2324" s="77"/>
      <c r="V2324" s="61"/>
      <c r="W2324" s="61"/>
    </row>
    <row r="2325" spans="21:23" x14ac:dyDescent="0.2">
      <c r="U2325" s="77"/>
      <c r="V2325" s="61"/>
      <c r="W2325" s="61"/>
    </row>
    <row r="2326" spans="21:23" x14ac:dyDescent="0.2">
      <c r="U2326" s="77"/>
      <c r="V2326" s="61"/>
      <c r="W2326" s="61"/>
    </row>
    <row r="2327" spans="21:23" x14ac:dyDescent="0.2">
      <c r="U2327" s="77"/>
      <c r="V2327" s="61"/>
      <c r="W2327" s="61"/>
    </row>
    <row r="2328" spans="21:23" x14ac:dyDescent="0.2">
      <c r="U2328" s="77"/>
      <c r="V2328" s="61"/>
      <c r="W2328" s="61"/>
    </row>
    <row r="2329" spans="21:23" x14ac:dyDescent="0.2">
      <c r="U2329" s="77"/>
      <c r="V2329" s="61"/>
      <c r="W2329" s="61"/>
    </row>
    <row r="2330" spans="21:23" x14ac:dyDescent="0.2">
      <c r="U2330" s="77"/>
      <c r="V2330" s="61"/>
      <c r="W2330" s="61"/>
    </row>
    <row r="2331" spans="21:23" x14ac:dyDescent="0.2">
      <c r="U2331" s="77"/>
      <c r="V2331" s="61"/>
      <c r="W2331" s="61"/>
    </row>
    <row r="2332" spans="21:23" x14ac:dyDescent="0.2">
      <c r="U2332" s="77"/>
      <c r="V2332" s="61"/>
      <c r="W2332" s="61"/>
    </row>
    <row r="2333" spans="21:23" x14ac:dyDescent="0.2">
      <c r="U2333" s="77"/>
      <c r="V2333" s="61"/>
      <c r="W2333" s="61"/>
    </row>
    <row r="2334" spans="21:23" x14ac:dyDescent="0.2">
      <c r="U2334" s="77"/>
      <c r="V2334" s="61"/>
      <c r="W2334" s="61"/>
    </row>
    <row r="2335" spans="21:23" x14ac:dyDescent="0.2">
      <c r="U2335" s="77"/>
      <c r="V2335" s="61"/>
      <c r="W2335" s="61"/>
    </row>
    <row r="2336" spans="21:23" x14ac:dyDescent="0.2">
      <c r="U2336" s="77"/>
      <c r="V2336" s="61"/>
      <c r="W2336" s="61"/>
    </row>
    <row r="2337" spans="21:23" x14ac:dyDescent="0.2">
      <c r="U2337" s="77"/>
      <c r="V2337" s="61"/>
      <c r="W2337" s="61"/>
    </row>
    <row r="2338" spans="21:23" x14ac:dyDescent="0.2">
      <c r="U2338" s="77"/>
      <c r="V2338" s="61"/>
      <c r="W2338" s="61"/>
    </row>
    <row r="2339" spans="21:23" x14ac:dyDescent="0.2">
      <c r="U2339" s="77"/>
      <c r="V2339" s="61"/>
      <c r="W2339" s="61"/>
    </row>
    <row r="2340" spans="21:23" x14ac:dyDescent="0.2">
      <c r="U2340" s="77"/>
      <c r="V2340" s="61"/>
      <c r="W2340" s="61"/>
    </row>
    <row r="2341" spans="21:23" x14ac:dyDescent="0.2">
      <c r="U2341" s="77"/>
      <c r="V2341" s="61"/>
      <c r="W2341" s="61"/>
    </row>
    <row r="2342" spans="21:23" x14ac:dyDescent="0.2">
      <c r="U2342" s="77"/>
      <c r="V2342" s="61"/>
      <c r="W2342" s="61"/>
    </row>
    <row r="2343" spans="21:23" x14ac:dyDescent="0.2">
      <c r="U2343" s="77"/>
      <c r="V2343" s="61"/>
      <c r="W2343" s="61"/>
    </row>
    <row r="2344" spans="21:23" x14ac:dyDescent="0.2">
      <c r="U2344" s="77"/>
      <c r="V2344" s="61"/>
      <c r="W2344" s="61"/>
    </row>
    <row r="2345" spans="21:23" x14ac:dyDescent="0.2">
      <c r="U2345" s="77"/>
      <c r="V2345" s="61"/>
      <c r="W2345" s="61"/>
    </row>
    <row r="2346" spans="21:23" x14ac:dyDescent="0.2">
      <c r="U2346" s="77"/>
      <c r="V2346" s="61"/>
      <c r="W2346" s="61"/>
    </row>
    <row r="2347" spans="21:23" x14ac:dyDescent="0.2">
      <c r="U2347" s="77"/>
      <c r="V2347" s="61"/>
      <c r="W2347" s="61"/>
    </row>
    <row r="2348" spans="21:23" x14ac:dyDescent="0.2">
      <c r="U2348" s="77"/>
      <c r="V2348" s="61"/>
      <c r="W2348" s="61"/>
    </row>
    <row r="2349" spans="21:23" x14ac:dyDescent="0.2">
      <c r="U2349" s="77"/>
      <c r="V2349" s="61"/>
      <c r="W2349" s="61"/>
    </row>
    <row r="2350" spans="21:23" x14ac:dyDescent="0.2">
      <c r="U2350" s="77"/>
      <c r="V2350" s="61"/>
      <c r="W2350" s="61"/>
    </row>
    <row r="2351" spans="21:23" x14ac:dyDescent="0.2">
      <c r="U2351" s="77"/>
      <c r="V2351" s="61"/>
      <c r="W2351" s="61"/>
    </row>
    <row r="2352" spans="21:23" x14ac:dyDescent="0.2">
      <c r="U2352" s="77"/>
      <c r="V2352" s="61"/>
      <c r="W2352" s="61"/>
    </row>
    <row r="2353" spans="21:23" x14ac:dyDescent="0.2">
      <c r="U2353" s="77"/>
      <c r="V2353" s="61"/>
      <c r="W2353" s="61"/>
    </row>
    <row r="2354" spans="21:23" x14ac:dyDescent="0.2">
      <c r="U2354" s="77"/>
      <c r="V2354" s="61"/>
      <c r="W2354" s="61"/>
    </row>
    <row r="2355" spans="21:23" x14ac:dyDescent="0.2">
      <c r="U2355" s="77"/>
      <c r="V2355" s="61"/>
      <c r="W2355" s="61"/>
    </row>
    <row r="2356" spans="21:23" x14ac:dyDescent="0.2">
      <c r="U2356" s="77"/>
      <c r="V2356" s="61"/>
      <c r="W2356" s="61"/>
    </row>
    <row r="2357" spans="21:23" x14ac:dyDescent="0.2">
      <c r="U2357" s="77"/>
      <c r="V2357" s="61"/>
      <c r="W2357" s="61"/>
    </row>
    <row r="2358" spans="21:23" x14ac:dyDescent="0.2">
      <c r="U2358" s="77"/>
      <c r="V2358" s="61"/>
      <c r="W2358" s="61"/>
    </row>
    <row r="2359" spans="21:23" x14ac:dyDescent="0.2">
      <c r="U2359" s="77"/>
      <c r="V2359" s="61"/>
      <c r="W2359" s="61"/>
    </row>
    <row r="2360" spans="21:23" x14ac:dyDescent="0.2">
      <c r="U2360" s="77"/>
      <c r="V2360" s="61"/>
      <c r="W2360" s="61"/>
    </row>
    <row r="2361" spans="21:23" x14ac:dyDescent="0.2">
      <c r="U2361" s="77"/>
      <c r="V2361" s="61"/>
      <c r="W2361" s="61"/>
    </row>
    <row r="2362" spans="21:23" x14ac:dyDescent="0.2">
      <c r="U2362" s="77"/>
      <c r="V2362" s="61"/>
      <c r="W2362" s="61"/>
    </row>
    <row r="2363" spans="21:23" x14ac:dyDescent="0.2">
      <c r="U2363" s="77"/>
      <c r="V2363" s="61"/>
      <c r="W2363" s="61"/>
    </row>
    <row r="2364" spans="21:23" x14ac:dyDescent="0.2">
      <c r="U2364" s="77"/>
      <c r="V2364" s="61"/>
      <c r="W2364" s="61"/>
    </row>
    <row r="2365" spans="21:23" x14ac:dyDescent="0.2">
      <c r="U2365" s="77"/>
      <c r="V2365" s="61"/>
      <c r="W2365" s="61"/>
    </row>
    <row r="2366" spans="21:23" x14ac:dyDescent="0.2">
      <c r="U2366" s="77"/>
      <c r="V2366" s="61"/>
      <c r="W2366" s="61"/>
    </row>
    <row r="2367" spans="21:23" x14ac:dyDescent="0.2">
      <c r="U2367" s="77"/>
      <c r="V2367" s="61"/>
      <c r="W2367" s="61"/>
    </row>
    <row r="2368" spans="21:23" x14ac:dyDescent="0.2">
      <c r="U2368" s="77"/>
      <c r="V2368" s="61"/>
      <c r="W2368" s="61"/>
    </row>
    <row r="2369" spans="21:23" x14ac:dyDescent="0.2">
      <c r="U2369" s="77"/>
      <c r="V2369" s="61"/>
      <c r="W2369" s="61"/>
    </row>
    <row r="2370" spans="21:23" x14ac:dyDescent="0.2">
      <c r="U2370" s="77"/>
      <c r="V2370" s="61"/>
      <c r="W2370" s="61"/>
    </row>
    <row r="2371" spans="21:23" x14ac:dyDescent="0.2">
      <c r="U2371" s="77"/>
      <c r="V2371" s="61"/>
      <c r="W2371" s="61"/>
    </row>
    <row r="2372" spans="21:23" x14ac:dyDescent="0.2">
      <c r="U2372" s="77"/>
      <c r="V2372" s="61"/>
      <c r="W2372" s="61"/>
    </row>
    <row r="2373" spans="21:23" x14ac:dyDescent="0.2">
      <c r="U2373" s="77"/>
      <c r="V2373" s="61"/>
      <c r="W2373" s="61"/>
    </row>
    <row r="2374" spans="21:23" x14ac:dyDescent="0.2">
      <c r="U2374" s="77"/>
      <c r="V2374" s="61"/>
      <c r="W2374" s="61"/>
    </row>
    <row r="2375" spans="21:23" x14ac:dyDescent="0.2">
      <c r="U2375" s="77"/>
      <c r="V2375" s="61"/>
      <c r="W2375" s="61"/>
    </row>
    <row r="2376" spans="21:23" x14ac:dyDescent="0.2">
      <c r="U2376" s="77"/>
      <c r="V2376" s="61"/>
      <c r="W2376" s="61"/>
    </row>
    <row r="2377" spans="21:23" x14ac:dyDescent="0.2">
      <c r="U2377" s="77"/>
      <c r="V2377" s="61"/>
      <c r="W2377" s="61"/>
    </row>
    <row r="2378" spans="21:23" x14ac:dyDescent="0.2">
      <c r="U2378" s="77"/>
      <c r="V2378" s="61"/>
      <c r="W2378" s="61"/>
    </row>
    <row r="2379" spans="21:23" x14ac:dyDescent="0.2">
      <c r="U2379" s="77"/>
      <c r="V2379" s="61"/>
      <c r="W2379" s="61"/>
    </row>
    <row r="2380" spans="21:23" x14ac:dyDescent="0.2">
      <c r="U2380" s="77"/>
      <c r="V2380" s="61"/>
      <c r="W2380" s="61"/>
    </row>
    <row r="2381" spans="21:23" x14ac:dyDescent="0.2">
      <c r="U2381" s="77"/>
      <c r="V2381" s="61"/>
      <c r="W2381" s="61"/>
    </row>
    <row r="2382" spans="21:23" x14ac:dyDescent="0.2">
      <c r="U2382" s="77"/>
      <c r="V2382" s="61"/>
      <c r="W2382" s="61"/>
    </row>
    <row r="2383" spans="21:23" x14ac:dyDescent="0.2">
      <c r="U2383" s="77"/>
      <c r="V2383" s="61"/>
      <c r="W2383" s="61"/>
    </row>
    <row r="2384" spans="21:23" x14ac:dyDescent="0.2">
      <c r="U2384" s="77"/>
      <c r="V2384" s="61"/>
      <c r="W2384" s="61"/>
    </row>
    <row r="2385" spans="21:23" x14ac:dyDescent="0.2">
      <c r="U2385" s="77"/>
      <c r="V2385" s="61"/>
      <c r="W2385" s="61"/>
    </row>
    <row r="2386" spans="21:23" x14ac:dyDescent="0.2">
      <c r="U2386" s="77"/>
      <c r="V2386" s="61"/>
      <c r="W2386" s="61"/>
    </row>
    <row r="2387" spans="21:23" x14ac:dyDescent="0.2">
      <c r="U2387" s="77"/>
      <c r="V2387" s="61"/>
      <c r="W2387" s="61"/>
    </row>
    <row r="2388" spans="21:23" x14ac:dyDescent="0.2">
      <c r="U2388" s="77"/>
      <c r="V2388" s="61"/>
      <c r="W2388" s="61"/>
    </row>
    <row r="2389" spans="21:23" x14ac:dyDescent="0.2">
      <c r="U2389" s="77"/>
      <c r="V2389" s="61"/>
      <c r="W2389" s="61"/>
    </row>
    <row r="2390" spans="21:23" x14ac:dyDescent="0.2">
      <c r="U2390" s="77"/>
      <c r="V2390" s="61"/>
      <c r="W2390" s="61"/>
    </row>
    <row r="2391" spans="21:23" x14ac:dyDescent="0.2">
      <c r="U2391" s="77"/>
      <c r="V2391" s="61"/>
      <c r="W2391" s="61"/>
    </row>
    <row r="2392" spans="21:23" x14ac:dyDescent="0.2">
      <c r="U2392" s="77"/>
      <c r="V2392" s="61"/>
      <c r="W2392" s="61"/>
    </row>
    <row r="2393" spans="21:23" x14ac:dyDescent="0.2">
      <c r="U2393" s="77"/>
      <c r="V2393" s="61"/>
      <c r="W2393" s="61"/>
    </row>
    <row r="2394" spans="21:23" x14ac:dyDescent="0.2">
      <c r="U2394" s="77"/>
      <c r="V2394" s="61"/>
      <c r="W2394" s="61"/>
    </row>
    <row r="2395" spans="21:23" x14ac:dyDescent="0.2">
      <c r="U2395" s="77"/>
      <c r="V2395" s="61"/>
      <c r="W2395" s="61"/>
    </row>
    <row r="2396" spans="21:23" x14ac:dyDescent="0.2">
      <c r="U2396" s="77"/>
      <c r="V2396" s="61"/>
      <c r="W2396" s="61"/>
    </row>
    <row r="2397" spans="21:23" x14ac:dyDescent="0.2">
      <c r="U2397" s="77"/>
      <c r="V2397" s="61"/>
      <c r="W2397" s="61"/>
    </row>
    <row r="2398" spans="21:23" x14ac:dyDescent="0.2">
      <c r="U2398" s="77"/>
      <c r="V2398" s="61"/>
      <c r="W2398" s="61"/>
    </row>
    <row r="2399" spans="21:23" x14ac:dyDescent="0.2">
      <c r="U2399" s="77"/>
      <c r="V2399" s="61"/>
      <c r="W2399" s="61"/>
    </row>
    <row r="2400" spans="21:23" x14ac:dyDescent="0.2">
      <c r="U2400" s="77"/>
      <c r="V2400" s="61"/>
      <c r="W2400" s="61"/>
    </row>
    <row r="2401" spans="21:23" x14ac:dyDescent="0.2">
      <c r="U2401" s="77"/>
      <c r="V2401" s="61"/>
      <c r="W2401" s="61"/>
    </row>
    <row r="2402" spans="21:23" x14ac:dyDescent="0.2">
      <c r="U2402" s="77"/>
      <c r="V2402" s="61"/>
      <c r="W2402" s="61"/>
    </row>
    <row r="2403" spans="21:23" x14ac:dyDescent="0.2">
      <c r="U2403" s="77"/>
      <c r="V2403" s="61"/>
      <c r="W2403" s="61"/>
    </row>
    <row r="2404" spans="21:23" x14ac:dyDescent="0.2">
      <c r="U2404" s="77"/>
      <c r="V2404" s="61"/>
      <c r="W2404" s="61"/>
    </row>
    <row r="2405" spans="21:23" x14ac:dyDescent="0.2">
      <c r="U2405" s="77"/>
      <c r="V2405" s="61"/>
      <c r="W2405" s="61"/>
    </row>
    <row r="2406" spans="21:23" x14ac:dyDescent="0.2">
      <c r="U2406" s="77"/>
      <c r="V2406" s="61"/>
      <c r="W2406" s="61"/>
    </row>
    <row r="2407" spans="21:23" x14ac:dyDescent="0.2">
      <c r="U2407" s="77"/>
      <c r="V2407" s="61"/>
      <c r="W2407" s="61"/>
    </row>
    <row r="2408" spans="21:23" x14ac:dyDescent="0.2">
      <c r="U2408" s="77"/>
      <c r="V2408" s="61"/>
      <c r="W2408" s="61"/>
    </row>
    <row r="2409" spans="21:23" x14ac:dyDescent="0.2">
      <c r="U2409" s="77"/>
      <c r="V2409" s="61"/>
      <c r="W2409" s="61"/>
    </row>
    <row r="2410" spans="21:23" x14ac:dyDescent="0.2">
      <c r="U2410" s="77"/>
      <c r="V2410" s="61"/>
      <c r="W2410" s="61"/>
    </row>
    <row r="2411" spans="21:23" x14ac:dyDescent="0.2">
      <c r="U2411" s="77"/>
      <c r="V2411" s="61"/>
      <c r="W2411" s="61"/>
    </row>
    <row r="2412" spans="21:23" x14ac:dyDescent="0.2">
      <c r="U2412" s="77"/>
      <c r="V2412" s="61"/>
      <c r="W2412" s="61"/>
    </row>
    <row r="2413" spans="21:23" x14ac:dyDescent="0.2">
      <c r="U2413" s="77"/>
      <c r="V2413" s="61"/>
      <c r="W2413" s="61"/>
    </row>
    <row r="2414" spans="21:23" x14ac:dyDescent="0.2">
      <c r="U2414" s="77"/>
      <c r="V2414" s="61"/>
      <c r="W2414" s="61"/>
    </row>
    <row r="2415" spans="21:23" x14ac:dyDescent="0.2">
      <c r="U2415" s="77"/>
      <c r="V2415" s="61"/>
      <c r="W2415" s="61"/>
    </row>
    <row r="2416" spans="21:23" x14ac:dyDescent="0.2">
      <c r="U2416" s="77"/>
      <c r="V2416" s="61"/>
      <c r="W2416" s="61"/>
    </row>
    <row r="2417" spans="21:23" x14ac:dyDescent="0.2">
      <c r="U2417" s="77"/>
      <c r="V2417" s="61"/>
      <c r="W2417" s="61"/>
    </row>
    <row r="2418" spans="21:23" x14ac:dyDescent="0.2">
      <c r="U2418" s="77"/>
      <c r="V2418" s="61"/>
      <c r="W2418" s="61"/>
    </row>
    <row r="2419" spans="21:23" x14ac:dyDescent="0.2">
      <c r="U2419" s="77"/>
      <c r="V2419" s="61"/>
      <c r="W2419" s="61"/>
    </row>
    <row r="2420" spans="21:23" x14ac:dyDescent="0.2">
      <c r="U2420" s="77"/>
      <c r="V2420" s="61"/>
      <c r="W2420" s="61"/>
    </row>
    <row r="2421" spans="21:23" x14ac:dyDescent="0.2">
      <c r="U2421" s="77"/>
      <c r="V2421" s="61"/>
      <c r="W2421" s="61"/>
    </row>
    <row r="2422" spans="21:23" x14ac:dyDescent="0.2">
      <c r="U2422" s="77"/>
      <c r="V2422" s="61"/>
      <c r="W2422" s="61"/>
    </row>
    <row r="2423" spans="21:23" x14ac:dyDescent="0.2">
      <c r="U2423" s="77"/>
      <c r="V2423" s="61"/>
      <c r="W2423" s="61"/>
    </row>
    <row r="2424" spans="21:23" x14ac:dyDescent="0.2">
      <c r="U2424" s="77"/>
      <c r="V2424" s="61"/>
      <c r="W2424" s="61"/>
    </row>
    <row r="2425" spans="21:23" x14ac:dyDescent="0.2">
      <c r="U2425" s="77"/>
      <c r="V2425" s="61"/>
      <c r="W2425" s="61"/>
    </row>
    <row r="2426" spans="21:23" x14ac:dyDescent="0.2">
      <c r="U2426" s="77"/>
      <c r="V2426" s="61"/>
      <c r="W2426" s="61"/>
    </row>
    <row r="2427" spans="21:23" x14ac:dyDescent="0.2">
      <c r="U2427" s="77"/>
      <c r="V2427" s="61"/>
      <c r="W2427" s="61"/>
    </row>
    <row r="2428" spans="21:23" x14ac:dyDescent="0.2">
      <c r="U2428" s="77"/>
      <c r="V2428" s="61"/>
      <c r="W2428" s="61"/>
    </row>
    <row r="2429" spans="21:23" x14ac:dyDescent="0.2">
      <c r="U2429" s="77"/>
      <c r="V2429" s="61"/>
      <c r="W2429" s="61"/>
    </row>
    <row r="2430" spans="21:23" x14ac:dyDescent="0.2">
      <c r="U2430" s="77"/>
      <c r="V2430" s="61"/>
      <c r="W2430" s="61"/>
    </row>
    <row r="2431" spans="21:23" x14ac:dyDescent="0.2">
      <c r="U2431" s="77"/>
      <c r="V2431" s="61"/>
      <c r="W2431" s="61"/>
    </row>
    <row r="2432" spans="21:23" x14ac:dyDescent="0.2">
      <c r="U2432" s="77"/>
      <c r="V2432" s="61"/>
      <c r="W2432" s="61"/>
    </row>
    <row r="2433" spans="21:23" x14ac:dyDescent="0.2">
      <c r="U2433" s="77"/>
      <c r="V2433" s="61"/>
      <c r="W2433" s="61"/>
    </row>
    <row r="2434" spans="21:23" x14ac:dyDescent="0.2">
      <c r="U2434" s="77"/>
      <c r="V2434" s="61"/>
      <c r="W2434" s="61"/>
    </row>
    <row r="2435" spans="21:23" x14ac:dyDescent="0.2">
      <c r="U2435" s="77"/>
      <c r="V2435" s="61"/>
      <c r="W2435" s="61"/>
    </row>
    <row r="2436" spans="21:23" x14ac:dyDescent="0.2">
      <c r="U2436" s="77"/>
      <c r="V2436" s="61"/>
      <c r="W2436" s="61"/>
    </row>
    <row r="2437" spans="21:23" x14ac:dyDescent="0.2">
      <c r="U2437" s="77"/>
      <c r="V2437" s="61"/>
      <c r="W2437" s="61"/>
    </row>
    <row r="2438" spans="21:23" x14ac:dyDescent="0.2">
      <c r="U2438" s="77"/>
      <c r="V2438" s="61"/>
      <c r="W2438" s="61"/>
    </row>
    <row r="2439" spans="21:23" x14ac:dyDescent="0.2">
      <c r="U2439" s="77"/>
      <c r="V2439" s="61"/>
      <c r="W2439" s="61"/>
    </row>
    <row r="2440" spans="21:23" x14ac:dyDescent="0.2">
      <c r="U2440" s="77"/>
      <c r="V2440" s="61"/>
      <c r="W2440" s="61"/>
    </row>
    <row r="2441" spans="21:23" x14ac:dyDescent="0.2">
      <c r="U2441" s="77"/>
      <c r="V2441" s="61"/>
      <c r="W2441" s="61"/>
    </row>
    <row r="2442" spans="21:23" x14ac:dyDescent="0.2">
      <c r="U2442" s="77"/>
      <c r="V2442" s="61"/>
      <c r="W2442" s="61"/>
    </row>
    <row r="2443" spans="21:23" x14ac:dyDescent="0.2">
      <c r="U2443" s="77"/>
      <c r="V2443" s="61"/>
      <c r="W2443" s="61"/>
    </row>
    <row r="2444" spans="21:23" x14ac:dyDescent="0.2">
      <c r="U2444" s="77"/>
      <c r="V2444" s="61"/>
      <c r="W2444" s="61"/>
    </row>
    <row r="2445" spans="21:23" x14ac:dyDescent="0.2">
      <c r="U2445" s="77"/>
      <c r="V2445" s="61"/>
      <c r="W2445" s="61"/>
    </row>
    <row r="2446" spans="21:23" x14ac:dyDescent="0.2">
      <c r="U2446" s="77"/>
      <c r="V2446" s="61"/>
      <c r="W2446" s="61"/>
    </row>
    <row r="2447" spans="21:23" x14ac:dyDescent="0.2">
      <c r="U2447" s="77"/>
      <c r="V2447" s="61"/>
      <c r="W2447" s="61"/>
    </row>
    <row r="2448" spans="21:23" x14ac:dyDescent="0.2">
      <c r="U2448" s="77"/>
      <c r="V2448" s="61"/>
      <c r="W2448" s="61"/>
    </row>
    <row r="2449" spans="21:23" x14ac:dyDescent="0.2">
      <c r="U2449" s="77"/>
      <c r="V2449" s="61"/>
      <c r="W2449" s="61"/>
    </row>
    <row r="2450" spans="21:23" x14ac:dyDescent="0.2">
      <c r="U2450" s="77"/>
      <c r="V2450" s="61"/>
      <c r="W2450" s="61"/>
    </row>
    <row r="2451" spans="21:23" x14ac:dyDescent="0.2">
      <c r="U2451" s="77"/>
      <c r="V2451" s="61"/>
      <c r="W2451" s="61"/>
    </row>
    <row r="2452" spans="21:23" x14ac:dyDescent="0.2">
      <c r="U2452" s="77"/>
      <c r="V2452" s="61"/>
      <c r="W2452" s="61"/>
    </row>
    <row r="2453" spans="21:23" x14ac:dyDescent="0.2">
      <c r="U2453" s="77"/>
      <c r="V2453" s="61"/>
      <c r="W2453" s="61"/>
    </row>
    <row r="2454" spans="21:23" x14ac:dyDescent="0.2">
      <c r="U2454" s="77"/>
      <c r="V2454" s="61"/>
      <c r="W2454" s="61"/>
    </row>
    <row r="2455" spans="21:23" x14ac:dyDescent="0.2">
      <c r="U2455" s="77"/>
      <c r="V2455" s="61"/>
      <c r="W2455" s="61"/>
    </row>
    <row r="2456" spans="21:23" x14ac:dyDescent="0.2">
      <c r="U2456" s="77"/>
      <c r="V2456" s="61"/>
      <c r="W2456" s="61"/>
    </row>
    <row r="2457" spans="21:23" x14ac:dyDescent="0.2">
      <c r="U2457" s="77"/>
      <c r="V2457" s="61"/>
      <c r="W2457" s="61"/>
    </row>
    <row r="2458" spans="21:23" x14ac:dyDescent="0.2">
      <c r="U2458" s="77"/>
      <c r="V2458" s="61"/>
      <c r="W2458" s="61"/>
    </row>
    <row r="2459" spans="21:23" x14ac:dyDescent="0.2">
      <c r="U2459" s="77"/>
      <c r="V2459" s="61"/>
      <c r="W2459" s="61"/>
    </row>
    <row r="2460" spans="21:23" x14ac:dyDescent="0.2">
      <c r="U2460" s="77"/>
      <c r="V2460" s="61"/>
      <c r="W2460" s="61"/>
    </row>
    <row r="2461" spans="21:23" x14ac:dyDescent="0.2">
      <c r="U2461" s="77"/>
      <c r="V2461" s="61"/>
      <c r="W2461" s="61"/>
    </row>
    <row r="2462" spans="21:23" x14ac:dyDescent="0.2">
      <c r="U2462" s="77"/>
      <c r="V2462" s="61"/>
      <c r="W2462" s="61"/>
    </row>
    <row r="2463" spans="21:23" x14ac:dyDescent="0.2">
      <c r="U2463" s="77"/>
      <c r="V2463" s="61"/>
      <c r="W2463" s="61"/>
    </row>
    <row r="2464" spans="21:23" x14ac:dyDescent="0.2">
      <c r="U2464" s="77"/>
      <c r="V2464" s="61"/>
      <c r="W2464" s="61"/>
    </row>
    <row r="2465" spans="21:23" x14ac:dyDescent="0.2">
      <c r="U2465" s="77"/>
      <c r="V2465" s="61"/>
      <c r="W2465" s="61"/>
    </row>
    <row r="2466" spans="21:23" x14ac:dyDescent="0.2">
      <c r="U2466" s="77"/>
      <c r="V2466" s="61"/>
      <c r="W2466" s="61"/>
    </row>
    <row r="2467" spans="21:23" x14ac:dyDescent="0.2">
      <c r="U2467" s="77"/>
      <c r="V2467" s="61"/>
      <c r="W2467" s="61"/>
    </row>
    <row r="2468" spans="21:23" x14ac:dyDescent="0.2">
      <c r="U2468" s="77"/>
      <c r="V2468" s="61"/>
      <c r="W2468" s="61"/>
    </row>
    <row r="2469" spans="21:23" x14ac:dyDescent="0.2">
      <c r="U2469" s="77"/>
      <c r="V2469" s="61"/>
      <c r="W2469" s="61"/>
    </row>
    <row r="2470" spans="21:23" x14ac:dyDescent="0.2">
      <c r="U2470" s="77"/>
      <c r="V2470" s="61"/>
      <c r="W2470" s="61"/>
    </row>
    <row r="2471" spans="21:23" x14ac:dyDescent="0.2">
      <c r="U2471" s="77"/>
      <c r="V2471" s="61"/>
      <c r="W2471" s="61"/>
    </row>
    <row r="2472" spans="21:23" x14ac:dyDescent="0.2">
      <c r="U2472" s="77"/>
      <c r="V2472" s="61"/>
      <c r="W2472" s="61"/>
    </row>
    <row r="2473" spans="21:23" x14ac:dyDescent="0.2">
      <c r="U2473" s="77"/>
      <c r="V2473" s="61"/>
      <c r="W2473" s="61"/>
    </row>
    <row r="2474" spans="21:23" x14ac:dyDescent="0.2">
      <c r="U2474" s="77"/>
      <c r="V2474" s="61"/>
      <c r="W2474" s="61"/>
    </row>
    <row r="2475" spans="21:23" x14ac:dyDescent="0.2">
      <c r="U2475" s="77"/>
      <c r="V2475" s="61"/>
      <c r="W2475" s="61"/>
    </row>
    <row r="2476" spans="21:23" x14ac:dyDescent="0.2">
      <c r="U2476" s="77"/>
      <c r="V2476" s="61"/>
      <c r="W2476" s="61"/>
    </row>
    <row r="2477" spans="21:23" x14ac:dyDescent="0.2">
      <c r="U2477" s="77"/>
      <c r="V2477" s="61"/>
      <c r="W2477" s="61"/>
    </row>
    <row r="2478" spans="21:23" x14ac:dyDescent="0.2">
      <c r="U2478" s="77"/>
      <c r="V2478" s="61"/>
      <c r="W2478" s="61"/>
    </row>
    <row r="2479" spans="21:23" x14ac:dyDescent="0.2">
      <c r="U2479" s="77"/>
      <c r="V2479" s="61"/>
      <c r="W2479" s="61"/>
    </row>
    <row r="2480" spans="21:23" x14ac:dyDescent="0.2">
      <c r="U2480" s="77"/>
      <c r="V2480" s="61"/>
      <c r="W2480" s="61"/>
    </row>
    <row r="2481" spans="21:23" x14ac:dyDescent="0.2">
      <c r="U2481" s="77"/>
      <c r="V2481" s="61"/>
      <c r="W2481" s="61"/>
    </row>
    <row r="2482" spans="21:23" x14ac:dyDescent="0.2">
      <c r="U2482" s="77"/>
      <c r="V2482" s="61"/>
      <c r="W2482" s="61"/>
    </row>
    <row r="2483" spans="21:23" x14ac:dyDescent="0.2">
      <c r="U2483" s="77"/>
      <c r="V2483" s="61"/>
      <c r="W2483" s="61"/>
    </row>
    <row r="2484" spans="21:23" x14ac:dyDescent="0.2">
      <c r="U2484" s="77"/>
      <c r="V2484" s="61"/>
      <c r="W2484" s="61"/>
    </row>
    <row r="2485" spans="21:23" x14ac:dyDescent="0.2">
      <c r="U2485" s="77"/>
      <c r="V2485" s="61"/>
      <c r="W2485" s="61"/>
    </row>
    <row r="2486" spans="21:23" x14ac:dyDescent="0.2">
      <c r="U2486" s="77"/>
      <c r="V2486" s="61"/>
      <c r="W2486" s="61"/>
    </row>
    <row r="2487" spans="21:23" x14ac:dyDescent="0.2">
      <c r="U2487" s="77"/>
      <c r="V2487" s="61"/>
      <c r="W2487" s="61"/>
    </row>
    <row r="2488" spans="21:23" x14ac:dyDescent="0.2">
      <c r="U2488" s="77"/>
      <c r="V2488" s="61"/>
      <c r="W2488" s="61"/>
    </row>
    <row r="2489" spans="21:23" x14ac:dyDescent="0.2">
      <c r="U2489" s="77"/>
      <c r="V2489" s="61"/>
      <c r="W2489" s="61"/>
    </row>
    <row r="2490" spans="21:23" x14ac:dyDescent="0.2">
      <c r="U2490" s="77"/>
      <c r="V2490" s="61"/>
      <c r="W2490" s="61"/>
    </row>
    <row r="2491" spans="21:23" x14ac:dyDescent="0.2">
      <c r="U2491" s="77"/>
      <c r="V2491" s="61"/>
      <c r="W2491" s="61"/>
    </row>
    <row r="2492" spans="21:23" x14ac:dyDescent="0.2">
      <c r="U2492" s="77"/>
      <c r="V2492" s="61"/>
      <c r="W2492" s="61"/>
    </row>
    <row r="2493" spans="21:23" x14ac:dyDescent="0.2">
      <c r="U2493" s="77"/>
      <c r="V2493" s="61"/>
      <c r="W2493" s="61"/>
    </row>
    <row r="2494" spans="21:23" x14ac:dyDescent="0.2">
      <c r="U2494" s="77"/>
      <c r="V2494" s="61"/>
      <c r="W2494" s="61"/>
    </row>
    <row r="2495" spans="21:23" x14ac:dyDescent="0.2">
      <c r="U2495" s="77"/>
      <c r="V2495" s="61"/>
      <c r="W2495" s="61"/>
    </row>
    <row r="2496" spans="21:23" x14ac:dyDescent="0.2">
      <c r="U2496" s="77"/>
      <c r="V2496" s="61"/>
      <c r="W2496" s="61"/>
    </row>
    <row r="2497" spans="21:23" x14ac:dyDescent="0.2">
      <c r="U2497" s="77"/>
      <c r="V2497" s="61"/>
      <c r="W2497" s="61"/>
    </row>
    <row r="2498" spans="21:23" x14ac:dyDescent="0.2">
      <c r="U2498" s="77"/>
      <c r="V2498" s="61"/>
      <c r="W2498" s="61"/>
    </row>
    <row r="2499" spans="21:23" x14ac:dyDescent="0.2">
      <c r="U2499" s="77"/>
      <c r="V2499" s="61"/>
      <c r="W2499" s="61"/>
    </row>
    <row r="2500" spans="21:23" x14ac:dyDescent="0.2">
      <c r="U2500" s="77"/>
      <c r="V2500" s="61"/>
      <c r="W2500" s="61"/>
    </row>
    <row r="2501" spans="21:23" x14ac:dyDescent="0.2">
      <c r="U2501" s="77"/>
      <c r="V2501" s="61"/>
      <c r="W2501" s="61"/>
    </row>
    <row r="2502" spans="21:23" x14ac:dyDescent="0.2">
      <c r="U2502" s="77"/>
      <c r="V2502" s="61"/>
      <c r="W2502" s="61"/>
    </row>
    <row r="2503" spans="21:23" x14ac:dyDescent="0.2">
      <c r="U2503" s="77"/>
      <c r="V2503" s="61"/>
      <c r="W2503" s="61"/>
    </row>
    <row r="2504" spans="21:23" x14ac:dyDescent="0.2">
      <c r="U2504" s="77"/>
      <c r="V2504" s="61"/>
      <c r="W2504" s="61"/>
    </row>
    <row r="2505" spans="21:23" x14ac:dyDescent="0.2">
      <c r="U2505" s="77"/>
      <c r="V2505" s="61"/>
      <c r="W2505" s="61"/>
    </row>
    <row r="2506" spans="21:23" x14ac:dyDescent="0.2">
      <c r="U2506" s="77"/>
      <c r="V2506" s="61"/>
      <c r="W2506" s="61"/>
    </row>
    <row r="2507" spans="21:23" x14ac:dyDescent="0.2">
      <c r="U2507" s="77"/>
      <c r="V2507" s="61"/>
      <c r="W2507" s="61"/>
    </row>
    <row r="2508" spans="21:23" x14ac:dyDescent="0.2">
      <c r="U2508" s="77"/>
      <c r="V2508" s="61"/>
      <c r="W2508" s="61"/>
    </row>
    <row r="2509" spans="21:23" x14ac:dyDescent="0.2">
      <c r="U2509" s="77"/>
      <c r="V2509" s="61"/>
      <c r="W2509" s="61"/>
    </row>
    <row r="2510" spans="21:23" x14ac:dyDescent="0.2">
      <c r="U2510" s="77"/>
      <c r="V2510" s="61"/>
      <c r="W2510" s="61"/>
    </row>
    <row r="2511" spans="21:23" x14ac:dyDescent="0.2">
      <c r="U2511" s="77"/>
      <c r="V2511" s="61"/>
      <c r="W2511" s="61"/>
    </row>
    <row r="2512" spans="21:23" x14ac:dyDescent="0.2">
      <c r="U2512" s="77"/>
      <c r="V2512" s="61"/>
      <c r="W2512" s="61"/>
    </row>
    <row r="2513" spans="21:23" x14ac:dyDescent="0.2">
      <c r="U2513" s="77"/>
      <c r="V2513" s="61"/>
      <c r="W2513" s="61"/>
    </row>
    <row r="2514" spans="21:23" x14ac:dyDescent="0.2">
      <c r="U2514" s="77"/>
      <c r="V2514" s="61"/>
      <c r="W2514" s="61"/>
    </row>
    <row r="2515" spans="21:23" x14ac:dyDescent="0.2">
      <c r="U2515" s="77"/>
      <c r="V2515" s="61"/>
      <c r="W2515" s="61"/>
    </row>
    <row r="2516" spans="21:23" x14ac:dyDescent="0.2">
      <c r="U2516" s="77"/>
      <c r="V2516" s="61"/>
      <c r="W2516" s="61"/>
    </row>
    <row r="2517" spans="21:23" x14ac:dyDescent="0.2">
      <c r="U2517" s="77"/>
      <c r="V2517" s="61"/>
      <c r="W2517" s="61"/>
    </row>
    <row r="2518" spans="21:23" x14ac:dyDescent="0.2">
      <c r="U2518" s="77"/>
      <c r="V2518" s="61"/>
      <c r="W2518" s="61"/>
    </row>
    <row r="2519" spans="21:23" x14ac:dyDescent="0.2">
      <c r="U2519" s="77"/>
      <c r="V2519" s="61"/>
      <c r="W2519" s="61"/>
    </row>
    <row r="2520" spans="21:23" x14ac:dyDescent="0.2">
      <c r="U2520" s="77"/>
      <c r="V2520" s="61"/>
      <c r="W2520" s="61"/>
    </row>
    <row r="2521" spans="21:23" x14ac:dyDescent="0.2">
      <c r="U2521" s="77"/>
      <c r="V2521" s="61"/>
      <c r="W2521" s="61"/>
    </row>
    <row r="2522" spans="21:23" x14ac:dyDescent="0.2">
      <c r="U2522" s="77"/>
      <c r="V2522" s="61"/>
      <c r="W2522" s="61"/>
    </row>
    <row r="2523" spans="21:23" x14ac:dyDescent="0.2">
      <c r="U2523" s="77"/>
      <c r="V2523" s="61"/>
      <c r="W2523" s="61"/>
    </row>
    <row r="2524" spans="21:23" x14ac:dyDescent="0.2">
      <c r="U2524" s="77"/>
      <c r="V2524" s="61"/>
      <c r="W2524" s="61"/>
    </row>
    <row r="2525" spans="21:23" x14ac:dyDescent="0.2">
      <c r="U2525" s="77"/>
      <c r="V2525" s="61"/>
      <c r="W2525" s="61"/>
    </row>
    <row r="2526" spans="21:23" x14ac:dyDescent="0.2">
      <c r="U2526" s="77"/>
      <c r="V2526" s="61"/>
      <c r="W2526" s="61"/>
    </row>
    <row r="2527" spans="21:23" x14ac:dyDescent="0.2">
      <c r="U2527" s="77"/>
      <c r="V2527" s="61"/>
      <c r="W2527" s="61"/>
    </row>
    <row r="2528" spans="21:23" x14ac:dyDescent="0.2">
      <c r="U2528" s="77"/>
      <c r="V2528" s="61"/>
      <c r="W2528" s="61"/>
    </row>
    <row r="2529" spans="21:23" x14ac:dyDescent="0.2">
      <c r="U2529" s="77"/>
      <c r="V2529" s="61"/>
      <c r="W2529" s="61"/>
    </row>
    <row r="2530" spans="21:23" x14ac:dyDescent="0.2">
      <c r="U2530" s="77"/>
      <c r="V2530" s="61"/>
      <c r="W2530" s="61"/>
    </row>
    <row r="2531" spans="21:23" x14ac:dyDescent="0.2">
      <c r="U2531" s="77"/>
      <c r="V2531" s="61"/>
      <c r="W2531" s="61"/>
    </row>
    <row r="2532" spans="21:23" x14ac:dyDescent="0.2">
      <c r="U2532" s="77"/>
      <c r="V2532" s="61"/>
      <c r="W2532" s="61"/>
    </row>
    <row r="2533" spans="21:23" x14ac:dyDescent="0.2">
      <c r="U2533" s="77"/>
      <c r="V2533" s="61"/>
      <c r="W2533" s="61"/>
    </row>
    <row r="2534" spans="21:23" x14ac:dyDescent="0.2">
      <c r="U2534" s="77"/>
      <c r="V2534" s="61"/>
      <c r="W2534" s="61"/>
    </row>
    <row r="2535" spans="21:23" x14ac:dyDescent="0.2">
      <c r="U2535" s="77"/>
      <c r="V2535" s="61"/>
      <c r="W2535" s="61"/>
    </row>
    <row r="2536" spans="21:23" x14ac:dyDescent="0.2">
      <c r="U2536" s="77"/>
      <c r="V2536" s="61"/>
      <c r="W2536" s="61"/>
    </row>
    <row r="2537" spans="21:23" x14ac:dyDescent="0.2">
      <c r="U2537" s="77"/>
      <c r="V2537" s="61"/>
      <c r="W2537" s="61"/>
    </row>
    <row r="2538" spans="21:23" x14ac:dyDescent="0.2">
      <c r="U2538" s="77"/>
      <c r="V2538" s="61"/>
      <c r="W2538" s="61"/>
    </row>
    <row r="2539" spans="21:23" x14ac:dyDescent="0.2">
      <c r="U2539" s="77"/>
      <c r="V2539" s="61"/>
      <c r="W2539" s="61"/>
    </row>
    <row r="2540" spans="21:23" x14ac:dyDescent="0.2">
      <c r="U2540" s="77"/>
      <c r="V2540" s="61"/>
      <c r="W2540" s="61"/>
    </row>
    <row r="2541" spans="21:23" x14ac:dyDescent="0.2">
      <c r="U2541" s="77"/>
      <c r="V2541" s="61"/>
      <c r="W2541" s="61"/>
    </row>
    <row r="2542" spans="21:23" x14ac:dyDescent="0.2">
      <c r="U2542" s="77"/>
      <c r="V2542" s="61"/>
      <c r="W2542" s="61"/>
    </row>
    <row r="2543" spans="21:23" x14ac:dyDescent="0.2">
      <c r="U2543" s="77"/>
      <c r="V2543" s="61"/>
      <c r="W2543" s="61"/>
    </row>
    <row r="2544" spans="21:23" x14ac:dyDescent="0.2">
      <c r="U2544" s="77"/>
      <c r="V2544" s="61"/>
      <c r="W2544" s="61"/>
    </row>
    <row r="2545" spans="21:23" x14ac:dyDescent="0.2">
      <c r="U2545" s="77"/>
      <c r="V2545" s="61"/>
      <c r="W2545" s="61"/>
    </row>
    <row r="2546" spans="21:23" x14ac:dyDescent="0.2">
      <c r="U2546" s="77"/>
      <c r="V2546" s="61"/>
      <c r="W2546" s="61"/>
    </row>
    <row r="2547" spans="21:23" x14ac:dyDescent="0.2">
      <c r="U2547" s="77"/>
      <c r="V2547" s="61"/>
      <c r="W2547" s="61"/>
    </row>
    <row r="2548" spans="21:23" x14ac:dyDescent="0.2">
      <c r="U2548" s="77"/>
      <c r="V2548" s="61"/>
      <c r="W2548" s="61"/>
    </row>
    <row r="2549" spans="21:23" x14ac:dyDescent="0.2">
      <c r="U2549" s="77"/>
      <c r="V2549" s="61"/>
      <c r="W2549" s="61"/>
    </row>
    <row r="2550" spans="21:23" x14ac:dyDescent="0.2">
      <c r="U2550" s="77"/>
      <c r="V2550" s="61"/>
      <c r="W2550" s="61"/>
    </row>
    <row r="2551" spans="21:23" x14ac:dyDescent="0.2">
      <c r="U2551" s="77"/>
      <c r="V2551" s="61"/>
      <c r="W2551" s="61"/>
    </row>
    <row r="2552" spans="21:23" x14ac:dyDescent="0.2">
      <c r="U2552" s="77"/>
      <c r="V2552" s="61"/>
      <c r="W2552" s="61"/>
    </row>
    <row r="2553" spans="21:23" x14ac:dyDescent="0.2">
      <c r="U2553" s="77"/>
      <c r="V2553" s="61"/>
      <c r="W2553" s="61"/>
    </row>
    <row r="2554" spans="21:23" x14ac:dyDescent="0.2">
      <c r="U2554" s="77"/>
      <c r="V2554" s="61"/>
      <c r="W2554" s="61"/>
    </row>
    <row r="2555" spans="21:23" x14ac:dyDescent="0.2">
      <c r="U2555" s="77"/>
      <c r="V2555" s="61"/>
      <c r="W2555" s="61"/>
    </row>
    <row r="2556" spans="21:23" x14ac:dyDescent="0.2">
      <c r="U2556" s="77"/>
      <c r="V2556" s="61"/>
      <c r="W2556" s="61"/>
    </row>
    <row r="2557" spans="21:23" x14ac:dyDescent="0.2">
      <c r="U2557" s="77"/>
      <c r="V2557" s="61"/>
      <c r="W2557" s="61"/>
    </row>
    <row r="2558" spans="21:23" x14ac:dyDescent="0.2">
      <c r="U2558" s="77"/>
      <c r="V2558" s="61"/>
      <c r="W2558" s="61"/>
    </row>
    <row r="2559" spans="21:23" x14ac:dyDescent="0.2">
      <c r="U2559" s="77"/>
      <c r="V2559" s="61"/>
      <c r="W2559" s="61"/>
    </row>
    <row r="2560" spans="21:23" x14ac:dyDescent="0.2">
      <c r="U2560" s="77"/>
      <c r="V2560" s="61"/>
      <c r="W2560" s="61"/>
    </row>
    <row r="2561" spans="21:23" x14ac:dyDescent="0.2">
      <c r="U2561" s="77"/>
      <c r="V2561" s="61"/>
      <c r="W2561" s="61"/>
    </row>
    <row r="2562" spans="21:23" x14ac:dyDescent="0.2">
      <c r="U2562" s="77"/>
      <c r="V2562" s="61"/>
      <c r="W2562" s="61"/>
    </row>
    <row r="2563" spans="21:23" x14ac:dyDescent="0.2">
      <c r="U2563" s="77"/>
      <c r="V2563" s="61"/>
      <c r="W2563" s="61"/>
    </row>
    <row r="2564" spans="21:23" x14ac:dyDescent="0.2">
      <c r="U2564" s="77"/>
      <c r="V2564" s="61"/>
      <c r="W2564" s="61"/>
    </row>
    <row r="2565" spans="21:23" x14ac:dyDescent="0.2">
      <c r="U2565" s="77"/>
      <c r="V2565" s="61"/>
      <c r="W2565" s="61"/>
    </row>
    <row r="2566" spans="21:23" x14ac:dyDescent="0.2">
      <c r="U2566" s="77"/>
      <c r="V2566" s="61"/>
      <c r="W2566" s="61"/>
    </row>
    <row r="2567" spans="21:23" x14ac:dyDescent="0.2">
      <c r="U2567" s="77"/>
      <c r="V2567" s="61"/>
      <c r="W2567" s="61"/>
    </row>
    <row r="2568" spans="21:23" x14ac:dyDescent="0.2">
      <c r="U2568" s="77"/>
      <c r="V2568" s="61"/>
      <c r="W2568" s="61"/>
    </row>
    <row r="2569" spans="21:23" x14ac:dyDescent="0.2">
      <c r="U2569" s="77"/>
      <c r="V2569" s="61"/>
      <c r="W2569" s="61"/>
    </row>
    <row r="2570" spans="21:23" x14ac:dyDescent="0.2">
      <c r="U2570" s="77"/>
      <c r="V2570" s="61"/>
      <c r="W2570" s="61"/>
    </row>
    <row r="2571" spans="21:23" x14ac:dyDescent="0.2">
      <c r="U2571" s="77"/>
      <c r="V2571" s="61"/>
      <c r="W2571" s="61"/>
    </row>
    <row r="2572" spans="21:23" x14ac:dyDescent="0.2">
      <c r="U2572" s="77"/>
      <c r="V2572" s="61"/>
      <c r="W2572" s="61"/>
    </row>
    <row r="2573" spans="21:23" x14ac:dyDescent="0.2">
      <c r="U2573" s="77"/>
      <c r="V2573" s="61"/>
      <c r="W2573" s="61"/>
    </row>
    <row r="2574" spans="21:23" x14ac:dyDescent="0.2">
      <c r="U2574" s="77"/>
      <c r="V2574" s="61"/>
      <c r="W2574" s="61"/>
    </row>
    <row r="2575" spans="21:23" x14ac:dyDescent="0.2">
      <c r="U2575" s="77"/>
      <c r="V2575" s="61"/>
      <c r="W2575" s="61"/>
    </row>
    <row r="2576" spans="21:23" x14ac:dyDescent="0.2">
      <c r="U2576" s="77"/>
      <c r="V2576" s="61"/>
      <c r="W2576" s="61"/>
    </row>
    <row r="2577" spans="21:23" x14ac:dyDescent="0.2">
      <c r="U2577" s="77"/>
      <c r="V2577" s="61"/>
      <c r="W2577" s="61"/>
    </row>
    <row r="2578" spans="21:23" x14ac:dyDescent="0.2">
      <c r="U2578" s="77"/>
      <c r="V2578" s="61"/>
      <c r="W2578" s="61"/>
    </row>
    <row r="2579" spans="21:23" x14ac:dyDescent="0.2">
      <c r="U2579" s="77"/>
      <c r="V2579" s="61"/>
      <c r="W2579" s="61"/>
    </row>
    <row r="2580" spans="21:23" x14ac:dyDescent="0.2">
      <c r="U2580" s="77"/>
      <c r="V2580" s="61"/>
      <c r="W2580" s="61"/>
    </row>
    <row r="2581" spans="21:23" x14ac:dyDescent="0.2">
      <c r="U2581" s="77"/>
      <c r="V2581" s="61"/>
      <c r="W2581" s="61"/>
    </row>
    <row r="2582" spans="21:23" x14ac:dyDescent="0.2">
      <c r="U2582" s="77"/>
      <c r="V2582" s="61"/>
      <c r="W2582" s="61"/>
    </row>
    <row r="2583" spans="21:23" x14ac:dyDescent="0.2">
      <c r="U2583" s="77"/>
      <c r="V2583" s="61"/>
      <c r="W2583" s="61"/>
    </row>
    <row r="2584" spans="21:23" x14ac:dyDescent="0.2">
      <c r="U2584" s="77"/>
      <c r="V2584" s="61"/>
      <c r="W2584" s="61"/>
    </row>
    <row r="2585" spans="21:23" x14ac:dyDescent="0.2">
      <c r="U2585" s="77"/>
      <c r="V2585" s="61"/>
      <c r="W2585" s="61"/>
    </row>
    <row r="2586" spans="21:23" x14ac:dyDescent="0.2">
      <c r="U2586" s="77"/>
      <c r="V2586" s="61"/>
      <c r="W2586" s="61"/>
    </row>
    <row r="2587" spans="21:23" x14ac:dyDescent="0.2">
      <c r="U2587" s="77"/>
      <c r="V2587" s="61"/>
      <c r="W2587" s="61"/>
    </row>
    <row r="2588" spans="21:23" x14ac:dyDescent="0.2">
      <c r="U2588" s="77"/>
      <c r="V2588" s="61"/>
      <c r="W2588" s="61"/>
    </row>
    <row r="2589" spans="21:23" x14ac:dyDescent="0.2">
      <c r="U2589" s="77"/>
      <c r="V2589" s="61"/>
      <c r="W2589" s="61"/>
    </row>
    <row r="2590" spans="21:23" x14ac:dyDescent="0.2">
      <c r="U2590" s="77"/>
      <c r="V2590" s="61"/>
      <c r="W2590" s="61"/>
    </row>
    <row r="2591" spans="21:23" x14ac:dyDescent="0.2">
      <c r="U2591" s="77"/>
      <c r="V2591" s="61"/>
      <c r="W2591" s="61"/>
    </row>
    <row r="2592" spans="21:23" x14ac:dyDescent="0.2">
      <c r="U2592" s="77"/>
      <c r="V2592" s="61"/>
      <c r="W2592" s="61"/>
    </row>
    <row r="2593" spans="21:23" x14ac:dyDescent="0.2">
      <c r="U2593" s="77"/>
      <c r="V2593" s="61"/>
      <c r="W2593" s="61"/>
    </row>
    <row r="2594" spans="21:23" x14ac:dyDescent="0.2">
      <c r="U2594" s="77"/>
      <c r="V2594" s="61"/>
      <c r="W2594" s="61"/>
    </row>
    <row r="2595" spans="21:23" x14ac:dyDescent="0.2">
      <c r="U2595" s="77"/>
      <c r="V2595" s="61"/>
      <c r="W2595" s="61"/>
    </row>
    <row r="2596" spans="21:23" x14ac:dyDescent="0.2">
      <c r="U2596" s="77"/>
      <c r="V2596" s="61"/>
      <c r="W2596" s="61"/>
    </row>
    <row r="2597" spans="21:23" x14ac:dyDescent="0.2">
      <c r="U2597" s="77"/>
      <c r="V2597" s="61"/>
      <c r="W2597" s="61"/>
    </row>
    <row r="2598" spans="21:23" x14ac:dyDescent="0.2">
      <c r="U2598" s="77"/>
      <c r="V2598" s="61"/>
      <c r="W2598" s="61"/>
    </row>
    <row r="2599" spans="21:23" x14ac:dyDescent="0.2">
      <c r="U2599" s="77"/>
      <c r="V2599" s="61"/>
      <c r="W2599" s="61"/>
    </row>
    <row r="2600" spans="21:23" x14ac:dyDescent="0.2">
      <c r="U2600" s="77"/>
      <c r="V2600" s="61"/>
      <c r="W2600" s="61"/>
    </row>
    <row r="2601" spans="21:23" x14ac:dyDescent="0.2">
      <c r="U2601" s="77"/>
      <c r="V2601" s="61"/>
      <c r="W2601" s="61"/>
    </row>
    <row r="2602" spans="21:23" x14ac:dyDescent="0.2">
      <c r="U2602" s="77"/>
      <c r="V2602" s="61"/>
      <c r="W2602" s="61"/>
    </row>
    <row r="2603" spans="21:23" x14ac:dyDescent="0.2">
      <c r="U2603" s="77"/>
      <c r="V2603" s="61"/>
      <c r="W2603" s="61"/>
    </row>
    <row r="2604" spans="21:23" x14ac:dyDescent="0.2">
      <c r="U2604" s="77"/>
      <c r="V2604" s="61"/>
      <c r="W2604" s="61"/>
    </row>
    <row r="2605" spans="21:23" x14ac:dyDescent="0.2">
      <c r="U2605" s="77"/>
      <c r="V2605" s="61"/>
      <c r="W2605" s="61"/>
    </row>
    <row r="2606" spans="21:23" x14ac:dyDescent="0.2">
      <c r="U2606" s="77"/>
      <c r="V2606" s="61"/>
      <c r="W2606" s="61"/>
    </row>
    <row r="2607" spans="21:23" x14ac:dyDescent="0.2">
      <c r="U2607" s="77"/>
      <c r="V2607" s="61"/>
      <c r="W2607" s="61"/>
    </row>
    <row r="2608" spans="21:23" x14ac:dyDescent="0.2">
      <c r="U2608" s="77"/>
      <c r="V2608" s="61"/>
      <c r="W2608" s="61"/>
    </row>
    <row r="2609" spans="21:23" x14ac:dyDescent="0.2">
      <c r="U2609" s="77"/>
      <c r="V2609" s="61"/>
      <c r="W2609" s="61"/>
    </row>
    <row r="2610" spans="21:23" x14ac:dyDescent="0.2">
      <c r="U2610" s="77"/>
      <c r="V2610" s="61"/>
      <c r="W2610" s="61"/>
    </row>
    <row r="2611" spans="21:23" x14ac:dyDescent="0.2">
      <c r="U2611" s="77"/>
      <c r="V2611" s="61"/>
      <c r="W2611" s="61"/>
    </row>
    <row r="2612" spans="21:23" x14ac:dyDescent="0.2">
      <c r="U2612" s="77"/>
      <c r="V2612" s="61"/>
      <c r="W2612" s="61"/>
    </row>
    <row r="2613" spans="21:23" x14ac:dyDescent="0.2">
      <c r="U2613" s="77"/>
      <c r="V2613" s="61"/>
      <c r="W2613" s="61"/>
    </row>
    <row r="2614" spans="21:23" x14ac:dyDescent="0.2">
      <c r="U2614" s="77"/>
      <c r="V2614" s="61"/>
      <c r="W2614" s="61"/>
    </row>
    <row r="2615" spans="21:23" x14ac:dyDescent="0.2">
      <c r="U2615" s="77"/>
      <c r="V2615" s="61"/>
      <c r="W2615" s="61"/>
    </row>
    <row r="2616" spans="21:23" x14ac:dyDescent="0.2">
      <c r="U2616" s="77"/>
      <c r="V2616" s="61"/>
      <c r="W2616" s="61"/>
    </row>
    <row r="2617" spans="21:23" x14ac:dyDescent="0.2">
      <c r="U2617" s="77"/>
      <c r="V2617" s="61"/>
      <c r="W2617" s="61"/>
    </row>
    <row r="2618" spans="21:23" x14ac:dyDescent="0.2">
      <c r="U2618" s="77"/>
      <c r="V2618" s="61"/>
      <c r="W2618" s="61"/>
    </row>
    <row r="2619" spans="21:23" x14ac:dyDescent="0.2">
      <c r="U2619" s="77"/>
      <c r="V2619" s="61"/>
      <c r="W2619" s="61"/>
    </row>
    <row r="2620" spans="21:23" x14ac:dyDescent="0.2">
      <c r="U2620" s="77"/>
      <c r="V2620" s="61"/>
      <c r="W2620" s="61"/>
    </row>
    <row r="2621" spans="21:23" x14ac:dyDescent="0.2">
      <c r="U2621" s="77"/>
      <c r="V2621" s="61"/>
      <c r="W2621" s="61"/>
    </row>
    <row r="2622" spans="21:23" x14ac:dyDescent="0.2">
      <c r="U2622" s="77"/>
      <c r="V2622" s="61"/>
      <c r="W2622" s="61"/>
    </row>
    <row r="2623" spans="21:23" x14ac:dyDescent="0.2">
      <c r="U2623" s="77"/>
      <c r="V2623" s="61"/>
      <c r="W2623" s="61"/>
    </row>
    <row r="2624" spans="21:23" x14ac:dyDescent="0.2">
      <c r="U2624" s="77"/>
      <c r="V2624" s="61"/>
      <c r="W2624" s="61"/>
    </row>
    <row r="2625" spans="21:23" x14ac:dyDescent="0.2">
      <c r="U2625" s="77"/>
      <c r="V2625" s="61"/>
      <c r="W2625" s="61"/>
    </row>
    <row r="2626" spans="21:23" x14ac:dyDescent="0.2">
      <c r="U2626" s="77"/>
      <c r="V2626" s="61"/>
      <c r="W2626" s="61"/>
    </row>
    <row r="2627" spans="21:23" x14ac:dyDescent="0.2">
      <c r="U2627" s="77"/>
      <c r="V2627" s="61"/>
      <c r="W2627" s="61"/>
    </row>
    <row r="2628" spans="21:23" x14ac:dyDescent="0.2">
      <c r="U2628" s="77"/>
      <c r="V2628" s="61"/>
      <c r="W2628" s="61"/>
    </row>
    <row r="2629" spans="21:23" x14ac:dyDescent="0.2">
      <c r="U2629" s="77"/>
      <c r="V2629" s="61"/>
      <c r="W2629" s="61"/>
    </row>
    <row r="2630" spans="21:23" x14ac:dyDescent="0.2">
      <c r="U2630" s="77"/>
      <c r="V2630" s="61"/>
      <c r="W2630" s="61"/>
    </row>
    <row r="2631" spans="21:23" x14ac:dyDescent="0.2">
      <c r="U2631" s="77"/>
      <c r="V2631" s="61"/>
      <c r="W2631" s="61"/>
    </row>
    <row r="2632" spans="21:23" x14ac:dyDescent="0.2">
      <c r="U2632" s="77"/>
      <c r="V2632" s="61"/>
      <c r="W2632" s="61"/>
    </row>
    <row r="2633" spans="21:23" x14ac:dyDescent="0.2">
      <c r="U2633" s="77"/>
      <c r="V2633" s="61"/>
      <c r="W2633" s="61"/>
    </row>
    <row r="2634" spans="21:23" x14ac:dyDescent="0.2">
      <c r="U2634" s="77"/>
      <c r="V2634" s="61"/>
      <c r="W2634" s="61"/>
    </row>
    <row r="2635" spans="21:23" x14ac:dyDescent="0.2">
      <c r="U2635" s="77"/>
      <c r="V2635" s="61"/>
      <c r="W2635" s="61"/>
    </row>
    <row r="2636" spans="21:23" x14ac:dyDescent="0.2">
      <c r="U2636" s="77"/>
      <c r="V2636" s="61"/>
      <c r="W2636" s="61"/>
    </row>
    <row r="2637" spans="21:23" x14ac:dyDescent="0.2">
      <c r="U2637" s="77"/>
      <c r="V2637" s="61"/>
      <c r="W2637" s="61"/>
    </row>
    <row r="2638" spans="21:23" x14ac:dyDescent="0.2">
      <c r="U2638" s="77"/>
      <c r="V2638" s="61"/>
      <c r="W2638" s="61"/>
    </row>
    <row r="2639" spans="21:23" x14ac:dyDescent="0.2">
      <c r="U2639" s="77"/>
      <c r="V2639" s="61"/>
      <c r="W2639" s="61"/>
    </row>
    <row r="2640" spans="21:23" x14ac:dyDescent="0.2">
      <c r="U2640" s="77"/>
      <c r="V2640" s="61"/>
      <c r="W2640" s="61"/>
    </row>
    <row r="2641" spans="21:23" x14ac:dyDescent="0.2">
      <c r="U2641" s="77"/>
      <c r="V2641" s="61"/>
      <c r="W2641" s="61"/>
    </row>
    <row r="2642" spans="21:23" x14ac:dyDescent="0.2">
      <c r="U2642" s="77"/>
      <c r="V2642" s="61"/>
      <c r="W2642" s="61"/>
    </row>
    <row r="2643" spans="21:23" x14ac:dyDescent="0.2">
      <c r="U2643" s="77"/>
      <c r="V2643" s="61"/>
      <c r="W2643" s="61"/>
    </row>
    <row r="2644" spans="21:23" x14ac:dyDescent="0.2">
      <c r="U2644" s="77"/>
      <c r="V2644" s="61"/>
      <c r="W2644" s="61"/>
    </row>
    <row r="2645" spans="21:23" x14ac:dyDescent="0.2">
      <c r="U2645" s="77"/>
      <c r="V2645" s="61"/>
      <c r="W2645" s="61"/>
    </row>
    <row r="2646" spans="21:23" x14ac:dyDescent="0.2">
      <c r="U2646" s="77"/>
      <c r="V2646" s="61"/>
      <c r="W2646" s="61"/>
    </row>
    <row r="2647" spans="21:23" x14ac:dyDescent="0.2">
      <c r="U2647" s="77"/>
      <c r="V2647" s="61"/>
      <c r="W2647" s="61"/>
    </row>
    <row r="2648" spans="21:23" x14ac:dyDescent="0.2">
      <c r="U2648" s="77"/>
      <c r="V2648" s="61"/>
      <c r="W2648" s="61"/>
    </row>
    <row r="2649" spans="21:23" x14ac:dyDescent="0.2">
      <c r="U2649" s="77"/>
      <c r="V2649" s="61"/>
      <c r="W2649" s="61"/>
    </row>
    <row r="2650" spans="21:23" x14ac:dyDescent="0.2">
      <c r="U2650" s="77"/>
      <c r="V2650" s="61"/>
      <c r="W2650" s="61"/>
    </row>
    <row r="2651" spans="21:23" x14ac:dyDescent="0.2">
      <c r="U2651" s="77"/>
      <c r="V2651" s="61"/>
      <c r="W2651" s="61"/>
    </row>
    <row r="2652" spans="21:23" x14ac:dyDescent="0.2">
      <c r="U2652" s="77"/>
      <c r="V2652" s="61"/>
      <c r="W2652" s="61"/>
    </row>
    <row r="2653" spans="21:23" x14ac:dyDescent="0.2">
      <c r="U2653" s="77"/>
      <c r="V2653" s="61"/>
      <c r="W2653" s="61"/>
    </row>
    <row r="2654" spans="21:23" x14ac:dyDescent="0.2">
      <c r="U2654" s="77"/>
      <c r="V2654" s="61"/>
      <c r="W2654" s="61"/>
    </row>
    <row r="2655" spans="21:23" x14ac:dyDescent="0.2">
      <c r="U2655" s="77"/>
      <c r="V2655" s="61"/>
      <c r="W2655" s="61"/>
    </row>
    <row r="2656" spans="21:23" x14ac:dyDescent="0.2">
      <c r="U2656" s="77"/>
      <c r="V2656" s="61"/>
      <c r="W2656" s="61"/>
    </row>
    <row r="2657" spans="21:23" x14ac:dyDescent="0.2">
      <c r="U2657" s="77"/>
      <c r="V2657" s="61"/>
      <c r="W2657" s="61"/>
    </row>
    <row r="2658" spans="21:23" x14ac:dyDescent="0.2">
      <c r="U2658" s="77"/>
      <c r="V2658" s="61"/>
      <c r="W2658" s="61"/>
    </row>
    <row r="2659" spans="21:23" x14ac:dyDescent="0.2">
      <c r="U2659" s="77"/>
      <c r="V2659" s="61"/>
      <c r="W2659" s="61"/>
    </row>
    <row r="2660" spans="21:23" x14ac:dyDescent="0.2">
      <c r="U2660" s="77"/>
      <c r="V2660" s="61"/>
      <c r="W2660" s="61"/>
    </row>
    <row r="2661" spans="21:23" x14ac:dyDescent="0.2">
      <c r="U2661" s="77"/>
      <c r="V2661" s="61"/>
      <c r="W2661" s="61"/>
    </row>
    <row r="2662" spans="21:23" x14ac:dyDescent="0.2">
      <c r="U2662" s="77"/>
      <c r="V2662" s="61"/>
      <c r="W2662" s="61"/>
    </row>
    <row r="2663" spans="21:23" x14ac:dyDescent="0.2">
      <c r="U2663" s="77"/>
      <c r="V2663" s="61"/>
      <c r="W2663" s="61"/>
    </row>
    <row r="2664" spans="21:23" x14ac:dyDescent="0.2">
      <c r="U2664" s="77"/>
      <c r="V2664" s="61"/>
      <c r="W2664" s="61"/>
    </row>
    <row r="2665" spans="21:23" x14ac:dyDescent="0.2">
      <c r="U2665" s="77"/>
      <c r="V2665" s="61"/>
      <c r="W2665" s="61"/>
    </row>
    <row r="2666" spans="21:23" x14ac:dyDescent="0.2">
      <c r="U2666" s="77"/>
      <c r="V2666" s="61"/>
      <c r="W2666" s="61"/>
    </row>
    <row r="2667" spans="21:23" x14ac:dyDescent="0.2">
      <c r="U2667" s="77"/>
      <c r="V2667" s="61"/>
      <c r="W2667" s="61"/>
    </row>
    <row r="2668" spans="21:23" x14ac:dyDescent="0.2">
      <c r="U2668" s="77"/>
      <c r="V2668" s="61"/>
      <c r="W2668" s="61"/>
    </row>
    <row r="2669" spans="21:23" x14ac:dyDescent="0.2">
      <c r="U2669" s="77"/>
      <c r="V2669" s="61"/>
      <c r="W2669" s="61"/>
    </row>
    <row r="2670" spans="21:23" x14ac:dyDescent="0.2">
      <c r="U2670" s="77"/>
      <c r="V2670" s="61"/>
      <c r="W2670" s="61"/>
    </row>
    <row r="2671" spans="21:23" x14ac:dyDescent="0.2">
      <c r="U2671" s="77"/>
      <c r="V2671" s="61"/>
      <c r="W2671" s="61"/>
    </row>
    <row r="2672" spans="21:23" x14ac:dyDescent="0.2">
      <c r="U2672" s="77"/>
      <c r="V2672" s="61"/>
      <c r="W2672" s="61"/>
    </row>
    <row r="2673" spans="21:23" x14ac:dyDescent="0.2">
      <c r="U2673" s="77"/>
      <c r="V2673" s="61"/>
      <c r="W2673" s="61"/>
    </row>
    <row r="2674" spans="21:23" x14ac:dyDescent="0.2">
      <c r="U2674" s="77"/>
      <c r="V2674" s="61"/>
      <c r="W2674" s="61"/>
    </row>
    <row r="2675" spans="21:23" x14ac:dyDescent="0.2">
      <c r="U2675" s="77"/>
      <c r="V2675" s="61"/>
      <c r="W2675" s="61"/>
    </row>
    <row r="2676" spans="21:23" x14ac:dyDescent="0.2">
      <c r="U2676" s="77"/>
      <c r="V2676" s="61"/>
      <c r="W2676" s="61"/>
    </row>
    <row r="2677" spans="21:23" x14ac:dyDescent="0.2">
      <c r="U2677" s="77"/>
      <c r="V2677" s="61"/>
      <c r="W2677" s="61"/>
    </row>
    <row r="2678" spans="21:23" x14ac:dyDescent="0.2">
      <c r="U2678" s="77"/>
      <c r="V2678" s="61"/>
      <c r="W2678" s="61"/>
    </row>
    <row r="2679" spans="21:23" x14ac:dyDescent="0.2">
      <c r="U2679" s="77"/>
      <c r="V2679" s="61"/>
      <c r="W2679" s="61"/>
    </row>
    <row r="2680" spans="21:23" x14ac:dyDescent="0.2">
      <c r="U2680" s="77"/>
      <c r="V2680" s="61"/>
      <c r="W2680" s="61"/>
    </row>
    <row r="2681" spans="21:23" x14ac:dyDescent="0.2">
      <c r="U2681" s="77"/>
      <c r="V2681" s="61"/>
      <c r="W2681" s="61"/>
    </row>
    <row r="2682" spans="21:23" x14ac:dyDescent="0.2">
      <c r="U2682" s="77"/>
      <c r="V2682" s="61"/>
      <c r="W2682" s="61"/>
    </row>
    <row r="2683" spans="21:23" x14ac:dyDescent="0.2">
      <c r="U2683" s="77"/>
      <c r="V2683" s="61"/>
      <c r="W2683" s="61"/>
    </row>
    <row r="2684" spans="21:23" x14ac:dyDescent="0.2">
      <c r="U2684" s="77"/>
      <c r="V2684" s="61"/>
      <c r="W2684" s="61"/>
    </row>
    <row r="2685" spans="21:23" x14ac:dyDescent="0.2">
      <c r="U2685" s="77"/>
      <c r="V2685" s="61"/>
      <c r="W2685" s="61"/>
    </row>
    <row r="2686" spans="21:23" x14ac:dyDescent="0.2">
      <c r="U2686" s="77"/>
      <c r="V2686" s="61"/>
      <c r="W2686" s="61"/>
    </row>
    <row r="2687" spans="21:23" x14ac:dyDescent="0.2">
      <c r="U2687" s="77"/>
      <c r="V2687" s="61"/>
      <c r="W2687" s="61"/>
    </row>
    <row r="2688" spans="21:23" x14ac:dyDescent="0.2">
      <c r="U2688" s="77"/>
      <c r="V2688" s="61"/>
      <c r="W2688" s="61"/>
    </row>
    <row r="2689" spans="21:23" x14ac:dyDescent="0.2">
      <c r="U2689" s="77"/>
      <c r="V2689" s="61"/>
      <c r="W2689" s="61"/>
    </row>
    <row r="2690" spans="21:23" x14ac:dyDescent="0.2">
      <c r="U2690" s="77"/>
      <c r="V2690" s="61"/>
      <c r="W2690" s="61"/>
    </row>
    <row r="2691" spans="21:23" x14ac:dyDescent="0.2">
      <c r="U2691" s="77"/>
      <c r="V2691" s="61"/>
      <c r="W2691" s="61"/>
    </row>
    <row r="2692" spans="21:23" x14ac:dyDescent="0.2">
      <c r="U2692" s="77"/>
      <c r="V2692" s="61"/>
      <c r="W2692" s="61"/>
    </row>
    <row r="2693" spans="21:23" x14ac:dyDescent="0.2">
      <c r="U2693" s="77"/>
      <c r="V2693" s="61"/>
      <c r="W2693" s="61"/>
    </row>
    <row r="2694" spans="21:23" x14ac:dyDescent="0.2">
      <c r="U2694" s="77"/>
      <c r="V2694" s="61"/>
      <c r="W2694" s="61"/>
    </row>
    <row r="2695" spans="21:23" x14ac:dyDescent="0.2">
      <c r="U2695" s="77"/>
      <c r="V2695" s="61"/>
      <c r="W2695" s="61"/>
    </row>
    <row r="2696" spans="21:23" x14ac:dyDescent="0.2">
      <c r="U2696" s="77"/>
      <c r="V2696" s="61"/>
      <c r="W2696" s="61"/>
    </row>
    <row r="2697" spans="21:23" x14ac:dyDescent="0.2">
      <c r="U2697" s="77"/>
      <c r="V2697" s="61"/>
      <c r="W2697" s="61"/>
    </row>
    <row r="2698" spans="21:23" x14ac:dyDescent="0.2">
      <c r="U2698" s="77"/>
      <c r="V2698" s="61"/>
      <c r="W2698" s="61"/>
    </row>
    <row r="2699" spans="21:23" x14ac:dyDescent="0.2">
      <c r="U2699" s="77"/>
      <c r="V2699" s="61"/>
      <c r="W2699" s="61"/>
    </row>
    <row r="2700" spans="21:23" x14ac:dyDescent="0.2">
      <c r="U2700" s="77"/>
      <c r="V2700" s="61"/>
      <c r="W2700" s="61"/>
    </row>
    <row r="2701" spans="21:23" x14ac:dyDescent="0.2">
      <c r="U2701" s="77"/>
      <c r="V2701" s="61"/>
      <c r="W2701" s="61"/>
    </row>
    <row r="2702" spans="21:23" x14ac:dyDescent="0.2">
      <c r="U2702" s="77"/>
      <c r="V2702" s="61"/>
      <c r="W2702" s="61"/>
    </row>
    <row r="2703" spans="21:23" x14ac:dyDescent="0.2">
      <c r="U2703" s="77"/>
      <c r="V2703" s="61"/>
      <c r="W2703" s="61"/>
    </row>
    <row r="2704" spans="21:23" x14ac:dyDescent="0.2">
      <c r="U2704" s="77"/>
      <c r="V2704" s="61"/>
      <c r="W2704" s="61"/>
    </row>
    <row r="2705" spans="21:23" x14ac:dyDescent="0.2">
      <c r="U2705" s="77"/>
      <c r="V2705" s="61"/>
      <c r="W2705" s="61"/>
    </row>
    <row r="2706" spans="21:23" x14ac:dyDescent="0.2">
      <c r="U2706" s="77"/>
      <c r="V2706" s="61"/>
      <c r="W2706" s="61"/>
    </row>
    <row r="2707" spans="21:23" x14ac:dyDescent="0.2">
      <c r="U2707" s="77"/>
      <c r="V2707" s="61"/>
      <c r="W2707" s="61"/>
    </row>
    <row r="2708" spans="21:23" x14ac:dyDescent="0.2">
      <c r="U2708" s="77"/>
      <c r="V2708" s="61"/>
      <c r="W2708" s="61"/>
    </row>
    <row r="2709" spans="21:23" x14ac:dyDescent="0.2">
      <c r="U2709" s="77"/>
      <c r="V2709" s="61"/>
      <c r="W2709" s="61"/>
    </row>
    <row r="2710" spans="21:23" x14ac:dyDescent="0.2">
      <c r="U2710" s="77"/>
      <c r="V2710" s="61"/>
      <c r="W2710" s="61"/>
    </row>
    <row r="2711" spans="21:23" x14ac:dyDescent="0.2">
      <c r="U2711" s="77"/>
      <c r="V2711" s="61"/>
      <c r="W2711" s="61"/>
    </row>
    <row r="2712" spans="21:23" x14ac:dyDescent="0.2">
      <c r="U2712" s="77"/>
      <c r="V2712" s="61"/>
      <c r="W2712" s="61"/>
    </row>
    <row r="2713" spans="21:23" x14ac:dyDescent="0.2">
      <c r="U2713" s="77"/>
      <c r="V2713" s="61"/>
      <c r="W2713" s="61"/>
    </row>
    <row r="2714" spans="21:23" x14ac:dyDescent="0.2">
      <c r="U2714" s="77"/>
      <c r="V2714" s="61"/>
      <c r="W2714" s="61"/>
    </row>
    <row r="2715" spans="21:23" x14ac:dyDescent="0.2">
      <c r="U2715" s="77"/>
      <c r="V2715" s="61"/>
      <c r="W2715" s="61"/>
    </row>
    <row r="2716" spans="21:23" x14ac:dyDescent="0.2">
      <c r="U2716" s="77"/>
      <c r="V2716" s="61"/>
      <c r="W2716" s="61"/>
    </row>
    <row r="2717" spans="21:23" x14ac:dyDescent="0.2">
      <c r="U2717" s="77"/>
      <c r="V2717" s="61"/>
      <c r="W2717" s="61"/>
    </row>
    <row r="2718" spans="21:23" x14ac:dyDescent="0.2">
      <c r="U2718" s="77"/>
      <c r="V2718" s="61"/>
      <c r="W2718" s="61"/>
    </row>
    <row r="2719" spans="21:23" x14ac:dyDescent="0.2">
      <c r="U2719" s="77"/>
      <c r="V2719" s="61"/>
      <c r="W2719" s="61"/>
    </row>
    <row r="2720" spans="21:23" x14ac:dyDescent="0.2">
      <c r="U2720" s="77"/>
      <c r="V2720" s="61"/>
      <c r="W2720" s="61"/>
    </row>
    <row r="2721" spans="21:23" x14ac:dyDescent="0.2">
      <c r="U2721" s="77"/>
      <c r="V2721" s="61"/>
      <c r="W2721" s="61"/>
    </row>
    <row r="2722" spans="21:23" x14ac:dyDescent="0.2">
      <c r="U2722" s="77"/>
      <c r="V2722" s="61"/>
      <c r="W2722" s="61"/>
    </row>
    <row r="2723" spans="21:23" x14ac:dyDescent="0.2">
      <c r="U2723" s="77"/>
      <c r="V2723" s="61"/>
      <c r="W2723" s="61"/>
    </row>
    <row r="2724" spans="21:23" x14ac:dyDescent="0.2">
      <c r="U2724" s="77"/>
      <c r="V2724" s="61"/>
      <c r="W2724" s="61"/>
    </row>
    <row r="2725" spans="21:23" x14ac:dyDescent="0.2">
      <c r="U2725" s="77"/>
      <c r="V2725" s="61"/>
      <c r="W2725" s="61"/>
    </row>
    <row r="2726" spans="21:23" x14ac:dyDescent="0.2">
      <c r="U2726" s="77"/>
      <c r="V2726" s="61"/>
      <c r="W2726" s="61"/>
    </row>
    <row r="2727" spans="21:23" x14ac:dyDescent="0.2">
      <c r="U2727" s="77"/>
      <c r="V2727" s="61"/>
      <c r="W2727" s="61"/>
    </row>
    <row r="2728" spans="21:23" x14ac:dyDescent="0.2">
      <c r="U2728" s="77"/>
      <c r="V2728" s="61"/>
      <c r="W2728" s="61"/>
    </row>
    <row r="2729" spans="21:23" x14ac:dyDescent="0.2">
      <c r="U2729" s="77"/>
      <c r="V2729" s="61"/>
      <c r="W2729" s="61"/>
    </row>
    <row r="2730" spans="21:23" x14ac:dyDescent="0.2">
      <c r="U2730" s="77"/>
      <c r="V2730" s="61"/>
      <c r="W2730" s="61"/>
    </row>
    <row r="2731" spans="21:23" x14ac:dyDescent="0.2">
      <c r="U2731" s="77"/>
      <c r="V2731" s="61"/>
      <c r="W2731" s="61"/>
    </row>
    <row r="2732" spans="21:23" x14ac:dyDescent="0.2">
      <c r="U2732" s="77"/>
      <c r="V2732" s="61"/>
      <c r="W2732" s="61"/>
    </row>
    <row r="2733" spans="21:23" x14ac:dyDescent="0.2">
      <c r="U2733" s="77"/>
      <c r="V2733" s="61"/>
      <c r="W2733" s="61"/>
    </row>
    <row r="2734" spans="21:23" x14ac:dyDescent="0.2">
      <c r="U2734" s="77"/>
      <c r="V2734" s="61"/>
      <c r="W2734" s="61"/>
    </row>
    <row r="2735" spans="21:23" x14ac:dyDescent="0.2">
      <c r="U2735" s="77"/>
      <c r="V2735" s="61"/>
      <c r="W2735" s="61"/>
    </row>
    <row r="2736" spans="21:23" x14ac:dyDescent="0.2">
      <c r="U2736" s="77"/>
      <c r="V2736" s="61"/>
      <c r="W2736" s="61"/>
    </row>
    <row r="2737" spans="21:23" x14ac:dyDescent="0.2">
      <c r="U2737" s="77"/>
      <c r="V2737" s="61"/>
      <c r="W2737" s="61"/>
    </row>
    <row r="2738" spans="21:23" x14ac:dyDescent="0.2">
      <c r="U2738" s="77"/>
      <c r="V2738" s="61"/>
      <c r="W2738" s="61"/>
    </row>
    <row r="2739" spans="21:23" x14ac:dyDescent="0.2">
      <c r="U2739" s="77"/>
      <c r="V2739" s="61"/>
      <c r="W2739" s="61"/>
    </row>
    <row r="2740" spans="21:23" x14ac:dyDescent="0.2">
      <c r="U2740" s="77"/>
      <c r="V2740" s="61"/>
      <c r="W2740" s="61"/>
    </row>
    <row r="2741" spans="21:23" x14ac:dyDescent="0.2">
      <c r="U2741" s="77"/>
      <c r="V2741" s="61"/>
      <c r="W2741" s="61"/>
    </row>
    <row r="2742" spans="21:23" x14ac:dyDescent="0.2">
      <c r="U2742" s="77"/>
      <c r="V2742" s="61"/>
      <c r="W2742" s="61"/>
    </row>
    <row r="2743" spans="21:23" x14ac:dyDescent="0.2">
      <c r="U2743" s="77"/>
      <c r="V2743" s="61"/>
      <c r="W2743" s="61"/>
    </row>
    <row r="2744" spans="21:23" x14ac:dyDescent="0.2">
      <c r="U2744" s="77"/>
      <c r="V2744" s="61"/>
      <c r="W2744" s="61"/>
    </row>
    <row r="2745" spans="21:23" x14ac:dyDescent="0.2">
      <c r="U2745" s="77"/>
      <c r="V2745" s="61"/>
      <c r="W2745" s="61"/>
    </row>
    <row r="2746" spans="21:23" x14ac:dyDescent="0.2">
      <c r="U2746" s="77"/>
      <c r="V2746" s="61"/>
      <c r="W2746" s="61"/>
    </row>
    <row r="2747" spans="21:23" x14ac:dyDescent="0.2">
      <c r="U2747" s="77"/>
      <c r="V2747" s="61"/>
      <c r="W2747" s="61"/>
    </row>
    <row r="2748" spans="21:23" x14ac:dyDescent="0.2">
      <c r="U2748" s="77"/>
      <c r="V2748" s="61"/>
      <c r="W2748" s="61"/>
    </row>
    <row r="2749" spans="21:23" x14ac:dyDescent="0.2">
      <c r="U2749" s="77"/>
      <c r="V2749" s="61"/>
      <c r="W2749" s="61"/>
    </row>
    <row r="2750" spans="21:23" x14ac:dyDescent="0.2">
      <c r="U2750" s="77"/>
      <c r="V2750" s="61"/>
      <c r="W2750" s="61"/>
    </row>
    <row r="2751" spans="21:23" x14ac:dyDescent="0.2">
      <c r="U2751" s="77"/>
      <c r="V2751" s="61"/>
      <c r="W2751" s="61"/>
    </row>
    <row r="2752" spans="21:23" x14ac:dyDescent="0.2">
      <c r="U2752" s="77"/>
      <c r="V2752" s="61"/>
      <c r="W2752" s="61"/>
    </row>
    <row r="2753" spans="21:23" x14ac:dyDescent="0.2">
      <c r="U2753" s="77"/>
      <c r="V2753" s="61"/>
      <c r="W2753" s="61"/>
    </row>
    <row r="2754" spans="21:23" x14ac:dyDescent="0.2">
      <c r="U2754" s="77"/>
      <c r="V2754" s="61"/>
      <c r="W2754" s="61"/>
    </row>
    <row r="2755" spans="21:23" x14ac:dyDescent="0.2">
      <c r="U2755" s="77"/>
      <c r="V2755" s="61"/>
      <c r="W2755" s="61"/>
    </row>
    <row r="2756" spans="21:23" x14ac:dyDescent="0.2">
      <c r="U2756" s="77"/>
      <c r="V2756" s="61"/>
      <c r="W2756" s="61"/>
    </row>
    <row r="2757" spans="21:23" x14ac:dyDescent="0.2">
      <c r="U2757" s="77"/>
      <c r="V2757" s="61"/>
      <c r="W2757" s="61"/>
    </row>
    <row r="2758" spans="21:23" x14ac:dyDescent="0.2">
      <c r="U2758" s="77"/>
      <c r="V2758" s="61"/>
      <c r="W2758" s="61"/>
    </row>
    <row r="2759" spans="21:23" x14ac:dyDescent="0.2">
      <c r="U2759" s="77"/>
      <c r="V2759" s="61"/>
      <c r="W2759" s="61"/>
    </row>
    <row r="2760" spans="21:23" x14ac:dyDescent="0.2">
      <c r="U2760" s="77"/>
      <c r="V2760" s="61"/>
      <c r="W2760" s="61"/>
    </row>
    <row r="2761" spans="21:23" x14ac:dyDescent="0.2">
      <c r="U2761" s="77"/>
      <c r="V2761" s="61"/>
      <c r="W2761" s="61"/>
    </row>
    <row r="2762" spans="21:23" x14ac:dyDescent="0.2">
      <c r="U2762" s="77"/>
      <c r="V2762" s="61"/>
      <c r="W2762" s="61"/>
    </row>
    <row r="2763" spans="21:23" x14ac:dyDescent="0.2">
      <c r="U2763" s="77"/>
      <c r="V2763" s="61"/>
      <c r="W2763" s="61"/>
    </row>
    <row r="2764" spans="21:23" x14ac:dyDescent="0.2">
      <c r="U2764" s="77"/>
      <c r="V2764" s="61"/>
      <c r="W2764" s="61"/>
    </row>
    <row r="2765" spans="21:23" x14ac:dyDescent="0.2">
      <c r="U2765" s="77"/>
      <c r="V2765" s="61"/>
      <c r="W2765" s="61"/>
    </row>
    <row r="2766" spans="21:23" x14ac:dyDescent="0.2">
      <c r="U2766" s="77"/>
      <c r="V2766" s="61"/>
      <c r="W2766" s="61"/>
    </row>
    <row r="2767" spans="21:23" x14ac:dyDescent="0.2">
      <c r="U2767" s="77"/>
      <c r="V2767" s="61"/>
      <c r="W2767" s="61"/>
    </row>
    <row r="2768" spans="21:23" x14ac:dyDescent="0.2">
      <c r="U2768" s="77"/>
      <c r="V2768" s="61"/>
      <c r="W2768" s="61"/>
    </row>
    <row r="2769" spans="21:23" x14ac:dyDescent="0.2">
      <c r="U2769" s="77"/>
      <c r="V2769" s="61"/>
      <c r="W2769" s="61"/>
    </row>
    <row r="2770" spans="21:23" x14ac:dyDescent="0.2">
      <c r="U2770" s="77"/>
      <c r="V2770" s="61"/>
      <c r="W2770" s="61"/>
    </row>
    <row r="2771" spans="21:23" x14ac:dyDescent="0.2">
      <c r="U2771" s="77"/>
      <c r="V2771" s="61"/>
      <c r="W2771" s="61"/>
    </row>
    <row r="2772" spans="21:23" x14ac:dyDescent="0.2">
      <c r="U2772" s="77"/>
      <c r="V2772" s="61"/>
      <c r="W2772" s="61"/>
    </row>
    <row r="2773" spans="21:23" x14ac:dyDescent="0.2">
      <c r="U2773" s="77"/>
      <c r="V2773" s="61"/>
      <c r="W2773" s="61"/>
    </row>
    <row r="2774" spans="21:23" x14ac:dyDescent="0.2">
      <c r="U2774" s="77"/>
      <c r="V2774" s="61"/>
      <c r="W2774" s="61"/>
    </row>
    <row r="2775" spans="21:23" x14ac:dyDescent="0.2">
      <c r="U2775" s="77"/>
      <c r="V2775" s="61"/>
      <c r="W2775" s="61"/>
    </row>
    <row r="2776" spans="21:23" x14ac:dyDescent="0.2">
      <c r="U2776" s="77"/>
      <c r="V2776" s="61"/>
      <c r="W2776" s="61"/>
    </row>
    <row r="2777" spans="21:23" x14ac:dyDescent="0.2">
      <c r="U2777" s="77"/>
      <c r="V2777" s="61"/>
      <c r="W2777" s="61"/>
    </row>
    <row r="2778" spans="21:23" x14ac:dyDescent="0.2">
      <c r="U2778" s="77"/>
      <c r="V2778" s="61"/>
      <c r="W2778" s="61"/>
    </row>
    <row r="2779" spans="21:23" x14ac:dyDescent="0.2">
      <c r="U2779" s="77"/>
      <c r="V2779" s="61"/>
      <c r="W2779" s="61"/>
    </row>
    <row r="2780" spans="21:23" x14ac:dyDescent="0.2">
      <c r="U2780" s="77"/>
      <c r="V2780" s="61"/>
      <c r="W2780" s="61"/>
    </row>
    <row r="2781" spans="21:23" x14ac:dyDescent="0.2">
      <c r="U2781" s="77"/>
      <c r="V2781" s="61"/>
      <c r="W2781" s="61"/>
    </row>
    <row r="2782" spans="21:23" x14ac:dyDescent="0.2">
      <c r="U2782" s="77"/>
      <c r="V2782" s="61"/>
      <c r="W2782" s="61"/>
    </row>
    <row r="2783" spans="21:23" x14ac:dyDescent="0.2">
      <c r="U2783" s="77"/>
      <c r="V2783" s="61"/>
      <c r="W2783" s="61"/>
    </row>
    <row r="2784" spans="21:23" x14ac:dyDescent="0.2">
      <c r="U2784" s="77"/>
      <c r="V2784" s="61"/>
      <c r="W2784" s="61"/>
    </row>
    <row r="2785" spans="21:23" x14ac:dyDescent="0.2">
      <c r="U2785" s="77"/>
      <c r="V2785" s="61"/>
      <c r="W2785" s="61"/>
    </row>
    <row r="2786" spans="21:23" x14ac:dyDescent="0.2">
      <c r="U2786" s="77"/>
      <c r="V2786" s="61"/>
      <c r="W2786" s="61"/>
    </row>
    <row r="2787" spans="21:23" x14ac:dyDescent="0.2">
      <c r="U2787" s="77"/>
      <c r="V2787" s="61"/>
      <c r="W2787" s="61"/>
    </row>
    <row r="2788" spans="21:23" x14ac:dyDescent="0.2">
      <c r="U2788" s="77"/>
      <c r="V2788" s="61"/>
      <c r="W2788" s="61"/>
    </row>
    <row r="2789" spans="21:23" x14ac:dyDescent="0.2">
      <c r="U2789" s="77"/>
      <c r="V2789" s="61"/>
      <c r="W2789" s="61"/>
    </row>
    <row r="2790" spans="21:23" x14ac:dyDescent="0.2">
      <c r="U2790" s="77"/>
      <c r="V2790" s="61"/>
      <c r="W2790" s="61"/>
    </row>
    <row r="2791" spans="21:23" x14ac:dyDescent="0.2">
      <c r="U2791" s="77"/>
      <c r="V2791" s="61"/>
      <c r="W2791" s="61"/>
    </row>
    <row r="2792" spans="21:23" x14ac:dyDescent="0.2">
      <c r="U2792" s="77"/>
      <c r="V2792" s="61"/>
      <c r="W2792" s="61"/>
    </row>
    <row r="2793" spans="21:23" x14ac:dyDescent="0.2">
      <c r="U2793" s="77"/>
      <c r="V2793" s="61"/>
      <c r="W2793" s="61"/>
    </row>
    <row r="2794" spans="21:23" x14ac:dyDescent="0.2">
      <c r="U2794" s="77"/>
      <c r="V2794" s="61"/>
      <c r="W2794" s="61"/>
    </row>
    <row r="2795" spans="21:23" x14ac:dyDescent="0.2">
      <c r="U2795" s="77"/>
      <c r="V2795" s="61"/>
      <c r="W2795" s="61"/>
    </row>
    <row r="2796" spans="21:23" x14ac:dyDescent="0.2">
      <c r="U2796" s="77"/>
      <c r="V2796" s="61"/>
      <c r="W2796" s="61"/>
    </row>
    <row r="2797" spans="21:23" x14ac:dyDescent="0.2">
      <c r="U2797" s="77"/>
      <c r="V2797" s="61"/>
      <c r="W2797" s="61"/>
    </row>
    <row r="2798" spans="21:23" x14ac:dyDescent="0.2">
      <c r="U2798" s="77"/>
      <c r="V2798" s="61"/>
      <c r="W2798" s="61"/>
    </row>
    <row r="2799" spans="21:23" x14ac:dyDescent="0.2">
      <c r="U2799" s="77"/>
      <c r="V2799" s="61"/>
      <c r="W2799" s="61"/>
    </row>
    <row r="2800" spans="21:23" x14ac:dyDescent="0.2">
      <c r="U2800" s="77"/>
      <c r="V2800" s="61"/>
      <c r="W2800" s="61"/>
    </row>
    <row r="2801" spans="21:23" x14ac:dyDescent="0.2">
      <c r="U2801" s="77"/>
      <c r="V2801" s="61"/>
      <c r="W2801" s="61"/>
    </row>
    <row r="2802" spans="21:23" x14ac:dyDescent="0.2">
      <c r="U2802" s="77"/>
      <c r="V2802" s="61"/>
      <c r="W2802" s="61"/>
    </row>
    <row r="2803" spans="21:23" x14ac:dyDescent="0.2">
      <c r="U2803" s="77"/>
      <c r="V2803" s="61"/>
      <c r="W2803" s="61"/>
    </row>
    <row r="2804" spans="21:23" x14ac:dyDescent="0.2">
      <c r="U2804" s="77"/>
      <c r="V2804" s="61"/>
      <c r="W2804" s="61"/>
    </row>
    <row r="2805" spans="21:23" x14ac:dyDescent="0.2">
      <c r="U2805" s="77"/>
      <c r="V2805" s="61"/>
      <c r="W2805" s="61"/>
    </row>
    <row r="2806" spans="21:23" x14ac:dyDescent="0.2">
      <c r="U2806" s="77"/>
      <c r="V2806" s="61"/>
      <c r="W2806" s="61"/>
    </row>
    <row r="2807" spans="21:23" x14ac:dyDescent="0.2">
      <c r="U2807" s="77"/>
      <c r="V2807" s="61"/>
      <c r="W2807" s="61"/>
    </row>
    <row r="2808" spans="21:23" x14ac:dyDescent="0.2">
      <c r="U2808" s="77"/>
      <c r="V2808" s="61"/>
      <c r="W2808" s="61"/>
    </row>
    <row r="2809" spans="21:23" x14ac:dyDescent="0.2">
      <c r="U2809" s="77"/>
      <c r="V2809" s="61"/>
      <c r="W2809" s="61"/>
    </row>
    <row r="2810" spans="21:23" x14ac:dyDescent="0.2">
      <c r="U2810" s="77"/>
      <c r="V2810" s="61"/>
      <c r="W2810" s="61"/>
    </row>
    <row r="2811" spans="21:23" x14ac:dyDescent="0.2">
      <c r="U2811" s="77"/>
      <c r="V2811" s="61"/>
      <c r="W2811" s="61"/>
    </row>
    <row r="2812" spans="21:23" x14ac:dyDescent="0.2">
      <c r="U2812" s="77"/>
      <c r="V2812" s="61"/>
      <c r="W2812" s="61"/>
    </row>
    <row r="2813" spans="21:23" x14ac:dyDescent="0.2">
      <c r="U2813" s="77"/>
      <c r="V2813" s="61"/>
      <c r="W2813" s="61"/>
    </row>
    <row r="2814" spans="21:23" x14ac:dyDescent="0.2">
      <c r="U2814" s="77"/>
      <c r="V2814" s="61"/>
      <c r="W2814" s="61"/>
    </row>
    <row r="2815" spans="21:23" x14ac:dyDescent="0.2">
      <c r="U2815" s="77"/>
      <c r="V2815" s="61"/>
      <c r="W2815" s="61"/>
    </row>
    <row r="2816" spans="21:23" x14ac:dyDescent="0.2">
      <c r="U2816" s="77"/>
      <c r="V2816" s="61"/>
      <c r="W2816" s="61"/>
    </row>
    <row r="2817" spans="21:23" x14ac:dyDescent="0.2">
      <c r="U2817" s="77"/>
      <c r="V2817" s="61"/>
      <c r="W2817" s="61"/>
    </row>
    <row r="2818" spans="21:23" x14ac:dyDescent="0.2">
      <c r="U2818" s="77"/>
      <c r="V2818" s="61"/>
      <c r="W2818" s="61"/>
    </row>
    <row r="2819" spans="21:23" x14ac:dyDescent="0.2">
      <c r="U2819" s="77"/>
      <c r="V2819" s="61"/>
      <c r="W2819" s="61"/>
    </row>
    <row r="2820" spans="21:23" x14ac:dyDescent="0.2">
      <c r="U2820" s="77"/>
      <c r="V2820" s="61"/>
      <c r="W2820" s="61"/>
    </row>
    <row r="2821" spans="21:23" x14ac:dyDescent="0.2">
      <c r="U2821" s="77"/>
      <c r="V2821" s="61"/>
      <c r="W2821" s="61"/>
    </row>
    <row r="2822" spans="21:23" x14ac:dyDescent="0.2">
      <c r="U2822" s="77"/>
      <c r="V2822" s="61"/>
      <c r="W2822" s="61"/>
    </row>
    <row r="2823" spans="21:23" x14ac:dyDescent="0.2">
      <c r="U2823" s="77"/>
      <c r="V2823" s="61"/>
      <c r="W2823" s="61"/>
    </row>
    <row r="2824" spans="21:23" x14ac:dyDescent="0.2">
      <c r="U2824" s="77"/>
      <c r="V2824" s="61"/>
      <c r="W2824" s="61"/>
    </row>
    <row r="2825" spans="21:23" x14ac:dyDescent="0.2">
      <c r="U2825" s="77"/>
      <c r="V2825" s="61"/>
      <c r="W2825" s="61"/>
    </row>
    <row r="2826" spans="21:23" x14ac:dyDescent="0.2">
      <c r="U2826" s="77"/>
      <c r="V2826" s="61"/>
      <c r="W2826" s="61"/>
    </row>
    <row r="2827" spans="21:23" x14ac:dyDescent="0.2">
      <c r="U2827" s="77"/>
      <c r="V2827" s="61"/>
      <c r="W2827" s="61"/>
    </row>
    <row r="2828" spans="21:23" x14ac:dyDescent="0.2">
      <c r="U2828" s="77"/>
      <c r="V2828" s="61"/>
      <c r="W2828" s="61"/>
    </row>
    <row r="2829" spans="21:23" x14ac:dyDescent="0.2">
      <c r="U2829" s="77"/>
      <c r="V2829" s="61"/>
      <c r="W2829" s="61"/>
    </row>
    <row r="2830" spans="21:23" x14ac:dyDescent="0.2">
      <c r="U2830" s="77"/>
      <c r="V2830" s="61"/>
      <c r="W2830" s="61"/>
    </row>
    <row r="2831" spans="21:23" x14ac:dyDescent="0.2">
      <c r="U2831" s="77"/>
      <c r="V2831" s="61"/>
      <c r="W2831" s="61"/>
    </row>
    <row r="2832" spans="21:23" x14ac:dyDescent="0.2">
      <c r="U2832" s="77"/>
      <c r="V2832" s="61"/>
      <c r="W2832" s="61"/>
    </row>
    <row r="2833" spans="21:23" x14ac:dyDescent="0.2">
      <c r="U2833" s="77"/>
      <c r="V2833" s="61"/>
      <c r="W2833" s="61"/>
    </row>
    <row r="2834" spans="21:23" x14ac:dyDescent="0.2">
      <c r="U2834" s="77"/>
      <c r="V2834" s="61"/>
      <c r="W2834" s="61"/>
    </row>
    <row r="2835" spans="21:23" x14ac:dyDescent="0.2">
      <c r="U2835" s="77"/>
      <c r="V2835" s="61"/>
      <c r="W2835" s="61"/>
    </row>
    <row r="2836" spans="21:23" x14ac:dyDescent="0.2">
      <c r="U2836" s="77"/>
      <c r="V2836" s="61"/>
      <c r="W2836" s="61"/>
    </row>
    <row r="2837" spans="21:23" x14ac:dyDescent="0.2">
      <c r="U2837" s="77"/>
      <c r="V2837" s="61"/>
      <c r="W2837" s="61"/>
    </row>
    <row r="2838" spans="21:23" x14ac:dyDescent="0.2">
      <c r="U2838" s="77"/>
      <c r="V2838" s="61"/>
      <c r="W2838" s="61"/>
    </row>
    <row r="2839" spans="21:23" x14ac:dyDescent="0.2">
      <c r="U2839" s="77"/>
      <c r="V2839" s="61"/>
      <c r="W2839" s="61"/>
    </row>
    <row r="2840" spans="21:23" x14ac:dyDescent="0.2">
      <c r="U2840" s="77"/>
      <c r="V2840" s="61"/>
      <c r="W2840" s="61"/>
    </row>
    <row r="2841" spans="21:23" x14ac:dyDescent="0.2">
      <c r="U2841" s="77"/>
      <c r="V2841" s="61"/>
      <c r="W2841" s="61"/>
    </row>
    <row r="2842" spans="21:23" x14ac:dyDescent="0.2">
      <c r="U2842" s="77"/>
      <c r="V2842" s="61"/>
      <c r="W2842" s="61"/>
    </row>
    <row r="2843" spans="21:23" x14ac:dyDescent="0.2">
      <c r="U2843" s="77"/>
      <c r="V2843" s="61"/>
      <c r="W2843" s="61"/>
    </row>
    <row r="2844" spans="21:23" x14ac:dyDescent="0.2">
      <c r="U2844" s="77"/>
      <c r="V2844" s="61"/>
      <c r="W2844" s="61"/>
    </row>
    <row r="2845" spans="21:23" x14ac:dyDescent="0.2">
      <c r="U2845" s="77"/>
      <c r="V2845" s="61"/>
      <c r="W2845" s="61"/>
    </row>
    <row r="2846" spans="21:23" x14ac:dyDescent="0.2">
      <c r="U2846" s="77"/>
      <c r="V2846" s="61"/>
      <c r="W2846" s="61"/>
    </row>
    <row r="2847" spans="21:23" x14ac:dyDescent="0.2">
      <c r="U2847" s="77"/>
      <c r="V2847" s="61"/>
      <c r="W2847" s="61"/>
    </row>
    <row r="2848" spans="21:23" x14ac:dyDescent="0.2">
      <c r="U2848" s="77"/>
      <c r="V2848" s="61"/>
      <c r="W2848" s="61"/>
    </row>
    <row r="2849" spans="21:23" x14ac:dyDescent="0.2">
      <c r="U2849" s="77"/>
      <c r="V2849" s="61"/>
      <c r="W2849" s="61"/>
    </row>
    <row r="2850" spans="21:23" x14ac:dyDescent="0.2">
      <c r="U2850" s="77"/>
      <c r="V2850" s="61"/>
      <c r="W2850" s="61"/>
    </row>
    <row r="2851" spans="21:23" x14ac:dyDescent="0.2">
      <c r="U2851" s="77"/>
      <c r="V2851" s="61"/>
      <c r="W2851" s="61"/>
    </row>
    <row r="2852" spans="21:23" x14ac:dyDescent="0.2">
      <c r="U2852" s="77"/>
      <c r="V2852" s="61"/>
      <c r="W2852" s="61"/>
    </row>
    <row r="2853" spans="21:23" x14ac:dyDescent="0.2">
      <c r="U2853" s="77"/>
      <c r="V2853" s="61"/>
      <c r="W2853" s="61"/>
    </row>
    <row r="2854" spans="21:23" x14ac:dyDescent="0.2">
      <c r="U2854" s="77"/>
      <c r="V2854" s="61"/>
      <c r="W2854" s="61"/>
    </row>
    <row r="2855" spans="21:23" x14ac:dyDescent="0.2">
      <c r="U2855" s="77"/>
      <c r="V2855" s="61"/>
      <c r="W2855" s="61"/>
    </row>
    <row r="2856" spans="21:23" x14ac:dyDescent="0.2">
      <c r="U2856" s="77"/>
      <c r="V2856" s="61"/>
      <c r="W2856" s="61"/>
    </row>
    <row r="2857" spans="21:23" x14ac:dyDescent="0.2">
      <c r="U2857" s="77"/>
      <c r="V2857" s="61"/>
      <c r="W2857" s="61"/>
    </row>
    <row r="2858" spans="21:23" x14ac:dyDescent="0.2">
      <c r="U2858" s="77"/>
      <c r="V2858" s="61"/>
      <c r="W2858" s="61"/>
    </row>
    <row r="2859" spans="21:23" x14ac:dyDescent="0.2">
      <c r="U2859" s="77"/>
      <c r="V2859" s="61"/>
      <c r="W2859" s="61"/>
    </row>
    <row r="2860" spans="21:23" x14ac:dyDescent="0.2">
      <c r="U2860" s="77"/>
      <c r="V2860" s="61"/>
      <c r="W2860" s="61"/>
    </row>
    <row r="2861" spans="21:23" x14ac:dyDescent="0.2">
      <c r="U2861" s="77"/>
      <c r="V2861" s="61"/>
      <c r="W2861" s="61"/>
    </row>
    <row r="2862" spans="21:23" x14ac:dyDescent="0.2">
      <c r="U2862" s="77"/>
      <c r="V2862" s="61"/>
      <c r="W2862" s="61"/>
    </row>
    <row r="2863" spans="21:23" x14ac:dyDescent="0.2">
      <c r="U2863" s="77"/>
      <c r="V2863" s="61"/>
      <c r="W2863" s="61"/>
    </row>
    <row r="2864" spans="21:23" x14ac:dyDescent="0.2">
      <c r="U2864" s="77"/>
      <c r="V2864" s="61"/>
      <c r="W2864" s="61"/>
    </row>
    <row r="2865" spans="21:23" x14ac:dyDescent="0.2">
      <c r="U2865" s="77"/>
      <c r="V2865" s="61"/>
      <c r="W2865" s="61"/>
    </row>
    <row r="2866" spans="21:23" x14ac:dyDescent="0.2">
      <c r="U2866" s="77"/>
      <c r="V2866" s="61"/>
      <c r="W2866" s="61"/>
    </row>
    <row r="2867" spans="21:23" x14ac:dyDescent="0.2">
      <c r="U2867" s="77"/>
      <c r="V2867" s="61"/>
      <c r="W2867" s="61"/>
    </row>
    <row r="2868" spans="21:23" x14ac:dyDescent="0.2">
      <c r="U2868" s="77"/>
      <c r="V2868" s="61"/>
      <c r="W2868" s="61"/>
    </row>
    <row r="2869" spans="21:23" x14ac:dyDescent="0.2">
      <c r="U2869" s="77"/>
      <c r="V2869" s="61"/>
      <c r="W2869" s="61"/>
    </row>
    <row r="2870" spans="21:23" x14ac:dyDescent="0.2">
      <c r="U2870" s="77"/>
      <c r="V2870" s="61"/>
      <c r="W2870" s="61"/>
    </row>
    <row r="2871" spans="21:23" x14ac:dyDescent="0.2">
      <c r="U2871" s="77"/>
      <c r="V2871" s="61"/>
      <c r="W2871" s="61"/>
    </row>
    <row r="2872" spans="21:23" x14ac:dyDescent="0.2">
      <c r="U2872" s="77"/>
      <c r="V2872" s="61"/>
      <c r="W2872" s="61"/>
    </row>
    <row r="2873" spans="21:23" x14ac:dyDescent="0.2">
      <c r="U2873" s="77"/>
      <c r="V2873" s="61"/>
      <c r="W2873" s="61"/>
    </row>
    <row r="2874" spans="21:23" x14ac:dyDescent="0.2">
      <c r="U2874" s="77"/>
      <c r="V2874" s="61"/>
      <c r="W2874" s="61"/>
    </row>
    <row r="2875" spans="21:23" x14ac:dyDescent="0.2">
      <c r="U2875" s="77"/>
      <c r="V2875" s="61"/>
      <c r="W2875" s="61"/>
    </row>
    <row r="2876" spans="21:23" x14ac:dyDescent="0.2">
      <c r="U2876" s="77"/>
      <c r="V2876" s="61"/>
      <c r="W2876" s="61"/>
    </row>
    <row r="2877" spans="21:23" x14ac:dyDescent="0.2">
      <c r="U2877" s="77"/>
      <c r="V2877" s="61"/>
      <c r="W2877" s="61"/>
    </row>
    <row r="2878" spans="21:23" x14ac:dyDescent="0.2">
      <c r="U2878" s="77"/>
      <c r="V2878" s="61"/>
      <c r="W2878" s="61"/>
    </row>
    <row r="2879" spans="21:23" x14ac:dyDescent="0.2">
      <c r="U2879" s="77"/>
      <c r="V2879" s="61"/>
      <c r="W2879" s="61"/>
    </row>
    <row r="2880" spans="21:23" x14ac:dyDescent="0.2">
      <c r="U2880" s="77"/>
      <c r="V2880" s="61"/>
      <c r="W2880" s="61"/>
    </row>
    <row r="2881" spans="21:23" x14ac:dyDescent="0.2">
      <c r="U2881" s="77"/>
      <c r="V2881" s="61"/>
      <c r="W2881" s="61"/>
    </row>
    <row r="2882" spans="21:23" x14ac:dyDescent="0.2">
      <c r="U2882" s="77"/>
      <c r="V2882" s="61"/>
      <c r="W2882" s="61"/>
    </row>
    <row r="2883" spans="21:23" x14ac:dyDescent="0.2">
      <c r="U2883" s="77"/>
      <c r="V2883" s="61"/>
      <c r="W2883" s="61"/>
    </row>
    <row r="2884" spans="21:23" x14ac:dyDescent="0.2">
      <c r="U2884" s="77"/>
      <c r="V2884" s="61"/>
      <c r="W2884" s="61"/>
    </row>
    <row r="2885" spans="21:23" x14ac:dyDescent="0.2">
      <c r="U2885" s="77"/>
      <c r="V2885" s="61"/>
      <c r="W2885" s="61"/>
    </row>
    <row r="2886" spans="21:23" x14ac:dyDescent="0.2">
      <c r="U2886" s="77"/>
      <c r="V2886" s="61"/>
      <c r="W2886" s="61"/>
    </row>
    <row r="2887" spans="21:23" x14ac:dyDescent="0.2">
      <c r="U2887" s="77"/>
      <c r="V2887" s="61"/>
      <c r="W2887" s="61"/>
    </row>
    <row r="2888" spans="21:23" x14ac:dyDescent="0.2">
      <c r="U2888" s="77"/>
      <c r="V2888" s="61"/>
      <c r="W2888" s="61"/>
    </row>
    <row r="2889" spans="21:23" x14ac:dyDescent="0.2">
      <c r="U2889" s="77"/>
      <c r="V2889" s="61"/>
      <c r="W2889" s="61"/>
    </row>
    <row r="2890" spans="21:23" x14ac:dyDescent="0.2">
      <c r="U2890" s="77"/>
      <c r="V2890" s="61"/>
      <c r="W2890" s="61"/>
    </row>
    <row r="2891" spans="21:23" x14ac:dyDescent="0.2">
      <c r="U2891" s="77"/>
      <c r="V2891" s="61"/>
      <c r="W2891" s="61"/>
    </row>
    <row r="2892" spans="21:23" x14ac:dyDescent="0.2">
      <c r="U2892" s="77"/>
      <c r="V2892" s="61"/>
      <c r="W2892" s="61"/>
    </row>
    <row r="2893" spans="21:23" x14ac:dyDescent="0.2">
      <c r="U2893" s="77"/>
      <c r="V2893" s="61"/>
      <c r="W2893" s="61"/>
    </row>
    <row r="2894" spans="21:23" x14ac:dyDescent="0.2">
      <c r="U2894" s="77"/>
      <c r="V2894" s="61"/>
      <c r="W2894" s="61"/>
    </row>
    <row r="2895" spans="21:23" x14ac:dyDescent="0.2">
      <c r="U2895" s="77"/>
      <c r="V2895" s="61"/>
      <c r="W2895" s="61"/>
    </row>
    <row r="2896" spans="21:23" x14ac:dyDescent="0.2">
      <c r="U2896" s="77"/>
      <c r="V2896" s="61"/>
      <c r="W2896" s="61"/>
    </row>
    <row r="2897" spans="21:23" x14ac:dyDescent="0.2">
      <c r="U2897" s="77"/>
      <c r="V2897" s="61"/>
      <c r="W2897" s="61"/>
    </row>
    <row r="2898" spans="21:23" x14ac:dyDescent="0.2">
      <c r="U2898" s="77"/>
      <c r="V2898" s="61"/>
      <c r="W2898" s="61"/>
    </row>
    <row r="2899" spans="21:23" x14ac:dyDescent="0.2">
      <c r="U2899" s="77"/>
      <c r="V2899" s="61"/>
      <c r="W2899" s="61"/>
    </row>
    <row r="2900" spans="21:23" x14ac:dyDescent="0.2">
      <c r="U2900" s="77"/>
      <c r="V2900" s="61"/>
      <c r="W2900" s="61"/>
    </row>
    <row r="2901" spans="21:23" x14ac:dyDescent="0.2">
      <c r="U2901" s="77"/>
      <c r="V2901" s="61"/>
      <c r="W2901" s="61"/>
    </row>
    <row r="2902" spans="21:23" x14ac:dyDescent="0.2">
      <c r="U2902" s="77"/>
      <c r="V2902" s="61"/>
      <c r="W2902" s="61"/>
    </row>
    <row r="2903" spans="21:23" x14ac:dyDescent="0.2">
      <c r="U2903" s="77"/>
      <c r="V2903" s="61"/>
      <c r="W2903" s="61"/>
    </row>
    <row r="2904" spans="21:23" x14ac:dyDescent="0.2">
      <c r="U2904" s="77"/>
      <c r="V2904" s="61"/>
      <c r="W2904" s="61"/>
    </row>
    <row r="2905" spans="21:23" x14ac:dyDescent="0.2">
      <c r="U2905" s="77"/>
      <c r="V2905" s="61"/>
      <c r="W2905" s="61"/>
    </row>
    <row r="2906" spans="21:23" x14ac:dyDescent="0.2">
      <c r="U2906" s="77"/>
      <c r="V2906" s="61"/>
      <c r="W2906" s="61"/>
    </row>
    <row r="2907" spans="21:23" x14ac:dyDescent="0.2">
      <c r="U2907" s="77"/>
      <c r="V2907" s="61"/>
      <c r="W2907" s="61"/>
    </row>
    <row r="2908" spans="21:23" x14ac:dyDescent="0.2">
      <c r="U2908" s="77"/>
      <c r="V2908" s="61"/>
      <c r="W2908" s="61"/>
    </row>
    <row r="2909" spans="21:23" x14ac:dyDescent="0.2">
      <c r="U2909" s="77"/>
      <c r="V2909" s="61"/>
      <c r="W2909" s="61"/>
    </row>
    <row r="2910" spans="21:23" x14ac:dyDescent="0.2">
      <c r="U2910" s="77"/>
      <c r="V2910" s="61"/>
      <c r="W2910" s="61"/>
    </row>
    <row r="2911" spans="21:23" x14ac:dyDescent="0.2">
      <c r="U2911" s="77"/>
      <c r="V2911" s="61"/>
      <c r="W2911" s="61"/>
    </row>
    <row r="2912" spans="21:23" x14ac:dyDescent="0.2">
      <c r="U2912" s="77"/>
      <c r="V2912" s="61"/>
      <c r="W2912" s="61"/>
    </row>
    <row r="2913" spans="21:23" x14ac:dyDescent="0.2">
      <c r="U2913" s="77"/>
      <c r="V2913" s="61"/>
      <c r="W2913" s="61"/>
    </row>
    <row r="2914" spans="21:23" x14ac:dyDescent="0.2">
      <c r="U2914" s="77"/>
      <c r="V2914" s="61"/>
      <c r="W2914" s="61"/>
    </row>
    <row r="2915" spans="21:23" x14ac:dyDescent="0.2">
      <c r="U2915" s="77"/>
      <c r="V2915" s="61"/>
      <c r="W2915" s="61"/>
    </row>
    <row r="2916" spans="21:23" x14ac:dyDescent="0.2">
      <c r="U2916" s="77"/>
      <c r="V2916" s="61"/>
      <c r="W2916" s="61"/>
    </row>
    <row r="2917" spans="21:23" x14ac:dyDescent="0.2">
      <c r="U2917" s="77"/>
      <c r="V2917" s="61"/>
      <c r="W2917" s="61"/>
    </row>
    <row r="2918" spans="21:23" x14ac:dyDescent="0.2">
      <c r="U2918" s="77"/>
      <c r="V2918" s="61"/>
      <c r="W2918" s="61"/>
    </row>
    <row r="2919" spans="21:23" x14ac:dyDescent="0.2">
      <c r="U2919" s="77"/>
      <c r="V2919" s="61"/>
      <c r="W2919" s="61"/>
    </row>
    <row r="2920" spans="21:23" x14ac:dyDescent="0.2">
      <c r="U2920" s="77"/>
      <c r="V2920" s="61"/>
      <c r="W2920" s="61"/>
    </row>
    <row r="2921" spans="21:23" x14ac:dyDescent="0.2">
      <c r="U2921" s="77"/>
      <c r="V2921" s="61"/>
      <c r="W2921" s="61"/>
    </row>
    <row r="2922" spans="21:23" x14ac:dyDescent="0.2">
      <c r="U2922" s="77"/>
      <c r="V2922" s="61"/>
      <c r="W2922" s="61"/>
    </row>
    <row r="2923" spans="21:23" x14ac:dyDescent="0.2">
      <c r="U2923" s="77"/>
      <c r="V2923" s="61"/>
      <c r="W2923" s="61"/>
    </row>
    <row r="2924" spans="21:23" x14ac:dyDescent="0.2">
      <c r="U2924" s="77"/>
      <c r="V2924" s="61"/>
      <c r="W2924" s="61"/>
    </row>
    <row r="2925" spans="21:23" x14ac:dyDescent="0.2">
      <c r="U2925" s="77"/>
      <c r="V2925" s="61"/>
      <c r="W2925" s="61"/>
    </row>
    <row r="2926" spans="21:23" x14ac:dyDescent="0.2">
      <c r="U2926" s="77"/>
      <c r="V2926" s="61"/>
      <c r="W2926" s="61"/>
    </row>
    <row r="2927" spans="21:23" x14ac:dyDescent="0.2">
      <c r="U2927" s="77"/>
      <c r="V2927" s="61"/>
      <c r="W2927" s="61"/>
    </row>
    <row r="2928" spans="21:23" x14ac:dyDescent="0.2">
      <c r="U2928" s="77"/>
      <c r="V2928" s="61"/>
      <c r="W2928" s="61"/>
    </row>
    <row r="2929" spans="21:23" x14ac:dyDescent="0.2">
      <c r="U2929" s="77"/>
      <c r="V2929" s="61"/>
      <c r="W2929" s="61"/>
    </row>
    <row r="2930" spans="21:23" x14ac:dyDescent="0.2">
      <c r="U2930" s="77"/>
      <c r="V2930" s="61"/>
      <c r="W2930" s="61"/>
    </row>
    <row r="2931" spans="21:23" x14ac:dyDescent="0.2">
      <c r="U2931" s="77"/>
      <c r="V2931" s="61"/>
      <c r="W2931" s="61"/>
    </row>
    <row r="2932" spans="21:23" x14ac:dyDescent="0.2">
      <c r="U2932" s="77"/>
      <c r="V2932" s="61"/>
      <c r="W2932" s="61"/>
    </row>
    <row r="2933" spans="21:23" x14ac:dyDescent="0.2">
      <c r="U2933" s="77"/>
      <c r="V2933" s="61"/>
      <c r="W2933" s="61"/>
    </row>
    <row r="2934" spans="21:23" x14ac:dyDescent="0.2">
      <c r="U2934" s="77"/>
      <c r="V2934" s="61"/>
      <c r="W2934" s="61"/>
    </row>
    <row r="2935" spans="21:23" x14ac:dyDescent="0.2">
      <c r="U2935" s="77"/>
      <c r="V2935" s="61"/>
      <c r="W2935" s="61"/>
    </row>
    <row r="2936" spans="21:23" x14ac:dyDescent="0.2">
      <c r="U2936" s="77"/>
      <c r="V2936" s="61"/>
      <c r="W2936" s="61"/>
    </row>
    <row r="2937" spans="21:23" x14ac:dyDescent="0.2">
      <c r="U2937" s="77"/>
      <c r="V2937" s="61"/>
      <c r="W2937" s="61"/>
    </row>
    <row r="2938" spans="21:23" x14ac:dyDescent="0.2">
      <c r="U2938" s="77"/>
      <c r="V2938" s="61"/>
      <c r="W2938" s="61"/>
    </row>
    <row r="2939" spans="21:23" x14ac:dyDescent="0.2">
      <c r="U2939" s="77"/>
      <c r="V2939" s="61"/>
      <c r="W2939" s="61"/>
    </row>
    <row r="2940" spans="21:23" x14ac:dyDescent="0.2">
      <c r="U2940" s="77"/>
      <c r="V2940" s="61"/>
      <c r="W2940" s="61"/>
    </row>
    <row r="2941" spans="21:23" x14ac:dyDescent="0.2">
      <c r="U2941" s="77"/>
      <c r="V2941" s="61"/>
      <c r="W2941" s="61"/>
    </row>
    <row r="2942" spans="21:23" x14ac:dyDescent="0.2">
      <c r="U2942" s="77"/>
      <c r="V2942" s="61"/>
      <c r="W2942" s="61"/>
    </row>
    <row r="2943" spans="21:23" x14ac:dyDescent="0.2">
      <c r="U2943" s="77"/>
      <c r="V2943" s="61"/>
      <c r="W2943" s="61"/>
    </row>
    <row r="2944" spans="21:23" x14ac:dyDescent="0.2">
      <c r="U2944" s="77"/>
      <c r="V2944" s="61"/>
      <c r="W2944" s="61"/>
    </row>
    <row r="2945" spans="21:23" x14ac:dyDescent="0.2">
      <c r="U2945" s="77"/>
      <c r="V2945" s="61"/>
      <c r="W2945" s="61"/>
    </row>
    <row r="2946" spans="21:23" x14ac:dyDescent="0.2">
      <c r="U2946" s="77"/>
      <c r="V2946" s="61"/>
      <c r="W2946" s="61"/>
    </row>
    <row r="2947" spans="21:23" x14ac:dyDescent="0.2">
      <c r="U2947" s="77"/>
      <c r="V2947" s="61"/>
      <c r="W2947" s="61"/>
    </row>
    <row r="2948" spans="21:23" x14ac:dyDescent="0.2">
      <c r="U2948" s="77"/>
      <c r="V2948" s="61"/>
      <c r="W2948" s="61"/>
    </row>
    <row r="2949" spans="21:23" x14ac:dyDescent="0.2">
      <c r="U2949" s="77"/>
      <c r="V2949" s="61"/>
      <c r="W2949" s="61"/>
    </row>
    <row r="2950" spans="21:23" x14ac:dyDescent="0.2">
      <c r="U2950" s="77"/>
      <c r="V2950" s="61"/>
      <c r="W2950" s="61"/>
    </row>
    <row r="2951" spans="21:23" x14ac:dyDescent="0.2">
      <c r="U2951" s="77"/>
      <c r="V2951" s="61"/>
      <c r="W2951" s="61"/>
    </row>
    <row r="2952" spans="21:23" x14ac:dyDescent="0.2">
      <c r="U2952" s="77"/>
      <c r="V2952" s="61"/>
      <c r="W2952" s="61"/>
    </row>
    <row r="2953" spans="21:23" x14ac:dyDescent="0.2">
      <c r="U2953" s="77"/>
      <c r="V2953" s="61"/>
      <c r="W2953" s="61"/>
    </row>
    <row r="2954" spans="21:23" x14ac:dyDescent="0.2">
      <c r="U2954" s="77"/>
      <c r="V2954" s="61"/>
      <c r="W2954" s="61"/>
    </row>
    <row r="2955" spans="21:23" x14ac:dyDescent="0.2">
      <c r="U2955" s="77"/>
      <c r="V2955" s="61"/>
      <c r="W2955" s="61"/>
    </row>
    <row r="2956" spans="21:23" x14ac:dyDescent="0.2">
      <c r="U2956" s="77"/>
      <c r="V2956" s="61"/>
      <c r="W2956" s="61"/>
    </row>
    <row r="2957" spans="21:23" x14ac:dyDescent="0.2">
      <c r="U2957" s="77"/>
      <c r="V2957" s="61"/>
      <c r="W2957" s="61"/>
    </row>
    <row r="2958" spans="21:23" x14ac:dyDescent="0.2">
      <c r="U2958" s="77"/>
      <c r="V2958" s="61"/>
      <c r="W2958" s="61"/>
    </row>
    <row r="2959" spans="21:23" x14ac:dyDescent="0.2">
      <c r="U2959" s="77"/>
      <c r="V2959" s="61"/>
      <c r="W2959" s="61"/>
    </row>
    <row r="2960" spans="21:23" x14ac:dyDescent="0.2">
      <c r="U2960" s="77"/>
      <c r="V2960" s="61"/>
      <c r="W2960" s="61"/>
    </row>
    <row r="2961" spans="21:23" x14ac:dyDescent="0.2">
      <c r="U2961" s="77"/>
      <c r="V2961" s="61"/>
      <c r="W2961" s="61"/>
    </row>
    <row r="2962" spans="21:23" x14ac:dyDescent="0.2">
      <c r="U2962" s="77"/>
      <c r="V2962" s="61"/>
      <c r="W2962" s="61"/>
    </row>
    <row r="2963" spans="21:23" x14ac:dyDescent="0.2">
      <c r="U2963" s="77"/>
      <c r="V2963" s="61"/>
      <c r="W2963" s="61"/>
    </row>
    <row r="2964" spans="21:23" x14ac:dyDescent="0.2">
      <c r="U2964" s="77"/>
      <c r="V2964" s="61"/>
      <c r="W2964" s="61"/>
    </row>
    <row r="2965" spans="21:23" x14ac:dyDescent="0.2">
      <c r="U2965" s="77"/>
      <c r="V2965" s="61"/>
      <c r="W2965" s="61"/>
    </row>
    <row r="2966" spans="21:23" x14ac:dyDescent="0.2">
      <c r="U2966" s="77"/>
      <c r="V2966" s="61"/>
      <c r="W2966" s="61"/>
    </row>
    <row r="2967" spans="21:23" x14ac:dyDescent="0.2">
      <c r="U2967" s="77"/>
      <c r="V2967" s="61"/>
      <c r="W2967" s="61"/>
    </row>
    <row r="2968" spans="21:23" x14ac:dyDescent="0.2">
      <c r="U2968" s="77"/>
      <c r="V2968" s="61"/>
      <c r="W2968" s="61"/>
    </row>
    <row r="2969" spans="21:23" x14ac:dyDescent="0.2">
      <c r="U2969" s="77"/>
      <c r="V2969" s="61"/>
      <c r="W2969" s="61"/>
    </row>
    <row r="2970" spans="21:23" x14ac:dyDescent="0.2">
      <c r="U2970" s="77"/>
      <c r="V2970" s="61"/>
      <c r="W2970" s="61"/>
    </row>
    <row r="2971" spans="21:23" x14ac:dyDescent="0.2">
      <c r="U2971" s="77"/>
      <c r="V2971" s="61"/>
      <c r="W2971" s="61"/>
    </row>
    <row r="2972" spans="21:23" x14ac:dyDescent="0.2">
      <c r="U2972" s="77"/>
      <c r="V2972" s="61"/>
      <c r="W2972" s="61"/>
    </row>
    <row r="2973" spans="21:23" x14ac:dyDescent="0.2">
      <c r="U2973" s="77"/>
      <c r="V2973" s="61"/>
      <c r="W2973" s="61"/>
    </row>
    <row r="2974" spans="21:23" x14ac:dyDescent="0.2">
      <c r="U2974" s="77"/>
      <c r="V2974" s="61"/>
      <c r="W2974" s="61"/>
    </row>
    <row r="2975" spans="21:23" x14ac:dyDescent="0.2">
      <c r="U2975" s="77"/>
      <c r="V2975" s="61"/>
      <c r="W2975" s="61"/>
    </row>
    <row r="2976" spans="21:23" x14ac:dyDescent="0.2">
      <c r="U2976" s="77"/>
      <c r="V2976" s="61"/>
      <c r="W2976" s="61"/>
    </row>
    <row r="2977" spans="21:23" x14ac:dyDescent="0.2">
      <c r="U2977" s="77"/>
      <c r="V2977" s="61"/>
      <c r="W2977" s="61"/>
    </row>
    <row r="2978" spans="21:23" x14ac:dyDescent="0.2">
      <c r="U2978" s="77"/>
      <c r="V2978" s="61"/>
      <c r="W2978" s="61"/>
    </row>
    <row r="2979" spans="21:23" x14ac:dyDescent="0.2">
      <c r="U2979" s="77"/>
      <c r="V2979" s="61"/>
      <c r="W2979" s="61"/>
    </row>
    <row r="2980" spans="21:23" x14ac:dyDescent="0.2">
      <c r="U2980" s="77"/>
      <c r="V2980" s="61"/>
      <c r="W2980" s="61"/>
    </row>
    <row r="2981" spans="21:23" x14ac:dyDescent="0.2">
      <c r="U2981" s="77"/>
      <c r="V2981" s="61"/>
      <c r="W2981" s="61"/>
    </row>
    <row r="2982" spans="21:23" x14ac:dyDescent="0.2">
      <c r="U2982" s="77"/>
      <c r="V2982" s="61"/>
      <c r="W2982" s="61"/>
    </row>
    <row r="2983" spans="21:23" x14ac:dyDescent="0.2">
      <c r="U2983" s="77"/>
      <c r="V2983" s="61"/>
      <c r="W2983" s="61"/>
    </row>
    <row r="2984" spans="21:23" x14ac:dyDescent="0.2">
      <c r="U2984" s="77"/>
      <c r="V2984" s="61"/>
      <c r="W2984" s="61"/>
    </row>
    <row r="2985" spans="21:23" x14ac:dyDescent="0.2">
      <c r="U2985" s="77"/>
      <c r="V2985" s="61"/>
      <c r="W2985" s="61"/>
    </row>
    <row r="2986" spans="21:23" x14ac:dyDescent="0.2">
      <c r="U2986" s="77"/>
      <c r="V2986" s="61"/>
      <c r="W2986" s="61"/>
    </row>
    <row r="2987" spans="21:23" x14ac:dyDescent="0.2">
      <c r="U2987" s="77"/>
      <c r="V2987" s="61"/>
      <c r="W2987" s="61"/>
    </row>
    <row r="2988" spans="21:23" x14ac:dyDescent="0.2">
      <c r="U2988" s="77"/>
      <c r="V2988" s="61"/>
      <c r="W2988" s="61"/>
    </row>
    <row r="2989" spans="21:23" x14ac:dyDescent="0.2">
      <c r="U2989" s="77"/>
      <c r="V2989" s="61"/>
      <c r="W2989" s="61"/>
    </row>
    <row r="2990" spans="21:23" x14ac:dyDescent="0.2">
      <c r="U2990" s="77"/>
      <c r="V2990" s="61"/>
      <c r="W2990" s="61"/>
    </row>
    <row r="2991" spans="21:23" x14ac:dyDescent="0.2">
      <c r="U2991" s="77"/>
      <c r="V2991" s="61"/>
      <c r="W2991" s="61"/>
    </row>
    <row r="2992" spans="21:23" x14ac:dyDescent="0.2">
      <c r="U2992" s="77"/>
      <c r="V2992" s="61"/>
      <c r="W2992" s="61"/>
    </row>
    <row r="2993" spans="21:23" x14ac:dyDescent="0.2">
      <c r="U2993" s="77"/>
      <c r="V2993" s="61"/>
      <c r="W2993" s="61"/>
    </row>
    <row r="2994" spans="21:23" x14ac:dyDescent="0.2">
      <c r="U2994" s="77"/>
      <c r="V2994" s="61"/>
      <c r="W2994" s="61"/>
    </row>
    <row r="2995" spans="21:23" x14ac:dyDescent="0.2">
      <c r="U2995" s="77"/>
      <c r="V2995" s="61"/>
      <c r="W2995" s="61"/>
    </row>
    <row r="2996" spans="21:23" x14ac:dyDescent="0.2">
      <c r="U2996" s="77"/>
      <c r="V2996" s="61"/>
      <c r="W2996" s="61"/>
    </row>
    <row r="2997" spans="21:23" x14ac:dyDescent="0.2">
      <c r="U2997" s="77"/>
      <c r="V2997" s="61"/>
      <c r="W2997" s="61"/>
    </row>
    <row r="2998" spans="21:23" x14ac:dyDescent="0.2">
      <c r="U2998" s="77"/>
      <c r="V2998" s="61"/>
      <c r="W2998" s="61"/>
    </row>
    <row r="2999" spans="21:23" x14ac:dyDescent="0.2">
      <c r="U2999" s="77"/>
      <c r="V2999" s="61"/>
      <c r="W2999" s="61"/>
    </row>
    <row r="3000" spans="21:23" x14ac:dyDescent="0.2">
      <c r="U3000" s="77"/>
      <c r="V3000" s="61"/>
      <c r="W3000" s="61"/>
    </row>
    <row r="3001" spans="21:23" x14ac:dyDescent="0.2">
      <c r="U3001" s="77"/>
      <c r="V3001" s="61"/>
      <c r="W3001" s="61"/>
    </row>
    <row r="3002" spans="21:23" x14ac:dyDescent="0.2">
      <c r="U3002" s="77"/>
      <c r="V3002" s="61"/>
      <c r="W3002" s="61"/>
    </row>
    <row r="3003" spans="21:23" x14ac:dyDescent="0.2">
      <c r="U3003" s="77"/>
      <c r="V3003" s="61"/>
      <c r="W3003" s="61"/>
    </row>
    <row r="3004" spans="21:23" x14ac:dyDescent="0.2">
      <c r="U3004" s="77"/>
      <c r="V3004" s="61"/>
      <c r="W3004" s="61"/>
    </row>
    <row r="3005" spans="21:23" x14ac:dyDescent="0.2">
      <c r="U3005" s="77"/>
      <c r="V3005" s="61"/>
      <c r="W3005" s="61"/>
    </row>
    <row r="3006" spans="21:23" x14ac:dyDescent="0.2">
      <c r="U3006" s="77"/>
      <c r="V3006" s="61"/>
      <c r="W3006" s="61"/>
    </row>
    <row r="3007" spans="21:23" x14ac:dyDescent="0.2">
      <c r="U3007" s="77"/>
      <c r="V3007" s="61"/>
      <c r="W3007" s="61"/>
    </row>
    <row r="3008" spans="21:23" x14ac:dyDescent="0.2">
      <c r="U3008" s="77"/>
      <c r="V3008" s="61"/>
      <c r="W3008" s="61"/>
    </row>
    <row r="3009" spans="21:23" x14ac:dyDescent="0.2">
      <c r="U3009" s="77"/>
      <c r="V3009" s="61"/>
      <c r="W3009" s="61"/>
    </row>
    <row r="3010" spans="21:23" x14ac:dyDescent="0.2">
      <c r="U3010" s="77"/>
      <c r="V3010" s="61"/>
      <c r="W3010" s="61"/>
    </row>
    <row r="3011" spans="21:23" x14ac:dyDescent="0.2">
      <c r="U3011" s="77"/>
      <c r="V3011" s="61"/>
      <c r="W3011" s="61"/>
    </row>
    <row r="3012" spans="21:23" x14ac:dyDescent="0.2">
      <c r="U3012" s="77"/>
      <c r="V3012" s="61"/>
      <c r="W3012" s="61"/>
    </row>
    <row r="3013" spans="21:23" x14ac:dyDescent="0.2">
      <c r="U3013" s="77"/>
      <c r="V3013" s="61"/>
      <c r="W3013" s="61"/>
    </row>
    <row r="3014" spans="21:23" x14ac:dyDescent="0.2">
      <c r="U3014" s="77"/>
      <c r="V3014" s="61"/>
      <c r="W3014" s="61"/>
    </row>
    <row r="3015" spans="21:23" x14ac:dyDescent="0.2">
      <c r="U3015" s="77"/>
      <c r="V3015" s="61"/>
      <c r="W3015" s="61"/>
    </row>
    <row r="3016" spans="21:23" x14ac:dyDescent="0.2">
      <c r="U3016" s="77"/>
      <c r="V3016" s="61"/>
      <c r="W3016" s="61"/>
    </row>
    <row r="3017" spans="21:23" x14ac:dyDescent="0.2">
      <c r="U3017" s="77"/>
      <c r="V3017" s="61"/>
      <c r="W3017" s="61"/>
    </row>
    <row r="3018" spans="21:23" x14ac:dyDescent="0.2">
      <c r="U3018" s="77"/>
      <c r="V3018" s="61"/>
      <c r="W3018" s="61"/>
    </row>
    <row r="3019" spans="21:23" x14ac:dyDescent="0.2">
      <c r="U3019" s="77"/>
      <c r="V3019" s="61"/>
      <c r="W3019" s="61"/>
    </row>
    <row r="3020" spans="21:23" x14ac:dyDescent="0.2">
      <c r="U3020" s="77"/>
      <c r="V3020" s="61"/>
      <c r="W3020" s="61"/>
    </row>
    <row r="3021" spans="21:23" x14ac:dyDescent="0.2">
      <c r="U3021" s="77"/>
      <c r="V3021" s="61"/>
      <c r="W3021" s="61"/>
    </row>
    <row r="3022" spans="21:23" x14ac:dyDescent="0.2">
      <c r="U3022" s="77"/>
      <c r="V3022" s="61"/>
      <c r="W3022" s="61"/>
    </row>
    <row r="3023" spans="21:23" x14ac:dyDescent="0.2">
      <c r="U3023" s="77"/>
      <c r="V3023" s="61"/>
      <c r="W3023" s="61"/>
    </row>
    <row r="3024" spans="21:23" x14ac:dyDescent="0.2">
      <c r="U3024" s="77"/>
      <c r="V3024" s="61"/>
      <c r="W3024" s="61"/>
    </row>
    <row r="3025" spans="21:23" x14ac:dyDescent="0.2">
      <c r="U3025" s="77"/>
      <c r="V3025" s="61"/>
      <c r="W3025" s="61"/>
    </row>
    <row r="3026" spans="21:23" x14ac:dyDescent="0.2">
      <c r="U3026" s="77"/>
      <c r="V3026" s="61"/>
      <c r="W3026" s="61"/>
    </row>
    <row r="3027" spans="21:23" x14ac:dyDescent="0.2">
      <c r="U3027" s="77"/>
      <c r="V3027" s="61"/>
      <c r="W3027" s="61"/>
    </row>
    <row r="3028" spans="21:23" x14ac:dyDescent="0.2">
      <c r="U3028" s="77"/>
      <c r="V3028" s="61"/>
      <c r="W3028" s="61"/>
    </row>
    <row r="3029" spans="21:23" x14ac:dyDescent="0.2">
      <c r="U3029" s="77"/>
      <c r="V3029" s="61"/>
      <c r="W3029" s="61"/>
    </row>
    <row r="3030" spans="21:23" x14ac:dyDescent="0.2">
      <c r="U3030" s="77"/>
      <c r="V3030" s="61"/>
      <c r="W3030" s="61"/>
    </row>
    <row r="3031" spans="21:23" x14ac:dyDescent="0.2">
      <c r="U3031" s="77"/>
      <c r="V3031" s="61"/>
      <c r="W3031" s="61"/>
    </row>
    <row r="3032" spans="21:23" x14ac:dyDescent="0.2">
      <c r="U3032" s="77"/>
      <c r="V3032" s="61"/>
      <c r="W3032" s="61"/>
    </row>
    <row r="3033" spans="21:23" x14ac:dyDescent="0.2">
      <c r="U3033" s="77"/>
      <c r="V3033" s="61"/>
      <c r="W3033" s="61"/>
    </row>
    <row r="3034" spans="21:23" x14ac:dyDescent="0.2">
      <c r="U3034" s="77"/>
      <c r="V3034" s="61"/>
      <c r="W3034" s="61"/>
    </row>
    <row r="3035" spans="21:23" x14ac:dyDescent="0.2">
      <c r="U3035" s="77"/>
      <c r="V3035" s="61"/>
      <c r="W3035" s="61"/>
    </row>
    <row r="3036" spans="21:23" x14ac:dyDescent="0.2">
      <c r="U3036" s="77"/>
      <c r="V3036" s="61"/>
      <c r="W3036" s="61"/>
    </row>
    <row r="3037" spans="21:23" x14ac:dyDescent="0.2">
      <c r="U3037" s="77"/>
      <c r="V3037" s="61"/>
      <c r="W3037" s="61"/>
    </row>
    <row r="3038" spans="21:23" x14ac:dyDescent="0.2">
      <c r="U3038" s="77"/>
      <c r="V3038" s="61"/>
      <c r="W3038" s="61"/>
    </row>
    <row r="3039" spans="21:23" x14ac:dyDescent="0.2">
      <c r="U3039" s="77"/>
      <c r="V3039" s="61"/>
      <c r="W3039" s="61"/>
    </row>
    <row r="3040" spans="21:23" x14ac:dyDescent="0.2">
      <c r="U3040" s="77"/>
      <c r="V3040" s="61"/>
      <c r="W3040" s="61"/>
    </row>
    <row r="3041" spans="21:23" x14ac:dyDescent="0.2">
      <c r="U3041" s="77"/>
      <c r="V3041" s="61"/>
      <c r="W3041" s="61"/>
    </row>
    <row r="3042" spans="21:23" x14ac:dyDescent="0.2">
      <c r="U3042" s="77"/>
      <c r="V3042" s="61"/>
      <c r="W3042" s="61"/>
    </row>
    <row r="3043" spans="21:23" x14ac:dyDescent="0.2">
      <c r="U3043" s="77"/>
      <c r="V3043" s="61"/>
      <c r="W3043" s="61"/>
    </row>
    <row r="3044" spans="21:23" x14ac:dyDescent="0.2">
      <c r="U3044" s="77"/>
      <c r="V3044" s="61"/>
      <c r="W3044" s="61"/>
    </row>
    <row r="3045" spans="21:23" x14ac:dyDescent="0.2">
      <c r="U3045" s="77"/>
      <c r="V3045" s="61"/>
      <c r="W3045" s="61"/>
    </row>
    <row r="3046" spans="21:23" x14ac:dyDescent="0.2">
      <c r="U3046" s="77"/>
      <c r="V3046" s="61"/>
      <c r="W3046" s="61"/>
    </row>
    <row r="3047" spans="21:23" x14ac:dyDescent="0.2">
      <c r="U3047" s="77"/>
      <c r="V3047" s="61"/>
      <c r="W3047" s="61"/>
    </row>
    <row r="3048" spans="21:23" x14ac:dyDescent="0.2">
      <c r="U3048" s="77"/>
      <c r="V3048" s="61"/>
      <c r="W3048" s="61"/>
    </row>
    <row r="3049" spans="21:23" x14ac:dyDescent="0.2">
      <c r="U3049" s="77"/>
      <c r="V3049" s="61"/>
      <c r="W3049" s="61"/>
    </row>
    <row r="3050" spans="21:23" x14ac:dyDescent="0.2">
      <c r="U3050" s="77"/>
      <c r="V3050" s="61"/>
      <c r="W3050" s="61"/>
    </row>
    <row r="3051" spans="21:23" x14ac:dyDescent="0.2">
      <c r="U3051" s="77"/>
      <c r="V3051" s="61"/>
      <c r="W3051" s="61"/>
    </row>
    <row r="3052" spans="21:23" x14ac:dyDescent="0.2">
      <c r="U3052" s="77"/>
      <c r="V3052" s="61"/>
      <c r="W3052" s="61"/>
    </row>
    <row r="3053" spans="21:23" x14ac:dyDescent="0.2">
      <c r="U3053" s="77"/>
      <c r="V3053" s="61"/>
      <c r="W3053" s="61"/>
    </row>
    <row r="3054" spans="21:23" x14ac:dyDescent="0.2">
      <c r="U3054" s="77"/>
      <c r="V3054" s="61"/>
      <c r="W3054" s="61"/>
    </row>
    <row r="3055" spans="21:23" x14ac:dyDescent="0.2">
      <c r="U3055" s="77"/>
      <c r="V3055" s="61"/>
      <c r="W3055" s="61"/>
    </row>
    <row r="3056" spans="21:23" x14ac:dyDescent="0.2">
      <c r="U3056" s="77"/>
      <c r="V3056" s="61"/>
      <c r="W3056" s="61"/>
    </row>
    <row r="3057" spans="21:23" x14ac:dyDescent="0.2">
      <c r="U3057" s="77"/>
      <c r="V3057" s="61"/>
      <c r="W3057" s="61"/>
    </row>
    <row r="3058" spans="21:23" x14ac:dyDescent="0.2">
      <c r="U3058" s="77"/>
      <c r="V3058" s="61"/>
      <c r="W3058" s="61"/>
    </row>
    <row r="3059" spans="21:23" x14ac:dyDescent="0.2">
      <c r="U3059" s="77"/>
      <c r="V3059" s="61"/>
      <c r="W3059" s="61"/>
    </row>
    <row r="3060" spans="21:23" x14ac:dyDescent="0.2">
      <c r="U3060" s="77"/>
      <c r="V3060" s="61"/>
      <c r="W3060" s="61"/>
    </row>
    <row r="3061" spans="21:23" x14ac:dyDescent="0.2">
      <c r="U3061" s="77"/>
      <c r="V3061" s="61"/>
      <c r="W3061" s="61"/>
    </row>
    <row r="3062" spans="21:23" x14ac:dyDescent="0.2">
      <c r="U3062" s="77"/>
      <c r="V3062" s="61"/>
      <c r="W3062" s="61"/>
    </row>
    <row r="3063" spans="21:23" x14ac:dyDescent="0.2">
      <c r="U3063" s="77"/>
      <c r="V3063" s="61"/>
      <c r="W3063" s="61"/>
    </row>
    <row r="3064" spans="21:23" x14ac:dyDescent="0.2">
      <c r="U3064" s="77"/>
      <c r="V3064" s="61"/>
      <c r="W3064" s="61"/>
    </row>
    <row r="3065" spans="21:23" x14ac:dyDescent="0.2">
      <c r="U3065" s="77"/>
      <c r="V3065" s="61"/>
      <c r="W3065" s="61"/>
    </row>
    <row r="3066" spans="21:23" x14ac:dyDescent="0.2">
      <c r="U3066" s="77"/>
      <c r="V3066" s="61"/>
      <c r="W3066" s="61"/>
    </row>
    <row r="3067" spans="21:23" x14ac:dyDescent="0.2">
      <c r="U3067" s="77"/>
      <c r="V3067" s="61"/>
      <c r="W3067" s="61"/>
    </row>
    <row r="3068" spans="21:23" x14ac:dyDescent="0.2">
      <c r="U3068" s="77"/>
      <c r="V3068" s="61"/>
      <c r="W3068" s="61"/>
    </row>
    <row r="3069" spans="21:23" x14ac:dyDescent="0.2">
      <c r="U3069" s="77"/>
      <c r="V3069" s="61"/>
      <c r="W3069" s="61"/>
    </row>
    <row r="3070" spans="21:23" x14ac:dyDescent="0.2">
      <c r="U3070" s="77"/>
      <c r="V3070" s="61"/>
      <c r="W3070" s="61"/>
    </row>
    <row r="3071" spans="21:23" x14ac:dyDescent="0.2">
      <c r="U3071" s="77"/>
      <c r="V3071" s="61"/>
      <c r="W3071" s="61"/>
    </row>
    <row r="3072" spans="21:23" x14ac:dyDescent="0.2">
      <c r="U3072" s="77"/>
      <c r="V3072" s="61"/>
      <c r="W3072" s="61"/>
    </row>
    <row r="3073" spans="21:23" x14ac:dyDescent="0.2">
      <c r="U3073" s="77"/>
      <c r="V3073" s="61"/>
      <c r="W3073" s="61"/>
    </row>
    <row r="3074" spans="21:23" x14ac:dyDescent="0.2">
      <c r="U3074" s="77"/>
      <c r="V3074" s="61"/>
      <c r="W3074" s="61"/>
    </row>
    <row r="3075" spans="21:23" x14ac:dyDescent="0.2">
      <c r="U3075" s="77"/>
      <c r="V3075" s="61"/>
      <c r="W3075" s="61"/>
    </row>
    <row r="3076" spans="21:23" x14ac:dyDescent="0.2">
      <c r="U3076" s="77"/>
      <c r="V3076" s="61"/>
      <c r="W3076" s="61"/>
    </row>
    <row r="3077" spans="21:23" x14ac:dyDescent="0.2">
      <c r="U3077" s="77"/>
      <c r="V3077" s="61"/>
      <c r="W3077" s="61"/>
    </row>
    <row r="3078" spans="21:23" x14ac:dyDescent="0.2">
      <c r="U3078" s="77"/>
      <c r="V3078" s="61"/>
      <c r="W3078" s="61"/>
    </row>
    <row r="3079" spans="21:23" x14ac:dyDescent="0.2">
      <c r="U3079" s="77"/>
      <c r="V3079" s="61"/>
      <c r="W3079" s="61"/>
    </row>
    <row r="3080" spans="21:23" x14ac:dyDescent="0.2">
      <c r="U3080" s="77"/>
      <c r="V3080" s="61"/>
      <c r="W3080" s="61"/>
    </row>
    <row r="3081" spans="21:23" x14ac:dyDescent="0.2">
      <c r="U3081" s="77"/>
      <c r="V3081" s="61"/>
      <c r="W3081" s="61"/>
    </row>
    <row r="3082" spans="21:23" x14ac:dyDescent="0.2">
      <c r="U3082" s="77"/>
      <c r="V3082" s="61"/>
      <c r="W3082" s="61"/>
    </row>
    <row r="3083" spans="21:23" x14ac:dyDescent="0.2">
      <c r="U3083" s="77"/>
      <c r="V3083" s="61"/>
      <c r="W3083" s="61"/>
    </row>
    <row r="3084" spans="21:23" x14ac:dyDescent="0.2">
      <c r="U3084" s="77"/>
      <c r="V3084" s="61"/>
      <c r="W3084" s="61"/>
    </row>
    <row r="3085" spans="21:23" x14ac:dyDescent="0.2">
      <c r="U3085" s="77"/>
      <c r="V3085" s="61"/>
      <c r="W3085" s="61"/>
    </row>
    <row r="3086" spans="21:23" x14ac:dyDescent="0.2">
      <c r="U3086" s="77"/>
      <c r="V3086" s="61"/>
      <c r="W3086" s="61"/>
    </row>
    <row r="3087" spans="21:23" x14ac:dyDescent="0.2">
      <c r="U3087" s="77"/>
      <c r="V3087" s="61"/>
      <c r="W3087" s="61"/>
    </row>
    <row r="3088" spans="21:23" x14ac:dyDescent="0.2">
      <c r="U3088" s="77"/>
      <c r="V3088" s="61"/>
      <c r="W3088" s="61"/>
    </row>
    <row r="3089" spans="21:23" x14ac:dyDescent="0.2">
      <c r="U3089" s="77"/>
      <c r="V3089" s="61"/>
      <c r="W3089" s="61"/>
    </row>
    <row r="3090" spans="21:23" x14ac:dyDescent="0.2">
      <c r="U3090" s="77"/>
      <c r="V3090" s="61"/>
      <c r="W3090" s="61"/>
    </row>
    <row r="3091" spans="21:23" x14ac:dyDescent="0.2">
      <c r="U3091" s="77"/>
      <c r="V3091" s="61"/>
      <c r="W3091" s="61"/>
    </row>
    <row r="3092" spans="21:23" x14ac:dyDescent="0.2">
      <c r="U3092" s="77"/>
      <c r="V3092" s="61"/>
      <c r="W3092" s="61"/>
    </row>
    <row r="3093" spans="21:23" x14ac:dyDescent="0.2">
      <c r="U3093" s="77"/>
      <c r="V3093" s="61"/>
      <c r="W3093" s="61"/>
    </row>
    <row r="3094" spans="21:23" x14ac:dyDescent="0.2">
      <c r="U3094" s="77"/>
      <c r="V3094" s="61"/>
      <c r="W3094" s="61"/>
    </row>
    <row r="3095" spans="21:23" x14ac:dyDescent="0.2">
      <c r="U3095" s="77"/>
      <c r="V3095" s="61"/>
      <c r="W3095" s="61"/>
    </row>
    <row r="3096" spans="21:23" x14ac:dyDescent="0.2">
      <c r="U3096" s="77"/>
      <c r="V3096" s="61"/>
      <c r="W3096" s="61"/>
    </row>
    <row r="3097" spans="21:23" x14ac:dyDescent="0.2">
      <c r="U3097" s="77"/>
      <c r="V3097" s="61"/>
      <c r="W3097" s="61"/>
    </row>
    <row r="3098" spans="21:23" x14ac:dyDescent="0.2">
      <c r="U3098" s="77"/>
      <c r="V3098" s="61"/>
      <c r="W3098" s="61"/>
    </row>
    <row r="3099" spans="21:23" x14ac:dyDescent="0.2">
      <c r="U3099" s="77"/>
      <c r="V3099" s="61"/>
      <c r="W3099" s="61"/>
    </row>
    <row r="3100" spans="21:23" x14ac:dyDescent="0.2">
      <c r="U3100" s="77"/>
      <c r="V3100" s="61"/>
      <c r="W3100" s="61"/>
    </row>
    <row r="3101" spans="21:23" x14ac:dyDescent="0.2">
      <c r="U3101" s="77"/>
      <c r="V3101" s="61"/>
      <c r="W3101" s="61"/>
    </row>
    <row r="3102" spans="21:23" x14ac:dyDescent="0.2">
      <c r="U3102" s="77"/>
      <c r="V3102" s="61"/>
      <c r="W3102" s="61"/>
    </row>
    <row r="3103" spans="21:23" x14ac:dyDescent="0.2">
      <c r="U3103" s="77"/>
      <c r="V3103" s="61"/>
      <c r="W3103" s="61"/>
    </row>
    <row r="3104" spans="21:23" x14ac:dyDescent="0.2">
      <c r="U3104" s="77"/>
      <c r="V3104" s="61"/>
      <c r="W3104" s="61"/>
    </row>
    <row r="3105" spans="21:23" x14ac:dyDescent="0.2">
      <c r="U3105" s="77"/>
      <c r="V3105" s="61"/>
      <c r="W3105" s="61"/>
    </row>
    <row r="3106" spans="21:23" x14ac:dyDescent="0.2">
      <c r="U3106" s="77"/>
      <c r="V3106" s="61"/>
      <c r="W3106" s="61"/>
    </row>
    <row r="3107" spans="21:23" x14ac:dyDescent="0.2">
      <c r="U3107" s="77"/>
      <c r="V3107" s="61"/>
      <c r="W3107" s="61"/>
    </row>
    <row r="3108" spans="21:23" x14ac:dyDescent="0.2">
      <c r="U3108" s="77"/>
      <c r="V3108" s="61"/>
      <c r="W3108" s="61"/>
    </row>
    <row r="3109" spans="21:23" x14ac:dyDescent="0.2">
      <c r="U3109" s="77"/>
      <c r="V3109" s="61"/>
      <c r="W3109" s="61"/>
    </row>
    <row r="3110" spans="21:23" x14ac:dyDescent="0.2">
      <c r="U3110" s="77"/>
      <c r="V3110" s="61"/>
      <c r="W3110" s="61"/>
    </row>
    <row r="3111" spans="21:23" x14ac:dyDescent="0.2">
      <c r="U3111" s="77"/>
      <c r="V3111" s="61"/>
      <c r="W3111" s="61"/>
    </row>
    <row r="3112" spans="21:23" x14ac:dyDescent="0.2">
      <c r="U3112" s="77"/>
      <c r="V3112" s="61"/>
      <c r="W3112" s="61"/>
    </row>
    <row r="3113" spans="21:23" x14ac:dyDescent="0.2">
      <c r="U3113" s="77"/>
      <c r="V3113" s="61"/>
      <c r="W3113" s="61"/>
    </row>
    <row r="3114" spans="21:23" x14ac:dyDescent="0.2">
      <c r="U3114" s="77"/>
      <c r="V3114" s="61"/>
      <c r="W3114" s="61"/>
    </row>
    <row r="3115" spans="21:23" x14ac:dyDescent="0.2">
      <c r="U3115" s="77"/>
      <c r="V3115" s="61"/>
      <c r="W3115" s="61"/>
    </row>
    <row r="3116" spans="21:23" x14ac:dyDescent="0.2">
      <c r="U3116" s="77"/>
      <c r="V3116" s="61"/>
      <c r="W3116" s="61"/>
    </row>
    <row r="3117" spans="21:23" x14ac:dyDescent="0.2">
      <c r="U3117" s="77"/>
      <c r="V3117" s="61"/>
      <c r="W3117" s="61"/>
    </row>
    <row r="3118" spans="21:23" x14ac:dyDescent="0.2">
      <c r="U3118" s="77"/>
      <c r="V3118" s="61"/>
      <c r="W3118" s="61"/>
    </row>
    <row r="3119" spans="21:23" x14ac:dyDescent="0.2">
      <c r="U3119" s="77"/>
      <c r="V3119" s="61"/>
      <c r="W3119" s="61"/>
    </row>
    <row r="3120" spans="21:23" x14ac:dyDescent="0.2">
      <c r="U3120" s="77"/>
      <c r="V3120" s="61"/>
      <c r="W3120" s="61"/>
    </row>
    <row r="3121" spans="21:23" x14ac:dyDescent="0.2">
      <c r="U3121" s="77"/>
      <c r="V3121" s="61"/>
      <c r="W3121" s="61"/>
    </row>
    <row r="3122" spans="21:23" x14ac:dyDescent="0.2">
      <c r="U3122" s="77"/>
      <c r="V3122" s="61"/>
      <c r="W3122" s="61"/>
    </row>
    <row r="3123" spans="21:23" x14ac:dyDescent="0.2">
      <c r="U3123" s="77"/>
      <c r="V3123" s="61"/>
      <c r="W3123" s="61"/>
    </row>
    <row r="3124" spans="21:23" x14ac:dyDescent="0.2">
      <c r="U3124" s="77"/>
      <c r="V3124" s="61"/>
      <c r="W3124" s="61"/>
    </row>
    <row r="3125" spans="21:23" x14ac:dyDescent="0.2">
      <c r="U3125" s="77"/>
      <c r="V3125" s="61"/>
      <c r="W3125" s="61"/>
    </row>
    <row r="3126" spans="21:23" x14ac:dyDescent="0.2">
      <c r="U3126" s="77"/>
      <c r="V3126" s="61"/>
      <c r="W3126" s="61"/>
    </row>
    <row r="3127" spans="21:23" x14ac:dyDescent="0.2">
      <c r="U3127" s="77"/>
      <c r="V3127" s="61"/>
      <c r="W3127" s="61"/>
    </row>
    <row r="3128" spans="21:23" x14ac:dyDescent="0.2">
      <c r="U3128" s="77"/>
      <c r="V3128" s="61"/>
      <c r="W3128" s="61"/>
    </row>
    <row r="3129" spans="21:23" x14ac:dyDescent="0.2">
      <c r="U3129" s="77"/>
      <c r="V3129" s="61"/>
      <c r="W3129" s="61"/>
    </row>
    <row r="3130" spans="21:23" x14ac:dyDescent="0.2">
      <c r="U3130" s="77"/>
      <c r="V3130" s="61"/>
      <c r="W3130" s="61"/>
    </row>
    <row r="3131" spans="21:23" x14ac:dyDescent="0.2">
      <c r="U3131" s="77"/>
      <c r="V3131" s="61"/>
      <c r="W3131" s="61"/>
    </row>
    <row r="3132" spans="21:23" x14ac:dyDescent="0.2">
      <c r="U3132" s="77"/>
      <c r="V3132" s="61"/>
      <c r="W3132" s="61"/>
    </row>
    <row r="3133" spans="21:23" x14ac:dyDescent="0.2">
      <c r="U3133" s="77"/>
      <c r="V3133" s="61"/>
      <c r="W3133" s="61"/>
    </row>
    <row r="3134" spans="21:23" x14ac:dyDescent="0.2">
      <c r="U3134" s="77"/>
      <c r="V3134" s="61"/>
      <c r="W3134" s="61"/>
    </row>
    <row r="3135" spans="21:23" x14ac:dyDescent="0.2">
      <c r="U3135" s="77"/>
      <c r="V3135" s="61"/>
      <c r="W3135" s="61"/>
    </row>
    <row r="3136" spans="21:23" x14ac:dyDescent="0.2">
      <c r="U3136" s="77"/>
      <c r="V3136" s="61"/>
      <c r="W3136" s="61"/>
    </row>
    <row r="3137" spans="21:23" x14ac:dyDescent="0.2">
      <c r="U3137" s="77"/>
      <c r="V3137" s="61"/>
      <c r="W3137" s="61"/>
    </row>
    <row r="3138" spans="21:23" x14ac:dyDescent="0.2">
      <c r="U3138" s="77"/>
      <c r="V3138" s="61"/>
      <c r="W3138" s="61"/>
    </row>
    <row r="3139" spans="21:23" x14ac:dyDescent="0.2">
      <c r="U3139" s="77"/>
      <c r="V3139" s="61"/>
      <c r="W3139" s="61"/>
    </row>
    <row r="3140" spans="21:23" x14ac:dyDescent="0.2">
      <c r="U3140" s="77"/>
      <c r="V3140" s="61"/>
      <c r="W3140" s="61"/>
    </row>
    <row r="3141" spans="21:23" x14ac:dyDescent="0.2">
      <c r="U3141" s="77"/>
      <c r="V3141" s="61"/>
      <c r="W3141" s="61"/>
    </row>
    <row r="3142" spans="21:23" x14ac:dyDescent="0.2">
      <c r="U3142" s="77"/>
      <c r="V3142" s="61"/>
      <c r="W3142" s="61"/>
    </row>
    <row r="3143" spans="21:23" x14ac:dyDescent="0.2">
      <c r="U3143" s="77"/>
      <c r="V3143" s="61"/>
      <c r="W3143" s="61"/>
    </row>
    <row r="3144" spans="21:23" x14ac:dyDescent="0.2">
      <c r="U3144" s="77"/>
      <c r="V3144" s="61"/>
      <c r="W3144" s="61"/>
    </row>
    <row r="3145" spans="21:23" x14ac:dyDescent="0.2">
      <c r="U3145" s="77"/>
      <c r="V3145" s="61"/>
      <c r="W3145" s="61"/>
    </row>
    <row r="3146" spans="21:23" x14ac:dyDescent="0.2">
      <c r="U3146" s="77"/>
      <c r="V3146" s="61"/>
      <c r="W3146" s="61"/>
    </row>
    <row r="3147" spans="21:23" x14ac:dyDescent="0.2">
      <c r="U3147" s="77"/>
      <c r="V3147" s="61"/>
      <c r="W3147" s="61"/>
    </row>
    <row r="3148" spans="21:23" x14ac:dyDescent="0.2">
      <c r="U3148" s="77"/>
      <c r="V3148" s="61"/>
      <c r="W3148" s="61"/>
    </row>
    <row r="3149" spans="21:23" x14ac:dyDescent="0.2">
      <c r="U3149" s="77"/>
      <c r="V3149" s="61"/>
      <c r="W3149" s="61"/>
    </row>
    <row r="3150" spans="21:23" x14ac:dyDescent="0.2">
      <c r="U3150" s="77"/>
      <c r="V3150" s="61"/>
      <c r="W3150" s="61"/>
    </row>
    <row r="3151" spans="21:23" x14ac:dyDescent="0.2">
      <c r="U3151" s="77"/>
      <c r="V3151" s="61"/>
      <c r="W3151" s="61"/>
    </row>
    <row r="3152" spans="21:23" x14ac:dyDescent="0.2">
      <c r="U3152" s="77"/>
      <c r="V3152" s="61"/>
      <c r="W3152" s="61"/>
    </row>
    <row r="3153" spans="21:23" x14ac:dyDescent="0.2">
      <c r="U3153" s="77"/>
      <c r="V3153" s="61"/>
      <c r="W3153" s="61"/>
    </row>
    <row r="3154" spans="21:23" x14ac:dyDescent="0.2">
      <c r="U3154" s="77"/>
      <c r="V3154" s="61"/>
      <c r="W3154" s="61"/>
    </row>
    <row r="3155" spans="21:23" x14ac:dyDescent="0.2">
      <c r="U3155" s="77"/>
      <c r="V3155" s="61"/>
      <c r="W3155" s="61"/>
    </row>
    <row r="3156" spans="21:23" x14ac:dyDescent="0.2">
      <c r="U3156" s="77"/>
      <c r="V3156" s="61"/>
      <c r="W3156" s="61"/>
    </row>
    <row r="3157" spans="21:23" x14ac:dyDescent="0.2">
      <c r="U3157" s="77"/>
      <c r="V3157" s="61"/>
      <c r="W3157" s="61"/>
    </row>
    <row r="3158" spans="21:23" x14ac:dyDescent="0.2">
      <c r="U3158" s="77"/>
      <c r="V3158" s="61"/>
      <c r="W3158" s="61"/>
    </row>
    <row r="3159" spans="21:23" x14ac:dyDescent="0.2">
      <c r="U3159" s="77"/>
      <c r="V3159" s="61"/>
      <c r="W3159" s="61"/>
    </row>
    <row r="3160" spans="21:23" x14ac:dyDescent="0.2">
      <c r="U3160" s="77"/>
      <c r="V3160" s="61"/>
      <c r="W3160" s="61"/>
    </row>
    <row r="3161" spans="21:23" x14ac:dyDescent="0.2">
      <c r="U3161" s="77"/>
      <c r="V3161" s="61"/>
      <c r="W3161" s="61"/>
    </row>
    <row r="3162" spans="21:23" x14ac:dyDescent="0.2">
      <c r="U3162" s="77"/>
      <c r="V3162" s="61"/>
      <c r="W3162" s="61"/>
    </row>
    <row r="3163" spans="21:23" x14ac:dyDescent="0.2">
      <c r="U3163" s="77"/>
      <c r="V3163" s="61"/>
      <c r="W3163" s="61"/>
    </row>
    <row r="3164" spans="21:23" x14ac:dyDescent="0.2">
      <c r="U3164" s="77"/>
      <c r="V3164" s="61"/>
      <c r="W3164" s="61"/>
    </row>
    <row r="3165" spans="21:23" x14ac:dyDescent="0.2">
      <c r="U3165" s="77"/>
      <c r="V3165" s="61"/>
      <c r="W3165" s="61"/>
    </row>
    <row r="3166" spans="21:23" x14ac:dyDescent="0.2">
      <c r="U3166" s="77"/>
      <c r="V3166" s="61"/>
      <c r="W3166" s="61"/>
    </row>
    <row r="3167" spans="21:23" x14ac:dyDescent="0.2">
      <c r="U3167" s="77"/>
      <c r="V3167" s="61"/>
      <c r="W3167" s="61"/>
    </row>
    <row r="3168" spans="21:23" x14ac:dyDescent="0.2">
      <c r="U3168" s="77"/>
      <c r="V3168" s="61"/>
      <c r="W3168" s="61"/>
    </row>
    <row r="3169" spans="21:23" x14ac:dyDescent="0.2">
      <c r="U3169" s="77"/>
      <c r="V3169" s="61"/>
      <c r="W3169" s="61"/>
    </row>
    <row r="3170" spans="21:23" x14ac:dyDescent="0.2">
      <c r="U3170" s="77"/>
      <c r="V3170" s="61"/>
      <c r="W3170" s="61"/>
    </row>
    <row r="3171" spans="21:23" x14ac:dyDescent="0.2">
      <c r="U3171" s="77"/>
      <c r="V3171" s="61"/>
      <c r="W3171" s="61"/>
    </row>
    <row r="3172" spans="21:23" x14ac:dyDescent="0.2">
      <c r="U3172" s="77"/>
      <c r="V3172" s="61"/>
      <c r="W3172" s="61"/>
    </row>
    <row r="3173" spans="21:23" x14ac:dyDescent="0.2">
      <c r="U3173" s="77"/>
      <c r="V3173" s="61"/>
      <c r="W3173" s="61"/>
    </row>
    <row r="3174" spans="21:23" x14ac:dyDescent="0.2">
      <c r="U3174" s="77"/>
      <c r="V3174" s="61"/>
      <c r="W3174" s="61"/>
    </row>
    <row r="3175" spans="21:23" x14ac:dyDescent="0.2">
      <c r="U3175" s="77"/>
      <c r="V3175" s="61"/>
      <c r="W3175" s="61"/>
    </row>
    <row r="3176" spans="21:23" x14ac:dyDescent="0.2">
      <c r="U3176" s="77"/>
      <c r="V3176" s="61"/>
      <c r="W3176" s="61"/>
    </row>
    <row r="3177" spans="21:23" x14ac:dyDescent="0.2">
      <c r="U3177" s="77"/>
      <c r="V3177" s="61"/>
      <c r="W3177" s="61"/>
    </row>
    <row r="3178" spans="21:23" x14ac:dyDescent="0.2">
      <c r="U3178" s="77"/>
      <c r="V3178" s="61"/>
      <c r="W3178" s="61"/>
    </row>
    <row r="3179" spans="21:23" x14ac:dyDescent="0.2">
      <c r="U3179" s="77"/>
      <c r="V3179" s="61"/>
      <c r="W3179" s="61"/>
    </row>
    <row r="3180" spans="21:23" x14ac:dyDescent="0.2">
      <c r="U3180" s="77"/>
      <c r="V3180" s="61"/>
      <c r="W3180" s="61"/>
    </row>
    <row r="3181" spans="21:23" x14ac:dyDescent="0.2">
      <c r="U3181" s="77"/>
      <c r="V3181" s="61"/>
      <c r="W3181" s="61"/>
    </row>
    <row r="3182" spans="21:23" x14ac:dyDescent="0.2">
      <c r="U3182" s="77"/>
      <c r="V3182" s="61"/>
      <c r="W3182" s="61"/>
    </row>
    <row r="3183" spans="21:23" x14ac:dyDescent="0.2">
      <c r="U3183" s="77"/>
      <c r="V3183" s="61"/>
      <c r="W3183" s="61"/>
    </row>
    <row r="3184" spans="21:23" x14ac:dyDescent="0.2">
      <c r="U3184" s="77"/>
      <c r="V3184" s="61"/>
      <c r="W3184" s="61"/>
    </row>
    <row r="3185" spans="21:23" x14ac:dyDescent="0.2">
      <c r="U3185" s="77"/>
      <c r="V3185" s="61"/>
      <c r="W3185" s="61"/>
    </row>
    <row r="3186" spans="21:23" x14ac:dyDescent="0.2">
      <c r="U3186" s="77"/>
      <c r="V3186" s="61"/>
      <c r="W3186" s="61"/>
    </row>
    <row r="3187" spans="21:23" x14ac:dyDescent="0.2">
      <c r="U3187" s="77"/>
      <c r="V3187" s="61"/>
      <c r="W3187" s="61"/>
    </row>
    <row r="3188" spans="21:23" x14ac:dyDescent="0.2">
      <c r="U3188" s="77"/>
      <c r="V3188" s="61"/>
      <c r="W3188" s="61"/>
    </row>
    <row r="3189" spans="21:23" x14ac:dyDescent="0.2">
      <c r="U3189" s="77"/>
      <c r="V3189" s="61"/>
      <c r="W3189" s="61"/>
    </row>
    <row r="3190" spans="21:23" x14ac:dyDescent="0.2">
      <c r="U3190" s="77"/>
      <c r="V3190" s="61"/>
      <c r="W3190" s="61"/>
    </row>
    <row r="3191" spans="21:23" x14ac:dyDescent="0.2">
      <c r="U3191" s="77"/>
      <c r="V3191" s="61"/>
      <c r="W3191" s="61"/>
    </row>
    <row r="3192" spans="21:23" x14ac:dyDescent="0.2">
      <c r="U3192" s="77"/>
      <c r="V3192" s="61"/>
      <c r="W3192" s="61"/>
    </row>
    <row r="3193" spans="21:23" x14ac:dyDescent="0.2">
      <c r="U3193" s="77"/>
      <c r="V3193" s="61"/>
      <c r="W3193" s="61"/>
    </row>
    <row r="3194" spans="21:23" x14ac:dyDescent="0.2">
      <c r="U3194" s="77"/>
      <c r="V3194" s="61"/>
      <c r="W3194" s="61"/>
    </row>
    <row r="3195" spans="21:23" x14ac:dyDescent="0.2">
      <c r="U3195" s="77"/>
      <c r="V3195" s="61"/>
      <c r="W3195" s="61"/>
    </row>
    <row r="3196" spans="21:23" x14ac:dyDescent="0.2">
      <c r="U3196" s="77"/>
      <c r="V3196" s="61"/>
      <c r="W3196" s="61"/>
    </row>
    <row r="3197" spans="21:23" x14ac:dyDescent="0.2">
      <c r="U3197" s="77"/>
      <c r="V3197" s="61"/>
      <c r="W3197" s="61"/>
    </row>
    <row r="3198" spans="21:23" x14ac:dyDescent="0.2">
      <c r="U3198" s="77"/>
      <c r="V3198" s="61"/>
      <c r="W3198" s="61"/>
    </row>
    <row r="3199" spans="21:23" x14ac:dyDescent="0.2">
      <c r="U3199" s="77"/>
      <c r="V3199" s="61"/>
      <c r="W3199" s="61"/>
    </row>
    <row r="3200" spans="21:23" x14ac:dyDescent="0.2">
      <c r="U3200" s="77"/>
      <c r="V3200" s="61"/>
      <c r="W3200" s="61"/>
    </row>
    <row r="3201" spans="21:23" x14ac:dyDescent="0.2">
      <c r="U3201" s="77"/>
      <c r="V3201" s="61"/>
      <c r="W3201" s="61"/>
    </row>
    <row r="3202" spans="21:23" x14ac:dyDescent="0.2">
      <c r="U3202" s="77"/>
      <c r="V3202" s="61"/>
      <c r="W3202" s="61"/>
    </row>
    <row r="3203" spans="21:23" x14ac:dyDescent="0.2">
      <c r="U3203" s="77"/>
      <c r="V3203" s="61"/>
      <c r="W3203" s="61"/>
    </row>
    <row r="3204" spans="21:23" x14ac:dyDescent="0.2">
      <c r="U3204" s="77"/>
      <c r="V3204" s="61"/>
      <c r="W3204" s="61"/>
    </row>
    <row r="3205" spans="21:23" x14ac:dyDescent="0.2">
      <c r="U3205" s="77"/>
      <c r="V3205" s="61"/>
      <c r="W3205" s="61"/>
    </row>
    <row r="3206" spans="21:23" x14ac:dyDescent="0.2">
      <c r="U3206" s="77"/>
      <c r="V3206" s="61"/>
      <c r="W3206" s="61"/>
    </row>
    <row r="3207" spans="21:23" x14ac:dyDescent="0.2">
      <c r="U3207" s="77"/>
      <c r="V3207" s="61"/>
      <c r="W3207" s="61"/>
    </row>
    <row r="3208" spans="21:23" x14ac:dyDescent="0.2">
      <c r="U3208" s="77"/>
      <c r="V3208" s="61"/>
      <c r="W3208" s="61"/>
    </row>
    <row r="3209" spans="21:23" x14ac:dyDescent="0.2">
      <c r="U3209" s="77"/>
      <c r="V3209" s="61"/>
      <c r="W3209" s="61"/>
    </row>
    <row r="3210" spans="21:23" x14ac:dyDescent="0.2">
      <c r="U3210" s="77"/>
      <c r="V3210" s="61"/>
      <c r="W3210" s="61"/>
    </row>
    <row r="3211" spans="21:23" x14ac:dyDescent="0.2">
      <c r="U3211" s="77"/>
      <c r="V3211" s="61"/>
      <c r="W3211" s="61"/>
    </row>
    <row r="3212" spans="21:23" x14ac:dyDescent="0.2">
      <c r="U3212" s="77"/>
      <c r="V3212" s="61"/>
      <c r="W3212" s="61"/>
    </row>
    <row r="3213" spans="21:23" x14ac:dyDescent="0.2">
      <c r="U3213" s="77"/>
      <c r="V3213" s="61"/>
      <c r="W3213" s="61"/>
    </row>
    <row r="3214" spans="21:23" x14ac:dyDescent="0.2">
      <c r="U3214" s="77"/>
      <c r="V3214" s="61"/>
      <c r="W3214" s="61"/>
    </row>
    <row r="3215" spans="21:23" x14ac:dyDescent="0.2">
      <c r="U3215" s="77"/>
      <c r="V3215" s="61"/>
      <c r="W3215" s="61"/>
    </row>
    <row r="3216" spans="21:23" x14ac:dyDescent="0.2">
      <c r="U3216" s="77"/>
      <c r="V3216" s="61"/>
      <c r="W3216" s="61"/>
    </row>
    <row r="3217" spans="21:23" x14ac:dyDescent="0.2">
      <c r="U3217" s="77"/>
      <c r="V3217" s="61"/>
      <c r="W3217" s="61"/>
    </row>
    <row r="3218" spans="21:23" x14ac:dyDescent="0.2">
      <c r="U3218" s="77"/>
      <c r="V3218" s="61"/>
      <c r="W3218" s="61"/>
    </row>
    <row r="3219" spans="21:23" x14ac:dyDescent="0.2">
      <c r="U3219" s="77"/>
      <c r="V3219" s="61"/>
      <c r="W3219" s="61"/>
    </row>
    <row r="3220" spans="21:23" x14ac:dyDescent="0.2">
      <c r="U3220" s="77"/>
      <c r="V3220" s="61"/>
      <c r="W3220" s="61"/>
    </row>
    <row r="3221" spans="21:23" x14ac:dyDescent="0.2">
      <c r="U3221" s="77"/>
      <c r="V3221" s="61"/>
      <c r="W3221" s="61"/>
    </row>
    <row r="3222" spans="21:23" x14ac:dyDescent="0.2">
      <c r="U3222" s="77"/>
      <c r="V3222" s="61"/>
      <c r="W3222" s="61"/>
    </row>
    <row r="3223" spans="21:23" x14ac:dyDescent="0.2">
      <c r="U3223" s="77"/>
      <c r="V3223" s="61"/>
      <c r="W3223" s="61"/>
    </row>
    <row r="3224" spans="21:23" x14ac:dyDescent="0.2">
      <c r="U3224" s="77"/>
      <c r="V3224" s="61"/>
      <c r="W3224" s="61"/>
    </row>
    <row r="3225" spans="21:23" x14ac:dyDescent="0.2">
      <c r="U3225" s="77"/>
      <c r="V3225" s="61"/>
      <c r="W3225" s="61"/>
    </row>
    <row r="3226" spans="21:23" x14ac:dyDescent="0.2">
      <c r="U3226" s="77"/>
      <c r="V3226" s="61"/>
      <c r="W3226" s="61"/>
    </row>
    <row r="3227" spans="21:23" x14ac:dyDescent="0.2">
      <c r="U3227" s="77"/>
      <c r="V3227" s="61"/>
      <c r="W3227" s="61"/>
    </row>
    <row r="3228" spans="21:23" x14ac:dyDescent="0.2">
      <c r="U3228" s="77"/>
      <c r="V3228" s="61"/>
      <c r="W3228" s="61"/>
    </row>
    <row r="3229" spans="21:23" x14ac:dyDescent="0.2">
      <c r="U3229" s="77"/>
      <c r="V3229" s="61"/>
      <c r="W3229" s="61"/>
    </row>
    <row r="3230" spans="21:23" x14ac:dyDescent="0.2">
      <c r="U3230" s="77"/>
      <c r="V3230" s="61"/>
      <c r="W3230" s="61"/>
    </row>
    <row r="3231" spans="21:23" x14ac:dyDescent="0.2">
      <c r="U3231" s="77"/>
      <c r="V3231" s="61"/>
      <c r="W3231" s="61"/>
    </row>
    <row r="3232" spans="21:23" x14ac:dyDescent="0.2">
      <c r="U3232" s="77"/>
      <c r="V3232" s="61"/>
      <c r="W3232" s="61"/>
    </row>
    <row r="3233" spans="21:23" x14ac:dyDescent="0.2">
      <c r="U3233" s="77"/>
      <c r="V3233" s="61"/>
      <c r="W3233" s="61"/>
    </row>
    <row r="3234" spans="21:23" x14ac:dyDescent="0.2">
      <c r="U3234" s="77"/>
      <c r="V3234" s="61"/>
      <c r="W3234" s="61"/>
    </row>
    <row r="3235" spans="21:23" x14ac:dyDescent="0.2">
      <c r="U3235" s="77"/>
      <c r="V3235" s="61"/>
      <c r="W3235" s="61"/>
    </row>
    <row r="3236" spans="21:23" x14ac:dyDescent="0.2">
      <c r="U3236" s="77"/>
      <c r="V3236" s="61"/>
      <c r="W3236" s="61"/>
    </row>
    <row r="3237" spans="21:23" x14ac:dyDescent="0.2">
      <c r="U3237" s="77"/>
      <c r="V3237" s="61"/>
      <c r="W3237" s="61"/>
    </row>
    <row r="3238" spans="21:23" x14ac:dyDescent="0.2">
      <c r="U3238" s="77"/>
      <c r="V3238" s="61"/>
      <c r="W3238" s="61"/>
    </row>
    <row r="3239" spans="21:23" x14ac:dyDescent="0.2">
      <c r="U3239" s="77"/>
      <c r="V3239" s="61"/>
      <c r="W3239" s="61"/>
    </row>
    <row r="3240" spans="21:23" x14ac:dyDescent="0.2">
      <c r="U3240" s="77"/>
      <c r="V3240" s="61"/>
      <c r="W3240" s="61"/>
    </row>
    <row r="3241" spans="21:23" x14ac:dyDescent="0.2">
      <c r="U3241" s="77"/>
      <c r="V3241" s="61"/>
      <c r="W3241" s="61"/>
    </row>
    <row r="3242" spans="21:23" x14ac:dyDescent="0.2">
      <c r="U3242" s="77"/>
      <c r="V3242" s="61"/>
      <c r="W3242" s="61"/>
    </row>
    <row r="3243" spans="21:23" x14ac:dyDescent="0.2">
      <c r="U3243" s="77"/>
      <c r="V3243" s="61"/>
      <c r="W3243" s="61"/>
    </row>
    <row r="3244" spans="21:23" x14ac:dyDescent="0.2">
      <c r="U3244" s="77"/>
      <c r="V3244" s="61"/>
      <c r="W3244" s="61"/>
    </row>
    <row r="3245" spans="21:23" x14ac:dyDescent="0.2">
      <c r="U3245" s="77"/>
      <c r="V3245" s="61"/>
      <c r="W3245" s="61"/>
    </row>
    <row r="3246" spans="21:23" x14ac:dyDescent="0.2">
      <c r="U3246" s="77"/>
      <c r="V3246" s="61"/>
      <c r="W3246" s="61"/>
    </row>
    <row r="3247" spans="21:23" x14ac:dyDescent="0.2">
      <c r="U3247" s="77"/>
      <c r="V3247" s="61"/>
      <c r="W3247" s="61"/>
    </row>
    <row r="3248" spans="21:23" x14ac:dyDescent="0.2">
      <c r="U3248" s="77"/>
      <c r="V3248" s="61"/>
      <c r="W3248" s="61"/>
    </row>
    <row r="3249" spans="21:23" x14ac:dyDescent="0.2">
      <c r="U3249" s="77"/>
      <c r="V3249" s="61"/>
      <c r="W3249" s="61"/>
    </row>
    <row r="3250" spans="21:23" x14ac:dyDescent="0.2">
      <c r="U3250" s="77"/>
      <c r="V3250" s="61"/>
      <c r="W3250" s="61"/>
    </row>
    <row r="3251" spans="21:23" x14ac:dyDescent="0.2">
      <c r="U3251" s="77"/>
      <c r="V3251" s="61"/>
      <c r="W3251" s="61"/>
    </row>
    <row r="3252" spans="21:23" x14ac:dyDescent="0.2">
      <c r="U3252" s="77"/>
      <c r="V3252" s="61"/>
      <c r="W3252" s="61"/>
    </row>
    <row r="3253" spans="21:23" x14ac:dyDescent="0.2">
      <c r="U3253" s="77"/>
      <c r="V3253" s="61"/>
      <c r="W3253" s="61"/>
    </row>
    <row r="3254" spans="21:23" x14ac:dyDescent="0.2">
      <c r="U3254" s="77"/>
      <c r="V3254" s="61"/>
      <c r="W3254" s="61"/>
    </row>
    <row r="3255" spans="21:23" x14ac:dyDescent="0.2">
      <c r="U3255" s="77"/>
      <c r="V3255" s="61"/>
      <c r="W3255" s="61"/>
    </row>
    <row r="3256" spans="21:23" x14ac:dyDescent="0.2">
      <c r="U3256" s="77"/>
      <c r="V3256" s="61"/>
      <c r="W3256" s="61"/>
    </row>
    <row r="3257" spans="21:23" x14ac:dyDescent="0.2">
      <c r="U3257" s="77"/>
      <c r="V3257" s="61"/>
      <c r="W3257" s="61"/>
    </row>
    <row r="3258" spans="21:23" x14ac:dyDescent="0.2">
      <c r="U3258" s="77"/>
      <c r="V3258" s="61"/>
      <c r="W3258" s="61"/>
    </row>
    <row r="3259" spans="21:23" x14ac:dyDescent="0.2">
      <c r="U3259" s="77"/>
      <c r="V3259" s="61"/>
      <c r="W3259" s="61"/>
    </row>
    <row r="3260" spans="21:23" x14ac:dyDescent="0.2">
      <c r="U3260" s="77"/>
      <c r="V3260" s="61"/>
      <c r="W3260" s="61"/>
    </row>
    <row r="3261" spans="21:23" x14ac:dyDescent="0.2">
      <c r="U3261" s="77"/>
      <c r="V3261" s="61"/>
      <c r="W3261" s="61"/>
    </row>
    <row r="3262" spans="21:23" x14ac:dyDescent="0.2">
      <c r="U3262" s="77"/>
      <c r="V3262" s="61"/>
      <c r="W3262" s="61"/>
    </row>
    <row r="3263" spans="21:23" x14ac:dyDescent="0.2">
      <c r="U3263" s="77"/>
      <c r="V3263" s="61"/>
      <c r="W3263" s="61"/>
    </row>
    <row r="3264" spans="21:23" x14ac:dyDescent="0.2">
      <c r="U3264" s="77"/>
      <c r="V3264" s="61"/>
      <c r="W3264" s="61"/>
    </row>
    <row r="3265" spans="21:23" x14ac:dyDescent="0.2">
      <c r="U3265" s="77"/>
      <c r="V3265" s="61"/>
      <c r="W3265" s="61"/>
    </row>
    <row r="3266" spans="21:23" x14ac:dyDescent="0.2">
      <c r="U3266" s="77"/>
      <c r="V3266" s="61"/>
      <c r="W3266" s="61"/>
    </row>
    <row r="3267" spans="21:23" x14ac:dyDescent="0.2">
      <c r="U3267" s="77"/>
      <c r="V3267" s="61"/>
      <c r="W3267" s="61"/>
    </row>
    <row r="3268" spans="21:23" x14ac:dyDescent="0.2">
      <c r="U3268" s="77"/>
      <c r="V3268" s="61"/>
      <c r="W3268" s="61"/>
    </row>
    <row r="3269" spans="21:23" x14ac:dyDescent="0.2">
      <c r="U3269" s="77"/>
      <c r="V3269" s="61"/>
      <c r="W3269" s="61"/>
    </row>
    <row r="3270" spans="21:23" x14ac:dyDescent="0.2">
      <c r="U3270" s="77"/>
      <c r="V3270" s="61"/>
      <c r="W3270" s="61"/>
    </row>
    <row r="3271" spans="21:23" x14ac:dyDescent="0.2">
      <c r="U3271" s="77"/>
      <c r="V3271" s="61"/>
      <c r="W3271" s="61"/>
    </row>
    <row r="3272" spans="21:23" x14ac:dyDescent="0.2">
      <c r="U3272" s="77"/>
      <c r="V3272" s="61"/>
      <c r="W3272" s="61"/>
    </row>
    <row r="3273" spans="21:23" x14ac:dyDescent="0.2">
      <c r="U3273" s="77"/>
      <c r="V3273" s="61"/>
      <c r="W3273" s="61"/>
    </row>
    <row r="3274" spans="21:23" x14ac:dyDescent="0.2">
      <c r="U3274" s="77"/>
      <c r="V3274" s="61"/>
      <c r="W3274" s="61"/>
    </row>
    <row r="3275" spans="21:23" x14ac:dyDescent="0.2">
      <c r="U3275" s="77"/>
      <c r="V3275" s="61"/>
      <c r="W3275" s="61"/>
    </row>
    <row r="3276" spans="21:23" x14ac:dyDescent="0.2">
      <c r="U3276" s="77"/>
      <c r="V3276" s="61"/>
      <c r="W3276" s="61"/>
    </row>
    <row r="3277" spans="21:23" x14ac:dyDescent="0.2">
      <c r="U3277" s="77"/>
      <c r="V3277" s="61"/>
      <c r="W3277" s="61"/>
    </row>
    <row r="3278" spans="21:23" x14ac:dyDescent="0.2">
      <c r="U3278" s="77"/>
      <c r="V3278" s="61"/>
      <c r="W3278" s="61"/>
    </row>
    <row r="3279" spans="21:23" x14ac:dyDescent="0.2">
      <c r="U3279" s="77"/>
      <c r="V3279" s="61"/>
      <c r="W3279" s="61"/>
    </row>
    <row r="3280" spans="21:23" x14ac:dyDescent="0.2">
      <c r="U3280" s="77"/>
      <c r="V3280" s="61"/>
      <c r="W3280" s="61"/>
    </row>
    <row r="3281" spans="21:23" x14ac:dyDescent="0.2">
      <c r="U3281" s="77"/>
      <c r="V3281" s="61"/>
      <c r="W3281" s="61"/>
    </row>
    <row r="3282" spans="21:23" x14ac:dyDescent="0.2">
      <c r="U3282" s="77"/>
      <c r="V3282" s="61"/>
      <c r="W3282" s="61"/>
    </row>
    <row r="3283" spans="21:23" x14ac:dyDescent="0.2">
      <c r="U3283" s="77"/>
      <c r="V3283" s="61"/>
      <c r="W3283" s="61"/>
    </row>
    <row r="3284" spans="21:23" x14ac:dyDescent="0.2">
      <c r="U3284" s="77"/>
      <c r="V3284" s="61"/>
      <c r="W3284" s="61"/>
    </row>
    <row r="3285" spans="21:23" x14ac:dyDescent="0.2">
      <c r="U3285" s="77"/>
      <c r="V3285" s="61"/>
      <c r="W3285" s="61"/>
    </row>
    <row r="3286" spans="21:23" x14ac:dyDescent="0.2">
      <c r="U3286" s="77"/>
      <c r="V3286" s="61"/>
      <c r="W3286" s="61"/>
    </row>
    <row r="3287" spans="21:23" x14ac:dyDescent="0.2">
      <c r="U3287" s="77"/>
      <c r="V3287" s="61"/>
      <c r="W3287" s="61"/>
    </row>
    <row r="3288" spans="21:23" x14ac:dyDescent="0.2">
      <c r="U3288" s="77"/>
      <c r="V3288" s="61"/>
      <c r="W3288" s="61"/>
    </row>
    <row r="3289" spans="21:23" x14ac:dyDescent="0.2">
      <c r="U3289" s="77"/>
      <c r="V3289" s="61"/>
      <c r="W3289" s="61"/>
    </row>
    <row r="3290" spans="21:23" x14ac:dyDescent="0.2">
      <c r="U3290" s="77"/>
      <c r="V3290" s="61"/>
      <c r="W3290" s="61"/>
    </row>
    <row r="3291" spans="21:23" x14ac:dyDescent="0.2">
      <c r="U3291" s="77"/>
      <c r="V3291" s="61"/>
      <c r="W3291" s="61"/>
    </row>
    <row r="3292" spans="21:23" x14ac:dyDescent="0.2">
      <c r="U3292" s="77"/>
      <c r="V3292" s="61"/>
      <c r="W3292" s="61"/>
    </row>
    <row r="3293" spans="21:23" x14ac:dyDescent="0.2">
      <c r="U3293" s="77"/>
      <c r="V3293" s="61"/>
      <c r="W3293" s="61"/>
    </row>
    <row r="3294" spans="21:23" x14ac:dyDescent="0.2">
      <c r="U3294" s="77"/>
      <c r="V3294" s="61"/>
      <c r="W3294" s="61"/>
    </row>
    <row r="3295" spans="21:23" x14ac:dyDescent="0.2">
      <c r="U3295" s="77"/>
      <c r="V3295" s="61"/>
      <c r="W3295" s="61"/>
    </row>
    <row r="3296" spans="21:23" x14ac:dyDescent="0.2">
      <c r="U3296" s="77"/>
      <c r="V3296" s="61"/>
      <c r="W3296" s="61"/>
    </row>
    <row r="3297" spans="21:23" x14ac:dyDescent="0.2">
      <c r="U3297" s="77"/>
      <c r="V3297" s="61"/>
      <c r="W3297" s="61"/>
    </row>
    <row r="3298" spans="21:23" x14ac:dyDescent="0.2">
      <c r="U3298" s="77"/>
      <c r="V3298" s="61"/>
      <c r="W3298" s="61"/>
    </row>
    <row r="3299" spans="21:23" x14ac:dyDescent="0.2">
      <c r="U3299" s="77"/>
      <c r="V3299" s="61"/>
      <c r="W3299" s="61"/>
    </row>
    <row r="3300" spans="21:23" x14ac:dyDescent="0.2">
      <c r="U3300" s="77"/>
      <c r="V3300" s="61"/>
      <c r="W3300" s="61"/>
    </row>
    <row r="3301" spans="21:23" x14ac:dyDescent="0.2">
      <c r="U3301" s="77"/>
      <c r="V3301" s="61"/>
      <c r="W3301" s="61"/>
    </row>
    <row r="3302" spans="21:23" x14ac:dyDescent="0.2">
      <c r="U3302" s="77"/>
      <c r="V3302" s="61"/>
      <c r="W3302" s="61"/>
    </row>
    <row r="3303" spans="21:23" x14ac:dyDescent="0.2">
      <c r="U3303" s="77"/>
      <c r="V3303" s="61"/>
      <c r="W3303" s="61"/>
    </row>
    <row r="3304" spans="21:23" x14ac:dyDescent="0.2">
      <c r="U3304" s="77"/>
      <c r="V3304" s="61"/>
      <c r="W3304" s="61"/>
    </row>
    <row r="3305" spans="21:23" x14ac:dyDescent="0.2">
      <c r="U3305" s="77"/>
      <c r="V3305" s="61"/>
      <c r="W3305" s="61"/>
    </row>
    <row r="3306" spans="21:23" x14ac:dyDescent="0.2">
      <c r="U3306" s="77"/>
      <c r="V3306" s="61"/>
      <c r="W3306" s="61"/>
    </row>
    <row r="3307" spans="21:23" x14ac:dyDescent="0.2">
      <c r="U3307" s="77"/>
      <c r="V3307" s="61"/>
      <c r="W3307" s="61"/>
    </row>
    <row r="3308" spans="21:23" x14ac:dyDescent="0.2">
      <c r="U3308" s="77"/>
      <c r="V3308" s="61"/>
      <c r="W3308" s="61"/>
    </row>
    <row r="3309" spans="21:23" x14ac:dyDescent="0.2">
      <c r="U3309" s="77"/>
      <c r="V3309" s="61"/>
      <c r="W3309" s="61"/>
    </row>
    <row r="3310" spans="21:23" x14ac:dyDescent="0.2">
      <c r="U3310" s="77"/>
      <c r="V3310" s="61"/>
      <c r="W3310" s="61"/>
    </row>
    <row r="3311" spans="21:23" x14ac:dyDescent="0.2">
      <c r="U3311" s="77"/>
      <c r="V3311" s="61"/>
      <c r="W3311" s="61"/>
    </row>
    <row r="3312" spans="21:23" x14ac:dyDescent="0.2">
      <c r="U3312" s="77"/>
      <c r="V3312" s="61"/>
      <c r="W3312" s="61"/>
    </row>
    <row r="3313" spans="21:23" x14ac:dyDescent="0.2">
      <c r="U3313" s="77"/>
      <c r="V3313" s="61"/>
      <c r="W3313" s="61"/>
    </row>
    <row r="3314" spans="21:23" x14ac:dyDescent="0.2">
      <c r="U3314" s="77"/>
      <c r="V3314" s="61"/>
      <c r="W3314" s="61"/>
    </row>
    <row r="3315" spans="21:23" x14ac:dyDescent="0.2">
      <c r="U3315" s="77"/>
      <c r="V3315" s="61"/>
      <c r="W3315" s="61"/>
    </row>
    <row r="3316" spans="21:23" x14ac:dyDescent="0.2">
      <c r="U3316" s="77"/>
      <c r="V3316" s="61"/>
      <c r="W3316" s="61"/>
    </row>
    <row r="3317" spans="21:23" x14ac:dyDescent="0.2">
      <c r="U3317" s="77"/>
      <c r="V3317" s="61"/>
      <c r="W3317" s="61"/>
    </row>
    <row r="3318" spans="21:23" x14ac:dyDescent="0.2">
      <c r="U3318" s="77"/>
      <c r="V3318" s="61"/>
      <c r="W3318" s="61"/>
    </row>
    <row r="3319" spans="21:23" x14ac:dyDescent="0.2">
      <c r="U3319" s="77"/>
      <c r="V3319" s="61"/>
      <c r="W3319" s="61"/>
    </row>
    <row r="3320" spans="21:23" x14ac:dyDescent="0.2">
      <c r="U3320" s="77"/>
      <c r="V3320" s="61"/>
      <c r="W3320" s="61"/>
    </row>
    <row r="3321" spans="21:23" x14ac:dyDescent="0.2">
      <c r="U3321" s="77"/>
      <c r="V3321" s="61"/>
      <c r="W3321" s="61"/>
    </row>
    <row r="3322" spans="21:23" x14ac:dyDescent="0.2">
      <c r="U3322" s="77"/>
      <c r="V3322" s="61"/>
      <c r="W3322" s="61"/>
    </row>
    <row r="3323" spans="21:23" x14ac:dyDescent="0.2">
      <c r="U3323" s="77"/>
      <c r="V3323" s="61"/>
      <c r="W3323" s="61"/>
    </row>
    <row r="3324" spans="21:23" x14ac:dyDescent="0.2">
      <c r="U3324" s="77"/>
      <c r="V3324" s="61"/>
      <c r="W3324" s="61"/>
    </row>
    <row r="3325" spans="21:23" x14ac:dyDescent="0.2">
      <c r="U3325" s="77"/>
      <c r="V3325" s="61"/>
      <c r="W3325" s="61"/>
    </row>
    <row r="3326" spans="21:23" x14ac:dyDescent="0.2">
      <c r="U3326" s="77"/>
      <c r="V3326" s="61"/>
      <c r="W3326" s="61"/>
    </row>
    <row r="3327" spans="21:23" x14ac:dyDescent="0.2">
      <c r="U3327" s="77"/>
      <c r="V3327" s="61"/>
      <c r="W3327" s="61"/>
    </row>
    <row r="3328" spans="21:23" x14ac:dyDescent="0.2">
      <c r="U3328" s="77"/>
      <c r="V3328" s="61"/>
      <c r="W3328" s="61"/>
    </row>
    <row r="3329" spans="21:23" x14ac:dyDescent="0.2">
      <c r="U3329" s="77"/>
      <c r="V3329" s="61"/>
      <c r="W3329" s="61"/>
    </row>
    <row r="3330" spans="21:23" x14ac:dyDescent="0.2">
      <c r="U3330" s="77"/>
      <c r="V3330" s="61"/>
      <c r="W3330" s="61"/>
    </row>
    <row r="3331" spans="21:23" x14ac:dyDescent="0.2">
      <c r="U3331" s="77"/>
      <c r="V3331" s="61"/>
      <c r="W3331" s="61"/>
    </row>
    <row r="3332" spans="21:23" x14ac:dyDescent="0.2">
      <c r="U3332" s="77"/>
      <c r="V3332" s="61"/>
      <c r="W3332" s="61"/>
    </row>
    <row r="3333" spans="21:23" x14ac:dyDescent="0.2">
      <c r="U3333" s="77"/>
      <c r="V3333" s="61"/>
      <c r="W3333" s="61"/>
    </row>
    <row r="3334" spans="21:23" x14ac:dyDescent="0.2">
      <c r="U3334" s="77"/>
      <c r="V3334" s="61"/>
      <c r="W3334" s="61"/>
    </row>
    <row r="3335" spans="21:23" x14ac:dyDescent="0.2">
      <c r="U3335" s="77"/>
      <c r="V3335" s="61"/>
      <c r="W3335" s="61"/>
    </row>
    <row r="3336" spans="21:23" x14ac:dyDescent="0.2">
      <c r="U3336" s="77"/>
      <c r="V3336" s="61"/>
      <c r="W3336" s="61"/>
    </row>
    <row r="3337" spans="21:23" x14ac:dyDescent="0.2">
      <c r="U3337" s="77"/>
      <c r="V3337" s="61"/>
      <c r="W3337" s="61"/>
    </row>
    <row r="3338" spans="21:23" x14ac:dyDescent="0.2">
      <c r="U3338" s="77"/>
      <c r="V3338" s="61"/>
      <c r="W3338" s="61"/>
    </row>
    <row r="3339" spans="21:23" x14ac:dyDescent="0.2">
      <c r="U3339" s="77"/>
      <c r="V3339" s="61"/>
      <c r="W3339" s="61"/>
    </row>
    <row r="3340" spans="21:23" x14ac:dyDescent="0.2">
      <c r="U3340" s="77"/>
      <c r="V3340" s="61"/>
      <c r="W3340" s="61"/>
    </row>
    <row r="3341" spans="21:23" x14ac:dyDescent="0.2">
      <c r="U3341" s="77"/>
      <c r="V3341" s="61"/>
      <c r="W3341" s="61"/>
    </row>
    <row r="3342" spans="21:23" x14ac:dyDescent="0.2">
      <c r="U3342" s="77"/>
      <c r="V3342" s="61"/>
      <c r="W3342" s="61"/>
    </row>
    <row r="3343" spans="21:23" x14ac:dyDescent="0.2">
      <c r="U3343" s="77"/>
      <c r="V3343" s="61"/>
      <c r="W3343" s="61"/>
    </row>
    <row r="3344" spans="21:23" x14ac:dyDescent="0.2">
      <c r="U3344" s="77"/>
      <c r="V3344" s="61"/>
      <c r="W3344" s="61"/>
    </row>
    <row r="3345" spans="21:23" x14ac:dyDescent="0.2">
      <c r="U3345" s="77"/>
      <c r="V3345" s="61"/>
      <c r="W3345" s="61"/>
    </row>
    <row r="3346" spans="21:23" x14ac:dyDescent="0.2">
      <c r="U3346" s="77"/>
      <c r="V3346" s="61"/>
      <c r="W3346" s="61"/>
    </row>
    <row r="3347" spans="21:23" x14ac:dyDescent="0.2">
      <c r="U3347" s="77"/>
      <c r="V3347" s="61"/>
      <c r="W3347" s="61"/>
    </row>
    <row r="3348" spans="21:23" x14ac:dyDescent="0.2">
      <c r="U3348" s="77"/>
      <c r="V3348" s="61"/>
      <c r="W3348" s="61"/>
    </row>
    <row r="3349" spans="21:23" x14ac:dyDescent="0.2">
      <c r="U3349" s="77"/>
      <c r="V3349" s="61"/>
      <c r="W3349" s="61"/>
    </row>
    <row r="3350" spans="21:23" x14ac:dyDescent="0.2">
      <c r="U3350" s="77"/>
      <c r="V3350" s="61"/>
      <c r="W3350" s="61"/>
    </row>
    <row r="3351" spans="21:23" x14ac:dyDescent="0.2">
      <c r="U3351" s="77"/>
      <c r="V3351" s="61"/>
      <c r="W3351" s="61"/>
    </row>
    <row r="3352" spans="21:23" x14ac:dyDescent="0.2">
      <c r="U3352" s="77"/>
      <c r="V3352" s="61"/>
      <c r="W3352" s="61"/>
    </row>
    <row r="3353" spans="21:23" x14ac:dyDescent="0.2">
      <c r="U3353" s="77"/>
      <c r="V3353" s="61"/>
      <c r="W3353" s="61"/>
    </row>
    <row r="3354" spans="21:23" x14ac:dyDescent="0.2">
      <c r="U3354" s="77"/>
      <c r="V3354" s="61"/>
      <c r="W3354" s="61"/>
    </row>
    <row r="3355" spans="21:23" x14ac:dyDescent="0.2">
      <c r="U3355" s="77"/>
      <c r="V3355" s="61"/>
      <c r="W3355" s="61"/>
    </row>
    <row r="3356" spans="21:23" x14ac:dyDescent="0.2">
      <c r="U3356" s="77"/>
      <c r="V3356" s="61"/>
      <c r="W3356" s="61"/>
    </row>
    <row r="3357" spans="21:23" x14ac:dyDescent="0.2">
      <c r="U3357" s="77"/>
      <c r="V3357" s="61"/>
      <c r="W3357" s="61"/>
    </row>
    <row r="3358" spans="21:23" x14ac:dyDescent="0.2">
      <c r="U3358" s="77"/>
      <c r="V3358" s="61"/>
      <c r="W3358" s="61"/>
    </row>
    <row r="3359" spans="21:23" x14ac:dyDescent="0.2">
      <c r="U3359" s="77"/>
      <c r="V3359" s="61"/>
      <c r="W3359" s="61"/>
    </row>
    <row r="3360" spans="21:23" x14ac:dyDescent="0.2">
      <c r="U3360" s="77"/>
      <c r="V3360" s="61"/>
      <c r="W3360" s="61"/>
    </row>
    <row r="3361" spans="21:23" x14ac:dyDescent="0.2">
      <c r="U3361" s="77"/>
      <c r="V3361" s="61"/>
      <c r="W3361" s="61"/>
    </row>
    <row r="3362" spans="21:23" x14ac:dyDescent="0.2">
      <c r="U3362" s="77"/>
      <c r="V3362" s="61"/>
      <c r="W3362" s="61"/>
    </row>
    <row r="3363" spans="21:23" x14ac:dyDescent="0.2">
      <c r="U3363" s="77"/>
      <c r="V3363" s="61"/>
      <c r="W3363" s="61"/>
    </row>
    <row r="3364" spans="21:23" x14ac:dyDescent="0.2">
      <c r="U3364" s="77"/>
      <c r="V3364" s="61"/>
      <c r="W3364" s="61"/>
    </row>
    <row r="3365" spans="21:23" x14ac:dyDescent="0.2">
      <c r="U3365" s="77"/>
      <c r="V3365" s="61"/>
      <c r="W3365" s="61"/>
    </row>
    <row r="3366" spans="21:23" x14ac:dyDescent="0.2">
      <c r="U3366" s="77"/>
      <c r="V3366" s="61"/>
      <c r="W3366" s="61"/>
    </row>
    <row r="3367" spans="21:23" x14ac:dyDescent="0.2">
      <c r="U3367" s="77"/>
      <c r="V3367" s="61"/>
      <c r="W3367" s="61"/>
    </row>
    <row r="3368" spans="21:23" x14ac:dyDescent="0.2">
      <c r="U3368" s="77"/>
      <c r="V3368" s="61"/>
      <c r="W3368" s="61"/>
    </row>
    <row r="3369" spans="21:23" x14ac:dyDescent="0.2">
      <c r="U3369" s="77"/>
      <c r="V3369" s="61"/>
      <c r="W3369" s="61"/>
    </row>
    <row r="3370" spans="21:23" x14ac:dyDescent="0.2">
      <c r="U3370" s="77"/>
      <c r="V3370" s="61"/>
      <c r="W3370" s="61"/>
    </row>
    <row r="3371" spans="21:23" x14ac:dyDescent="0.2">
      <c r="U3371" s="77"/>
      <c r="V3371" s="61"/>
      <c r="W3371" s="61"/>
    </row>
    <row r="3372" spans="21:23" x14ac:dyDescent="0.2">
      <c r="U3372" s="77"/>
      <c r="V3372" s="61"/>
      <c r="W3372" s="61"/>
    </row>
    <row r="3373" spans="21:23" x14ac:dyDescent="0.2">
      <c r="U3373" s="77"/>
      <c r="V3373" s="61"/>
      <c r="W3373" s="61"/>
    </row>
    <row r="3374" spans="21:23" x14ac:dyDescent="0.2">
      <c r="U3374" s="77"/>
      <c r="V3374" s="61"/>
      <c r="W3374" s="61"/>
    </row>
    <row r="3375" spans="21:23" x14ac:dyDescent="0.2">
      <c r="U3375" s="77"/>
      <c r="V3375" s="61"/>
      <c r="W3375" s="61"/>
    </row>
    <row r="3376" spans="21:23" x14ac:dyDescent="0.2">
      <c r="U3376" s="77"/>
      <c r="V3376" s="61"/>
      <c r="W3376" s="61"/>
    </row>
    <row r="3377" spans="21:23" x14ac:dyDescent="0.2">
      <c r="U3377" s="77"/>
      <c r="V3377" s="61"/>
      <c r="W3377" s="61"/>
    </row>
    <row r="3378" spans="21:23" x14ac:dyDescent="0.2">
      <c r="U3378" s="77"/>
      <c r="V3378" s="61"/>
      <c r="W3378" s="61"/>
    </row>
    <row r="3379" spans="21:23" x14ac:dyDescent="0.2">
      <c r="U3379" s="77"/>
      <c r="V3379" s="61"/>
      <c r="W3379" s="61"/>
    </row>
    <row r="3380" spans="21:23" x14ac:dyDescent="0.2">
      <c r="U3380" s="77"/>
      <c r="V3380" s="61"/>
      <c r="W3380" s="61"/>
    </row>
    <row r="3381" spans="21:23" x14ac:dyDescent="0.2">
      <c r="U3381" s="77"/>
      <c r="V3381" s="61"/>
      <c r="W3381" s="61"/>
    </row>
    <row r="3382" spans="21:23" x14ac:dyDescent="0.2">
      <c r="U3382" s="77"/>
      <c r="V3382" s="61"/>
      <c r="W3382" s="61"/>
    </row>
    <row r="3383" spans="21:23" x14ac:dyDescent="0.2">
      <c r="U3383" s="77"/>
      <c r="V3383" s="61"/>
      <c r="W3383" s="61"/>
    </row>
    <row r="3384" spans="21:23" x14ac:dyDescent="0.2">
      <c r="U3384" s="77"/>
      <c r="V3384" s="61"/>
      <c r="W3384" s="61"/>
    </row>
    <row r="3385" spans="21:23" x14ac:dyDescent="0.2">
      <c r="U3385" s="77"/>
      <c r="V3385" s="61"/>
      <c r="W3385" s="61"/>
    </row>
    <row r="3386" spans="21:23" x14ac:dyDescent="0.2">
      <c r="U3386" s="77"/>
      <c r="V3386" s="61"/>
      <c r="W3386" s="61"/>
    </row>
    <row r="3387" spans="21:23" x14ac:dyDescent="0.2">
      <c r="U3387" s="77"/>
      <c r="V3387" s="61"/>
      <c r="W3387" s="61"/>
    </row>
    <row r="3388" spans="21:23" x14ac:dyDescent="0.2">
      <c r="U3388" s="77"/>
      <c r="V3388" s="61"/>
      <c r="W3388" s="61"/>
    </row>
    <row r="3389" spans="21:23" x14ac:dyDescent="0.2">
      <c r="U3389" s="77"/>
      <c r="V3389" s="61"/>
      <c r="W3389" s="61"/>
    </row>
    <row r="3390" spans="21:23" x14ac:dyDescent="0.2">
      <c r="U3390" s="77"/>
      <c r="V3390" s="61"/>
      <c r="W3390" s="61"/>
    </row>
    <row r="3391" spans="21:23" x14ac:dyDescent="0.2">
      <c r="U3391" s="77"/>
      <c r="V3391" s="61"/>
      <c r="W3391" s="61"/>
    </row>
    <row r="3392" spans="21:23" x14ac:dyDescent="0.2">
      <c r="U3392" s="77"/>
      <c r="V3392" s="61"/>
      <c r="W3392" s="61"/>
    </row>
    <row r="3393" spans="21:23" x14ac:dyDescent="0.2">
      <c r="U3393" s="77"/>
      <c r="V3393" s="61"/>
      <c r="W3393" s="61"/>
    </row>
    <row r="3394" spans="21:23" x14ac:dyDescent="0.2">
      <c r="U3394" s="77"/>
      <c r="V3394" s="61"/>
      <c r="W3394" s="61"/>
    </row>
    <row r="3395" spans="21:23" x14ac:dyDescent="0.2">
      <c r="U3395" s="77"/>
      <c r="V3395" s="61"/>
      <c r="W3395" s="61"/>
    </row>
    <row r="3396" spans="21:23" x14ac:dyDescent="0.2">
      <c r="U3396" s="77"/>
      <c r="V3396" s="61"/>
      <c r="W3396" s="61"/>
    </row>
    <row r="3397" spans="21:23" x14ac:dyDescent="0.2">
      <c r="U3397" s="77"/>
      <c r="V3397" s="61"/>
      <c r="W3397" s="61"/>
    </row>
    <row r="3398" spans="21:23" x14ac:dyDescent="0.2">
      <c r="U3398" s="77"/>
      <c r="V3398" s="61"/>
      <c r="W3398" s="61"/>
    </row>
    <row r="3399" spans="21:23" x14ac:dyDescent="0.2">
      <c r="U3399" s="77"/>
      <c r="V3399" s="61"/>
      <c r="W3399" s="61"/>
    </row>
    <row r="3400" spans="21:23" x14ac:dyDescent="0.2">
      <c r="U3400" s="77"/>
      <c r="V3400" s="61"/>
      <c r="W3400" s="61"/>
    </row>
    <row r="3401" spans="21:23" x14ac:dyDescent="0.2">
      <c r="U3401" s="77"/>
      <c r="V3401" s="61"/>
      <c r="W3401" s="61"/>
    </row>
    <row r="3402" spans="21:23" x14ac:dyDescent="0.2">
      <c r="U3402" s="77"/>
      <c r="V3402" s="61"/>
      <c r="W3402" s="61"/>
    </row>
    <row r="3403" spans="21:23" x14ac:dyDescent="0.2">
      <c r="U3403" s="77"/>
      <c r="V3403" s="61"/>
      <c r="W3403" s="61"/>
    </row>
    <row r="3404" spans="21:23" x14ac:dyDescent="0.2">
      <c r="U3404" s="77"/>
      <c r="V3404" s="61"/>
      <c r="W3404" s="61"/>
    </row>
    <row r="3405" spans="21:23" x14ac:dyDescent="0.2">
      <c r="U3405" s="77"/>
      <c r="V3405" s="61"/>
      <c r="W3405" s="61"/>
    </row>
    <row r="3406" spans="21:23" x14ac:dyDescent="0.2">
      <c r="U3406" s="77"/>
      <c r="V3406" s="61"/>
      <c r="W3406" s="61"/>
    </row>
    <row r="3407" spans="21:23" x14ac:dyDescent="0.2">
      <c r="U3407" s="77"/>
      <c r="V3407" s="61"/>
      <c r="W3407" s="61"/>
    </row>
    <row r="3408" spans="21:23" x14ac:dyDescent="0.2">
      <c r="U3408" s="77"/>
      <c r="V3408" s="61"/>
      <c r="W3408" s="61"/>
    </row>
    <row r="3409" spans="21:23" x14ac:dyDescent="0.2">
      <c r="U3409" s="77"/>
      <c r="V3409" s="61"/>
      <c r="W3409" s="61"/>
    </row>
    <row r="3410" spans="21:23" x14ac:dyDescent="0.2">
      <c r="U3410" s="77"/>
      <c r="V3410" s="61"/>
      <c r="W3410" s="61"/>
    </row>
    <row r="3411" spans="21:23" x14ac:dyDescent="0.2">
      <c r="U3411" s="77"/>
      <c r="V3411" s="61"/>
      <c r="W3411" s="61"/>
    </row>
    <row r="3412" spans="21:23" x14ac:dyDescent="0.2">
      <c r="U3412" s="77"/>
      <c r="V3412" s="61"/>
      <c r="W3412" s="61"/>
    </row>
    <row r="3413" spans="21:23" x14ac:dyDescent="0.2">
      <c r="U3413" s="77"/>
      <c r="V3413" s="61"/>
      <c r="W3413" s="61"/>
    </row>
    <row r="3414" spans="21:23" x14ac:dyDescent="0.2">
      <c r="U3414" s="77"/>
      <c r="V3414" s="61"/>
      <c r="W3414" s="61"/>
    </row>
    <row r="3415" spans="21:23" x14ac:dyDescent="0.2">
      <c r="U3415" s="77"/>
      <c r="V3415" s="61"/>
      <c r="W3415" s="61"/>
    </row>
    <row r="3416" spans="21:23" x14ac:dyDescent="0.2">
      <c r="U3416" s="77"/>
      <c r="V3416" s="61"/>
      <c r="W3416" s="61"/>
    </row>
    <row r="3417" spans="21:23" x14ac:dyDescent="0.2">
      <c r="U3417" s="77"/>
      <c r="V3417" s="61"/>
      <c r="W3417" s="61"/>
    </row>
    <row r="3418" spans="21:23" x14ac:dyDescent="0.2">
      <c r="U3418" s="77"/>
      <c r="V3418" s="61"/>
      <c r="W3418" s="61"/>
    </row>
    <row r="3419" spans="21:23" x14ac:dyDescent="0.2">
      <c r="U3419" s="77"/>
      <c r="V3419" s="61"/>
      <c r="W3419" s="61"/>
    </row>
    <row r="3420" spans="21:23" x14ac:dyDescent="0.2">
      <c r="U3420" s="77"/>
      <c r="V3420" s="61"/>
      <c r="W3420" s="61"/>
    </row>
    <row r="3421" spans="21:23" x14ac:dyDescent="0.2">
      <c r="U3421" s="77"/>
      <c r="V3421" s="61"/>
      <c r="W3421" s="61"/>
    </row>
    <row r="3422" spans="21:23" x14ac:dyDescent="0.2">
      <c r="U3422" s="77"/>
      <c r="V3422" s="61"/>
      <c r="W3422" s="61"/>
    </row>
    <row r="3423" spans="21:23" x14ac:dyDescent="0.2">
      <c r="U3423" s="77"/>
      <c r="V3423" s="61"/>
      <c r="W3423" s="61"/>
    </row>
    <row r="3424" spans="21:23" x14ac:dyDescent="0.2">
      <c r="U3424" s="77"/>
      <c r="V3424" s="61"/>
      <c r="W3424" s="61"/>
    </row>
    <row r="3425" spans="21:23" x14ac:dyDescent="0.2">
      <c r="U3425" s="77"/>
      <c r="V3425" s="61"/>
      <c r="W3425" s="61"/>
    </row>
    <row r="3426" spans="21:23" x14ac:dyDescent="0.2">
      <c r="U3426" s="77"/>
      <c r="V3426" s="61"/>
      <c r="W3426" s="61"/>
    </row>
    <row r="3427" spans="21:23" x14ac:dyDescent="0.2">
      <c r="U3427" s="77"/>
      <c r="V3427" s="61"/>
      <c r="W3427" s="61"/>
    </row>
    <row r="3428" spans="21:23" x14ac:dyDescent="0.2">
      <c r="U3428" s="77"/>
      <c r="V3428" s="61"/>
      <c r="W3428" s="61"/>
    </row>
    <row r="3429" spans="21:23" x14ac:dyDescent="0.2">
      <c r="U3429" s="77"/>
      <c r="V3429" s="61"/>
      <c r="W3429" s="61"/>
    </row>
    <row r="3430" spans="21:23" x14ac:dyDescent="0.2">
      <c r="U3430" s="77"/>
      <c r="V3430" s="61"/>
      <c r="W3430" s="61"/>
    </row>
    <row r="3431" spans="21:23" x14ac:dyDescent="0.2">
      <c r="U3431" s="77"/>
      <c r="V3431" s="61"/>
      <c r="W3431" s="61"/>
    </row>
    <row r="3432" spans="21:23" x14ac:dyDescent="0.2">
      <c r="U3432" s="77"/>
      <c r="V3432" s="61"/>
      <c r="W3432" s="61"/>
    </row>
    <row r="3433" spans="21:23" x14ac:dyDescent="0.2">
      <c r="U3433" s="77"/>
      <c r="V3433" s="61"/>
      <c r="W3433" s="61"/>
    </row>
    <row r="3434" spans="21:23" x14ac:dyDescent="0.2">
      <c r="U3434" s="77"/>
      <c r="V3434" s="61"/>
      <c r="W3434" s="61"/>
    </row>
    <row r="3435" spans="21:23" x14ac:dyDescent="0.2">
      <c r="U3435" s="77"/>
      <c r="V3435" s="61"/>
      <c r="W3435" s="61"/>
    </row>
    <row r="3436" spans="21:23" x14ac:dyDescent="0.2">
      <c r="U3436" s="77"/>
      <c r="V3436" s="61"/>
      <c r="W3436" s="61"/>
    </row>
    <row r="3437" spans="21:23" x14ac:dyDescent="0.2">
      <c r="U3437" s="77"/>
      <c r="V3437" s="61"/>
      <c r="W3437" s="61"/>
    </row>
    <row r="3438" spans="21:23" x14ac:dyDescent="0.2">
      <c r="U3438" s="77"/>
      <c r="V3438" s="61"/>
      <c r="W3438" s="61"/>
    </row>
    <row r="3439" spans="21:23" x14ac:dyDescent="0.2">
      <c r="U3439" s="77"/>
      <c r="V3439" s="61"/>
      <c r="W3439" s="61"/>
    </row>
    <row r="3440" spans="21:23" x14ac:dyDescent="0.2">
      <c r="U3440" s="77"/>
      <c r="V3440" s="61"/>
      <c r="W3440" s="61"/>
    </row>
    <row r="3441" spans="21:23" x14ac:dyDescent="0.2">
      <c r="U3441" s="77"/>
      <c r="V3441" s="61"/>
      <c r="W3441" s="61"/>
    </row>
    <row r="3442" spans="21:23" x14ac:dyDescent="0.2">
      <c r="U3442" s="77"/>
      <c r="V3442" s="61"/>
      <c r="W3442" s="61"/>
    </row>
    <row r="3443" spans="21:23" x14ac:dyDescent="0.2">
      <c r="U3443" s="77"/>
      <c r="V3443" s="61"/>
      <c r="W3443" s="61"/>
    </row>
    <row r="3444" spans="21:23" x14ac:dyDescent="0.2">
      <c r="U3444" s="77"/>
      <c r="V3444" s="61"/>
      <c r="W3444" s="61"/>
    </row>
    <row r="3445" spans="21:23" x14ac:dyDescent="0.2">
      <c r="U3445" s="77"/>
      <c r="V3445" s="61"/>
      <c r="W3445" s="61"/>
    </row>
    <row r="3446" spans="21:23" x14ac:dyDescent="0.2">
      <c r="U3446" s="77"/>
      <c r="V3446" s="61"/>
      <c r="W3446" s="61"/>
    </row>
    <row r="3447" spans="21:23" x14ac:dyDescent="0.2">
      <c r="U3447" s="77"/>
      <c r="V3447" s="61"/>
      <c r="W3447" s="61"/>
    </row>
    <row r="3448" spans="21:23" x14ac:dyDescent="0.2">
      <c r="U3448" s="77"/>
      <c r="V3448" s="61"/>
      <c r="W3448" s="61"/>
    </row>
    <row r="3449" spans="21:23" x14ac:dyDescent="0.2">
      <c r="U3449" s="77"/>
      <c r="V3449" s="61"/>
      <c r="W3449" s="61"/>
    </row>
    <row r="3450" spans="21:23" x14ac:dyDescent="0.2">
      <c r="U3450" s="77"/>
      <c r="V3450" s="61"/>
      <c r="W3450" s="61"/>
    </row>
    <row r="3451" spans="21:23" x14ac:dyDescent="0.2">
      <c r="U3451" s="77"/>
      <c r="V3451" s="61"/>
      <c r="W3451" s="61"/>
    </row>
    <row r="3452" spans="21:23" x14ac:dyDescent="0.2">
      <c r="U3452" s="77"/>
      <c r="V3452" s="61"/>
      <c r="W3452" s="61"/>
    </row>
    <row r="3453" spans="21:23" x14ac:dyDescent="0.2">
      <c r="U3453" s="77"/>
      <c r="V3453" s="61"/>
      <c r="W3453" s="61"/>
    </row>
    <row r="3454" spans="21:23" x14ac:dyDescent="0.2">
      <c r="U3454" s="77"/>
      <c r="V3454" s="61"/>
      <c r="W3454" s="61"/>
    </row>
    <row r="3455" spans="21:23" x14ac:dyDescent="0.2">
      <c r="U3455" s="77"/>
      <c r="V3455" s="61"/>
      <c r="W3455" s="61"/>
    </row>
    <row r="3456" spans="21:23" x14ac:dyDescent="0.2">
      <c r="U3456" s="77"/>
      <c r="V3456" s="61"/>
      <c r="W3456" s="61"/>
    </row>
    <row r="3457" spans="21:23" x14ac:dyDescent="0.2">
      <c r="U3457" s="77"/>
      <c r="V3457" s="61"/>
      <c r="W3457" s="61"/>
    </row>
    <row r="3458" spans="21:23" x14ac:dyDescent="0.2">
      <c r="U3458" s="77"/>
      <c r="V3458" s="61"/>
      <c r="W3458" s="61"/>
    </row>
    <row r="3459" spans="21:23" x14ac:dyDescent="0.2">
      <c r="U3459" s="77"/>
      <c r="V3459" s="61"/>
      <c r="W3459" s="61"/>
    </row>
    <row r="3460" spans="21:23" x14ac:dyDescent="0.2">
      <c r="U3460" s="77"/>
      <c r="V3460" s="61"/>
      <c r="W3460" s="61"/>
    </row>
    <row r="3461" spans="21:23" x14ac:dyDescent="0.2">
      <c r="U3461" s="77"/>
      <c r="V3461" s="61"/>
      <c r="W3461" s="61"/>
    </row>
    <row r="3462" spans="21:23" x14ac:dyDescent="0.2">
      <c r="U3462" s="77"/>
      <c r="V3462" s="61"/>
      <c r="W3462" s="61"/>
    </row>
    <row r="3463" spans="21:23" x14ac:dyDescent="0.2">
      <c r="U3463" s="77"/>
      <c r="V3463" s="61"/>
      <c r="W3463" s="61"/>
    </row>
    <row r="3464" spans="21:23" x14ac:dyDescent="0.2">
      <c r="U3464" s="77"/>
      <c r="V3464" s="61"/>
      <c r="W3464" s="61"/>
    </row>
    <row r="3465" spans="21:23" x14ac:dyDescent="0.2">
      <c r="U3465" s="77"/>
      <c r="V3465" s="61"/>
      <c r="W3465" s="61"/>
    </row>
    <row r="3466" spans="21:23" x14ac:dyDescent="0.2">
      <c r="U3466" s="77"/>
      <c r="V3466" s="61"/>
      <c r="W3466" s="61"/>
    </row>
    <row r="3467" spans="21:23" x14ac:dyDescent="0.2">
      <c r="U3467" s="77"/>
      <c r="V3467" s="61"/>
      <c r="W3467" s="61"/>
    </row>
    <row r="3468" spans="21:23" x14ac:dyDescent="0.2">
      <c r="U3468" s="77"/>
      <c r="V3468" s="61"/>
      <c r="W3468" s="61"/>
    </row>
    <row r="3469" spans="21:23" x14ac:dyDescent="0.2">
      <c r="U3469" s="77"/>
      <c r="V3469" s="61"/>
      <c r="W3469" s="61"/>
    </row>
    <row r="3470" spans="21:23" x14ac:dyDescent="0.2">
      <c r="U3470" s="77"/>
      <c r="V3470" s="61"/>
      <c r="W3470" s="61"/>
    </row>
    <row r="3471" spans="21:23" x14ac:dyDescent="0.2">
      <c r="U3471" s="77"/>
      <c r="V3471" s="61"/>
      <c r="W3471" s="61"/>
    </row>
    <row r="3472" spans="21:23" x14ac:dyDescent="0.2">
      <c r="U3472" s="77"/>
      <c r="V3472" s="61"/>
      <c r="W3472" s="61"/>
    </row>
    <row r="3473" spans="21:23" x14ac:dyDescent="0.2">
      <c r="U3473" s="77"/>
      <c r="V3473" s="61"/>
      <c r="W3473" s="61"/>
    </row>
    <row r="3474" spans="21:23" x14ac:dyDescent="0.2">
      <c r="U3474" s="77"/>
      <c r="V3474" s="61"/>
      <c r="W3474" s="61"/>
    </row>
    <row r="3475" spans="21:23" x14ac:dyDescent="0.2">
      <c r="U3475" s="77"/>
      <c r="V3475" s="61"/>
      <c r="W3475" s="61"/>
    </row>
    <row r="3476" spans="21:23" x14ac:dyDescent="0.2">
      <c r="U3476" s="77"/>
      <c r="V3476" s="61"/>
      <c r="W3476" s="61"/>
    </row>
    <row r="3477" spans="21:23" x14ac:dyDescent="0.2">
      <c r="U3477" s="77"/>
      <c r="V3477" s="61"/>
      <c r="W3477" s="61"/>
    </row>
    <row r="3478" spans="21:23" x14ac:dyDescent="0.2">
      <c r="U3478" s="77"/>
      <c r="V3478" s="61"/>
      <c r="W3478" s="61"/>
    </row>
    <row r="3479" spans="21:23" x14ac:dyDescent="0.2">
      <c r="U3479" s="77"/>
      <c r="V3479" s="61"/>
      <c r="W3479" s="61"/>
    </row>
    <row r="3480" spans="21:23" x14ac:dyDescent="0.2">
      <c r="U3480" s="77"/>
      <c r="V3480" s="61"/>
      <c r="W3480" s="61"/>
    </row>
    <row r="3481" spans="21:23" x14ac:dyDescent="0.2">
      <c r="U3481" s="77"/>
      <c r="V3481" s="61"/>
      <c r="W3481" s="61"/>
    </row>
    <row r="3482" spans="21:23" x14ac:dyDescent="0.2">
      <c r="U3482" s="77"/>
      <c r="V3482" s="61"/>
      <c r="W3482" s="61"/>
    </row>
    <row r="3483" spans="21:23" x14ac:dyDescent="0.2">
      <c r="U3483" s="77"/>
      <c r="V3483" s="61"/>
      <c r="W3483" s="61"/>
    </row>
    <row r="3484" spans="21:23" x14ac:dyDescent="0.2">
      <c r="U3484" s="77"/>
      <c r="V3484" s="61"/>
      <c r="W3484" s="61"/>
    </row>
    <row r="3485" spans="21:23" x14ac:dyDescent="0.2">
      <c r="U3485" s="77"/>
      <c r="V3485" s="61"/>
      <c r="W3485" s="61"/>
    </row>
    <row r="3486" spans="21:23" x14ac:dyDescent="0.2">
      <c r="U3486" s="77"/>
      <c r="V3486" s="61"/>
      <c r="W3486" s="61"/>
    </row>
    <row r="3487" spans="21:23" x14ac:dyDescent="0.2">
      <c r="U3487" s="77"/>
      <c r="V3487" s="61"/>
      <c r="W3487" s="61"/>
    </row>
    <row r="3488" spans="21:23" x14ac:dyDescent="0.2">
      <c r="U3488" s="77"/>
      <c r="V3488" s="61"/>
      <c r="W3488" s="61"/>
    </row>
    <row r="3489" spans="21:23" x14ac:dyDescent="0.2">
      <c r="U3489" s="77"/>
      <c r="V3489" s="61"/>
      <c r="W3489" s="61"/>
    </row>
    <row r="3490" spans="21:23" x14ac:dyDescent="0.2">
      <c r="U3490" s="77"/>
      <c r="V3490" s="61"/>
      <c r="W3490" s="61"/>
    </row>
    <row r="3491" spans="21:23" x14ac:dyDescent="0.2">
      <c r="U3491" s="77"/>
      <c r="V3491" s="61"/>
      <c r="W3491" s="61"/>
    </row>
    <row r="3492" spans="21:23" x14ac:dyDescent="0.2">
      <c r="U3492" s="77"/>
      <c r="V3492" s="61"/>
      <c r="W3492" s="61"/>
    </row>
    <row r="3493" spans="21:23" x14ac:dyDescent="0.2">
      <c r="U3493" s="77"/>
      <c r="V3493" s="61"/>
      <c r="W3493" s="61"/>
    </row>
    <row r="3494" spans="21:23" x14ac:dyDescent="0.2">
      <c r="U3494" s="77"/>
      <c r="V3494" s="61"/>
      <c r="W3494" s="61"/>
    </row>
    <row r="3495" spans="21:23" x14ac:dyDescent="0.2">
      <c r="U3495" s="77"/>
      <c r="V3495" s="61"/>
      <c r="W3495" s="61"/>
    </row>
    <row r="3496" spans="21:23" x14ac:dyDescent="0.2">
      <c r="U3496" s="77"/>
      <c r="V3496" s="61"/>
      <c r="W3496" s="61"/>
    </row>
    <row r="3497" spans="21:23" x14ac:dyDescent="0.2">
      <c r="U3497" s="77"/>
      <c r="V3497" s="61"/>
      <c r="W3497" s="61"/>
    </row>
    <row r="3498" spans="21:23" x14ac:dyDescent="0.2">
      <c r="U3498" s="77"/>
      <c r="V3498" s="61"/>
      <c r="W3498" s="61"/>
    </row>
    <row r="3499" spans="21:23" x14ac:dyDescent="0.2">
      <c r="U3499" s="77"/>
      <c r="V3499" s="61"/>
      <c r="W3499" s="61"/>
    </row>
    <row r="3500" spans="21:23" x14ac:dyDescent="0.2">
      <c r="U3500" s="77"/>
      <c r="V3500" s="61"/>
      <c r="W3500" s="61"/>
    </row>
    <row r="3501" spans="21:23" x14ac:dyDescent="0.2">
      <c r="U3501" s="77"/>
      <c r="V3501" s="61"/>
      <c r="W3501" s="61"/>
    </row>
    <row r="3502" spans="21:23" x14ac:dyDescent="0.2">
      <c r="U3502" s="77"/>
      <c r="V3502" s="61"/>
      <c r="W3502" s="61"/>
    </row>
    <row r="3503" spans="21:23" x14ac:dyDescent="0.2">
      <c r="U3503" s="77"/>
      <c r="V3503" s="61"/>
      <c r="W3503" s="61"/>
    </row>
    <row r="3504" spans="21:23" x14ac:dyDescent="0.2">
      <c r="U3504" s="77"/>
      <c r="V3504" s="61"/>
      <c r="W3504" s="61"/>
    </row>
    <row r="3505" spans="21:23" x14ac:dyDescent="0.2">
      <c r="U3505" s="77"/>
      <c r="V3505" s="61"/>
      <c r="W3505" s="61"/>
    </row>
    <row r="3506" spans="21:23" x14ac:dyDescent="0.2">
      <c r="U3506" s="77"/>
      <c r="V3506" s="61"/>
      <c r="W3506" s="61"/>
    </row>
    <row r="3507" spans="21:23" x14ac:dyDescent="0.2">
      <c r="U3507" s="77"/>
      <c r="V3507" s="61"/>
      <c r="W3507" s="61"/>
    </row>
    <row r="3508" spans="21:23" x14ac:dyDescent="0.2">
      <c r="U3508" s="77"/>
      <c r="V3508" s="61"/>
      <c r="W3508" s="61"/>
    </row>
    <row r="3509" spans="21:23" x14ac:dyDescent="0.2">
      <c r="U3509" s="77"/>
      <c r="V3509" s="61"/>
      <c r="W3509" s="61"/>
    </row>
    <row r="3510" spans="21:23" x14ac:dyDescent="0.2">
      <c r="U3510" s="77"/>
      <c r="V3510" s="61"/>
      <c r="W3510" s="61"/>
    </row>
    <row r="3511" spans="21:23" x14ac:dyDescent="0.2">
      <c r="U3511" s="77"/>
      <c r="V3511" s="61"/>
      <c r="W3511" s="61"/>
    </row>
    <row r="3512" spans="21:23" x14ac:dyDescent="0.2">
      <c r="U3512" s="77"/>
      <c r="V3512" s="61"/>
      <c r="W3512" s="61"/>
    </row>
    <row r="3513" spans="21:23" x14ac:dyDescent="0.2">
      <c r="U3513" s="77"/>
      <c r="V3513" s="61"/>
      <c r="W3513" s="61"/>
    </row>
    <row r="3514" spans="21:23" x14ac:dyDescent="0.2">
      <c r="U3514" s="77"/>
      <c r="V3514" s="61"/>
      <c r="W3514" s="61"/>
    </row>
    <row r="3515" spans="21:23" x14ac:dyDescent="0.2">
      <c r="U3515" s="77"/>
      <c r="V3515" s="61"/>
      <c r="W3515" s="61"/>
    </row>
    <row r="3516" spans="21:23" x14ac:dyDescent="0.2">
      <c r="U3516" s="77"/>
      <c r="V3516" s="61"/>
      <c r="W3516" s="61"/>
    </row>
    <row r="3517" spans="21:23" x14ac:dyDescent="0.2">
      <c r="U3517" s="77"/>
      <c r="V3517" s="61"/>
      <c r="W3517" s="61"/>
    </row>
    <row r="3518" spans="21:23" x14ac:dyDescent="0.2">
      <c r="U3518" s="77"/>
      <c r="V3518" s="61"/>
      <c r="W3518" s="61"/>
    </row>
    <row r="3519" spans="21:23" x14ac:dyDescent="0.2">
      <c r="U3519" s="77"/>
      <c r="V3519" s="61"/>
      <c r="W3519" s="61"/>
    </row>
    <row r="3520" spans="21:23" x14ac:dyDescent="0.2">
      <c r="U3520" s="77"/>
      <c r="V3520" s="61"/>
      <c r="W3520" s="61"/>
    </row>
    <row r="3521" spans="21:23" x14ac:dyDescent="0.2">
      <c r="U3521" s="77"/>
      <c r="V3521" s="61"/>
      <c r="W3521" s="61"/>
    </row>
    <row r="3522" spans="21:23" x14ac:dyDescent="0.2">
      <c r="U3522" s="77"/>
      <c r="V3522" s="61"/>
      <c r="W3522" s="61"/>
    </row>
    <row r="3523" spans="21:23" x14ac:dyDescent="0.2">
      <c r="U3523" s="77"/>
      <c r="V3523" s="61"/>
      <c r="W3523" s="61"/>
    </row>
    <row r="3524" spans="21:23" x14ac:dyDescent="0.2">
      <c r="U3524" s="77"/>
      <c r="V3524" s="61"/>
      <c r="W3524" s="61"/>
    </row>
    <row r="3525" spans="21:23" x14ac:dyDescent="0.2">
      <c r="U3525" s="77"/>
      <c r="V3525" s="61"/>
      <c r="W3525" s="61"/>
    </row>
    <row r="3526" spans="21:23" x14ac:dyDescent="0.2">
      <c r="U3526" s="77"/>
      <c r="V3526" s="61"/>
      <c r="W3526" s="61"/>
    </row>
    <row r="3527" spans="21:23" x14ac:dyDescent="0.2">
      <c r="U3527" s="77"/>
      <c r="V3527" s="61"/>
      <c r="W3527" s="61"/>
    </row>
    <row r="3528" spans="21:23" x14ac:dyDescent="0.2">
      <c r="U3528" s="77"/>
      <c r="V3528" s="61"/>
      <c r="W3528" s="61"/>
    </row>
    <row r="3529" spans="21:23" x14ac:dyDescent="0.2">
      <c r="U3529" s="77"/>
      <c r="V3529" s="61"/>
      <c r="W3529" s="61"/>
    </row>
    <row r="3530" spans="21:23" x14ac:dyDescent="0.2">
      <c r="U3530" s="77"/>
      <c r="V3530" s="61"/>
      <c r="W3530" s="61"/>
    </row>
    <row r="3531" spans="21:23" x14ac:dyDescent="0.2">
      <c r="U3531" s="77"/>
      <c r="V3531" s="61"/>
      <c r="W3531" s="61"/>
    </row>
    <row r="3532" spans="21:23" x14ac:dyDescent="0.2">
      <c r="U3532" s="77"/>
      <c r="V3532" s="61"/>
      <c r="W3532" s="61"/>
    </row>
    <row r="3533" spans="21:23" x14ac:dyDescent="0.2">
      <c r="U3533" s="77"/>
      <c r="V3533" s="61"/>
      <c r="W3533" s="61"/>
    </row>
    <row r="3534" spans="21:23" x14ac:dyDescent="0.2">
      <c r="U3534" s="77"/>
      <c r="V3534" s="61"/>
      <c r="W3534" s="61"/>
    </row>
    <row r="3535" spans="21:23" x14ac:dyDescent="0.2">
      <c r="U3535" s="77"/>
      <c r="V3535" s="61"/>
      <c r="W3535" s="61"/>
    </row>
    <row r="3536" spans="21:23" x14ac:dyDescent="0.2">
      <c r="U3536" s="77"/>
      <c r="V3536" s="61"/>
      <c r="W3536" s="61"/>
    </row>
    <row r="3537" spans="21:23" x14ac:dyDescent="0.2">
      <c r="U3537" s="77"/>
      <c r="V3537" s="61"/>
      <c r="W3537" s="61"/>
    </row>
    <row r="3538" spans="21:23" x14ac:dyDescent="0.2">
      <c r="U3538" s="77"/>
      <c r="V3538" s="61"/>
      <c r="W3538" s="61"/>
    </row>
    <row r="3539" spans="21:23" x14ac:dyDescent="0.2">
      <c r="U3539" s="77"/>
      <c r="V3539" s="61"/>
      <c r="W3539" s="61"/>
    </row>
    <row r="3540" spans="21:23" x14ac:dyDescent="0.2">
      <c r="U3540" s="77"/>
      <c r="V3540" s="61"/>
      <c r="W3540" s="61"/>
    </row>
    <row r="3541" spans="21:23" x14ac:dyDescent="0.2">
      <c r="U3541" s="77"/>
      <c r="V3541" s="61"/>
      <c r="W3541" s="61"/>
    </row>
    <row r="3542" spans="21:23" x14ac:dyDescent="0.2">
      <c r="U3542" s="77"/>
      <c r="V3542" s="61"/>
      <c r="W3542" s="61"/>
    </row>
    <row r="3543" spans="21:23" x14ac:dyDescent="0.2">
      <c r="U3543" s="77"/>
      <c r="V3543" s="61"/>
      <c r="W3543" s="61"/>
    </row>
    <row r="3544" spans="21:23" x14ac:dyDescent="0.2">
      <c r="U3544" s="77"/>
      <c r="V3544" s="61"/>
      <c r="W3544" s="61"/>
    </row>
    <row r="3545" spans="21:23" x14ac:dyDescent="0.2">
      <c r="U3545" s="77"/>
      <c r="V3545" s="61"/>
      <c r="W3545" s="61"/>
    </row>
    <row r="3546" spans="21:23" x14ac:dyDescent="0.2">
      <c r="U3546" s="77"/>
      <c r="V3546" s="61"/>
      <c r="W3546" s="61"/>
    </row>
    <row r="3547" spans="21:23" x14ac:dyDescent="0.2">
      <c r="U3547" s="77"/>
      <c r="V3547" s="61"/>
      <c r="W3547" s="61"/>
    </row>
    <row r="3548" spans="21:23" x14ac:dyDescent="0.2">
      <c r="U3548" s="77"/>
      <c r="V3548" s="61"/>
      <c r="W3548" s="61"/>
    </row>
    <row r="3549" spans="21:23" x14ac:dyDescent="0.2">
      <c r="U3549" s="77"/>
      <c r="V3549" s="61"/>
      <c r="W3549" s="61"/>
    </row>
    <row r="3550" spans="21:23" x14ac:dyDescent="0.2">
      <c r="U3550" s="77"/>
      <c r="V3550" s="61"/>
      <c r="W3550" s="61"/>
    </row>
    <row r="3551" spans="21:23" x14ac:dyDescent="0.2">
      <c r="U3551" s="77"/>
      <c r="V3551" s="61"/>
      <c r="W3551" s="61"/>
    </row>
    <row r="3552" spans="21:23" x14ac:dyDescent="0.2">
      <c r="U3552" s="77"/>
      <c r="V3552" s="61"/>
      <c r="W3552" s="61"/>
    </row>
    <row r="3553" spans="21:23" x14ac:dyDescent="0.2">
      <c r="U3553" s="77"/>
      <c r="V3553" s="61"/>
      <c r="W3553" s="61"/>
    </row>
    <row r="3554" spans="21:23" x14ac:dyDescent="0.2">
      <c r="U3554" s="77"/>
      <c r="V3554" s="61"/>
      <c r="W3554" s="61"/>
    </row>
    <row r="3555" spans="21:23" x14ac:dyDescent="0.2">
      <c r="U3555" s="77"/>
      <c r="V3555" s="61"/>
      <c r="W3555" s="61"/>
    </row>
    <row r="3556" spans="21:23" x14ac:dyDescent="0.2">
      <c r="U3556" s="77"/>
      <c r="V3556" s="61"/>
      <c r="W3556" s="61"/>
    </row>
    <row r="3557" spans="21:23" x14ac:dyDescent="0.2">
      <c r="U3557" s="77"/>
      <c r="V3557" s="61"/>
      <c r="W3557" s="61"/>
    </row>
    <row r="3558" spans="21:23" x14ac:dyDescent="0.2">
      <c r="U3558" s="77"/>
      <c r="V3558" s="61"/>
      <c r="W3558" s="61"/>
    </row>
    <row r="3559" spans="21:23" x14ac:dyDescent="0.2">
      <c r="U3559" s="77"/>
      <c r="V3559" s="61"/>
      <c r="W3559" s="61"/>
    </row>
    <row r="3560" spans="21:23" x14ac:dyDescent="0.2">
      <c r="U3560" s="77"/>
      <c r="V3560" s="61"/>
      <c r="W3560" s="61"/>
    </row>
    <row r="3561" spans="21:23" x14ac:dyDescent="0.2">
      <c r="U3561" s="77"/>
      <c r="V3561" s="61"/>
      <c r="W3561" s="61"/>
    </row>
    <row r="3562" spans="21:23" x14ac:dyDescent="0.2">
      <c r="U3562" s="77"/>
      <c r="V3562" s="61"/>
      <c r="W3562" s="61"/>
    </row>
    <row r="3563" spans="21:23" x14ac:dyDescent="0.2">
      <c r="U3563" s="77"/>
      <c r="V3563" s="61"/>
      <c r="W3563" s="61"/>
    </row>
    <row r="3564" spans="21:23" x14ac:dyDescent="0.2">
      <c r="U3564" s="77"/>
      <c r="V3564" s="61"/>
      <c r="W3564" s="61"/>
    </row>
    <row r="3565" spans="21:23" x14ac:dyDescent="0.2">
      <c r="U3565" s="77"/>
      <c r="V3565" s="61"/>
      <c r="W3565" s="61"/>
    </row>
    <row r="3566" spans="21:23" x14ac:dyDescent="0.2">
      <c r="U3566" s="77"/>
      <c r="V3566" s="61"/>
      <c r="W3566" s="61"/>
    </row>
    <row r="3567" spans="21:23" x14ac:dyDescent="0.2">
      <c r="U3567" s="77"/>
      <c r="V3567" s="61"/>
      <c r="W3567" s="61"/>
    </row>
    <row r="3568" spans="21:23" x14ac:dyDescent="0.2">
      <c r="U3568" s="77"/>
      <c r="V3568" s="61"/>
      <c r="W3568" s="61"/>
    </row>
    <row r="3569" spans="21:23" x14ac:dyDescent="0.2">
      <c r="U3569" s="77"/>
      <c r="V3569" s="61"/>
      <c r="W3569" s="61"/>
    </row>
    <row r="3570" spans="21:23" x14ac:dyDescent="0.2">
      <c r="U3570" s="77"/>
      <c r="V3570" s="61"/>
      <c r="W3570" s="61"/>
    </row>
    <row r="3571" spans="21:23" x14ac:dyDescent="0.2">
      <c r="U3571" s="77"/>
      <c r="V3571" s="61"/>
      <c r="W3571" s="61"/>
    </row>
    <row r="3572" spans="21:23" x14ac:dyDescent="0.2">
      <c r="U3572" s="77"/>
      <c r="V3572" s="61"/>
      <c r="W3572" s="61"/>
    </row>
    <row r="3573" spans="21:23" x14ac:dyDescent="0.2">
      <c r="U3573" s="77"/>
      <c r="V3573" s="61"/>
      <c r="W3573" s="61"/>
    </row>
    <row r="3574" spans="21:23" x14ac:dyDescent="0.2">
      <c r="U3574" s="77"/>
      <c r="V3574" s="61"/>
      <c r="W3574" s="61"/>
    </row>
    <row r="3575" spans="21:23" x14ac:dyDescent="0.2">
      <c r="U3575" s="77"/>
      <c r="V3575" s="61"/>
      <c r="W3575" s="61"/>
    </row>
    <row r="3576" spans="21:23" x14ac:dyDescent="0.2">
      <c r="U3576" s="77"/>
      <c r="V3576" s="61"/>
      <c r="W3576" s="61"/>
    </row>
    <row r="3577" spans="21:23" x14ac:dyDescent="0.2">
      <c r="U3577" s="77"/>
      <c r="V3577" s="61"/>
      <c r="W3577" s="61"/>
    </row>
    <row r="3578" spans="21:23" x14ac:dyDescent="0.2">
      <c r="U3578" s="77"/>
      <c r="V3578" s="61"/>
      <c r="W3578" s="61"/>
    </row>
    <row r="3579" spans="21:23" x14ac:dyDescent="0.2">
      <c r="U3579" s="77"/>
      <c r="V3579" s="61"/>
      <c r="W3579" s="61"/>
    </row>
    <row r="3580" spans="21:23" x14ac:dyDescent="0.2">
      <c r="U3580" s="77"/>
      <c r="V3580" s="61"/>
      <c r="W3580" s="61"/>
    </row>
    <row r="3581" spans="21:23" x14ac:dyDescent="0.2">
      <c r="U3581" s="77"/>
      <c r="V3581" s="61"/>
      <c r="W3581" s="61"/>
    </row>
    <row r="3582" spans="21:23" x14ac:dyDescent="0.2">
      <c r="U3582" s="77"/>
      <c r="V3582" s="61"/>
      <c r="W3582" s="61"/>
    </row>
    <row r="3583" spans="21:23" x14ac:dyDescent="0.2">
      <c r="U3583" s="77"/>
      <c r="V3583" s="61"/>
      <c r="W3583" s="61"/>
    </row>
    <row r="3584" spans="21:23" x14ac:dyDescent="0.2">
      <c r="U3584" s="77"/>
      <c r="V3584" s="61"/>
      <c r="W3584" s="61"/>
    </row>
    <row r="3585" spans="21:23" x14ac:dyDescent="0.2">
      <c r="U3585" s="77"/>
      <c r="V3585" s="61"/>
      <c r="W3585" s="61"/>
    </row>
    <row r="3586" spans="21:23" x14ac:dyDescent="0.2">
      <c r="U3586" s="77"/>
      <c r="V3586" s="61"/>
      <c r="W3586" s="61"/>
    </row>
    <row r="3587" spans="21:23" x14ac:dyDescent="0.2">
      <c r="U3587" s="77"/>
      <c r="V3587" s="61"/>
      <c r="W3587" s="61"/>
    </row>
    <row r="3588" spans="21:23" x14ac:dyDescent="0.2">
      <c r="U3588" s="77"/>
      <c r="V3588" s="61"/>
      <c r="W3588" s="61"/>
    </row>
    <row r="3589" spans="21:23" x14ac:dyDescent="0.2">
      <c r="U3589" s="77"/>
      <c r="V3589" s="61"/>
      <c r="W3589" s="61"/>
    </row>
    <row r="3590" spans="21:23" x14ac:dyDescent="0.2">
      <c r="U3590" s="77"/>
      <c r="V3590" s="61"/>
      <c r="W3590" s="61"/>
    </row>
    <row r="3591" spans="21:23" x14ac:dyDescent="0.2">
      <c r="U3591" s="77"/>
      <c r="V3591" s="61"/>
      <c r="W3591" s="61"/>
    </row>
    <row r="3592" spans="21:23" x14ac:dyDescent="0.2">
      <c r="U3592" s="77"/>
      <c r="V3592" s="61"/>
      <c r="W3592" s="61"/>
    </row>
    <row r="3593" spans="21:23" x14ac:dyDescent="0.2">
      <c r="U3593" s="77"/>
      <c r="V3593" s="61"/>
      <c r="W3593" s="61"/>
    </row>
    <row r="3594" spans="21:23" x14ac:dyDescent="0.2">
      <c r="U3594" s="77"/>
      <c r="V3594" s="61"/>
      <c r="W3594" s="61"/>
    </row>
    <row r="3595" spans="21:23" x14ac:dyDescent="0.2">
      <c r="U3595" s="77"/>
      <c r="V3595" s="61"/>
      <c r="W3595" s="61"/>
    </row>
    <row r="3596" spans="21:23" x14ac:dyDescent="0.2">
      <c r="U3596" s="77"/>
      <c r="V3596" s="61"/>
      <c r="W3596" s="61"/>
    </row>
    <row r="3597" spans="21:23" x14ac:dyDescent="0.2">
      <c r="U3597" s="77"/>
      <c r="V3597" s="61"/>
      <c r="W3597" s="61"/>
    </row>
    <row r="3598" spans="21:23" x14ac:dyDescent="0.2">
      <c r="U3598" s="77"/>
      <c r="V3598" s="61"/>
      <c r="W3598" s="61"/>
    </row>
    <row r="3599" spans="21:23" x14ac:dyDescent="0.2">
      <c r="U3599" s="77"/>
      <c r="V3599" s="61"/>
      <c r="W3599" s="61"/>
    </row>
    <row r="3600" spans="21:23" x14ac:dyDescent="0.2">
      <c r="U3600" s="77"/>
      <c r="V3600" s="61"/>
      <c r="W3600" s="61"/>
    </row>
    <row r="3601" spans="21:23" x14ac:dyDescent="0.2">
      <c r="U3601" s="77"/>
      <c r="V3601" s="61"/>
      <c r="W3601" s="61"/>
    </row>
    <row r="3602" spans="21:23" x14ac:dyDescent="0.2">
      <c r="U3602" s="77"/>
      <c r="V3602" s="61"/>
      <c r="W3602" s="61"/>
    </row>
    <row r="3603" spans="21:23" x14ac:dyDescent="0.2">
      <c r="U3603" s="77"/>
      <c r="V3603" s="61"/>
      <c r="W3603" s="61"/>
    </row>
    <row r="3604" spans="21:23" x14ac:dyDescent="0.2">
      <c r="U3604" s="77"/>
      <c r="V3604" s="61"/>
      <c r="W3604" s="61"/>
    </row>
    <row r="3605" spans="21:23" x14ac:dyDescent="0.2">
      <c r="U3605" s="77"/>
      <c r="V3605" s="61"/>
      <c r="W3605" s="61"/>
    </row>
    <row r="3606" spans="21:23" x14ac:dyDescent="0.2">
      <c r="U3606" s="77"/>
      <c r="V3606" s="61"/>
      <c r="W3606" s="61"/>
    </row>
    <row r="3607" spans="21:23" x14ac:dyDescent="0.2">
      <c r="U3607" s="77"/>
      <c r="V3607" s="61"/>
      <c r="W3607" s="61"/>
    </row>
    <row r="3608" spans="21:23" x14ac:dyDescent="0.2">
      <c r="U3608" s="77"/>
      <c r="V3608" s="61"/>
      <c r="W3608" s="61"/>
    </row>
    <row r="3609" spans="21:23" x14ac:dyDescent="0.2">
      <c r="U3609" s="77"/>
      <c r="V3609" s="61"/>
      <c r="W3609" s="61"/>
    </row>
    <row r="3610" spans="21:23" x14ac:dyDescent="0.2">
      <c r="U3610" s="77"/>
      <c r="V3610" s="61"/>
      <c r="W3610" s="61"/>
    </row>
    <row r="3611" spans="21:23" x14ac:dyDescent="0.2">
      <c r="U3611" s="77"/>
      <c r="V3611" s="61"/>
      <c r="W3611" s="61"/>
    </row>
    <row r="3612" spans="21:23" x14ac:dyDescent="0.2">
      <c r="U3612" s="77"/>
      <c r="V3612" s="61"/>
      <c r="W3612" s="61"/>
    </row>
    <row r="3613" spans="21:23" x14ac:dyDescent="0.2">
      <c r="U3613" s="77"/>
      <c r="V3613" s="61"/>
      <c r="W3613" s="61"/>
    </row>
    <row r="3614" spans="21:23" x14ac:dyDescent="0.2">
      <c r="U3614" s="77"/>
      <c r="V3614" s="61"/>
      <c r="W3614" s="61"/>
    </row>
    <row r="3615" spans="21:23" x14ac:dyDescent="0.2">
      <c r="U3615" s="77"/>
      <c r="V3615" s="61"/>
      <c r="W3615" s="61"/>
    </row>
    <row r="3616" spans="21:23" x14ac:dyDescent="0.2">
      <c r="U3616" s="77"/>
      <c r="V3616" s="61"/>
      <c r="W3616" s="61"/>
    </row>
    <row r="3617" spans="21:23" x14ac:dyDescent="0.2">
      <c r="U3617" s="77"/>
      <c r="V3617" s="61"/>
      <c r="W3617" s="61"/>
    </row>
    <row r="3618" spans="21:23" x14ac:dyDescent="0.2">
      <c r="U3618" s="77"/>
      <c r="V3618" s="61"/>
      <c r="W3618" s="61"/>
    </row>
    <row r="3619" spans="21:23" x14ac:dyDescent="0.2">
      <c r="U3619" s="77"/>
      <c r="V3619" s="61"/>
      <c r="W3619" s="61"/>
    </row>
    <row r="3620" spans="21:23" x14ac:dyDescent="0.2">
      <c r="U3620" s="77"/>
      <c r="V3620" s="61"/>
      <c r="W3620" s="61"/>
    </row>
    <row r="3621" spans="21:23" x14ac:dyDescent="0.2">
      <c r="U3621" s="77"/>
      <c r="V3621" s="61"/>
      <c r="W3621" s="61"/>
    </row>
    <row r="3622" spans="21:23" x14ac:dyDescent="0.2">
      <c r="U3622" s="77"/>
      <c r="V3622" s="61"/>
      <c r="W3622" s="61"/>
    </row>
    <row r="3623" spans="21:23" x14ac:dyDescent="0.2">
      <c r="U3623" s="77"/>
      <c r="V3623" s="61"/>
      <c r="W3623" s="61"/>
    </row>
    <row r="3624" spans="21:23" x14ac:dyDescent="0.2">
      <c r="U3624" s="77"/>
      <c r="V3624" s="61"/>
      <c r="W3624" s="61"/>
    </row>
    <row r="3625" spans="21:23" x14ac:dyDescent="0.2">
      <c r="U3625" s="77"/>
      <c r="V3625" s="61"/>
      <c r="W3625" s="61"/>
    </row>
    <row r="3626" spans="21:23" x14ac:dyDescent="0.2">
      <c r="U3626" s="77"/>
      <c r="V3626" s="61"/>
      <c r="W3626" s="61"/>
    </row>
    <row r="3627" spans="21:23" x14ac:dyDescent="0.2">
      <c r="U3627" s="77"/>
      <c r="V3627" s="61"/>
      <c r="W3627" s="61"/>
    </row>
    <row r="3628" spans="21:23" x14ac:dyDescent="0.2">
      <c r="U3628" s="77"/>
      <c r="V3628" s="61"/>
      <c r="W3628" s="61"/>
    </row>
    <row r="3629" spans="21:23" x14ac:dyDescent="0.2">
      <c r="U3629" s="77"/>
      <c r="V3629" s="61"/>
      <c r="W3629" s="61"/>
    </row>
    <row r="3630" spans="21:23" x14ac:dyDescent="0.2">
      <c r="U3630" s="77"/>
      <c r="V3630" s="61"/>
      <c r="W3630" s="61"/>
    </row>
    <row r="3631" spans="21:23" x14ac:dyDescent="0.2">
      <c r="U3631" s="77"/>
      <c r="V3631" s="61"/>
      <c r="W3631" s="61"/>
    </row>
    <row r="3632" spans="21:23" x14ac:dyDescent="0.2">
      <c r="U3632" s="77"/>
      <c r="V3632" s="61"/>
      <c r="W3632" s="61"/>
    </row>
    <row r="3633" spans="21:23" x14ac:dyDescent="0.2">
      <c r="U3633" s="77"/>
      <c r="V3633" s="61"/>
      <c r="W3633" s="61"/>
    </row>
    <row r="3634" spans="21:23" x14ac:dyDescent="0.2">
      <c r="U3634" s="77"/>
      <c r="V3634" s="61"/>
      <c r="W3634" s="61"/>
    </row>
    <row r="3635" spans="21:23" x14ac:dyDescent="0.2">
      <c r="U3635" s="77"/>
      <c r="V3635" s="61"/>
      <c r="W3635" s="61"/>
    </row>
    <row r="3636" spans="21:23" x14ac:dyDescent="0.2">
      <c r="U3636" s="77"/>
      <c r="V3636" s="61"/>
      <c r="W3636" s="61"/>
    </row>
    <row r="3637" spans="21:23" x14ac:dyDescent="0.2">
      <c r="U3637" s="77"/>
      <c r="V3637" s="61"/>
      <c r="W3637" s="61"/>
    </row>
    <row r="3638" spans="21:23" x14ac:dyDescent="0.2">
      <c r="U3638" s="77"/>
      <c r="V3638" s="61"/>
      <c r="W3638" s="61"/>
    </row>
    <row r="3639" spans="21:23" x14ac:dyDescent="0.2">
      <c r="U3639" s="77"/>
      <c r="V3639" s="61"/>
      <c r="W3639" s="61"/>
    </row>
    <row r="3640" spans="21:23" x14ac:dyDescent="0.2">
      <c r="U3640" s="77"/>
      <c r="V3640" s="61"/>
      <c r="W3640" s="61"/>
    </row>
    <row r="3641" spans="21:23" x14ac:dyDescent="0.2">
      <c r="U3641" s="77"/>
      <c r="V3641" s="61"/>
      <c r="W3641" s="61"/>
    </row>
    <row r="3642" spans="21:23" x14ac:dyDescent="0.2">
      <c r="U3642" s="77"/>
      <c r="V3642" s="61"/>
      <c r="W3642" s="61"/>
    </row>
    <row r="3643" spans="21:23" x14ac:dyDescent="0.2">
      <c r="U3643" s="77"/>
      <c r="V3643" s="61"/>
      <c r="W3643" s="61"/>
    </row>
    <row r="3644" spans="21:23" x14ac:dyDescent="0.2">
      <c r="U3644" s="77"/>
      <c r="V3644" s="61"/>
      <c r="W3644" s="61"/>
    </row>
    <row r="3645" spans="21:23" x14ac:dyDescent="0.2">
      <c r="U3645" s="77"/>
      <c r="V3645" s="61"/>
      <c r="W3645" s="61"/>
    </row>
    <row r="3646" spans="21:23" x14ac:dyDescent="0.2">
      <c r="U3646" s="77"/>
      <c r="V3646" s="61"/>
      <c r="W3646" s="61"/>
    </row>
    <row r="3647" spans="21:23" x14ac:dyDescent="0.2">
      <c r="U3647" s="77"/>
      <c r="V3647" s="61"/>
      <c r="W3647" s="61"/>
    </row>
    <row r="3648" spans="21:23" x14ac:dyDescent="0.2">
      <c r="U3648" s="77"/>
      <c r="V3648" s="61"/>
      <c r="W3648" s="61"/>
    </row>
    <row r="3649" spans="21:23" x14ac:dyDescent="0.2">
      <c r="U3649" s="77"/>
      <c r="V3649" s="61"/>
      <c r="W3649" s="61"/>
    </row>
    <row r="3650" spans="21:23" x14ac:dyDescent="0.2">
      <c r="U3650" s="77"/>
      <c r="V3650" s="61"/>
      <c r="W3650" s="61"/>
    </row>
    <row r="3651" spans="21:23" x14ac:dyDescent="0.2">
      <c r="U3651" s="77"/>
      <c r="V3651" s="61"/>
      <c r="W3651" s="61"/>
    </row>
    <row r="3652" spans="21:23" x14ac:dyDescent="0.2">
      <c r="U3652" s="77"/>
      <c r="V3652" s="61"/>
      <c r="W3652" s="61"/>
    </row>
    <row r="3653" spans="21:23" x14ac:dyDescent="0.2">
      <c r="U3653" s="77"/>
      <c r="V3653" s="61"/>
      <c r="W3653" s="61"/>
    </row>
    <row r="3654" spans="21:23" x14ac:dyDescent="0.2">
      <c r="U3654" s="77"/>
      <c r="V3654" s="61"/>
      <c r="W3654" s="61"/>
    </row>
    <row r="3655" spans="21:23" x14ac:dyDescent="0.2">
      <c r="U3655" s="77"/>
      <c r="V3655" s="61"/>
      <c r="W3655" s="61"/>
    </row>
    <row r="3656" spans="21:23" x14ac:dyDescent="0.2">
      <c r="U3656" s="77"/>
      <c r="V3656" s="61"/>
      <c r="W3656" s="61"/>
    </row>
    <row r="3657" spans="21:23" x14ac:dyDescent="0.2">
      <c r="U3657" s="77"/>
      <c r="V3657" s="61"/>
      <c r="W3657" s="61"/>
    </row>
    <row r="3658" spans="21:23" x14ac:dyDescent="0.2">
      <c r="U3658" s="77"/>
      <c r="V3658" s="61"/>
      <c r="W3658" s="61"/>
    </row>
    <row r="3659" spans="21:23" x14ac:dyDescent="0.2">
      <c r="U3659" s="77"/>
      <c r="V3659" s="61"/>
      <c r="W3659" s="61"/>
    </row>
    <row r="3660" spans="21:23" x14ac:dyDescent="0.2">
      <c r="U3660" s="77"/>
      <c r="V3660" s="61"/>
      <c r="W3660" s="61"/>
    </row>
    <row r="3661" spans="21:23" x14ac:dyDescent="0.2">
      <c r="U3661" s="77"/>
      <c r="V3661" s="61"/>
      <c r="W3661" s="61"/>
    </row>
    <row r="3662" spans="21:23" x14ac:dyDescent="0.2">
      <c r="U3662" s="77"/>
      <c r="V3662" s="61"/>
      <c r="W3662" s="61"/>
    </row>
    <row r="3663" spans="21:23" x14ac:dyDescent="0.2">
      <c r="U3663" s="77"/>
      <c r="V3663" s="61"/>
      <c r="W3663" s="61"/>
    </row>
    <row r="3664" spans="21:23" x14ac:dyDescent="0.2">
      <c r="U3664" s="77"/>
      <c r="V3664" s="61"/>
      <c r="W3664" s="61"/>
    </row>
    <row r="3665" spans="21:23" x14ac:dyDescent="0.2">
      <c r="U3665" s="77"/>
      <c r="V3665" s="61"/>
      <c r="W3665" s="61"/>
    </row>
    <row r="3666" spans="21:23" x14ac:dyDescent="0.2">
      <c r="U3666" s="77"/>
      <c r="V3666" s="61"/>
      <c r="W3666" s="61"/>
    </row>
    <row r="3667" spans="21:23" x14ac:dyDescent="0.2">
      <c r="U3667" s="77"/>
      <c r="V3667" s="61"/>
      <c r="W3667" s="61"/>
    </row>
    <row r="3668" spans="21:23" x14ac:dyDescent="0.2">
      <c r="U3668" s="77"/>
      <c r="V3668" s="61"/>
      <c r="W3668" s="61"/>
    </row>
    <row r="3669" spans="21:23" x14ac:dyDescent="0.2">
      <c r="U3669" s="77"/>
      <c r="V3669" s="61"/>
      <c r="W3669" s="61"/>
    </row>
    <row r="3670" spans="21:23" x14ac:dyDescent="0.2">
      <c r="U3670" s="77"/>
      <c r="V3670" s="61"/>
      <c r="W3670" s="61"/>
    </row>
    <row r="3671" spans="21:23" x14ac:dyDescent="0.2">
      <c r="U3671" s="77"/>
      <c r="V3671" s="61"/>
      <c r="W3671" s="61"/>
    </row>
    <row r="3672" spans="21:23" x14ac:dyDescent="0.2">
      <c r="U3672" s="77"/>
      <c r="V3672" s="61"/>
      <c r="W3672" s="61"/>
    </row>
    <row r="3673" spans="21:23" x14ac:dyDescent="0.2">
      <c r="U3673" s="77"/>
      <c r="V3673" s="61"/>
      <c r="W3673" s="61"/>
    </row>
    <row r="3674" spans="21:23" x14ac:dyDescent="0.2">
      <c r="U3674" s="77"/>
      <c r="V3674" s="61"/>
      <c r="W3674" s="61"/>
    </row>
    <row r="3675" spans="21:23" x14ac:dyDescent="0.2">
      <c r="U3675" s="77"/>
      <c r="V3675" s="61"/>
      <c r="W3675" s="61"/>
    </row>
    <row r="3676" spans="21:23" x14ac:dyDescent="0.2">
      <c r="U3676" s="77"/>
      <c r="V3676" s="61"/>
      <c r="W3676" s="61"/>
    </row>
    <row r="3677" spans="21:23" x14ac:dyDescent="0.2">
      <c r="U3677" s="77"/>
      <c r="V3677" s="61"/>
      <c r="W3677" s="61"/>
    </row>
    <row r="3678" spans="21:23" x14ac:dyDescent="0.2">
      <c r="U3678" s="77"/>
      <c r="V3678" s="61"/>
      <c r="W3678" s="61"/>
    </row>
    <row r="3679" spans="21:23" x14ac:dyDescent="0.2">
      <c r="U3679" s="77"/>
      <c r="V3679" s="61"/>
      <c r="W3679" s="61"/>
    </row>
    <row r="3680" spans="21:23" x14ac:dyDescent="0.2">
      <c r="U3680" s="77"/>
      <c r="V3680" s="61"/>
      <c r="W3680" s="61"/>
    </row>
    <row r="3681" spans="21:23" x14ac:dyDescent="0.2">
      <c r="U3681" s="77"/>
      <c r="V3681" s="61"/>
      <c r="W3681" s="61"/>
    </row>
    <row r="3682" spans="21:23" x14ac:dyDescent="0.2">
      <c r="U3682" s="77"/>
      <c r="V3682" s="61"/>
      <c r="W3682" s="61"/>
    </row>
    <row r="3683" spans="21:23" x14ac:dyDescent="0.2">
      <c r="U3683" s="77"/>
      <c r="V3683" s="61"/>
      <c r="W3683" s="61"/>
    </row>
    <row r="3684" spans="21:23" x14ac:dyDescent="0.2">
      <c r="U3684" s="77"/>
      <c r="V3684" s="61"/>
      <c r="W3684" s="61"/>
    </row>
    <row r="3685" spans="21:23" x14ac:dyDescent="0.2">
      <c r="U3685" s="77"/>
      <c r="V3685" s="61"/>
      <c r="W3685" s="61"/>
    </row>
    <row r="3686" spans="21:23" x14ac:dyDescent="0.2">
      <c r="U3686" s="77"/>
      <c r="V3686" s="61"/>
      <c r="W3686" s="61"/>
    </row>
    <row r="3687" spans="21:23" x14ac:dyDescent="0.2">
      <c r="U3687" s="77"/>
      <c r="V3687" s="61"/>
      <c r="W3687" s="61"/>
    </row>
    <row r="3688" spans="21:23" x14ac:dyDescent="0.2">
      <c r="U3688" s="77"/>
      <c r="V3688" s="61"/>
      <c r="W3688" s="61"/>
    </row>
    <row r="3689" spans="21:23" x14ac:dyDescent="0.2">
      <c r="U3689" s="77"/>
      <c r="V3689" s="61"/>
      <c r="W3689" s="61"/>
    </row>
    <row r="3690" spans="21:23" x14ac:dyDescent="0.2">
      <c r="U3690" s="77"/>
      <c r="V3690" s="61"/>
      <c r="W3690" s="61"/>
    </row>
    <row r="3691" spans="21:23" x14ac:dyDescent="0.2">
      <c r="U3691" s="77"/>
      <c r="V3691" s="61"/>
      <c r="W3691" s="61"/>
    </row>
    <row r="3692" spans="21:23" x14ac:dyDescent="0.2">
      <c r="U3692" s="77"/>
      <c r="V3692" s="61"/>
      <c r="W3692" s="61"/>
    </row>
    <row r="3693" spans="21:23" x14ac:dyDescent="0.2">
      <c r="U3693" s="77"/>
      <c r="V3693" s="61"/>
      <c r="W3693" s="61"/>
    </row>
    <row r="3694" spans="21:23" x14ac:dyDescent="0.2">
      <c r="U3694" s="77"/>
      <c r="V3694" s="61"/>
      <c r="W3694" s="61"/>
    </row>
    <row r="3695" spans="21:23" x14ac:dyDescent="0.2">
      <c r="U3695" s="77"/>
      <c r="V3695" s="61"/>
      <c r="W3695" s="61"/>
    </row>
    <row r="3696" spans="21:23" x14ac:dyDescent="0.2">
      <c r="U3696" s="77"/>
      <c r="V3696" s="61"/>
      <c r="W3696" s="61"/>
    </row>
    <row r="3697" spans="21:23" x14ac:dyDescent="0.2">
      <c r="U3697" s="77"/>
      <c r="V3697" s="61"/>
      <c r="W3697" s="61"/>
    </row>
    <row r="3698" spans="21:23" x14ac:dyDescent="0.2">
      <c r="U3698" s="77"/>
      <c r="V3698" s="61"/>
      <c r="W3698" s="61"/>
    </row>
    <row r="3699" spans="21:23" x14ac:dyDescent="0.2">
      <c r="U3699" s="77"/>
      <c r="V3699" s="61"/>
      <c r="W3699" s="61"/>
    </row>
    <row r="3700" spans="21:23" x14ac:dyDescent="0.2">
      <c r="U3700" s="77"/>
      <c r="V3700" s="61"/>
      <c r="W3700" s="61"/>
    </row>
    <row r="3701" spans="21:23" x14ac:dyDescent="0.2">
      <c r="U3701" s="77"/>
      <c r="V3701" s="61"/>
      <c r="W3701" s="61"/>
    </row>
    <row r="3702" spans="21:23" x14ac:dyDescent="0.2">
      <c r="U3702" s="77"/>
      <c r="V3702" s="61"/>
      <c r="W3702" s="61"/>
    </row>
    <row r="3703" spans="21:23" x14ac:dyDescent="0.2">
      <c r="U3703" s="77"/>
      <c r="V3703" s="61"/>
      <c r="W3703" s="61"/>
    </row>
    <row r="3704" spans="21:23" x14ac:dyDescent="0.2">
      <c r="U3704" s="77"/>
      <c r="V3704" s="61"/>
      <c r="W3704" s="61"/>
    </row>
    <row r="3705" spans="21:23" x14ac:dyDescent="0.2">
      <c r="U3705" s="77"/>
      <c r="V3705" s="61"/>
      <c r="W3705" s="61"/>
    </row>
    <row r="3706" spans="21:23" x14ac:dyDescent="0.2">
      <c r="U3706" s="77"/>
      <c r="V3706" s="61"/>
      <c r="W3706" s="61"/>
    </row>
    <row r="3707" spans="21:23" x14ac:dyDescent="0.2">
      <c r="U3707" s="77"/>
      <c r="V3707" s="61"/>
      <c r="W3707" s="61"/>
    </row>
    <row r="3708" spans="21:23" x14ac:dyDescent="0.2">
      <c r="U3708" s="77"/>
      <c r="V3708" s="61"/>
      <c r="W3708" s="61"/>
    </row>
    <row r="3709" spans="21:23" x14ac:dyDescent="0.2">
      <c r="U3709" s="77"/>
      <c r="V3709" s="61"/>
      <c r="W3709" s="61"/>
    </row>
    <row r="3710" spans="21:23" x14ac:dyDescent="0.2">
      <c r="U3710" s="77"/>
      <c r="V3710" s="61"/>
      <c r="W3710" s="61"/>
    </row>
    <row r="3711" spans="21:23" x14ac:dyDescent="0.2">
      <c r="U3711" s="77"/>
      <c r="V3711" s="61"/>
      <c r="W3711" s="61"/>
    </row>
    <row r="3712" spans="21:23" x14ac:dyDescent="0.2">
      <c r="U3712" s="77"/>
      <c r="V3712" s="61"/>
      <c r="W3712" s="61"/>
    </row>
    <row r="3713" spans="21:23" x14ac:dyDescent="0.2">
      <c r="U3713" s="77"/>
      <c r="V3713" s="61"/>
      <c r="W3713" s="61"/>
    </row>
    <row r="3714" spans="21:23" x14ac:dyDescent="0.2">
      <c r="U3714" s="77"/>
      <c r="V3714" s="61"/>
      <c r="W3714" s="61"/>
    </row>
    <row r="3715" spans="21:23" x14ac:dyDescent="0.2">
      <c r="U3715" s="77"/>
      <c r="V3715" s="61"/>
      <c r="W3715" s="61"/>
    </row>
    <row r="3716" spans="21:23" x14ac:dyDescent="0.2">
      <c r="U3716" s="77"/>
      <c r="V3716" s="61"/>
      <c r="W3716" s="61"/>
    </row>
    <row r="3717" spans="21:23" x14ac:dyDescent="0.2">
      <c r="U3717" s="77"/>
      <c r="V3717" s="61"/>
      <c r="W3717" s="61"/>
    </row>
    <row r="3718" spans="21:23" x14ac:dyDescent="0.2">
      <c r="U3718" s="77"/>
      <c r="V3718" s="61"/>
      <c r="W3718" s="61"/>
    </row>
    <row r="3719" spans="21:23" x14ac:dyDescent="0.2">
      <c r="U3719" s="77"/>
      <c r="V3719" s="61"/>
      <c r="W3719" s="61"/>
    </row>
    <row r="3720" spans="21:23" x14ac:dyDescent="0.2">
      <c r="U3720" s="77"/>
      <c r="V3720" s="61"/>
      <c r="W3720" s="61"/>
    </row>
    <row r="3721" spans="21:23" x14ac:dyDescent="0.2">
      <c r="U3721" s="77"/>
      <c r="V3721" s="61"/>
      <c r="W3721" s="61"/>
    </row>
    <row r="3722" spans="21:23" x14ac:dyDescent="0.2">
      <c r="U3722" s="77"/>
      <c r="V3722" s="61"/>
      <c r="W3722" s="61"/>
    </row>
    <row r="3723" spans="21:23" x14ac:dyDescent="0.2">
      <c r="U3723" s="77"/>
      <c r="V3723" s="61"/>
      <c r="W3723" s="61"/>
    </row>
    <row r="3724" spans="21:23" x14ac:dyDescent="0.2">
      <c r="U3724" s="77"/>
      <c r="V3724" s="61"/>
      <c r="W3724" s="61"/>
    </row>
    <row r="3725" spans="21:23" x14ac:dyDescent="0.2">
      <c r="U3725" s="77"/>
      <c r="V3725" s="61"/>
      <c r="W3725" s="61"/>
    </row>
    <row r="3726" spans="21:23" x14ac:dyDescent="0.2">
      <c r="U3726" s="77"/>
      <c r="V3726" s="61"/>
      <c r="W3726" s="61"/>
    </row>
    <row r="3727" spans="21:23" x14ac:dyDescent="0.2">
      <c r="U3727" s="77"/>
      <c r="V3727" s="61"/>
      <c r="W3727" s="61"/>
    </row>
    <row r="3728" spans="21:23" x14ac:dyDescent="0.2">
      <c r="U3728" s="77"/>
      <c r="V3728" s="61"/>
      <c r="W3728" s="61"/>
    </row>
    <row r="3729" spans="21:23" x14ac:dyDescent="0.2">
      <c r="U3729" s="77"/>
      <c r="V3729" s="61"/>
      <c r="W3729" s="61"/>
    </row>
    <row r="3730" spans="21:23" x14ac:dyDescent="0.2">
      <c r="U3730" s="77"/>
      <c r="V3730" s="61"/>
      <c r="W3730" s="61"/>
    </row>
    <row r="3731" spans="21:23" x14ac:dyDescent="0.2">
      <c r="U3731" s="77"/>
      <c r="V3731" s="61"/>
      <c r="W3731" s="61"/>
    </row>
    <row r="3732" spans="21:23" x14ac:dyDescent="0.2">
      <c r="U3732" s="77"/>
      <c r="V3732" s="61"/>
      <c r="W3732" s="61"/>
    </row>
    <row r="3733" spans="21:23" x14ac:dyDescent="0.2">
      <c r="U3733" s="77"/>
      <c r="V3733" s="61"/>
      <c r="W3733" s="61"/>
    </row>
    <row r="3734" spans="21:23" x14ac:dyDescent="0.2">
      <c r="U3734" s="77"/>
      <c r="V3734" s="61"/>
      <c r="W3734" s="61"/>
    </row>
    <row r="3735" spans="21:23" x14ac:dyDescent="0.2">
      <c r="U3735" s="77"/>
      <c r="V3735" s="61"/>
      <c r="W3735" s="61"/>
    </row>
    <row r="3736" spans="21:23" x14ac:dyDescent="0.2">
      <c r="U3736" s="77"/>
      <c r="V3736" s="61"/>
      <c r="W3736" s="61"/>
    </row>
    <row r="3737" spans="21:23" x14ac:dyDescent="0.2">
      <c r="U3737" s="77"/>
      <c r="V3737" s="61"/>
      <c r="W3737" s="61"/>
    </row>
    <row r="3738" spans="21:23" x14ac:dyDescent="0.2">
      <c r="U3738" s="77"/>
      <c r="V3738" s="61"/>
      <c r="W3738" s="61"/>
    </row>
    <row r="3739" spans="21:23" x14ac:dyDescent="0.2">
      <c r="U3739" s="77"/>
      <c r="V3739" s="61"/>
      <c r="W3739" s="61"/>
    </row>
    <row r="3740" spans="21:23" x14ac:dyDescent="0.2">
      <c r="U3740" s="77"/>
      <c r="V3740" s="61"/>
      <c r="W3740" s="61"/>
    </row>
    <row r="3741" spans="21:23" x14ac:dyDescent="0.2">
      <c r="U3741" s="77"/>
      <c r="V3741" s="61"/>
      <c r="W3741" s="61"/>
    </row>
    <row r="3742" spans="21:23" x14ac:dyDescent="0.2">
      <c r="U3742" s="77"/>
      <c r="V3742" s="61"/>
      <c r="W3742" s="61"/>
    </row>
    <row r="3743" spans="21:23" x14ac:dyDescent="0.2">
      <c r="U3743" s="77"/>
      <c r="V3743" s="61"/>
      <c r="W3743" s="61"/>
    </row>
    <row r="3744" spans="21:23" x14ac:dyDescent="0.2">
      <c r="U3744" s="77"/>
      <c r="V3744" s="61"/>
      <c r="W3744" s="61"/>
    </row>
    <row r="3745" spans="21:23" x14ac:dyDescent="0.2">
      <c r="U3745" s="77"/>
      <c r="V3745" s="61"/>
      <c r="W3745" s="61"/>
    </row>
    <row r="3746" spans="21:23" x14ac:dyDescent="0.2">
      <c r="U3746" s="77"/>
      <c r="V3746" s="61"/>
      <c r="W3746" s="61"/>
    </row>
    <row r="3747" spans="21:23" x14ac:dyDescent="0.2">
      <c r="U3747" s="77"/>
      <c r="V3747" s="61"/>
      <c r="W3747" s="61"/>
    </row>
    <row r="3748" spans="21:23" x14ac:dyDescent="0.2">
      <c r="U3748" s="77"/>
      <c r="V3748" s="61"/>
      <c r="W3748" s="61"/>
    </row>
    <row r="3749" spans="21:23" x14ac:dyDescent="0.2">
      <c r="U3749" s="77"/>
      <c r="V3749" s="61"/>
      <c r="W3749" s="61"/>
    </row>
    <row r="3750" spans="21:23" x14ac:dyDescent="0.2">
      <c r="U3750" s="77"/>
      <c r="V3750" s="61"/>
      <c r="W3750" s="61"/>
    </row>
    <row r="3751" spans="21:23" x14ac:dyDescent="0.2">
      <c r="U3751" s="77"/>
      <c r="V3751" s="61"/>
      <c r="W3751" s="61"/>
    </row>
    <row r="3752" spans="21:23" x14ac:dyDescent="0.2">
      <c r="U3752" s="77"/>
      <c r="V3752" s="61"/>
      <c r="W3752" s="61"/>
    </row>
    <row r="3753" spans="21:23" x14ac:dyDescent="0.2">
      <c r="U3753" s="77"/>
      <c r="V3753" s="61"/>
      <c r="W3753" s="61"/>
    </row>
    <row r="3754" spans="21:23" x14ac:dyDescent="0.2">
      <c r="U3754" s="77"/>
      <c r="V3754" s="61"/>
      <c r="W3754" s="61"/>
    </row>
    <row r="3755" spans="21:23" x14ac:dyDescent="0.2">
      <c r="U3755" s="77"/>
      <c r="V3755" s="61"/>
      <c r="W3755" s="61"/>
    </row>
    <row r="3756" spans="21:23" x14ac:dyDescent="0.2">
      <c r="U3756" s="77"/>
      <c r="V3756" s="61"/>
      <c r="W3756" s="61"/>
    </row>
    <row r="3757" spans="21:23" x14ac:dyDescent="0.2">
      <c r="U3757" s="77"/>
      <c r="V3757" s="61"/>
      <c r="W3757" s="61"/>
    </row>
    <row r="3758" spans="21:23" x14ac:dyDescent="0.2">
      <c r="U3758" s="77"/>
      <c r="V3758" s="61"/>
      <c r="W3758" s="61"/>
    </row>
    <row r="3759" spans="21:23" x14ac:dyDescent="0.2">
      <c r="U3759" s="77"/>
      <c r="V3759" s="61"/>
      <c r="W3759" s="61"/>
    </row>
    <row r="3760" spans="21:23" x14ac:dyDescent="0.2">
      <c r="U3760" s="77"/>
      <c r="V3760" s="61"/>
      <c r="W3760" s="61"/>
    </row>
    <row r="3761" spans="21:23" x14ac:dyDescent="0.2">
      <c r="U3761" s="77"/>
      <c r="V3761" s="61"/>
      <c r="W3761" s="61"/>
    </row>
    <row r="3762" spans="21:23" x14ac:dyDescent="0.2">
      <c r="U3762" s="77"/>
      <c r="V3762" s="61"/>
      <c r="W3762" s="61"/>
    </row>
    <row r="3763" spans="21:23" x14ac:dyDescent="0.2">
      <c r="U3763" s="77"/>
      <c r="V3763" s="61"/>
      <c r="W3763" s="61"/>
    </row>
    <row r="3764" spans="21:23" x14ac:dyDescent="0.2">
      <c r="U3764" s="77"/>
      <c r="V3764" s="61"/>
      <c r="W3764" s="61"/>
    </row>
    <row r="3765" spans="21:23" x14ac:dyDescent="0.2">
      <c r="U3765" s="77"/>
      <c r="V3765" s="61"/>
      <c r="W3765" s="61"/>
    </row>
    <row r="3766" spans="21:23" x14ac:dyDescent="0.2">
      <c r="U3766" s="77"/>
      <c r="V3766" s="61"/>
      <c r="W3766" s="61"/>
    </row>
    <row r="3767" spans="21:23" x14ac:dyDescent="0.2">
      <c r="U3767" s="77"/>
      <c r="V3767" s="61"/>
      <c r="W3767" s="61"/>
    </row>
    <row r="3768" spans="21:23" x14ac:dyDescent="0.2">
      <c r="U3768" s="77"/>
      <c r="V3768" s="61"/>
      <c r="W3768" s="61"/>
    </row>
    <row r="3769" spans="21:23" x14ac:dyDescent="0.2">
      <c r="U3769" s="77"/>
      <c r="V3769" s="61"/>
      <c r="W3769" s="61"/>
    </row>
    <row r="3770" spans="21:23" x14ac:dyDescent="0.2">
      <c r="U3770" s="77"/>
      <c r="V3770" s="61"/>
      <c r="W3770" s="61"/>
    </row>
    <row r="3771" spans="21:23" x14ac:dyDescent="0.2">
      <c r="U3771" s="77"/>
      <c r="V3771" s="61"/>
      <c r="W3771" s="61"/>
    </row>
    <row r="3772" spans="21:23" x14ac:dyDescent="0.2">
      <c r="U3772" s="77"/>
      <c r="V3772" s="61"/>
      <c r="W3772" s="61"/>
    </row>
    <row r="3773" spans="21:23" x14ac:dyDescent="0.2">
      <c r="U3773" s="77"/>
      <c r="V3773" s="61"/>
      <c r="W3773" s="61"/>
    </row>
    <row r="3774" spans="21:23" x14ac:dyDescent="0.2">
      <c r="U3774" s="77"/>
      <c r="V3774" s="61"/>
      <c r="W3774" s="61"/>
    </row>
    <row r="3775" spans="21:23" x14ac:dyDescent="0.2">
      <c r="U3775" s="77"/>
      <c r="V3775" s="61"/>
      <c r="W3775" s="61"/>
    </row>
    <row r="3776" spans="21:23" x14ac:dyDescent="0.2">
      <c r="U3776" s="77"/>
      <c r="V3776" s="61"/>
      <c r="W3776" s="61"/>
    </row>
    <row r="3777" spans="21:23" x14ac:dyDescent="0.2">
      <c r="U3777" s="77"/>
      <c r="V3777" s="61"/>
      <c r="W3777" s="61"/>
    </row>
    <row r="3778" spans="21:23" x14ac:dyDescent="0.2">
      <c r="U3778" s="77"/>
      <c r="V3778" s="61"/>
      <c r="W3778" s="61"/>
    </row>
    <row r="3779" spans="21:23" x14ac:dyDescent="0.2">
      <c r="U3779" s="77"/>
      <c r="V3779" s="61"/>
      <c r="W3779" s="61"/>
    </row>
    <row r="3780" spans="21:23" x14ac:dyDescent="0.2">
      <c r="U3780" s="77"/>
      <c r="V3780" s="61"/>
      <c r="W3780" s="61"/>
    </row>
    <row r="3781" spans="21:23" x14ac:dyDescent="0.2">
      <c r="U3781" s="77"/>
      <c r="V3781" s="61"/>
      <c r="W3781" s="61"/>
    </row>
    <row r="3782" spans="21:23" x14ac:dyDescent="0.2">
      <c r="U3782" s="77"/>
      <c r="V3782" s="61"/>
      <c r="W3782" s="61"/>
    </row>
    <row r="3783" spans="21:23" x14ac:dyDescent="0.2">
      <c r="U3783" s="77"/>
      <c r="V3783" s="61"/>
      <c r="W3783" s="61"/>
    </row>
    <row r="3784" spans="21:23" x14ac:dyDescent="0.2">
      <c r="U3784" s="77"/>
      <c r="V3784" s="61"/>
      <c r="W3784" s="61"/>
    </row>
    <row r="3785" spans="21:23" x14ac:dyDescent="0.2">
      <c r="U3785" s="77"/>
      <c r="V3785" s="61"/>
      <c r="W3785" s="61"/>
    </row>
    <row r="3786" spans="21:23" x14ac:dyDescent="0.2">
      <c r="U3786" s="77"/>
      <c r="V3786" s="61"/>
      <c r="W3786" s="61"/>
    </row>
    <row r="3787" spans="21:23" x14ac:dyDescent="0.2">
      <c r="U3787" s="77"/>
      <c r="V3787" s="61"/>
      <c r="W3787" s="61"/>
    </row>
    <row r="3788" spans="21:23" x14ac:dyDescent="0.2">
      <c r="U3788" s="77"/>
      <c r="V3788" s="61"/>
      <c r="W3788" s="61"/>
    </row>
    <row r="3789" spans="21:23" x14ac:dyDescent="0.2">
      <c r="U3789" s="77"/>
      <c r="V3789" s="61"/>
      <c r="W3789" s="61"/>
    </row>
    <row r="3790" spans="21:23" x14ac:dyDescent="0.2">
      <c r="U3790" s="77"/>
      <c r="V3790" s="61"/>
      <c r="W3790" s="61"/>
    </row>
    <row r="3791" spans="21:23" x14ac:dyDescent="0.2">
      <c r="U3791" s="77"/>
      <c r="V3791" s="61"/>
      <c r="W3791" s="61"/>
    </row>
    <row r="3792" spans="21:23" x14ac:dyDescent="0.2">
      <c r="U3792" s="77"/>
      <c r="V3792" s="61"/>
      <c r="W3792" s="61"/>
    </row>
    <row r="3793" spans="21:23" x14ac:dyDescent="0.2">
      <c r="U3793" s="77"/>
      <c r="V3793" s="61"/>
      <c r="W3793" s="61"/>
    </row>
    <row r="3794" spans="21:23" x14ac:dyDescent="0.2">
      <c r="U3794" s="77"/>
      <c r="V3794" s="61"/>
      <c r="W3794" s="61"/>
    </row>
    <row r="3795" spans="21:23" x14ac:dyDescent="0.2">
      <c r="U3795" s="77"/>
      <c r="V3795" s="61"/>
      <c r="W3795" s="61"/>
    </row>
    <row r="3796" spans="21:23" x14ac:dyDescent="0.2">
      <c r="U3796" s="77"/>
      <c r="V3796" s="61"/>
      <c r="W3796" s="61"/>
    </row>
    <row r="3797" spans="21:23" x14ac:dyDescent="0.2">
      <c r="U3797" s="77"/>
      <c r="V3797" s="61"/>
      <c r="W3797" s="61"/>
    </row>
    <row r="3798" spans="21:23" x14ac:dyDescent="0.2">
      <c r="U3798" s="77"/>
      <c r="V3798" s="61"/>
      <c r="W3798" s="61"/>
    </row>
    <row r="3799" spans="21:23" x14ac:dyDescent="0.2">
      <c r="U3799" s="77"/>
      <c r="V3799" s="61"/>
      <c r="W3799" s="61"/>
    </row>
    <row r="3800" spans="21:23" x14ac:dyDescent="0.2">
      <c r="U3800" s="77"/>
      <c r="V3800" s="61"/>
      <c r="W3800" s="61"/>
    </row>
    <row r="3801" spans="21:23" x14ac:dyDescent="0.2">
      <c r="U3801" s="77"/>
      <c r="V3801" s="61"/>
      <c r="W3801" s="61"/>
    </row>
    <row r="3802" spans="21:23" x14ac:dyDescent="0.2">
      <c r="U3802" s="77"/>
      <c r="V3802" s="61"/>
      <c r="W3802" s="61"/>
    </row>
    <row r="3803" spans="21:23" x14ac:dyDescent="0.2">
      <c r="U3803" s="77"/>
      <c r="V3803" s="61"/>
      <c r="W3803" s="61"/>
    </row>
    <row r="3804" spans="21:23" x14ac:dyDescent="0.2">
      <c r="U3804" s="77"/>
      <c r="V3804" s="61"/>
      <c r="W3804" s="61"/>
    </row>
    <row r="3805" spans="21:23" x14ac:dyDescent="0.2">
      <c r="U3805" s="77"/>
      <c r="V3805" s="61"/>
      <c r="W3805" s="61"/>
    </row>
    <row r="3806" spans="21:23" x14ac:dyDescent="0.2">
      <c r="U3806" s="77"/>
      <c r="V3806" s="61"/>
      <c r="W3806" s="61"/>
    </row>
    <row r="3807" spans="21:23" x14ac:dyDescent="0.2">
      <c r="U3807" s="77"/>
      <c r="V3807" s="61"/>
      <c r="W3807" s="61"/>
    </row>
    <row r="3808" spans="21:23" x14ac:dyDescent="0.2">
      <c r="U3808" s="77"/>
      <c r="V3808" s="61"/>
      <c r="W3808" s="61"/>
    </row>
    <row r="3809" spans="21:23" x14ac:dyDescent="0.2">
      <c r="U3809" s="77"/>
      <c r="V3809" s="61"/>
      <c r="W3809" s="61"/>
    </row>
    <row r="3810" spans="21:23" x14ac:dyDescent="0.2">
      <c r="U3810" s="77"/>
      <c r="V3810" s="61"/>
      <c r="W3810" s="61"/>
    </row>
    <row r="3811" spans="21:23" x14ac:dyDescent="0.2">
      <c r="U3811" s="77"/>
      <c r="V3811" s="61"/>
      <c r="W3811" s="61"/>
    </row>
    <row r="3812" spans="21:23" x14ac:dyDescent="0.2">
      <c r="U3812" s="77"/>
      <c r="V3812" s="61"/>
      <c r="W3812" s="61"/>
    </row>
    <row r="3813" spans="21:23" x14ac:dyDescent="0.2">
      <c r="U3813" s="77"/>
      <c r="V3813" s="61"/>
      <c r="W3813" s="61"/>
    </row>
    <row r="3814" spans="21:23" x14ac:dyDescent="0.2">
      <c r="U3814" s="77"/>
      <c r="V3814" s="61"/>
      <c r="W3814" s="61"/>
    </row>
    <row r="3815" spans="21:23" x14ac:dyDescent="0.2">
      <c r="U3815" s="77"/>
      <c r="V3815" s="61"/>
      <c r="W3815" s="61"/>
    </row>
    <row r="3816" spans="21:23" x14ac:dyDescent="0.2">
      <c r="U3816" s="77"/>
      <c r="V3816" s="61"/>
      <c r="W3816" s="61"/>
    </row>
    <row r="3817" spans="21:23" x14ac:dyDescent="0.2">
      <c r="U3817" s="77"/>
      <c r="V3817" s="61"/>
      <c r="W3817" s="61"/>
    </row>
    <row r="3818" spans="21:23" x14ac:dyDescent="0.2">
      <c r="U3818" s="77"/>
      <c r="V3818" s="61"/>
      <c r="W3818" s="61"/>
    </row>
    <row r="3819" spans="21:23" x14ac:dyDescent="0.2">
      <c r="U3819" s="77"/>
      <c r="V3819" s="61"/>
      <c r="W3819" s="61"/>
    </row>
    <row r="3820" spans="21:23" x14ac:dyDescent="0.2">
      <c r="U3820" s="77"/>
      <c r="V3820" s="61"/>
      <c r="W3820" s="61"/>
    </row>
    <row r="3821" spans="21:23" x14ac:dyDescent="0.2">
      <c r="U3821" s="77"/>
      <c r="V3821" s="61"/>
      <c r="W3821" s="61"/>
    </row>
    <row r="3822" spans="21:23" x14ac:dyDescent="0.2">
      <c r="U3822" s="77"/>
      <c r="V3822" s="61"/>
      <c r="W3822" s="61"/>
    </row>
    <row r="3823" spans="21:23" x14ac:dyDescent="0.2">
      <c r="U3823" s="77"/>
      <c r="V3823" s="61"/>
      <c r="W3823" s="61"/>
    </row>
    <row r="3824" spans="21:23" x14ac:dyDescent="0.2">
      <c r="U3824" s="77"/>
      <c r="V3824" s="61"/>
      <c r="W3824" s="61"/>
    </row>
    <row r="3825" spans="21:23" x14ac:dyDescent="0.2">
      <c r="U3825" s="77"/>
      <c r="V3825" s="61"/>
      <c r="W3825" s="61"/>
    </row>
    <row r="3826" spans="21:23" x14ac:dyDescent="0.2">
      <c r="U3826" s="77"/>
      <c r="V3826" s="61"/>
      <c r="W3826" s="61"/>
    </row>
    <row r="3827" spans="21:23" x14ac:dyDescent="0.2">
      <c r="U3827" s="77"/>
      <c r="V3827" s="61"/>
      <c r="W3827" s="61"/>
    </row>
    <row r="3828" spans="21:23" x14ac:dyDescent="0.2">
      <c r="U3828" s="77"/>
      <c r="V3828" s="61"/>
      <c r="W3828" s="61"/>
    </row>
    <row r="3829" spans="21:23" x14ac:dyDescent="0.2">
      <c r="U3829" s="77"/>
      <c r="V3829" s="61"/>
      <c r="W3829" s="61"/>
    </row>
    <row r="3830" spans="21:23" x14ac:dyDescent="0.2">
      <c r="U3830" s="77"/>
      <c r="V3830" s="61"/>
      <c r="W3830" s="61"/>
    </row>
    <row r="3831" spans="21:23" x14ac:dyDescent="0.2">
      <c r="U3831" s="77"/>
      <c r="V3831" s="61"/>
      <c r="W3831" s="61"/>
    </row>
    <row r="3832" spans="21:23" x14ac:dyDescent="0.2">
      <c r="U3832" s="77"/>
      <c r="V3832" s="61"/>
      <c r="W3832" s="61"/>
    </row>
    <row r="3833" spans="21:23" x14ac:dyDescent="0.2">
      <c r="U3833" s="77"/>
      <c r="V3833" s="61"/>
      <c r="W3833" s="61"/>
    </row>
    <row r="3834" spans="21:23" x14ac:dyDescent="0.2">
      <c r="U3834" s="77"/>
      <c r="V3834" s="61"/>
      <c r="W3834" s="61"/>
    </row>
    <row r="3835" spans="21:23" x14ac:dyDescent="0.2">
      <c r="U3835" s="77"/>
      <c r="V3835" s="61"/>
      <c r="W3835" s="61"/>
    </row>
    <row r="3836" spans="21:23" x14ac:dyDescent="0.2">
      <c r="U3836" s="77"/>
      <c r="V3836" s="61"/>
      <c r="W3836" s="61"/>
    </row>
    <row r="3837" spans="21:23" x14ac:dyDescent="0.2">
      <c r="U3837" s="77"/>
      <c r="V3837" s="61"/>
      <c r="W3837" s="61"/>
    </row>
    <row r="3838" spans="21:23" x14ac:dyDescent="0.2">
      <c r="U3838" s="77"/>
      <c r="V3838" s="61"/>
      <c r="W3838" s="61"/>
    </row>
    <row r="3839" spans="21:23" x14ac:dyDescent="0.2">
      <c r="U3839" s="77"/>
      <c r="V3839" s="61"/>
      <c r="W3839" s="61"/>
    </row>
    <row r="3840" spans="21:23" x14ac:dyDescent="0.2">
      <c r="U3840" s="77"/>
      <c r="V3840" s="61"/>
      <c r="W3840" s="61"/>
    </row>
    <row r="3841" spans="21:23" x14ac:dyDescent="0.2">
      <c r="U3841" s="77"/>
      <c r="V3841" s="61"/>
      <c r="W3841" s="61"/>
    </row>
    <row r="3842" spans="21:23" x14ac:dyDescent="0.2">
      <c r="U3842" s="77"/>
      <c r="V3842" s="61"/>
      <c r="W3842" s="61"/>
    </row>
    <row r="3843" spans="21:23" x14ac:dyDescent="0.2">
      <c r="U3843" s="77"/>
      <c r="V3843" s="61"/>
      <c r="W3843" s="61"/>
    </row>
    <row r="3844" spans="21:23" x14ac:dyDescent="0.2">
      <c r="U3844" s="77"/>
      <c r="V3844" s="61"/>
      <c r="W3844" s="61"/>
    </row>
    <row r="3845" spans="21:23" x14ac:dyDescent="0.2">
      <c r="U3845" s="77"/>
      <c r="V3845" s="61"/>
      <c r="W3845" s="61"/>
    </row>
    <row r="3846" spans="21:23" x14ac:dyDescent="0.2">
      <c r="U3846" s="77"/>
      <c r="V3846" s="61"/>
      <c r="W3846" s="61"/>
    </row>
    <row r="3847" spans="21:23" x14ac:dyDescent="0.2">
      <c r="U3847" s="77"/>
      <c r="V3847" s="61"/>
      <c r="W3847" s="61"/>
    </row>
    <row r="3848" spans="21:23" x14ac:dyDescent="0.2">
      <c r="U3848" s="77"/>
      <c r="V3848" s="61"/>
      <c r="W3848" s="61"/>
    </row>
    <row r="3849" spans="21:23" x14ac:dyDescent="0.2">
      <c r="U3849" s="77"/>
      <c r="V3849" s="61"/>
      <c r="W3849" s="61"/>
    </row>
    <row r="3850" spans="21:23" x14ac:dyDescent="0.2">
      <c r="U3850" s="77"/>
      <c r="V3850" s="61"/>
      <c r="W3850" s="61"/>
    </row>
    <row r="3851" spans="21:23" x14ac:dyDescent="0.2">
      <c r="U3851" s="77"/>
      <c r="V3851" s="61"/>
      <c r="W3851" s="61"/>
    </row>
    <row r="3852" spans="21:23" x14ac:dyDescent="0.2">
      <c r="U3852" s="77"/>
      <c r="V3852" s="61"/>
      <c r="W3852" s="61"/>
    </row>
    <row r="3853" spans="21:23" x14ac:dyDescent="0.2">
      <c r="U3853" s="77"/>
      <c r="V3853" s="61"/>
      <c r="W3853" s="61"/>
    </row>
    <row r="3854" spans="21:23" x14ac:dyDescent="0.2">
      <c r="U3854" s="77"/>
      <c r="V3854" s="61"/>
      <c r="W3854" s="61"/>
    </row>
    <row r="3855" spans="21:23" x14ac:dyDescent="0.2">
      <c r="U3855" s="77"/>
      <c r="V3855" s="61"/>
      <c r="W3855" s="61"/>
    </row>
    <row r="3856" spans="21:23" x14ac:dyDescent="0.2">
      <c r="U3856" s="77"/>
      <c r="V3856" s="61"/>
      <c r="W3856" s="61"/>
    </row>
    <row r="3857" spans="21:23" x14ac:dyDescent="0.2">
      <c r="U3857" s="77"/>
      <c r="V3857" s="61"/>
      <c r="W3857" s="61"/>
    </row>
    <row r="3858" spans="21:23" x14ac:dyDescent="0.2">
      <c r="U3858" s="77"/>
      <c r="V3858" s="61"/>
      <c r="W3858" s="61"/>
    </row>
    <row r="3859" spans="21:23" x14ac:dyDescent="0.2">
      <c r="U3859" s="77"/>
      <c r="V3859" s="61"/>
      <c r="W3859" s="61"/>
    </row>
    <row r="3860" spans="21:23" x14ac:dyDescent="0.2">
      <c r="U3860" s="77"/>
      <c r="V3860" s="61"/>
      <c r="W3860" s="61"/>
    </row>
    <row r="3861" spans="21:23" x14ac:dyDescent="0.2">
      <c r="U3861" s="77"/>
      <c r="V3861" s="61"/>
      <c r="W3861" s="61"/>
    </row>
    <row r="3862" spans="21:23" x14ac:dyDescent="0.2">
      <c r="U3862" s="77"/>
      <c r="V3862" s="61"/>
      <c r="W3862" s="61"/>
    </row>
    <row r="3863" spans="21:23" x14ac:dyDescent="0.2">
      <c r="U3863" s="77"/>
      <c r="V3863" s="61"/>
      <c r="W3863" s="61"/>
    </row>
    <row r="3864" spans="21:23" x14ac:dyDescent="0.2">
      <c r="U3864" s="77"/>
      <c r="V3864" s="61"/>
      <c r="W3864" s="61"/>
    </row>
    <row r="3865" spans="21:23" x14ac:dyDescent="0.2">
      <c r="U3865" s="77"/>
      <c r="V3865" s="61"/>
      <c r="W3865" s="61"/>
    </row>
    <row r="3866" spans="21:23" x14ac:dyDescent="0.2">
      <c r="U3866" s="77"/>
      <c r="V3866" s="61"/>
      <c r="W3866" s="61"/>
    </row>
    <row r="3867" spans="21:23" x14ac:dyDescent="0.2">
      <c r="U3867" s="77"/>
      <c r="V3867" s="61"/>
      <c r="W3867" s="61"/>
    </row>
    <row r="3868" spans="21:23" x14ac:dyDescent="0.2">
      <c r="U3868" s="77"/>
      <c r="V3868" s="61"/>
      <c r="W3868" s="61"/>
    </row>
    <row r="3869" spans="21:23" x14ac:dyDescent="0.2">
      <c r="U3869" s="77"/>
      <c r="V3869" s="61"/>
      <c r="W3869" s="61"/>
    </row>
    <row r="3870" spans="21:23" x14ac:dyDescent="0.2">
      <c r="U3870" s="77"/>
      <c r="V3870" s="61"/>
      <c r="W3870" s="61"/>
    </row>
    <row r="3871" spans="21:23" x14ac:dyDescent="0.2">
      <c r="U3871" s="77"/>
      <c r="V3871" s="61"/>
      <c r="W3871" s="61"/>
    </row>
    <row r="3872" spans="21:23" x14ac:dyDescent="0.2">
      <c r="U3872" s="77"/>
      <c r="V3872" s="61"/>
      <c r="W3872" s="61"/>
    </row>
    <row r="3873" spans="21:23" x14ac:dyDescent="0.2">
      <c r="U3873" s="77"/>
      <c r="V3873" s="61"/>
      <c r="W3873" s="61"/>
    </row>
    <row r="3874" spans="21:23" x14ac:dyDescent="0.2">
      <c r="U3874" s="77"/>
      <c r="V3874" s="61"/>
      <c r="W3874" s="61"/>
    </row>
    <row r="3875" spans="21:23" x14ac:dyDescent="0.2">
      <c r="U3875" s="77"/>
      <c r="V3875" s="61"/>
      <c r="W3875" s="61"/>
    </row>
    <row r="3876" spans="21:23" x14ac:dyDescent="0.2">
      <c r="U3876" s="77"/>
      <c r="V3876" s="61"/>
      <c r="W3876" s="61"/>
    </row>
    <row r="3877" spans="21:23" x14ac:dyDescent="0.2">
      <c r="U3877" s="77"/>
      <c r="V3877" s="61"/>
      <c r="W3877" s="61"/>
    </row>
    <row r="3878" spans="21:23" x14ac:dyDescent="0.2">
      <c r="U3878" s="77"/>
      <c r="V3878" s="61"/>
      <c r="W3878" s="61"/>
    </row>
    <row r="3879" spans="21:23" x14ac:dyDescent="0.2">
      <c r="U3879" s="77"/>
      <c r="V3879" s="61"/>
      <c r="W3879" s="61"/>
    </row>
    <row r="3880" spans="21:23" x14ac:dyDescent="0.2">
      <c r="U3880" s="77"/>
      <c r="V3880" s="61"/>
      <c r="W3880" s="61"/>
    </row>
    <row r="3881" spans="21:23" x14ac:dyDescent="0.2">
      <c r="U3881" s="77"/>
      <c r="V3881" s="61"/>
      <c r="W3881" s="61"/>
    </row>
    <row r="3882" spans="21:23" x14ac:dyDescent="0.2">
      <c r="U3882" s="77"/>
      <c r="V3882" s="61"/>
      <c r="W3882" s="61"/>
    </row>
    <row r="3883" spans="21:23" x14ac:dyDescent="0.2">
      <c r="U3883" s="77"/>
      <c r="V3883" s="61"/>
      <c r="W3883" s="61"/>
    </row>
    <row r="3884" spans="21:23" x14ac:dyDescent="0.2">
      <c r="U3884" s="77"/>
      <c r="V3884" s="61"/>
      <c r="W3884" s="61"/>
    </row>
    <row r="3885" spans="21:23" x14ac:dyDescent="0.2">
      <c r="U3885" s="77"/>
      <c r="V3885" s="61"/>
      <c r="W3885" s="61"/>
    </row>
    <row r="3886" spans="21:23" x14ac:dyDescent="0.2">
      <c r="U3886" s="77"/>
      <c r="V3886" s="61"/>
      <c r="W3886" s="61"/>
    </row>
    <row r="3887" spans="21:23" x14ac:dyDescent="0.2">
      <c r="U3887" s="77"/>
      <c r="V3887" s="61"/>
      <c r="W3887" s="61"/>
    </row>
    <row r="3888" spans="21:23" x14ac:dyDescent="0.2">
      <c r="U3888" s="77"/>
      <c r="V3888" s="61"/>
      <c r="W3888" s="61"/>
    </row>
    <row r="3889" spans="21:23" x14ac:dyDescent="0.2">
      <c r="U3889" s="77"/>
      <c r="V3889" s="61"/>
      <c r="W3889" s="61"/>
    </row>
    <row r="3890" spans="21:23" x14ac:dyDescent="0.2">
      <c r="U3890" s="77"/>
      <c r="V3890" s="61"/>
      <c r="W3890" s="61"/>
    </row>
    <row r="3891" spans="21:23" x14ac:dyDescent="0.2">
      <c r="U3891" s="77"/>
      <c r="V3891" s="61"/>
      <c r="W3891" s="61"/>
    </row>
    <row r="3892" spans="21:23" x14ac:dyDescent="0.2">
      <c r="U3892" s="77"/>
      <c r="V3892" s="61"/>
      <c r="W3892" s="61"/>
    </row>
    <row r="3893" spans="21:23" x14ac:dyDescent="0.2">
      <c r="U3893" s="77"/>
      <c r="V3893" s="61"/>
      <c r="W3893" s="61"/>
    </row>
    <row r="3894" spans="21:23" x14ac:dyDescent="0.2">
      <c r="U3894" s="77"/>
      <c r="V3894" s="61"/>
      <c r="W3894" s="61"/>
    </row>
    <row r="3895" spans="21:23" x14ac:dyDescent="0.2">
      <c r="U3895" s="77"/>
      <c r="V3895" s="61"/>
      <c r="W3895" s="61"/>
    </row>
    <row r="3896" spans="21:23" x14ac:dyDescent="0.2">
      <c r="U3896" s="77"/>
      <c r="V3896" s="61"/>
      <c r="W3896" s="61"/>
    </row>
    <row r="3897" spans="21:23" x14ac:dyDescent="0.2">
      <c r="U3897" s="77"/>
      <c r="V3897" s="61"/>
      <c r="W3897" s="61"/>
    </row>
    <row r="3898" spans="21:23" x14ac:dyDescent="0.2">
      <c r="U3898" s="77"/>
      <c r="V3898" s="61"/>
      <c r="W3898" s="61"/>
    </row>
    <row r="3899" spans="21:23" x14ac:dyDescent="0.2">
      <c r="U3899" s="77"/>
      <c r="V3899" s="61"/>
      <c r="W3899" s="61"/>
    </row>
    <row r="3900" spans="21:23" x14ac:dyDescent="0.2">
      <c r="U3900" s="77"/>
      <c r="V3900" s="61"/>
      <c r="W3900" s="61"/>
    </row>
    <row r="3901" spans="21:23" x14ac:dyDescent="0.2">
      <c r="U3901" s="77"/>
      <c r="V3901" s="61"/>
      <c r="W3901" s="61"/>
    </row>
    <row r="3902" spans="21:23" x14ac:dyDescent="0.2">
      <c r="U3902" s="77"/>
      <c r="V3902" s="61"/>
      <c r="W3902" s="61"/>
    </row>
    <row r="3903" spans="21:23" x14ac:dyDescent="0.2">
      <c r="U3903" s="77"/>
      <c r="V3903" s="61"/>
      <c r="W3903" s="61"/>
    </row>
    <row r="3904" spans="21:23" x14ac:dyDescent="0.2">
      <c r="U3904" s="77"/>
      <c r="V3904" s="61"/>
      <c r="W3904" s="61"/>
    </row>
    <row r="3905" spans="21:23" x14ac:dyDescent="0.2">
      <c r="U3905" s="77"/>
      <c r="V3905" s="61"/>
      <c r="W3905" s="61"/>
    </row>
    <row r="3906" spans="21:23" x14ac:dyDescent="0.2">
      <c r="U3906" s="77"/>
      <c r="V3906" s="61"/>
      <c r="W3906" s="61"/>
    </row>
    <row r="3907" spans="21:23" x14ac:dyDescent="0.2">
      <c r="U3907" s="77"/>
      <c r="V3907" s="61"/>
      <c r="W3907" s="61"/>
    </row>
    <row r="3908" spans="21:23" x14ac:dyDescent="0.2">
      <c r="U3908" s="77"/>
      <c r="V3908" s="61"/>
      <c r="W3908" s="61"/>
    </row>
    <row r="3909" spans="21:23" x14ac:dyDescent="0.2">
      <c r="U3909" s="77"/>
      <c r="V3909" s="61"/>
      <c r="W3909" s="61"/>
    </row>
    <row r="3910" spans="21:23" x14ac:dyDescent="0.2">
      <c r="U3910" s="77"/>
      <c r="V3910" s="61"/>
      <c r="W3910" s="61"/>
    </row>
    <row r="3911" spans="21:23" x14ac:dyDescent="0.2">
      <c r="U3911" s="77"/>
      <c r="V3911" s="61"/>
      <c r="W3911" s="61"/>
    </row>
    <row r="3912" spans="21:23" x14ac:dyDescent="0.2">
      <c r="U3912" s="77"/>
      <c r="V3912" s="61"/>
      <c r="W3912" s="61"/>
    </row>
    <row r="3913" spans="21:23" x14ac:dyDescent="0.2">
      <c r="U3913" s="77"/>
      <c r="V3913" s="61"/>
      <c r="W3913" s="61"/>
    </row>
    <row r="3914" spans="21:23" x14ac:dyDescent="0.2">
      <c r="U3914" s="77"/>
      <c r="V3914" s="61"/>
      <c r="W3914" s="61"/>
    </row>
    <row r="3915" spans="21:23" x14ac:dyDescent="0.2">
      <c r="U3915" s="77"/>
      <c r="V3915" s="61"/>
      <c r="W3915" s="61"/>
    </row>
    <row r="3916" spans="21:23" x14ac:dyDescent="0.2">
      <c r="U3916" s="77"/>
      <c r="V3916" s="61"/>
      <c r="W3916" s="61"/>
    </row>
    <row r="3917" spans="21:23" x14ac:dyDescent="0.2">
      <c r="U3917" s="77"/>
      <c r="V3917" s="61"/>
      <c r="W3917" s="61"/>
    </row>
    <row r="3918" spans="21:23" x14ac:dyDescent="0.2">
      <c r="U3918" s="77"/>
      <c r="V3918" s="61"/>
      <c r="W3918" s="61"/>
    </row>
    <row r="3919" spans="21:23" x14ac:dyDescent="0.2">
      <c r="U3919" s="77"/>
      <c r="V3919" s="61"/>
      <c r="W3919" s="61"/>
    </row>
    <row r="3920" spans="21:23" x14ac:dyDescent="0.2">
      <c r="U3920" s="77"/>
      <c r="V3920" s="61"/>
      <c r="W3920" s="61"/>
    </row>
    <row r="3921" spans="21:23" x14ac:dyDescent="0.2">
      <c r="U3921" s="77"/>
      <c r="V3921" s="61"/>
      <c r="W3921" s="61"/>
    </row>
    <row r="3922" spans="21:23" x14ac:dyDescent="0.2">
      <c r="U3922" s="77"/>
      <c r="V3922" s="61"/>
      <c r="W3922" s="61"/>
    </row>
    <row r="3923" spans="21:23" x14ac:dyDescent="0.2">
      <c r="U3923" s="77"/>
      <c r="V3923" s="61"/>
      <c r="W3923" s="61"/>
    </row>
    <row r="3924" spans="21:23" x14ac:dyDescent="0.2">
      <c r="U3924" s="77"/>
      <c r="V3924" s="61"/>
      <c r="W3924" s="61"/>
    </row>
    <row r="3925" spans="21:23" x14ac:dyDescent="0.2">
      <c r="U3925" s="77"/>
      <c r="V3925" s="61"/>
      <c r="W3925" s="61"/>
    </row>
    <row r="3926" spans="21:23" x14ac:dyDescent="0.2">
      <c r="U3926" s="77"/>
      <c r="V3926" s="61"/>
      <c r="W3926" s="61"/>
    </row>
    <row r="3927" spans="21:23" x14ac:dyDescent="0.2">
      <c r="U3927" s="77"/>
      <c r="V3927" s="61"/>
      <c r="W3927" s="61"/>
    </row>
    <row r="3928" spans="21:23" x14ac:dyDescent="0.2">
      <c r="U3928" s="77"/>
      <c r="V3928" s="61"/>
      <c r="W3928" s="61"/>
    </row>
    <row r="3929" spans="21:23" x14ac:dyDescent="0.2">
      <c r="U3929" s="77"/>
      <c r="V3929" s="61"/>
      <c r="W3929" s="61"/>
    </row>
    <row r="3930" spans="21:23" x14ac:dyDescent="0.2">
      <c r="U3930" s="77"/>
      <c r="V3930" s="61"/>
      <c r="W3930" s="61"/>
    </row>
    <row r="3931" spans="21:23" x14ac:dyDescent="0.2">
      <c r="U3931" s="77"/>
      <c r="V3931" s="61"/>
      <c r="W3931" s="61"/>
    </row>
    <row r="3932" spans="21:23" x14ac:dyDescent="0.2">
      <c r="U3932" s="77"/>
      <c r="V3932" s="61"/>
      <c r="W3932" s="61"/>
    </row>
    <row r="3933" spans="21:23" x14ac:dyDescent="0.2">
      <c r="U3933" s="77"/>
      <c r="V3933" s="61"/>
      <c r="W3933" s="61"/>
    </row>
    <row r="3934" spans="21:23" x14ac:dyDescent="0.2">
      <c r="U3934" s="77"/>
      <c r="V3934" s="61"/>
      <c r="W3934" s="61"/>
    </row>
    <row r="3935" spans="21:23" x14ac:dyDescent="0.2">
      <c r="U3935" s="77"/>
      <c r="V3935" s="61"/>
      <c r="W3935" s="61"/>
    </row>
    <row r="3936" spans="21:23" x14ac:dyDescent="0.2">
      <c r="U3936" s="77"/>
      <c r="V3936" s="61"/>
      <c r="W3936" s="61"/>
    </row>
    <row r="3937" spans="21:23" x14ac:dyDescent="0.2">
      <c r="U3937" s="77"/>
      <c r="V3937" s="61"/>
      <c r="W3937" s="61"/>
    </row>
    <row r="3938" spans="21:23" x14ac:dyDescent="0.2">
      <c r="U3938" s="77"/>
      <c r="V3938" s="61"/>
      <c r="W3938" s="61"/>
    </row>
    <row r="3939" spans="21:23" x14ac:dyDescent="0.2">
      <c r="U3939" s="77"/>
      <c r="V3939" s="61"/>
      <c r="W3939" s="61"/>
    </row>
    <row r="3940" spans="21:23" x14ac:dyDescent="0.2">
      <c r="U3940" s="77"/>
      <c r="V3940" s="61"/>
      <c r="W3940" s="61"/>
    </row>
    <row r="3941" spans="21:23" x14ac:dyDescent="0.2">
      <c r="U3941" s="77"/>
      <c r="V3941" s="61"/>
      <c r="W3941" s="61"/>
    </row>
    <row r="3942" spans="21:23" x14ac:dyDescent="0.2">
      <c r="U3942" s="77"/>
      <c r="V3942" s="61"/>
      <c r="W3942" s="61"/>
    </row>
    <row r="3943" spans="21:23" x14ac:dyDescent="0.2">
      <c r="U3943" s="77"/>
      <c r="V3943" s="61"/>
      <c r="W3943" s="61"/>
    </row>
    <row r="3944" spans="21:23" x14ac:dyDescent="0.2">
      <c r="U3944" s="77"/>
      <c r="V3944" s="61"/>
      <c r="W3944" s="61"/>
    </row>
    <row r="3945" spans="21:23" x14ac:dyDescent="0.2">
      <c r="U3945" s="77"/>
      <c r="V3945" s="61"/>
      <c r="W3945" s="61"/>
    </row>
    <row r="3946" spans="21:23" x14ac:dyDescent="0.2">
      <c r="U3946" s="77"/>
      <c r="V3946" s="61"/>
      <c r="W3946" s="61"/>
    </row>
    <row r="3947" spans="21:23" x14ac:dyDescent="0.2">
      <c r="U3947" s="77"/>
      <c r="V3947" s="61"/>
      <c r="W3947" s="61"/>
    </row>
    <row r="3948" spans="21:23" x14ac:dyDescent="0.2">
      <c r="U3948" s="77"/>
      <c r="V3948" s="61"/>
      <c r="W3948" s="61"/>
    </row>
    <row r="3949" spans="21:23" x14ac:dyDescent="0.2">
      <c r="U3949" s="77"/>
      <c r="V3949" s="61"/>
      <c r="W3949" s="61"/>
    </row>
    <row r="3950" spans="21:23" x14ac:dyDescent="0.2">
      <c r="U3950" s="77"/>
      <c r="V3950" s="61"/>
      <c r="W3950" s="61"/>
    </row>
    <row r="3951" spans="21:23" x14ac:dyDescent="0.2">
      <c r="U3951" s="77"/>
      <c r="V3951" s="61"/>
      <c r="W3951" s="61"/>
    </row>
    <row r="3952" spans="21:23" x14ac:dyDescent="0.2">
      <c r="U3952" s="77"/>
      <c r="V3952" s="61"/>
      <c r="W3952" s="61"/>
    </row>
    <row r="3953" spans="21:23" x14ac:dyDescent="0.2">
      <c r="U3953" s="77"/>
      <c r="V3953" s="61"/>
      <c r="W3953" s="61"/>
    </row>
    <row r="3954" spans="21:23" x14ac:dyDescent="0.2">
      <c r="U3954" s="77"/>
      <c r="V3954" s="61"/>
      <c r="W3954" s="61"/>
    </row>
    <row r="3955" spans="21:23" x14ac:dyDescent="0.2">
      <c r="U3955" s="77"/>
      <c r="V3955" s="61"/>
      <c r="W3955" s="61"/>
    </row>
    <row r="3956" spans="21:23" x14ac:dyDescent="0.2">
      <c r="U3956" s="77"/>
      <c r="V3956" s="61"/>
      <c r="W3956" s="61"/>
    </row>
    <row r="3957" spans="21:23" x14ac:dyDescent="0.2">
      <c r="U3957" s="77"/>
      <c r="V3957" s="61"/>
      <c r="W3957" s="61"/>
    </row>
    <row r="3958" spans="21:23" x14ac:dyDescent="0.2">
      <c r="U3958" s="77"/>
      <c r="V3958" s="61"/>
      <c r="W3958" s="61"/>
    </row>
    <row r="3959" spans="21:23" x14ac:dyDescent="0.2">
      <c r="U3959" s="77"/>
      <c r="V3959" s="61"/>
      <c r="W3959" s="61"/>
    </row>
    <row r="3960" spans="21:23" x14ac:dyDescent="0.2">
      <c r="U3960" s="77"/>
      <c r="V3960" s="61"/>
      <c r="W3960" s="61"/>
    </row>
    <row r="3961" spans="21:23" x14ac:dyDescent="0.2">
      <c r="U3961" s="77"/>
      <c r="V3961" s="61"/>
      <c r="W3961" s="61"/>
    </row>
    <row r="3962" spans="21:23" x14ac:dyDescent="0.2">
      <c r="U3962" s="77"/>
      <c r="V3962" s="61"/>
      <c r="W3962" s="61"/>
    </row>
    <row r="3963" spans="21:23" x14ac:dyDescent="0.2">
      <c r="U3963" s="77"/>
      <c r="V3963" s="61"/>
      <c r="W3963" s="61"/>
    </row>
    <row r="3964" spans="21:23" x14ac:dyDescent="0.2">
      <c r="U3964" s="77"/>
      <c r="V3964" s="61"/>
      <c r="W3964" s="61"/>
    </row>
    <row r="3965" spans="21:23" x14ac:dyDescent="0.2">
      <c r="U3965" s="77"/>
      <c r="V3965" s="61"/>
      <c r="W3965" s="61"/>
    </row>
    <row r="3966" spans="21:23" x14ac:dyDescent="0.2">
      <c r="U3966" s="77"/>
      <c r="V3966" s="61"/>
      <c r="W3966" s="61"/>
    </row>
    <row r="3967" spans="21:23" x14ac:dyDescent="0.2">
      <c r="U3967" s="77"/>
      <c r="V3967" s="61"/>
      <c r="W3967" s="61"/>
    </row>
    <row r="3968" spans="21:23" x14ac:dyDescent="0.2">
      <c r="U3968" s="77"/>
      <c r="V3968" s="61"/>
      <c r="W3968" s="61"/>
    </row>
    <row r="3969" spans="21:23" x14ac:dyDescent="0.2">
      <c r="U3969" s="77"/>
      <c r="V3969" s="61"/>
      <c r="W3969" s="61"/>
    </row>
    <row r="3970" spans="21:23" x14ac:dyDescent="0.2">
      <c r="U3970" s="77"/>
      <c r="V3970" s="61"/>
      <c r="W3970" s="61"/>
    </row>
    <row r="3971" spans="21:23" x14ac:dyDescent="0.2">
      <c r="U3971" s="77"/>
      <c r="V3971" s="61"/>
      <c r="W3971" s="61"/>
    </row>
    <row r="3972" spans="21:23" x14ac:dyDescent="0.2">
      <c r="U3972" s="77"/>
      <c r="V3972" s="61"/>
      <c r="W3972" s="61"/>
    </row>
    <row r="3973" spans="21:23" x14ac:dyDescent="0.2">
      <c r="U3973" s="77"/>
      <c r="V3973" s="61"/>
      <c r="W3973" s="61"/>
    </row>
    <row r="3974" spans="21:23" x14ac:dyDescent="0.2">
      <c r="U3974" s="77"/>
      <c r="V3974" s="61"/>
      <c r="W3974" s="61"/>
    </row>
    <row r="3975" spans="21:23" x14ac:dyDescent="0.2">
      <c r="U3975" s="77"/>
      <c r="V3975" s="61"/>
      <c r="W3975" s="61"/>
    </row>
    <row r="3976" spans="21:23" x14ac:dyDescent="0.2">
      <c r="U3976" s="77"/>
      <c r="V3976" s="61"/>
      <c r="W3976" s="61"/>
    </row>
    <row r="3977" spans="21:23" x14ac:dyDescent="0.2">
      <c r="U3977" s="77"/>
      <c r="V3977" s="61"/>
      <c r="W3977" s="61"/>
    </row>
    <row r="3978" spans="21:23" x14ac:dyDescent="0.2">
      <c r="U3978" s="77"/>
      <c r="V3978" s="61"/>
      <c r="W3978" s="61"/>
    </row>
    <row r="3979" spans="21:23" x14ac:dyDescent="0.2">
      <c r="U3979" s="77"/>
      <c r="V3979" s="61"/>
      <c r="W3979" s="61"/>
    </row>
    <row r="3980" spans="21:23" x14ac:dyDescent="0.2">
      <c r="U3980" s="77"/>
      <c r="V3980" s="61"/>
      <c r="W3980" s="61"/>
    </row>
    <row r="3981" spans="21:23" x14ac:dyDescent="0.2">
      <c r="U3981" s="77"/>
      <c r="V3981" s="61"/>
      <c r="W3981" s="61"/>
    </row>
    <row r="3982" spans="21:23" x14ac:dyDescent="0.2">
      <c r="U3982" s="77"/>
      <c r="V3982" s="61"/>
      <c r="W3982" s="61"/>
    </row>
    <row r="3983" spans="21:23" x14ac:dyDescent="0.2">
      <c r="U3983" s="77"/>
      <c r="V3983" s="61"/>
      <c r="W3983" s="61"/>
    </row>
    <row r="3984" spans="21:23" x14ac:dyDescent="0.2">
      <c r="U3984" s="77"/>
      <c r="V3984" s="61"/>
      <c r="W3984" s="61"/>
    </row>
    <row r="3985" spans="21:23" x14ac:dyDescent="0.2">
      <c r="U3985" s="77"/>
      <c r="V3985" s="61"/>
      <c r="W3985" s="61"/>
    </row>
    <row r="3986" spans="21:23" x14ac:dyDescent="0.2">
      <c r="U3986" s="77"/>
      <c r="V3986" s="61"/>
      <c r="W3986" s="61"/>
    </row>
    <row r="3987" spans="21:23" x14ac:dyDescent="0.2">
      <c r="U3987" s="77"/>
      <c r="V3987" s="61"/>
      <c r="W3987" s="61"/>
    </row>
    <row r="3988" spans="21:23" x14ac:dyDescent="0.2">
      <c r="U3988" s="77"/>
      <c r="V3988" s="61"/>
      <c r="W3988" s="61"/>
    </row>
    <row r="3989" spans="21:23" x14ac:dyDescent="0.2">
      <c r="U3989" s="77"/>
      <c r="V3989" s="61"/>
      <c r="W3989" s="61"/>
    </row>
    <row r="3990" spans="21:23" x14ac:dyDescent="0.2">
      <c r="U3990" s="77"/>
      <c r="V3990" s="61"/>
      <c r="W3990" s="61"/>
    </row>
    <row r="3991" spans="21:23" x14ac:dyDescent="0.2">
      <c r="U3991" s="77"/>
      <c r="V3991" s="61"/>
      <c r="W3991" s="61"/>
    </row>
    <row r="3992" spans="21:23" x14ac:dyDescent="0.2">
      <c r="U3992" s="77"/>
      <c r="V3992" s="61"/>
      <c r="W3992" s="61"/>
    </row>
    <row r="3993" spans="21:23" x14ac:dyDescent="0.2">
      <c r="U3993" s="77"/>
      <c r="V3993" s="61"/>
      <c r="W3993" s="61"/>
    </row>
    <row r="3994" spans="21:23" x14ac:dyDescent="0.2">
      <c r="U3994" s="77"/>
      <c r="V3994" s="61"/>
      <c r="W3994" s="61"/>
    </row>
    <row r="3995" spans="21:23" x14ac:dyDescent="0.2">
      <c r="U3995" s="77"/>
      <c r="V3995" s="61"/>
      <c r="W3995" s="61"/>
    </row>
    <row r="3996" spans="21:23" x14ac:dyDescent="0.2">
      <c r="U3996" s="77"/>
      <c r="V3996" s="61"/>
      <c r="W3996" s="61"/>
    </row>
    <row r="3997" spans="21:23" x14ac:dyDescent="0.2">
      <c r="U3997" s="77"/>
      <c r="V3997" s="61"/>
      <c r="W3997" s="61"/>
    </row>
    <row r="3998" spans="21:23" x14ac:dyDescent="0.2">
      <c r="U3998" s="77"/>
      <c r="V3998" s="61"/>
      <c r="W3998" s="61"/>
    </row>
    <row r="3999" spans="21:23" x14ac:dyDescent="0.2">
      <c r="U3999" s="77"/>
      <c r="V3999" s="61"/>
      <c r="W3999" s="61"/>
    </row>
    <row r="4000" spans="21:23" x14ac:dyDescent="0.2">
      <c r="U4000" s="77"/>
      <c r="V4000" s="61"/>
      <c r="W4000" s="61"/>
    </row>
    <row r="4001" spans="21:23" x14ac:dyDescent="0.2">
      <c r="U4001" s="77"/>
      <c r="V4001" s="61"/>
      <c r="W4001" s="61"/>
    </row>
    <row r="4002" spans="21:23" x14ac:dyDescent="0.2">
      <c r="U4002" s="77"/>
      <c r="V4002" s="61"/>
      <c r="W4002" s="61"/>
    </row>
    <row r="4003" spans="21:23" x14ac:dyDescent="0.2">
      <c r="U4003" s="77"/>
      <c r="V4003" s="61"/>
      <c r="W4003" s="61"/>
    </row>
    <row r="4004" spans="21:23" x14ac:dyDescent="0.2">
      <c r="U4004" s="77"/>
      <c r="V4004" s="61"/>
      <c r="W4004" s="61"/>
    </row>
    <row r="4005" spans="21:23" x14ac:dyDescent="0.2">
      <c r="U4005" s="77"/>
      <c r="V4005" s="61"/>
      <c r="W4005" s="61"/>
    </row>
    <row r="4006" spans="21:23" x14ac:dyDescent="0.2">
      <c r="U4006" s="77"/>
      <c r="V4006" s="61"/>
      <c r="W4006" s="61"/>
    </row>
    <row r="4007" spans="21:23" x14ac:dyDescent="0.2">
      <c r="U4007" s="77"/>
      <c r="V4007" s="61"/>
      <c r="W4007" s="61"/>
    </row>
    <row r="4008" spans="21:23" x14ac:dyDescent="0.2">
      <c r="U4008" s="77"/>
      <c r="V4008" s="61"/>
      <c r="W4008" s="61"/>
    </row>
    <row r="4009" spans="21:23" x14ac:dyDescent="0.2">
      <c r="U4009" s="77"/>
      <c r="V4009" s="61"/>
      <c r="W4009" s="61"/>
    </row>
    <row r="4010" spans="21:23" x14ac:dyDescent="0.2">
      <c r="U4010" s="77"/>
      <c r="V4010" s="61"/>
      <c r="W4010" s="61"/>
    </row>
    <row r="4011" spans="21:23" x14ac:dyDescent="0.2">
      <c r="U4011" s="77"/>
      <c r="V4011" s="61"/>
      <c r="W4011" s="61"/>
    </row>
    <row r="4012" spans="21:23" x14ac:dyDescent="0.2">
      <c r="U4012" s="77"/>
      <c r="V4012" s="61"/>
      <c r="W4012" s="61"/>
    </row>
    <row r="4013" spans="21:23" x14ac:dyDescent="0.2">
      <c r="U4013" s="77"/>
      <c r="V4013" s="61"/>
      <c r="W4013" s="61"/>
    </row>
    <row r="4014" spans="21:23" x14ac:dyDescent="0.2">
      <c r="U4014" s="77"/>
      <c r="V4014" s="61"/>
      <c r="W4014" s="61"/>
    </row>
    <row r="4015" spans="21:23" x14ac:dyDescent="0.2">
      <c r="U4015" s="77"/>
      <c r="V4015" s="61"/>
      <c r="W4015" s="61"/>
    </row>
    <row r="4016" spans="21:23" x14ac:dyDescent="0.2">
      <c r="U4016" s="77"/>
      <c r="V4016" s="61"/>
      <c r="W4016" s="61"/>
    </row>
    <row r="4017" spans="21:23" x14ac:dyDescent="0.2">
      <c r="U4017" s="77"/>
      <c r="V4017" s="61"/>
      <c r="W4017" s="61"/>
    </row>
    <row r="4018" spans="21:23" x14ac:dyDescent="0.2">
      <c r="U4018" s="77"/>
      <c r="V4018" s="61"/>
      <c r="W4018" s="61"/>
    </row>
    <row r="4019" spans="21:23" x14ac:dyDescent="0.2">
      <c r="U4019" s="77"/>
      <c r="V4019" s="61"/>
      <c r="W4019" s="61"/>
    </row>
    <row r="4020" spans="21:23" x14ac:dyDescent="0.2">
      <c r="U4020" s="77"/>
      <c r="V4020" s="61"/>
      <c r="W4020" s="61"/>
    </row>
    <row r="4021" spans="21:23" x14ac:dyDescent="0.2">
      <c r="U4021" s="77"/>
      <c r="V4021" s="61"/>
      <c r="W4021" s="61"/>
    </row>
    <row r="4022" spans="21:23" x14ac:dyDescent="0.2">
      <c r="U4022" s="77"/>
      <c r="V4022" s="61"/>
      <c r="W4022" s="61"/>
    </row>
    <row r="4023" spans="21:23" x14ac:dyDescent="0.2">
      <c r="U4023" s="77"/>
      <c r="V4023" s="61"/>
      <c r="W4023" s="61"/>
    </row>
    <row r="4024" spans="21:23" x14ac:dyDescent="0.2">
      <c r="U4024" s="77"/>
      <c r="V4024" s="61"/>
      <c r="W4024" s="61"/>
    </row>
    <row r="4025" spans="21:23" x14ac:dyDescent="0.2">
      <c r="U4025" s="77"/>
      <c r="V4025" s="61"/>
      <c r="W4025" s="61"/>
    </row>
    <row r="4026" spans="21:23" x14ac:dyDescent="0.2">
      <c r="U4026" s="77"/>
      <c r="V4026" s="61"/>
      <c r="W4026" s="61"/>
    </row>
    <row r="4027" spans="21:23" x14ac:dyDescent="0.2">
      <c r="U4027" s="77"/>
      <c r="V4027" s="61"/>
      <c r="W4027" s="61"/>
    </row>
    <row r="4028" spans="21:23" x14ac:dyDescent="0.2">
      <c r="U4028" s="77"/>
      <c r="V4028" s="61"/>
      <c r="W4028" s="61"/>
    </row>
    <row r="4029" spans="21:23" x14ac:dyDescent="0.2">
      <c r="U4029" s="77"/>
      <c r="V4029" s="61"/>
      <c r="W4029" s="61"/>
    </row>
    <row r="4030" spans="21:23" x14ac:dyDescent="0.2">
      <c r="U4030" s="77"/>
      <c r="V4030" s="61"/>
      <c r="W4030" s="61"/>
    </row>
    <row r="4031" spans="21:23" x14ac:dyDescent="0.2">
      <c r="U4031" s="77"/>
      <c r="V4031" s="61"/>
      <c r="W4031" s="61"/>
    </row>
    <row r="4032" spans="21:23" x14ac:dyDescent="0.2">
      <c r="U4032" s="77"/>
      <c r="V4032" s="61"/>
      <c r="W4032" s="61"/>
    </row>
    <row r="4033" spans="21:23" x14ac:dyDescent="0.2">
      <c r="U4033" s="77"/>
      <c r="V4033" s="61"/>
      <c r="W4033" s="61"/>
    </row>
    <row r="4034" spans="21:23" x14ac:dyDescent="0.2">
      <c r="U4034" s="77"/>
      <c r="V4034" s="61"/>
      <c r="W4034" s="61"/>
    </row>
    <row r="4035" spans="21:23" x14ac:dyDescent="0.2">
      <c r="U4035" s="77"/>
      <c r="V4035" s="61"/>
      <c r="W4035" s="61"/>
    </row>
    <row r="4036" spans="21:23" x14ac:dyDescent="0.2">
      <c r="U4036" s="77"/>
      <c r="V4036" s="61"/>
      <c r="W4036" s="61"/>
    </row>
    <row r="4037" spans="21:23" x14ac:dyDescent="0.2">
      <c r="U4037" s="77"/>
      <c r="V4037" s="61"/>
      <c r="W4037" s="61"/>
    </row>
    <row r="4038" spans="21:23" x14ac:dyDescent="0.2">
      <c r="U4038" s="77"/>
      <c r="V4038" s="61"/>
      <c r="W4038" s="61"/>
    </row>
    <row r="4039" spans="21:23" x14ac:dyDescent="0.2">
      <c r="U4039" s="77"/>
      <c r="V4039" s="61"/>
      <c r="W4039" s="61"/>
    </row>
    <row r="4040" spans="21:23" x14ac:dyDescent="0.2">
      <c r="U4040" s="77"/>
      <c r="V4040" s="61"/>
      <c r="W4040" s="61"/>
    </row>
    <row r="4041" spans="21:23" x14ac:dyDescent="0.2">
      <c r="U4041" s="77"/>
      <c r="V4041" s="61"/>
      <c r="W4041" s="61"/>
    </row>
    <row r="4042" spans="21:23" x14ac:dyDescent="0.2">
      <c r="U4042" s="77"/>
      <c r="V4042" s="61"/>
      <c r="W4042" s="61"/>
    </row>
    <row r="4043" spans="21:23" x14ac:dyDescent="0.2">
      <c r="U4043" s="77"/>
      <c r="V4043" s="61"/>
      <c r="W4043" s="61"/>
    </row>
    <row r="4044" spans="21:23" x14ac:dyDescent="0.2">
      <c r="U4044" s="77"/>
      <c r="V4044" s="61"/>
      <c r="W4044" s="61"/>
    </row>
    <row r="4045" spans="21:23" x14ac:dyDescent="0.2">
      <c r="U4045" s="77"/>
      <c r="V4045" s="61"/>
      <c r="W4045" s="61"/>
    </row>
    <row r="4046" spans="21:23" x14ac:dyDescent="0.2">
      <c r="U4046" s="77"/>
      <c r="V4046" s="61"/>
      <c r="W4046" s="61"/>
    </row>
    <row r="4047" spans="21:23" x14ac:dyDescent="0.2">
      <c r="U4047" s="77"/>
      <c r="V4047" s="61"/>
      <c r="W4047" s="61"/>
    </row>
    <row r="4048" spans="21:23" x14ac:dyDescent="0.2">
      <c r="U4048" s="77"/>
      <c r="V4048" s="61"/>
      <c r="W4048" s="61"/>
    </row>
    <row r="4049" spans="21:23" x14ac:dyDescent="0.2">
      <c r="U4049" s="77"/>
      <c r="V4049" s="61"/>
      <c r="W4049" s="61"/>
    </row>
    <row r="4050" spans="21:23" x14ac:dyDescent="0.2">
      <c r="U4050" s="77"/>
      <c r="V4050" s="61"/>
      <c r="W4050" s="61"/>
    </row>
    <row r="4051" spans="21:23" x14ac:dyDescent="0.2">
      <c r="U4051" s="77"/>
      <c r="V4051" s="61"/>
      <c r="W4051" s="61"/>
    </row>
    <row r="4052" spans="21:23" x14ac:dyDescent="0.2">
      <c r="U4052" s="77"/>
      <c r="V4052" s="61"/>
      <c r="W4052" s="61"/>
    </row>
    <row r="4053" spans="21:23" x14ac:dyDescent="0.2">
      <c r="U4053" s="77"/>
      <c r="V4053" s="61"/>
      <c r="W4053" s="61"/>
    </row>
    <row r="4054" spans="21:23" x14ac:dyDescent="0.2">
      <c r="U4054" s="77"/>
      <c r="V4054" s="61"/>
      <c r="W4054" s="61"/>
    </row>
    <row r="4055" spans="21:23" x14ac:dyDescent="0.2">
      <c r="U4055" s="77"/>
      <c r="V4055" s="61"/>
      <c r="W4055" s="61"/>
    </row>
    <row r="4056" spans="21:23" x14ac:dyDescent="0.2">
      <c r="U4056" s="77"/>
      <c r="V4056" s="61"/>
      <c r="W4056" s="61"/>
    </row>
    <row r="4057" spans="21:23" x14ac:dyDescent="0.2">
      <c r="U4057" s="77"/>
      <c r="V4057" s="61"/>
      <c r="W4057" s="61"/>
    </row>
    <row r="4058" spans="21:23" x14ac:dyDescent="0.2">
      <c r="U4058" s="77"/>
      <c r="V4058" s="61"/>
      <c r="W4058" s="61"/>
    </row>
    <row r="4059" spans="21:23" x14ac:dyDescent="0.2">
      <c r="U4059" s="77"/>
      <c r="V4059" s="61"/>
      <c r="W4059" s="61"/>
    </row>
    <row r="4060" spans="21:23" x14ac:dyDescent="0.2">
      <c r="U4060" s="77"/>
      <c r="V4060" s="61"/>
      <c r="W4060" s="61"/>
    </row>
    <row r="4061" spans="21:23" x14ac:dyDescent="0.2">
      <c r="U4061" s="77"/>
      <c r="V4061" s="61"/>
      <c r="W4061" s="61"/>
    </row>
    <row r="4062" spans="21:23" x14ac:dyDescent="0.2">
      <c r="U4062" s="77"/>
      <c r="V4062" s="61"/>
      <c r="W4062" s="61"/>
    </row>
    <row r="4063" spans="21:23" x14ac:dyDescent="0.2">
      <c r="U4063" s="77"/>
      <c r="V4063" s="61"/>
      <c r="W4063" s="61"/>
    </row>
    <row r="4064" spans="21:23" x14ac:dyDescent="0.2">
      <c r="U4064" s="77"/>
      <c r="V4064" s="61"/>
      <c r="W4064" s="61"/>
    </row>
    <row r="4065" spans="21:23" x14ac:dyDescent="0.2">
      <c r="U4065" s="77"/>
      <c r="V4065" s="61"/>
      <c r="W4065" s="61"/>
    </row>
    <row r="4066" spans="21:23" x14ac:dyDescent="0.2">
      <c r="U4066" s="77"/>
      <c r="V4066" s="61"/>
      <c r="W4066" s="61"/>
    </row>
    <row r="4067" spans="21:23" x14ac:dyDescent="0.2">
      <c r="U4067" s="77"/>
      <c r="V4067" s="61"/>
      <c r="W4067" s="61"/>
    </row>
    <row r="4068" spans="21:23" x14ac:dyDescent="0.2">
      <c r="U4068" s="77"/>
      <c r="V4068" s="61"/>
      <c r="W4068" s="61"/>
    </row>
    <row r="4069" spans="21:23" x14ac:dyDescent="0.2">
      <c r="U4069" s="77"/>
      <c r="V4069" s="61"/>
      <c r="W4069" s="61"/>
    </row>
    <row r="4070" spans="21:23" x14ac:dyDescent="0.2">
      <c r="U4070" s="77"/>
      <c r="V4070" s="61"/>
      <c r="W4070" s="61"/>
    </row>
    <row r="4071" spans="21:23" x14ac:dyDescent="0.2">
      <c r="U4071" s="77"/>
      <c r="V4071" s="61"/>
      <c r="W4071" s="61"/>
    </row>
    <row r="4072" spans="21:23" x14ac:dyDescent="0.2">
      <c r="U4072" s="77"/>
      <c r="V4072" s="61"/>
      <c r="W4072" s="61"/>
    </row>
    <row r="4073" spans="21:23" x14ac:dyDescent="0.2">
      <c r="U4073" s="77"/>
      <c r="V4073" s="61"/>
      <c r="W4073" s="61"/>
    </row>
    <row r="4074" spans="21:23" x14ac:dyDescent="0.2">
      <c r="U4074" s="77"/>
      <c r="V4074" s="61"/>
      <c r="W4074" s="61"/>
    </row>
    <row r="4075" spans="21:23" x14ac:dyDescent="0.2">
      <c r="U4075" s="77"/>
      <c r="V4075" s="61"/>
      <c r="W4075" s="61"/>
    </row>
    <row r="4076" spans="21:23" x14ac:dyDescent="0.2">
      <c r="U4076" s="77"/>
      <c r="V4076" s="61"/>
      <c r="W4076" s="61"/>
    </row>
    <row r="4077" spans="21:23" x14ac:dyDescent="0.2">
      <c r="U4077" s="77"/>
      <c r="V4077" s="61"/>
      <c r="W4077" s="61"/>
    </row>
    <row r="4078" spans="21:23" x14ac:dyDescent="0.2">
      <c r="U4078" s="77"/>
      <c r="V4078" s="61"/>
      <c r="W4078" s="61"/>
    </row>
    <row r="4079" spans="21:23" x14ac:dyDescent="0.2">
      <c r="U4079" s="77"/>
      <c r="V4079" s="61"/>
      <c r="W4079" s="61"/>
    </row>
    <row r="4080" spans="21:23" x14ac:dyDescent="0.2">
      <c r="U4080" s="77"/>
      <c r="V4080" s="61"/>
      <c r="W4080" s="61"/>
    </row>
    <row r="4081" spans="21:23" x14ac:dyDescent="0.2">
      <c r="U4081" s="77"/>
      <c r="V4081" s="61"/>
      <c r="W4081" s="61"/>
    </row>
    <row r="4082" spans="21:23" x14ac:dyDescent="0.2">
      <c r="U4082" s="77"/>
      <c r="V4082" s="61"/>
      <c r="W4082" s="61"/>
    </row>
    <row r="4083" spans="21:23" x14ac:dyDescent="0.2">
      <c r="U4083" s="77"/>
      <c r="V4083" s="61"/>
      <c r="W4083" s="61"/>
    </row>
    <row r="4084" spans="21:23" x14ac:dyDescent="0.2">
      <c r="U4084" s="77"/>
      <c r="V4084" s="61"/>
      <c r="W4084" s="61"/>
    </row>
    <row r="4085" spans="21:23" x14ac:dyDescent="0.2">
      <c r="U4085" s="77"/>
      <c r="V4085" s="61"/>
      <c r="W4085" s="61"/>
    </row>
    <row r="4086" spans="21:23" x14ac:dyDescent="0.2">
      <c r="U4086" s="77"/>
      <c r="V4086" s="61"/>
      <c r="W4086" s="61"/>
    </row>
    <row r="4087" spans="21:23" x14ac:dyDescent="0.2">
      <c r="U4087" s="77"/>
      <c r="V4087" s="61"/>
      <c r="W4087" s="61"/>
    </row>
    <row r="4088" spans="21:23" x14ac:dyDescent="0.2">
      <c r="U4088" s="77"/>
      <c r="V4088" s="61"/>
      <c r="W4088" s="61"/>
    </row>
    <row r="4089" spans="21:23" x14ac:dyDescent="0.2">
      <c r="U4089" s="77"/>
      <c r="V4089" s="61"/>
      <c r="W4089" s="61"/>
    </row>
    <row r="4090" spans="21:23" x14ac:dyDescent="0.2">
      <c r="U4090" s="77"/>
      <c r="V4090" s="61"/>
      <c r="W4090" s="61"/>
    </row>
    <row r="4091" spans="21:23" x14ac:dyDescent="0.2">
      <c r="U4091" s="77"/>
      <c r="V4091" s="61"/>
      <c r="W4091" s="61"/>
    </row>
    <row r="4092" spans="21:23" x14ac:dyDescent="0.2">
      <c r="U4092" s="77"/>
      <c r="V4092" s="61"/>
      <c r="W4092" s="61"/>
    </row>
    <row r="4093" spans="21:23" x14ac:dyDescent="0.2">
      <c r="U4093" s="77"/>
      <c r="V4093" s="61"/>
      <c r="W4093" s="61"/>
    </row>
    <row r="4094" spans="21:23" x14ac:dyDescent="0.2">
      <c r="U4094" s="77"/>
      <c r="V4094" s="61"/>
      <c r="W4094" s="61"/>
    </row>
    <row r="4095" spans="21:23" x14ac:dyDescent="0.2">
      <c r="U4095" s="77"/>
      <c r="V4095" s="61"/>
      <c r="W4095" s="61"/>
    </row>
    <row r="4096" spans="21:23" x14ac:dyDescent="0.2">
      <c r="U4096" s="77"/>
      <c r="V4096" s="61"/>
      <c r="W4096" s="61"/>
    </row>
    <row r="4097" spans="21:23" x14ac:dyDescent="0.2">
      <c r="U4097" s="77"/>
      <c r="V4097" s="61"/>
      <c r="W4097" s="61"/>
    </row>
    <row r="4098" spans="21:23" x14ac:dyDescent="0.2">
      <c r="U4098" s="77"/>
      <c r="V4098" s="61"/>
      <c r="W4098" s="61"/>
    </row>
    <row r="4099" spans="21:23" x14ac:dyDescent="0.2">
      <c r="U4099" s="77"/>
      <c r="V4099" s="61"/>
      <c r="W4099" s="61"/>
    </row>
    <row r="4100" spans="21:23" x14ac:dyDescent="0.2">
      <c r="U4100" s="77"/>
      <c r="V4100" s="61"/>
      <c r="W4100" s="61"/>
    </row>
    <row r="4101" spans="21:23" x14ac:dyDescent="0.2">
      <c r="U4101" s="77"/>
      <c r="V4101" s="61"/>
      <c r="W4101" s="61"/>
    </row>
    <row r="4102" spans="21:23" x14ac:dyDescent="0.2">
      <c r="U4102" s="77"/>
      <c r="V4102" s="61"/>
      <c r="W4102" s="61"/>
    </row>
    <row r="4103" spans="21:23" x14ac:dyDescent="0.2">
      <c r="U4103" s="77"/>
      <c r="V4103" s="61"/>
      <c r="W4103" s="61"/>
    </row>
    <row r="4104" spans="21:23" x14ac:dyDescent="0.2">
      <c r="U4104" s="77"/>
      <c r="V4104" s="61"/>
      <c r="W4104" s="61"/>
    </row>
    <row r="4105" spans="21:23" x14ac:dyDescent="0.2">
      <c r="U4105" s="77"/>
      <c r="V4105" s="61"/>
      <c r="W4105" s="61"/>
    </row>
    <row r="4106" spans="21:23" x14ac:dyDescent="0.2">
      <c r="U4106" s="77"/>
      <c r="V4106" s="61"/>
      <c r="W4106" s="61"/>
    </row>
    <row r="4107" spans="21:23" x14ac:dyDescent="0.2">
      <c r="U4107" s="77"/>
      <c r="V4107" s="61"/>
      <c r="W4107" s="61"/>
    </row>
    <row r="4108" spans="21:23" x14ac:dyDescent="0.2">
      <c r="U4108" s="77"/>
      <c r="V4108" s="61"/>
      <c r="W4108" s="61"/>
    </row>
    <row r="4109" spans="21:23" x14ac:dyDescent="0.2">
      <c r="U4109" s="77"/>
      <c r="V4109" s="61"/>
      <c r="W4109" s="61"/>
    </row>
    <row r="4110" spans="21:23" x14ac:dyDescent="0.2">
      <c r="U4110" s="77"/>
      <c r="V4110" s="61"/>
      <c r="W4110" s="61"/>
    </row>
    <row r="4111" spans="21:23" x14ac:dyDescent="0.2">
      <c r="U4111" s="77"/>
      <c r="V4111" s="61"/>
      <c r="W4111" s="61"/>
    </row>
    <row r="4112" spans="21:23" x14ac:dyDescent="0.2">
      <c r="U4112" s="77"/>
      <c r="V4112" s="61"/>
      <c r="W4112" s="61"/>
    </row>
    <row r="4113" spans="21:23" x14ac:dyDescent="0.2">
      <c r="U4113" s="77"/>
      <c r="V4113" s="61"/>
      <c r="W4113" s="61"/>
    </row>
    <row r="4114" spans="21:23" x14ac:dyDescent="0.2">
      <c r="U4114" s="77"/>
      <c r="V4114" s="61"/>
      <c r="W4114" s="61"/>
    </row>
    <row r="4115" spans="21:23" x14ac:dyDescent="0.2">
      <c r="U4115" s="77"/>
      <c r="V4115" s="61"/>
      <c r="W4115" s="61"/>
    </row>
    <row r="4116" spans="21:23" x14ac:dyDescent="0.2">
      <c r="U4116" s="77"/>
      <c r="V4116" s="61"/>
      <c r="W4116" s="61"/>
    </row>
    <row r="4117" spans="21:23" x14ac:dyDescent="0.2">
      <c r="U4117" s="77"/>
      <c r="V4117" s="61"/>
      <c r="W4117" s="61"/>
    </row>
    <row r="4118" spans="21:23" x14ac:dyDescent="0.2">
      <c r="U4118" s="77"/>
      <c r="V4118" s="61"/>
      <c r="W4118" s="61"/>
    </row>
    <row r="4119" spans="21:23" x14ac:dyDescent="0.2">
      <c r="U4119" s="77"/>
      <c r="V4119" s="61"/>
      <c r="W4119" s="61"/>
    </row>
    <row r="4120" spans="21:23" x14ac:dyDescent="0.2">
      <c r="U4120" s="77"/>
      <c r="V4120" s="61"/>
      <c r="W4120" s="61"/>
    </row>
    <row r="4121" spans="21:23" x14ac:dyDescent="0.2">
      <c r="U4121" s="77"/>
      <c r="V4121" s="61"/>
      <c r="W4121" s="61"/>
    </row>
    <row r="4122" spans="21:23" x14ac:dyDescent="0.2">
      <c r="U4122" s="77"/>
      <c r="V4122" s="61"/>
      <c r="W4122" s="61"/>
    </row>
    <row r="4123" spans="21:23" x14ac:dyDescent="0.2">
      <c r="U4123" s="77"/>
      <c r="V4123" s="61"/>
      <c r="W4123" s="61"/>
    </row>
    <row r="4124" spans="21:23" x14ac:dyDescent="0.2">
      <c r="U4124" s="77"/>
      <c r="V4124" s="61"/>
      <c r="W4124" s="61"/>
    </row>
    <row r="4125" spans="21:23" x14ac:dyDescent="0.2">
      <c r="U4125" s="77"/>
      <c r="V4125" s="61"/>
      <c r="W4125" s="61"/>
    </row>
    <row r="4126" spans="21:23" x14ac:dyDescent="0.2">
      <c r="U4126" s="77"/>
      <c r="V4126" s="61"/>
      <c r="W4126" s="61"/>
    </row>
    <row r="4127" spans="21:23" x14ac:dyDescent="0.2">
      <c r="U4127" s="77"/>
      <c r="V4127" s="61"/>
      <c r="W4127" s="61"/>
    </row>
    <row r="4128" spans="21:23" x14ac:dyDescent="0.2">
      <c r="U4128" s="77"/>
      <c r="V4128" s="61"/>
      <c r="W4128" s="61"/>
    </row>
    <row r="4129" spans="21:23" x14ac:dyDescent="0.2">
      <c r="U4129" s="77"/>
      <c r="V4129" s="61"/>
      <c r="W4129" s="61"/>
    </row>
    <row r="4130" spans="21:23" x14ac:dyDescent="0.2">
      <c r="U4130" s="77"/>
      <c r="V4130" s="61"/>
      <c r="W4130" s="61"/>
    </row>
    <row r="4131" spans="21:23" x14ac:dyDescent="0.2">
      <c r="U4131" s="77"/>
      <c r="V4131" s="61"/>
      <c r="W4131" s="61"/>
    </row>
    <row r="4132" spans="21:23" x14ac:dyDescent="0.2">
      <c r="U4132" s="77"/>
      <c r="V4132" s="61"/>
      <c r="W4132" s="61"/>
    </row>
    <row r="4133" spans="21:23" x14ac:dyDescent="0.2">
      <c r="U4133" s="77"/>
      <c r="V4133" s="61"/>
      <c r="W4133" s="61"/>
    </row>
    <row r="4134" spans="21:23" x14ac:dyDescent="0.2">
      <c r="U4134" s="77"/>
      <c r="V4134" s="61"/>
      <c r="W4134" s="61"/>
    </row>
    <row r="4135" spans="21:23" x14ac:dyDescent="0.2">
      <c r="U4135" s="77"/>
      <c r="V4135" s="61"/>
      <c r="W4135" s="61"/>
    </row>
    <row r="4136" spans="21:23" x14ac:dyDescent="0.2">
      <c r="U4136" s="77"/>
      <c r="V4136" s="61"/>
      <c r="W4136" s="61"/>
    </row>
    <row r="4137" spans="21:23" x14ac:dyDescent="0.2">
      <c r="U4137" s="77"/>
      <c r="V4137" s="61"/>
      <c r="W4137" s="61"/>
    </row>
    <row r="4138" spans="21:23" x14ac:dyDescent="0.2">
      <c r="U4138" s="77"/>
      <c r="V4138" s="61"/>
      <c r="W4138" s="61"/>
    </row>
    <row r="4139" spans="21:23" x14ac:dyDescent="0.2">
      <c r="U4139" s="77"/>
      <c r="V4139" s="61"/>
      <c r="W4139" s="61"/>
    </row>
    <row r="4140" spans="21:23" x14ac:dyDescent="0.2">
      <c r="U4140" s="77"/>
      <c r="V4140" s="61"/>
      <c r="W4140" s="61"/>
    </row>
    <row r="4141" spans="21:23" x14ac:dyDescent="0.2">
      <c r="U4141" s="77"/>
      <c r="V4141" s="61"/>
      <c r="W4141" s="61"/>
    </row>
    <row r="4142" spans="21:23" x14ac:dyDescent="0.2">
      <c r="U4142" s="77"/>
      <c r="V4142" s="61"/>
      <c r="W4142" s="61"/>
    </row>
    <row r="4143" spans="21:23" x14ac:dyDescent="0.2">
      <c r="U4143" s="77"/>
      <c r="V4143" s="61"/>
      <c r="W4143" s="61"/>
    </row>
    <row r="4144" spans="21:23" x14ac:dyDescent="0.2">
      <c r="U4144" s="77"/>
      <c r="V4144" s="61"/>
      <c r="W4144" s="61"/>
    </row>
    <row r="4145" spans="21:23" x14ac:dyDescent="0.2">
      <c r="U4145" s="77"/>
      <c r="V4145" s="61"/>
      <c r="W4145" s="61"/>
    </row>
    <row r="4146" spans="21:23" x14ac:dyDescent="0.2">
      <c r="U4146" s="77"/>
      <c r="V4146" s="61"/>
      <c r="W4146" s="61"/>
    </row>
    <row r="4147" spans="21:23" x14ac:dyDescent="0.2">
      <c r="U4147" s="77"/>
      <c r="V4147" s="61"/>
      <c r="W4147" s="61"/>
    </row>
    <row r="4148" spans="21:23" x14ac:dyDescent="0.2">
      <c r="U4148" s="77"/>
      <c r="V4148" s="61"/>
      <c r="W4148" s="61"/>
    </row>
    <row r="4149" spans="21:23" x14ac:dyDescent="0.2">
      <c r="U4149" s="77"/>
      <c r="V4149" s="61"/>
      <c r="W4149" s="61"/>
    </row>
    <row r="4150" spans="21:23" x14ac:dyDescent="0.2">
      <c r="U4150" s="77"/>
      <c r="V4150" s="61"/>
      <c r="W4150" s="61"/>
    </row>
    <row r="4151" spans="21:23" x14ac:dyDescent="0.2">
      <c r="U4151" s="77"/>
      <c r="V4151" s="61"/>
      <c r="W4151" s="61"/>
    </row>
    <row r="4152" spans="21:23" x14ac:dyDescent="0.2">
      <c r="U4152" s="77"/>
      <c r="V4152" s="61"/>
      <c r="W4152" s="61"/>
    </row>
    <row r="4153" spans="21:23" x14ac:dyDescent="0.2">
      <c r="U4153" s="77"/>
      <c r="V4153" s="61"/>
      <c r="W4153" s="61"/>
    </row>
    <row r="4154" spans="21:23" x14ac:dyDescent="0.2">
      <c r="U4154" s="77"/>
      <c r="V4154" s="61"/>
      <c r="W4154" s="61"/>
    </row>
    <row r="4155" spans="21:23" x14ac:dyDescent="0.2">
      <c r="U4155" s="77"/>
      <c r="V4155" s="61"/>
      <c r="W4155" s="61"/>
    </row>
    <row r="4156" spans="21:23" x14ac:dyDescent="0.2">
      <c r="U4156" s="77"/>
      <c r="V4156" s="61"/>
      <c r="W4156" s="61"/>
    </row>
    <row r="4157" spans="21:23" x14ac:dyDescent="0.2">
      <c r="U4157" s="77"/>
      <c r="V4157" s="61"/>
      <c r="W4157" s="61"/>
    </row>
    <row r="4158" spans="21:23" x14ac:dyDescent="0.2">
      <c r="U4158" s="77"/>
      <c r="V4158" s="61"/>
      <c r="W4158" s="61"/>
    </row>
    <row r="4159" spans="21:23" x14ac:dyDescent="0.2">
      <c r="U4159" s="77"/>
      <c r="V4159" s="61"/>
      <c r="W4159" s="61"/>
    </row>
    <row r="4160" spans="21:23" x14ac:dyDescent="0.2">
      <c r="U4160" s="77"/>
      <c r="V4160" s="61"/>
      <c r="W4160" s="61"/>
    </row>
    <row r="4161" spans="21:23" x14ac:dyDescent="0.2">
      <c r="U4161" s="77"/>
      <c r="V4161" s="61"/>
      <c r="W4161" s="61"/>
    </row>
    <row r="4162" spans="21:23" x14ac:dyDescent="0.2">
      <c r="U4162" s="77"/>
      <c r="V4162" s="61"/>
      <c r="W4162" s="61"/>
    </row>
    <row r="4163" spans="21:23" x14ac:dyDescent="0.2">
      <c r="U4163" s="77"/>
      <c r="V4163" s="61"/>
      <c r="W4163" s="61"/>
    </row>
    <row r="4164" spans="21:23" x14ac:dyDescent="0.2">
      <c r="U4164" s="77"/>
      <c r="V4164" s="61"/>
      <c r="W4164" s="61"/>
    </row>
    <row r="4165" spans="21:23" x14ac:dyDescent="0.2">
      <c r="U4165" s="77"/>
      <c r="V4165" s="61"/>
      <c r="W4165" s="61"/>
    </row>
    <row r="4166" spans="21:23" x14ac:dyDescent="0.2">
      <c r="U4166" s="77"/>
      <c r="V4166" s="61"/>
      <c r="W4166" s="61"/>
    </row>
    <row r="4167" spans="21:23" x14ac:dyDescent="0.2">
      <c r="U4167" s="77"/>
      <c r="V4167" s="61"/>
      <c r="W4167" s="61"/>
    </row>
    <row r="4168" spans="21:23" x14ac:dyDescent="0.2">
      <c r="U4168" s="77"/>
      <c r="V4168" s="61"/>
      <c r="W4168" s="61"/>
    </row>
    <row r="4169" spans="21:23" x14ac:dyDescent="0.2">
      <c r="U4169" s="77"/>
      <c r="V4169" s="61"/>
      <c r="W4169" s="61"/>
    </row>
    <row r="4170" spans="21:23" x14ac:dyDescent="0.2">
      <c r="U4170" s="77"/>
      <c r="V4170" s="61"/>
      <c r="W4170" s="61"/>
    </row>
    <row r="4171" spans="21:23" x14ac:dyDescent="0.2">
      <c r="U4171" s="77"/>
      <c r="V4171" s="61"/>
      <c r="W4171" s="61"/>
    </row>
    <row r="4172" spans="21:23" x14ac:dyDescent="0.2">
      <c r="U4172" s="77"/>
      <c r="V4172" s="61"/>
      <c r="W4172" s="61"/>
    </row>
    <row r="4173" spans="21:23" x14ac:dyDescent="0.2">
      <c r="U4173" s="77"/>
      <c r="V4173" s="61"/>
      <c r="W4173" s="61"/>
    </row>
    <row r="4174" spans="21:23" x14ac:dyDescent="0.2">
      <c r="U4174" s="77"/>
      <c r="V4174" s="61"/>
      <c r="W4174" s="61"/>
    </row>
    <row r="4175" spans="21:23" x14ac:dyDescent="0.2">
      <c r="U4175" s="77"/>
      <c r="V4175" s="61"/>
      <c r="W4175" s="61"/>
    </row>
    <row r="4176" spans="21:23" x14ac:dyDescent="0.2">
      <c r="U4176" s="77"/>
      <c r="V4176" s="61"/>
      <c r="W4176" s="61"/>
    </row>
    <row r="4177" spans="21:23" x14ac:dyDescent="0.2">
      <c r="U4177" s="77"/>
      <c r="V4177" s="61"/>
      <c r="W4177" s="61"/>
    </row>
    <row r="4178" spans="21:23" x14ac:dyDescent="0.2">
      <c r="U4178" s="77"/>
      <c r="V4178" s="61"/>
      <c r="W4178" s="61"/>
    </row>
    <row r="4179" spans="21:23" x14ac:dyDescent="0.2">
      <c r="U4179" s="77"/>
      <c r="V4179" s="61"/>
      <c r="W4179" s="61"/>
    </row>
    <row r="4180" spans="21:23" x14ac:dyDescent="0.2">
      <c r="U4180" s="77"/>
      <c r="V4180" s="61"/>
      <c r="W4180" s="61"/>
    </row>
    <row r="4181" spans="21:23" x14ac:dyDescent="0.2">
      <c r="U4181" s="77"/>
      <c r="V4181" s="61"/>
      <c r="W4181" s="61"/>
    </row>
    <row r="4182" spans="21:23" x14ac:dyDescent="0.2">
      <c r="U4182" s="77"/>
      <c r="V4182" s="61"/>
      <c r="W4182" s="61"/>
    </row>
    <row r="4183" spans="21:23" x14ac:dyDescent="0.2">
      <c r="U4183" s="77"/>
      <c r="V4183" s="61"/>
      <c r="W4183" s="61"/>
    </row>
    <row r="4184" spans="21:23" x14ac:dyDescent="0.2">
      <c r="U4184" s="77"/>
      <c r="V4184" s="61"/>
      <c r="W4184" s="61"/>
    </row>
    <row r="4185" spans="21:23" x14ac:dyDescent="0.2">
      <c r="U4185" s="77"/>
      <c r="V4185" s="61"/>
      <c r="W4185" s="61"/>
    </row>
    <row r="4186" spans="21:23" x14ac:dyDescent="0.2">
      <c r="U4186" s="77"/>
      <c r="V4186" s="61"/>
      <c r="W4186" s="61"/>
    </row>
    <row r="4187" spans="21:23" x14ac:dyDescent="0.2">
      <c r="U4187" s="77"/>
      <c r="V4187" s="61"/>
      <c r="W4187" s="61"/>
    </row>
    <row r="4188" spans="21:23" x14ac:dyDescent="0.2">
      <c r="U4188" s="77"/>
      <c r="V4188" s="61"/>
      <c r="W4188" s="61"/>
    </row>
    <row r="4189" spans="21:23" x14ac:dyDescent="0.2">
      <c r="U4189" s="77"/>
      <c r="V4189" s="61"/>
      <c r="W4189" s="61"/>
    </row>
    <row r="4190" spans="21:23" x14ac:dyDescent="0.2">
      <c r="U4190" s="77"/>
      <c r="V4190" s="61"/>
      <c r="W4190" s="61"/>
    </row>
    <row r="4191" spans="21:23" x14ac:dyDescent="0.2">
      <c r="U4191" s="77"/>
      <c r="V4191" s="61"/>
      <c r="W4191" s="61"/>
    </row>
    <row r="4192" spans="21:23" x14ac:dyDescent="0.2">
      <c r="U4192" s="77"/>
      <c r="V4192" s="61"/>
      <c r="W4192" s="61"/>
    </row>
    <row r="4193" spans="21:23" x14ac:dyDescent="0.2">
      <c r="U4193" s="77"/>
      <c r="V4193" s="61"/>
      <c r="W4193" s="61"/>
    </row>
    <row r="4194" spans="21:23" x14ac:dyDescent="0.2">
      <c r="U4194" s="77"/>
      <c r="V4194" s="61"/>
      <c r="W4194" s="61"/>
    </row>
    <row r="4195" spans="21:23" x14ac:dyDescent="0.2">
      <c r="U4195" s="77"/>
      <c r="V4195" s="61"/>
      <c r="W4195" s="61"/>
    </row>
    <row r="4196" spans="21:23" x14ac:dyDescent="0.2">
      <c r="U4196" s="77"/>
      <c r="V4196" s="61"/>
      <c r="W4196" s="61"/>
    </row>
    <row r="4197" spans="21:23" x14ac:dyDescent="0.2">
      <c r="U4197" s="77"/>
      <c r="V4197" s="61"/>
      <c r="W4197" s="61"/>
    </row>
    <row r="4198" spans="21:23" x14ac:dyDescent="0.2">
      <c r="U4198" s="77"/>
      <c r="V4198" s="61"/>
      <c r="W4198" s="61"/>
    </row>
    <row r="4199" spans="21:23" x14ac:dyDescent="0.2">
      <c r="U4199" s="77"/>
      <c r="V4199" s="61"/>
      <c r="W4199" s="61"/>
    </row>
    <row r="4200" spans="21:23" x14ac:dyDescent="0.2">
      <c r="U4200" s="77"/>
      <c r="V4200" s="61"/>
      <c r="W4200" s="61"/>
    </row>
    <row r="4201" spans="21:23" x14ac:dyDescent="0.2">
      <c r="U4201" s="77"/>
      <c r="V4201" s="61"/>
      <c r="W4201" s="61"/>
    </row>
    <row r="4202" spans="21:23" x14ac:dyDescent="0.2">
      <c r="U4202" s="77"/>
      <c r="V4202" s="61"/>
      <c r="W4202" s="61"/>
    </row>
    <row r="4203" spans="21:23" x14ac:dyDescent="0.2">
      <c r="U4203" s="77"/>
      <c r="V4203" s="61"/>
      <c r="W4203" s="61"/>
    </row>
    <row r="4204" spans="21:23" x14ac:dyDescent="0.2">
      <c r="U4204" s="77"/>
      <c r="V4204" s="61"/>
      <c r="W4204" s="61"/>
    </row>
    <row r="4205" spans="21:23" x14ac:dyDescent="0.2">
      <c r="U4205" s="77"/>
      <c r="V4205" s="61"/>
      <c r="W4205" s="61"/>
    </row>
    <row r="4206" spans="21:23" x14ac:dyDescent="0.2">
      <c r="U4206" s="77"/>
      <c r="V4206" s="61"/>
      <c r="W4206" s="61"/>
    </row>
    <row r="4207" spans="21:23" x14ac:dyDescent="0.2">
      <c r="U4207" s="77"/>
      <c r="V4207" s="61"/>
      <c r="W4207" s="61"/>
    </row>
    <row r="4208" spans="21:23" x14ac:dyDescent="0.2">
      <c r="U4208" s="77"/>
      <c r="V4208" s="61"/>
      <c r="W4208" s="61"/>
    </row>
    <row r="4209" spans="21:23" x14ac:dyDescent="0.2">
      <c r="U4209" s="77"/>
      <c r="V4209" s="61"/>
      <c r="W4209" s="61"/>
    </row>
    <row r="4210" spans="21:23" x14ac:dyDescent="0.2">
      <c r="U4210" s="77"/>
      <c r="V4210" s="61"/>
      <c r="W4210" s="61"/>
    </row>
    <row r="4211" spans="21:23" x14ac:dyDescent="0.2">
      <c r="U4211" s="77"/>
      <c r="V4211" s="61"/>
      <c r="W4211" s="61"/>
    </row>
    <row r="4212" spans="21:23" x14ac:dyDescent="0.2">
      <c r="U4212" s="77"/>
      <c r="V4212" s="61"/>
      <c r="W4212" s="61"/>
    </row>
    <row r="4213" spans="21:23" x14ac:dyDescent="0.2">
      <c r="U4213" s="77"/>
      <c r="V4213" s="61"/>
      <c r="W4213" s="61"/>
    </row>
    <row r="4214" spans="21:23" x14ac:dyDescent="0.2">
      <c r="U4214" s="77"/>
      <c r="V4214" s="61"/>
      <c r="W4214" s="61"/>
    </row>
    <row r="4215" spans="21:23" x14ac:dyDescent="0.2">
      <c r="U4215" s="77"/>
      <c r="V4215" s="61"/>
      <c r="W4215" s="61"/>
    </row>
    <row r="4216" spans="21:23" x14ac:dyDescent="0.2">
      <c r="U4216" s="77"/>
      <c r="V4216" s="61"/>
      <c r="W4216" s="61"/>
    </row>
    <row r="4217" spans="21:23" x14ac:dyDescent="0.2">
      <c r="U4217" s="77"/>
      <c r="V4217" s="61"/>
      <c r="W4217" s="61"/>
    </row>
    <row r="4218" spans="21:23" x14ac:dyDescent="0.2">
      <c r="U4218" s="77"/>
      <c r="V4218" s="61"/>
      <c r="W4218" s="61"/>
    </row>
    <row r="4219" spans="21:23" x14ac:dyDescent="0.2">
      <c r="U4219" s="77"/>
      <c r="V4219" s="61"/>
      <c r="W4219" s="61"/>
    </row>
    <row r="4220" spans="21:23" x14ac:dyDescent="0.2">
      <c r="U4220" s="77"/>
      <c r="V4220" s="61"/>
      <c r="W4220" s="61"/>
    </row>
    <row r="4221" spans="21:23" x14ac:dyDescent="0.2">
      <c r="U4221" s="77"/>
      <c r="V4221" s="61"/>
      <c r="W4221" s="61"/>
    </row>
    <row r="4222" spans="21:23" x14ac:dyDescent="0.2">
      <c r="U4222" s="77"/>
      <c r="V4222" s="61"/>
      <c r="W4222" s="61"/>
    </row>
    <row r="4223" spans="21:23" x14ac:dyDescent="0.2">
      <c r="U4223" s="77"/>
      <c r="V4223" s="61"/>
      <c r="W4223" s="61"/>
    </row>
    <row r="4224" spans="21:23" x14ac:dyDescent="0.2">
      <c r="U4224" s="77"/>
      <c r="V4224" s="61"/>
      <c r="W4224" s="61"/>
    </row>
    <row r="4225" spans="21:23" x14ac:dyDescent="0.2">
      <c r="U4225" s="77"/>
      <c r="V4225" s="61"/>
      <c r="W4225" s="61"/>
    </row>
    <row r="4226" spans="21:23" x14ac:dyDescent="0.2">
      <c r="U4226" s="77"/>
      <c r="V4226" s="61"/>
      <c r="W4226" s="61"/>
    </row>
    <row r="4227" spans="21:23" x14ac:dyDescent="0.2">
      <c r="U4227" s="77"/>
      <c r="V4227" s="61"/>
      <c r="W4227" s="61"/>
    </row>
    <row r="4228" spans="21:23" x14ac:dyDescent="0.2">
      <c r="U4228" s="77"/>
      <c r="V4228" s="61"/>
      <c r="W4228" s="61"/>
    </row>
    <row r="4229" spans="21:23" x14ac:dyDescent="0.2">
      <c r="U4229" s="77"/>
      <c r="V4229" s="61"/>
      <c r="W4229" s="61"/>
    </row>
    <row r="4230" spans="21:23" x14ac:dyDescent="0.2">
      <c r="U4230" s="77"/>
      <c r="V4230" s="61"/>
      <c r="W4230" s="61"/>
    </row>
    <row r="4231" spans="21:23" x14ac:dyDescent="0.2">
      <c r="U4231" s="77"/>
      <c r="V4231" s="61"/>
      <c r="W4231" s="61"/>
    </row>
    <row r="4232" spans="21:23" x14ac:dyDescent="0.2">
      <c r="U4232" s="77"/>
      <c r="V4232" s="61"/>
      <c r="W4232" s="61"/>
    </row>
    <row r="4233" spans="21:23" x14ac:dyDescent="0.2">
      <c r="U4233" s="77"/>
      <c r="V4233" s="61"/>
      <c r="W4233" s="61"/>
    </row>
    <row r="4234" spans="21:23" x14ac:dyDescent="0.2">
      <c r="U4234" s="77"/>
      <c r="V4234" s="61"/>
      <c r="W4234" s="61"/>
    </row>
    <row r="4235" spans="21:23" x14ac:dyDescent="0.2">
      <c r="U4235" s="77"/>
      <c r="V4235" s="61"/>
      <c r="W4235" s="61"/>
    </row>
    <row r="4236" spans="21:23" x14ac:dyDescent="0.2">
      <c r="U4236" s="77"/>
      <c r="V4236" s="61"/>
      <c r="W4236" s="61"/>
    </row>
    <row r="4237" spans="21:23" x14ac:dyDescent="0.2">
      <c r="U4237" s="77"/>
      <c r="V4237" s="61"/>
      <c r="W4237" s="61"/>
    </row>
    <row r="4238" spans="21:23" x14ac:dyDescent="0.2">
      <c r="U4238" s="77"/>
      <c r="V4238" s="61"/>
      <c r="W4238" s="61"/>
    </row>
    <row r="4239" spans="21:23" x14ac:dyDescent="0.2">
      <c r="U4239" s="77"/>
      <c r="V4239" s="61"/>
      <c r="W4239" s="61"/>
    </row>
    <row r="4240" spans="21:23" x14ac:dyDescent="0.2">
      <c r="U4240" s="77"/>
      <c r="V4240" s="61"/>
      <c r="W4240" s="61"/>
    </row>
    <row r="4241" spans="21:23" x14ac:dyDescent="0.2">
      <c r="U4241" s="77"/>
      <c r="V4241" s="61"/>
      <c r="W4241" s="61"/>
    </row>
    <row r="4242" spans="21:23" x14ac:dyDescent="0.2">
      <c r="U4242" s="77"/>
      <c r="V4242" s="61"/>
      <c r="W4242" s="61"/>
    </row>
    <row r="4243" spans="21:23" x14ac:dyDescent="0.2">
      <c r="U4243" s="77"/>
      <c r="V4243" s="61"/>
      <c r="W4243" s="61"/>
    </row>
    <row r="4244" spans="21:23" x14ac:dyDescent="0.2">
      <c r="U4244" s="77"/>
      <c r="V4244" s="61"/>
      <c r="W4244" s="61"/>
    </row>
    <row r="4245" spans="21:23" x14ac:dyDescent="0.2">
      <c r="U4245" s="77"/>
      <c r="V4245" s="61"/>
      <c r="W4245" s="61"/>
    </row>
    <row r="4246" spans="21:23" x14ac:dyDescent="0.2">
      <c r="U4246" s="77"/>
      <c r="V4246" s="61"/>
      <c r="W4246" s="61"/>
    </row>
    <row r="4247" spans="21:23" x14ac:dyDescent="0.2">
      <c r="U4247" s="77"/>
      <c r="V4247" s="61"/>
      <c r="W4247" s="61"/>
    </row>
    <row r="4248" spans="21:23" x14ac:dyDescent="0.2">
      <c r="U4248" s="77"/>
      <c r="V4248" s="61"/>
      <c r="W4248" s="61"/>
    </row>
    <row r="4249" spans="21:23" x14ac:dyDescent="0.2">
      <c r="U4249" s="77"/>
      <c r="V4249" s="61"/>
      <c r="W4249" s="61"/>
    </row>
    <row r="4250" spans="21:23" x14ac:dyDescent="0.2">
      <c r="U4250" s="77"/>
      <c r="V4250" s="61"/>
      <c r="W4250" s="61"/>
    </row>
    <row r="4251" spans="21:23" x14ac:dyDescent="0.2">
      <c r="U4251" s="77"/>
      <c r="V4251" s="61"/>
      <c r="W4251" s="61"/>
    </row>
    <row r="4252" spans="21:23" x14ac:dyDescent="0.2">
      <c r="U4252" s="77"/>
      <c r="V4252" s="61"/>
      <c r="W4252" s="61"/>
    </row>
    <row r="4253" spans="21:23" x14ac:dyDescent="0.2">
      <c r="U4253" s="77"/>
      <c r="V4253" s="61"/>
      <c r="W4253" s="61"/>
    </row>
    <row r="4254" spans="21:23" x14ac:dyDescent="0.2">
      <c r="U4254" s="77"/>
      <c r="V4254" s="61"/>
      <c r="W4254" s="61"/>
    </row>
    <row r="4255" spans="21:23" x14ac:dyDescent="0.2">
      <c r="U4255" s="77"/>
      <c r="V4255" s="61"/>
      <c r="W4255" s="61"/>
    </row>
    <row r="4256" spans="21:23" x14ac:dyDescent="0.2">
      <c r="U4256" s="77"/>
      <c r="V4256" s="61"/>
      <c r="W4256" s="61"/>
    </row>
    <row r="4257" spans="21:23" x14ac:dyDescent="0.2">
      <c r="U4257" s="77"/>
      <c r="V4257" s="61"/>
      <c r="W4257" s="61"/>
    </row>
    <row r="4258" spans="21:23" x14ac:dyDescent="0.2">
      <c r="U4258" s="77"/>
      <c r="V4258" s="61"/>
      <c r="W4258" s="61"/>
    </row>
    <row r="4259" spans="21:23" x14ac:dyDescent="0.2">
      <c r="U4259" s="77"/>
      <c r="V4259" s="61"/>
      <c r="W4259" s="61"/>
    </row>
    <row r="4260" spans="21:23" x14ac:dyDescent="0.2">
      <c r="U4260" s="77"/>
      <c r="V4260" s="61"/>
      <c r="W4260" s="61"/>
    </row>
    <row r="4261" spans="21:23" x14ac:dyDescent="0.2">
      <c r="U4261" s="77"/>
      <c r="V4261" s="61"/>
      <c r="W4261" s="61"/>
    </row>
    <row r="4262" spans="21:23" x14ac:dyDescent="0.2">
      <c r="U4262" s="77"/>
      <c r="V4262" s="61"/>
      <c r="W4262" s="61"/>
    </row>
    <row r="4263" spans="21:23" x14ac:dyDescent="0.2">
      <c r="U4263" s="77"/>
      <c r="V4263" s="61"/>
      <c r="W4263" s="61"/>
    </row>
    <row r="4264" spans="21:23" x14ac:dyDescent="0.2">
      <c r="U4264" s="77"/>
      <c r="V4264" s="61"/>
      <c r="W4264" s="61"/>
    </row>
    <row r="4265" spans="21:23" x14ac:dyDescent="0.2">
      <c r="U4265" s="77"/>
      <c r="V4265" s="61"/>
      <c r="W4265" s="61"/>
    </row>
    <row r="4266" spans="21:23" x14ac:dyDescent="0.2">
      <c r="U4266" s="77"/>
      <c r="V4266" s="61"/>
      <c r="W4266" s="61"/>
    </row>
    <row r="4267" spans="21:23" x14ac:dyDescent="0.2">
      <c r="U4267" s="77"/>
      <c r="V4267" s="61"/>
      <c r="W4267" s="61"/>
    </row>
    <row r="4268" spans="21:23" x14ac:dyDescent="0.2">
      <c r="U4268" s="77"/>
      <c r="V4268" s="61"/>
      <c r="W4268" s="61"/>
    </row>
    <row r="4269" spans="21:23" x14ac:dyDescent="0.2">
      <c r="U4269" s="77"/>
      <c r="V4269" s="61"/>
      <c r="W4269" s="61"/>
    </row>
    <row r="4270" spans="21:23" x14ac:dyDescent="0.2">
      <c r="U4270" s="77"/>
      <c r="V4270" s="61"/>
      <c r="W4270" s="61"/>
    </row>
    <row r="4271" spans="21:23" x14ac:dyDescent="0.2">
      <c r="U4271" s="77"/>
      <c r="V4271" s="61"/>
      <c r="W4271" s="61"/>
    </row>
    <row r="4272" spans="21:23" x14ac:dyDescent="0.2">
      <c r="U4272" s="77"/>
      <c r="V4272" s="61"/>
      <c r="W4272" s="61"/>
    </row>
    <row r="4273" spans="21:23" x14ac:dyDescent="0.2">
      <c r="U4273" s="77"/>
      <c r="V4273" s="61"/>
      <c r="W4273" s="61"/>
    </row>
    <row r="4274" spans="21:23" x14ac:dyDescent="0.2">
      <c r="U4274" s="77"/>
      <c r="V4274" s="61"/>
      <c r="W4274" s="61"/>
    </row>
    <row r="4275" spans="21:23" x14ac:dyDescent="0.2">
      <c r="U4275" s="77"/>
      <c r="V4275" s="61"/>
      <c r="W4275" s="61"/>
    </row>
    <row r="4276" spans="21:23" x14ac:dyDescent="0.2">
      <c r="U4276" s="77"/>
      <c r="V4276" s="61"/>
      <c r="W4276" s="61"/>
    </row>
    <row r="4277" spans="21:23" x14ac:dyDescent="0.2">
      <c r="U4277" s="77"/>
      <c r="V4277" s="61"/>
      <c r="W4277" s="61"/>
    </row>
    <row r="4278" spans="21:23" x14ac:dyDescent="0.2">
      <c r="U4278" s="77"/>
      <c r="V4278" s="61"/>
      <c r="W4278" s="61"/>
    </row>
    <row r="4279" spans="21:23" x14ac:dyDescent="0.2">
      <c r="U4279" s="77"/>
      <c r="V4279" s="61"/>
      <c r="W4279" s="61"/>
    </row>
    <row r="4280" spans="21:23" x14ac:dyDescent="0.2">
      <c r="U4280" s="77"/>
      <c r="V4280" s="61"/>
      <c r="W4280" s="61"/>
    </row>
    <row r="4281" spans="21:23" x14ac:dyDescent="0.2">
      <c r="U4281" s="77"/>
      <c r="V4281" s="61"/>
      <c r="W4281" s="61"/>
    </row>
    <row r="4282" spans="21:23" x14ac:dyDescent="0.2">
      <c r="U4282" s="77"/>
      <c r="V4282" s="61"/>
      <c r="W4282" s="61"/>
    </row>
    <row r="4283" spans="21:23" x14ac:dyDescent="0.2">
      <c r="U4283" s="77"/>
      <c r="V4283" s="61"/>
      <c r="W4283" s="61"/>
    </row>
    <row r="4284" spans="21:23" x14ac:dyDescent="0.2">
      <c r="U4284" s="77"/>
      <c r="V4284" s="61"/>
      <c r="W4284" s="61"/>
    </row>
    <row r="4285" spans="21:23" x14ac:dyDescent="0.2">
      <c r="U4285" s="77"/>
      <c r="V4285" s="61"/>
      <c r="W4285" s="61"/>
    </row>
    <row r="4286" spans="21:23" x14ac:dyDescent="0.2">
      <c r="U4286" s="77"/>
      <c r="V4286" s="61"/>
      <c r="W4286" s="61"/>
    </row>
    <row r="4287" spans="21:23" x14ac:dyDescent="0.2">
      <c r="U4287" s="77"/>
      <c r="V4287" s="61"/>
      <c r="W4287" s="61"/>
    </row>
    <row r="4288" spans="21:23" x14ac:dyDescent="0.2">
      <c r="U4288" s="77"/>
      <c r="V4288" s="61"/>
      <c r="W4288" s="61"/>
    </row>
    <row r="4289" spans="21:23" x14ac:dyDescent="0.2">
      <c r="U4289" s="77"/>
      <c r="V4289" s="61"/>
      <c r="W4289" s="61"/>
    </row>
    <row r="4290" spans="21:23" x14ac:dyDescent="0.2">
      <c r="U4290" s="77"/>
      <c r="V4290" s="61"/>
      <c r="W4290" s="61"/>
    </row>
    <row r="4291" spans="21:23" x14ac:dyDescent="0.2">
      <c r="U4291" s="77"/>
      <c r="V4291" s="61"/>
      <c r="W4291" s="61"/>
    </row>
    <row r="4292" spans="21:23" x14ac:dyDescent="0.2">
      <c r="U4292" s="77"/>
      <c r="V4292" s="61"/>
      <c r="W4292" s="61"/>
    </row>
    <row r="4293" spans="21:23" x14ac:dyDescent="0.2">
      <c r="U4293" s="77"/>
      <c r="V4293" s="61"/>
      <c r="W4293" s="61"/>
    </row>
    <row r="4294" spans="21:23" x14ac:dyDescent="0.2">
      <c r="U4294" s="77"/>
      <c r="V4294" s="61"/>
      <c r="W4294" s="61"/>
    </row>
    <row r="4295" spans="21:23" x14ac:dyDescent="0.2">
      <c r="U4295" s="77"/>
      <c r="V4295" s="61"/>
      <c r="W4295" s="61"/>
    </row>
    <row r="4296" spans="21:23" x14ac:dyDescent="0.2">
      <c r="U4296" s="77"/>
      <c r="V4296" s="61"/>
      <c r="W4296" s="61"/>
    </row>
    <row r="4297" spans="21:23" x14ac:dyDescent="0.2">
      <c r="U4297" s="77"/>
      <c r="V4297" s="61"/>
      <c r="W4297" s="61"/>
    </row>
    <row r="4298" spans="21:23" x14ac:dyDescent="0.2">
      <c r="U4298" s="77"/>
      <c r="V4298" s="61"/>
      <c r="W4298" s="61"/>
    </row>
    <row r="4299" spans="21:23" x14ac:dyDescent="0.2">
      <c r="U4299" s="77"/>
      <c r="V4299" s="61"/>
      <c r="W4299" s="61"/>
    </row>
    <row r="4300" spans="21:23" x14ac:dyDescent="0.2">
      <c r="U4300" s="77"/>
      <c r="V4300" s="61"/>
      <c r="W4300" s="61"/>
    </row>
    <row r="4301" spans="21:23" x14ac:dyDescent="0.2">
      <c r="U4301" s="77"/>
      <c r="V4301" s="61"/>
      <c r="W4301" s="61"/>
    </row>
    <row r="4302" spans="21:23" x14ac:dyDescent="0.2">
      <c r="U4302" s="77"/>
      <c r="V4302" s="61"/>
      <c r="W4302" s="61"/>
    </row>
    <row r="4303" spans="21:23" x14ac:dyDescent="0.2">
      <c r="U4303" s="77"/>
      <c r="V4303" s="61"/>
      <c r="W4303" s="61"/>
    </row>
    <row r="4304" spans="21:23" x14ac:dyDescent="0.2">
      <c r="U4304" s="77"/>
      <c r="V4304" s="61"/>
      <c r="W4304" s="61"/>
    </row>
    <row r="4305" spans="21:23" x14ac:dyDescent="0.2">
      <c r="U4305" s="77"/>
      <c r="V4305" s="61"/>
      <c r="W4305" s="61"/>
    </row>
    <row r="4306" spans="21:23" x14ac:dyDescent="0.2">
      <c r="U4306" s="77"/>
      <c r="V4306" s="61"/>
      <c r="W4306" s="61"/>
    </row>
    <row r="4307" spans="21:23" x14ac:dyDescent="0.2">
      <c r="U4307" s="77"/>
      <c r="V4307" s="61"/>
      <c r="W4307" s="61"/>
    </row>
    <row r="4308" spans="21:23" x14ac:dyDescent="0.2">
      <c r="U4308" s="77"/>
      <c r="V4308" s="61"/>
      <c r="W4308" s="61"/>
    </row>
    <row r="4309" spans="21:23" x14ac:dyDescent="0.2">
      <c r="U4309" s="77"/>
      <c r="V4309" s="61"/>
      <c r="W4309" s="61"/>
    </row>
    <row r="4310" spans="21:23" x14ac:dyDescent="0.2">
      <c r="U4310" s="77"/>
      <c r="V4310" s="61"/>
      <c r="W4310" s="61"/>
    </row>
    <row r="4311" spans="21:23" x14ac:dyDescent="0.2">
      <c r="U4311" s="77"/>
      <c r="V4311" s="61"/>
      <c r="W4311" s="61"/>
    </row>
    <row r="4312" spans="21:23" x14ac:dyDescent="0.2">
      <c r="U4312" s="77"/>
      <c r="V4312" s="61"/>
      <c r="W4312" s="61"/>
    </row>
    <row r="4313" spans="21:23" x14ac:dyDescent="0.2">
      <c r="U4313" s="77"/>
      <c r="V4313" s="61"/>
      <c r="W4313" s="61"/>
    </row>
    <row r="4314" spans="21:23" x14ac:dyDescent="0.2">
      <c r="U4314" s="77"/>
      <c r="V4314" s="61"/>
      <c r="W4314" s="61"/>
    </row>
    <row r="4315" spans="21:23" x14ac:dyDescent="0.2">
      <c r="U4315" s="77"/>
      <c r="V4315" s="61"/>
      <c r="W4315" s="61"/>
    </row>
    <row r="4316" spans="21:23" x14ac:dyDescent="0.2">
      <c r="U4316" s="77"/>
      <c r="V4316" s="61"/>
      <c r="W4316" s="61"/>
    </row>
    <row r="4317" spans="21:23" x14ac:dyDescent="0.2">
      <c r="U4317" s="77"/>
      <c r="V4317" s="61"/>
      <c r="W4317" s="61"/>
    </row>
    <row r="4318" spans="21:23" x14ac:dyDescent="0.2">
      <c r="U4318" s="77"/>
      <c r="V4318" s="61"/>
      <c r="W4318" s="61"/>
    </row>
    <row r="4319" spans="21:23" x14ac:dyDescent="0.2">
      <c r="U4319" s="77"/>
      <c r="V4319" s="61"/>
      <c r="W4319" s="61"/>
    </row>
    <row r="4320" spans="21:23" x14ac:dyDescent="0.2">
      <c r="U4320" s="77"/>
      <c r="V4320" s="61"/>
      <c r="W4320" s="61"/>
    </row>
    <row r="4321" spans="21:23" x14ac:dyDescent="0.2">
      <c r="U4321" s="77"/>
      <c r="V4321" s="61"/>
      <c r="W4321" s="61"/>
    </row>
    <row r="4322" spans="21:23" x14ac:dyDescent="0.2">
      <c r="U4322" s="77"/>
      <c r="V4322" s="61"/>
      <c r="W4322" s="61"/>
    </row>
    <row r="4323" spans="21:23" x14ac:dyDescent="0.2">
      <c r="U4323" s="77"/>
      <c r="V4323" s="61"/>
      <c r="W4323" s="61"/>
    </row>
    <row r="4324" spans="21:23" x14ac:dyDescent="0.2">
      <c r="U4324" s="77"/>
      <c r="V4324" s="61"/>
      <c r="W4324" s="61"/>
    </row>
    <row r="4325" spans="21:23" x14ac:dyDescent="0.2">
      <c r="U4325" s="77"/>
      <c r="V4325" s="61"/>
      <c r="W4325" s="61"/>
    </row>
    <row r="4326" spans="21:23" x14ac:dyDescent="0.2">
      <c r="U4326" s="77"/>
      <c r="V4326" s="61"/>
      <c r="W4326" s="61"/>
    </row>
    <row r="4327" spans="21:23" x14ac:dyDescent="0.2">
      <c r="U4327" s="77"/>
      <c r="V4327" s="61"/>
      <c r="W4327" s="61"/>
    </row>
    <row r="4328" spans="21:23" x14ac:dyDescent="0.2">
      <c r="U4328" s="77"/>
      <c r="V4328" s="61"/>
      <c r="W4328" s="61"/>
    </row>
    <row r="4329" spans="21:23" x14ac:dyDescent="0.2">
      <c r="U4329" s="77"/>
      <c r="V4329" s="61"/>
      <c r="W4329" s="61"/>
    </row>
    <row r="4330" spans="21:23" x14ac:dyDescent="0.2">
      <c r="U4330" s="77"/>
      <c r="V4330" s="61"/>
      <c r="W4330" s="61"/>
    </row>
    <row r="4331" spans="21:23" x14ac:dyDescent="0.2">
      <c r="U4331" s="77"/>
      <c r="V4331" s="61"/>
      <c r="W4331" s="61"/>
    </row>
    <row r="4332" spans="21:23" x14ac:dyDescent="0.2">
      <c r="U4332" s="77"/>
      <c r="V4332" s="61"/>
      <c r="W4332" s="61"/>
    </row>
    <row r="4333" spans="21:23" x14ac:dyDescent="0.2">
      <c r="U4333" s="77"/>
      <c r="V4333" s="61"/>
      <c r="W4333" s="61"/>
    </row>
    <row r="4334" spans="21:23" x14ac:dyDescent="0.2">
      <c r="U4334" s="77"/>
      <c r="V4334" s="61"/>
      <c r="W4334" s="61"/>
    </row>
    <row r="4335" spans="21:23" x14ac:dyDescent="0.2">
      <c r="U4335" s="77"/>
      <c r="V4335" s="61"/>
      <c r="W4335" s="61"/>
    </row>
    <row r="4336" spans="21:23" x14ac:dyDescent="0.2">
      <c r="U4336" s="77"/>
      <c r="V4336" s="61"/>
      <c r="W4336" s="61"/>
    </row>
    <row r="4337" spans="21:23" x14ac:dyDescent="0.2">
      <c r="U4337" s="77"/>
      <c r="V4337" s="61"/>
      <c r="W4337" s="61"/>
    </row>
    <row r="4338" spans="21:23" x14ac:dyDescent="0.2">
      <c r="U4338" s="77"/>
      <c r="V4338" s="61"/>
      <c r="W4338" s="61"/>
    </row>
    <row r="4339" spans="21:23" x14ac:dyDescent="0.2">
      <c r="U4339" s="77"/>
      <c r="V4339" s="61"/>
      <c r="W4339" s="61"/>
    </row>
    <row r="4340" spans="21:23" x14ac:dyDescent="0.2">
      <c r="U4340" s="77"/>
      <c r="V4340" s="61"/>
      <c r="W4340" s="61"/>
    </row>
    <row r="4341" spans="21:23" x14ac:dyDescent="0.2">
      <c r="U4341" s="77"/>
      <c r="V4341" s="61"/>
      <c r="W4341" s="61"/>
    </row>
    <row r="4342" spans="21:23" x14ac:dyDescent="0.2">
      <c r="U4342" s="77"/>
      <c r="V4342" s="61"/>
      <c r="W4342" s="61"/>
    </row>
    <row r="4343" spans="21:23" x14ac:dyDescent="0.2">
      <c r="U4343" s="77"/>
      <c r="V4343" s="61"/>
      <c r="W4343" s="61"/>
    </row>
    <row r="4344" spans="21:23" x14ac:dyDescent="0.2">
      <c r="U4344" s="77"/>
      <c r="V4344" s="61"/>
      <c r="W4344" s="61"/>
    </row>
    <row r="4345" spans="21:23" x14ac:dyDescent="0.2">
      <c r="U4345" s="77"/>
      <c r="V4345" s="61"/>
      <c r="W4345" s="61"/>
    </row>
    <row r="4346" spans="21:23" x14ac:dyDescent="0.2">
      <c r="U4346" s="77"/>
      <c r="V4346" s="61"/>
      <c r="W4346" s="61"/>
    </row>
    <row r="4347" spans="21:23" x14ac:dyDescent="0.2">
      <c r="U4347" s="77"/>
      <c r="V4347" s="61"/>
      <c r="W4347" s="61"/>
    </row>
    <row r="4348" spans="21:23" x14ac:dyDescent="0.2">
      <c r="U4348" s="77"/>
      <c r="V4348" s="61"/>
      <c r="W4348" s="61"/>
    </row>
    <row r="4349" spans="21:23" x14ac:dyDescent="0.2">
      <c r="U4349" s="77"/>
      <c r="V4349" s="61"/>
      <c r="W4349" s="61"/>
    </row>
    <row r="4350" spans="21:23" x14ac:dyDescent="0.2">
      <c r="U4350" s="77"/>
      <c r="V4350" s="61"/>
      <c r="W4350" s="61"/>
    </row>
    <row r="4351" spans="21:23" x14ac:dyDescent="0.2">
      <c r="U4351" s="77"/>
      <c r="V4351" s="61"/>
      <c r="W4351" s="61"/>
    </row>
    <row r="4352" spans="21:23" x14ac:dyDescent="0.2">
      <c r="U4352" s="77"/>
      <c r="V4352" s="61"/>
      <c r="W4352" s="61"/>
    </row>
    <row r="4353" spans="21:23" x14ac:dyDescent="0.2">
      <c r="U4353" s="77"/>
      <c r="V4353" s="61"/>
      <c r="W4353" s="61"/>
    </row>
    <row r="4354" spans="21:23" x14ac:dyDescent="0.2">
      <c r="U4354" s="77"/>
      <c r="V4354" s="61"/>
      <c r="W4354" s="61"/>
    </row>
    <row r="4355" spans="21:23" x14ac:dyDescent="0.2">
      <c r="U4355" s="77"/>
      <c r="V4355" s="61"/>
      <c r="W4355" s="61"/>
    </row>
    <row r="4356" spans="21:23" x14ac:dyDescent="0.2">
      <c r="U4356" s="77"/>
      <c r="V4356" s="61"/>
      <c r="W4356" s="61"/>
    </row>
    <row r="4357" spans="21:23" x14ac:dyDescent="0.2">
      <c r="U4357" s="77"/>
      <c r="V4357" s="61"/>
      <c r="W4357" s="61"/>
    </row>
    <row r="4358" spans="21:23" x14ac:dyDescent="0.2">
      <c r="U4358" s="77"/>
      <c r="V4358" s="61"/>
      <c r="W4358" s="61"/>
    </row>
    <row r="4359" spans="21:23" x14ac:dyDescent="0.2">
      <c r="U4359" s="77"/>
      <c r="V4359" s="61"/>
      <c r="W4359" s="61"/>
    </row>
    <row r="4360" spans="21:23" x14ac:dyDescent="0.2">
      <c r="U4360" s="77"/>
      <c r="V4360" s="61"/>
      <c r="W4360" s="61"/>
    </row>
    <row r="4361" spans="21:23" x14ac:dyDescent="0.2">
      <c r="U4361" s="77"/>
      <c r="V4361" s="61"/>
      <c r="W4361" s="61"/>
    </row>
    <row r="4362" spans="21:23" x14ac:dyDescent="0.2">
      <c r="U4362" s="77"/>
      <c r="V4362" s="61"/>
      <c r="W4362" s="61"/>
    </row>
    <row r="4363" spans="21:23" x14ac:dyDescent="0.2">
      <c r="U4363" s="77"/>
      <c r="V4363" s="61"/>
      <c r="W4363" s="61"/>
    </row>
    <row r="4364" spans="21:23" x14ac:dyDescent="0.2">
      <c r="U4364" s="77"/>
      <c r="V4364" s="61"/>
      <c r="W4364" s="61"/>
    </row>
    <row r="4365" spans="21:23" x14ac:dyDescent="0.2">
      <c r="U4365" s="77"/>
      <c r="V4365" s="61"/>
      <c r="W4365" s="61"/>
    </row>
    <row r="4366" spans="21:23" x14ac:dyDescent="0.2">
      <c r="U4366" s="77"/>
      <c r="V4366" s="61"/>
      <c r="W4366" s="61"/>
    </row>
    <row r="4367" spans="21:23" x14ac:dyDescent="0.2">
      <c r="U4367" s="77"/>
      <c r="V4367" s="61"/>
      <c r="W4367" s="61"/>
    </row>
    <row r="4368" spans="21:23" x14ac:dyDescent="0.2">
      <c r="U4368" s="77"/>
      <c r="V4368" s="61"/>
      <c r="W4368" s="61"/>
    </row>
    <row r="4369" spans="21:23" x14ac:dyDescent="0.2">
      <c r="U4369" s="77"/>
      <c r="V4369" s="61"/>
      <c r="W4369" s="61"/>
    </row>
    <row r="4370" spans="21:23" x14ac:dyDescent="0.2">
      <c r="U4370" s="77"/>
      <c r="V4370" s="61"/>
      <c r="W4370" s="61"/>
    </row>
    <row r="4371" spans="21:23" x14ac:dyDescent="0.2">
      <c r="U4371" s="77"/>
      <c r="V4371" s="61"/>
      <c r="W4371" s="61"/>
    </row>
    <row r="4372" spans="21:23" x14ac:dyDescent="0.2">
      <c r="U4372" s="77"/>
      <c r="V4372" s="61"/>
      <c r="W4372" s="61"/>
    </row>
    <row r="4373" spans="21:23" x14ac:dyDescent="0.2">
      <c r="U4373" s="77"/>
      <c r="V4373" s="61"/>
      <c r="W4373" s="61"/>
    </row>
    <row r="4374" spans="21:23" x14ac:dyDescent="0.2">
      <c r="U4374" s="77"/>
      <c r="V4374" s="61"/>
      <c r="W4374" s="61"/>
    </row>
    <row r="4375" spans="21:23" x14ac:dyDescent="0.2">
      <c r="U4375" s="77"/>
      <c r="V4375" s="61"/>
      <c r="W4375" s="61"/>
    </row>
    <row r="4376" spans="21:23" x14ac:dyDescent="0.2">
      <c r="U4376" s="77"/>
      <c r="V4376" s="61"/>
      <c r="W4376" s="61"/>
    </row>
    <row r="4377" spans="21:23" x14ac:dyDescent="0.2">
      <c r="U4377" s="77"/>
      <c r="V4377" s="61"/>
      <c r="W4377" s="61"/>
    </row>
    <row r="4378" spans="21:23" x14ac:dyDescent="0.2">
      <c r="U4378" s="77"/>
      <c r="V4378" s="61"/>
      <c r="W4378" s="61"/>
    </row>
    <row r="4379" spans="21:23" x14ac:dyDescent="0.2">
      <c r="U4379" s="77"/>
      <c r="V4379" s="61"/>
      <c r="W4379" s="61"/>
    </row>
    <row r="4380" spans="21:23" x14ac:dyDescent="0.2">
      <c r="U4380" s="77"/>
      <c r="V4380" s="61"/>
      <c r="W4380" s="61"/>
    </row>
    <row r="4381" spans="21:23" x14ac:dyDescent="0.2">
      <c r="U4381" s="77"/>
      <c r="V4381" s="61"/>
      <c r="W4381" s="61"/>
    </row>
    <row r="4382" spans="21:23" x14ac:dyDescent="0.2">
      <c r="U4382" s="77"/>
      <c r="V4382" s="61"/>
      <c r="W4382" s="61"/>
    </row>
    <row r="4383" spans="21:23" x14ac:dyDescent="0.2">
      <c r="U4383" s="77"/>
      <c r="V4383" s="61"/>
      <c r="W4383" s="61"/>
    </row>
    <row r="4384" spans="21:23" x14ac:dyDescent="0.2">
      <c r="U4384" s="77"/>
      <c r="V4384" s="61"/>
      <c r="W4384" s="61"/>
    </row>
    <row r="4385" spans="21:23" x14ac:dyDescent="0.2">
      <c r="U4385" s="77"/>
      <c r="V4385" s="61"/>
      <c r="W4385" s="61"/>
    </row>
    <row r="4386" spans="21:23" x14ac:dyDescent="0.2">
      <c r="U4386" s="77"/>
      <c r="V4386" s="61"/>
      <c r="W4386" s="61"/>
    </row>
    <row r="4387" spans="21:23" x14ac:dyDescent="0.2">
      <c r="U4387" s="77"/>
      <c r="V4387" s="61"/>
      <c r="W4387" s="61"/>
    </row>
    <row r="4388" spans="21:23" x14ac:dyDescent="0.2">
      <c r="U4388" s="77"/>
      <c r="V4388" s="61"/>
      <c r="W4388" s="61"/>
    </row>
    <row r="4389" spans="21:23" x14ac:dyDescent="0.2">
      <c r="U4389" s="77"/>
      <c r="V4389" s="61"/>
      <c r="W4389" s="61"/>
    </row>
    <row r="4390" spans="21:23" x14ac:dyDescent="0.2">
      <c r="U4390" s="77"/>
      <c r="V4390" s="61"/>
      <c r="W4390" s="61"/>
    </row>
    <row r="4391" spans="21:23" x14ac:dyDescent="0.2">
      <c r="U4391" s="77"/>
      <c r="V4391" s="61"/>
      <c r="W4391" s="61"/>
    </row>
    <row r="4392" spans="21:23" x14ac:dyDescent="0.2">
      <c r="U4392" s="77"/>
      <c r="V4392" s="61"/>
      <c r="W4392" s="61"/>
    </row>
    <row r="4393" spans="21:23" x14ac:dyDescent="0.2">
      <c r="U4393" s="77"/>
      <c r="V4393" s="61"/>
      <c r="W4393" s="61"/>
    </row>
    <row r="4394" spans="21:23" x14ac:dyDescent="0.2">
      <c r="U4394" s="77"/>
      <c r="V4394" s="61"/>
      <c r="W4394" s="61"/>
    </row>
    <row r="4395" spans="21:23" x14ac:dyDescent="0.2">
      <c r="U4395" s="77"/>
      <c r="V4395" s="61"/>
      <c r="W4395" s="61"/>
    </row>
    <row r="4396" spans="21:23" x14ac:dyDescent="0.2">
      <c r="U4396" s="77"/>
      <c r="V4396" s="61"/>
      <c r="W4396" s="61"/>
    </row>
    <row r="4397" spans="21:23" x14ac:dyDescent="0.2">
      <c r="U4397" s="77"/>
      <c r="V4397" s="61"/>
      <c r="W4397" s="61"/>
    </row>
    <row r="4398" spans="21:23" x14ac:dyDescent="0.2">
      <c r="U4398" s="77"/>
      <c r="V4398" s="61"/>
      <c r="W4398" s="61"/>
    </row>
    <row r="4399" spans="21:23" x14ac:dyDescent="0.2">
      <c r="U4399" s="77"/>
      <c r="V4399" s="61"/>
      <c r="W4399" s="61"/>
    </row>
    <row r="4400" spans="21:23" x14ac:dyDescent="0.2">
      <c r="U4400" s="77"/>
      <c r="V4400" s="61"/>
      <c r="W4400" s="61"/>
    </row>
    <row r="4401" spans="21:23" x14ac:dyDescent="0.2">
      <c r="U4401" s="77"/>
      <c r="V4401" s="61"/>
      <c r="W4401" s="61"/>
    </row>
    <row r="4402" spans="21:23" x14ac:dyDescent="0.2">
      <c r="U4402" s="77"/>
      <c r="V4402" s="61"/>
      <c r="W4402" s="61"/>
    </row>
    <row r="4403" spans="21:23" x14ac:dyDescent="0.2">
      <c r="U4403" s="77"/>
      <c r="V4403" s="61"/>
      <c r="W4403" s="61"/>
    </row>
    <row r="4404" spans="21:23" x14ac:dyDescent="0.2">
      <c r="U4404" s="77"/>
      <c r="V4404" s="61"/>
      <c r="W4404" s="61"/>
    </row>
    <row r="4405" spans="21:23" x14ac:dyDescent="0.2">
      <c r="U4405" s="77"/>
      <c r="V4405" s="61"/>
      <c r="W4405" s="61"/>
    </row>
    <row r="4406" spans="21:23" x14ac:dyDescent="0.2">
      <c r="U4406" s="77"/>
      <c r="V4406" s="61"/>
      <c r="W4406" s="61"/>
    </row>
    <row r="4407" spans="21:23" x14ac:dyDescent="0.2">
      <c r="U4407" s="77"/>
      <c r="V4407" s="61"/>
      <c r="W4407" s="61"/>
    </row>
    <row r="4408" spans="21:23" x14ac:dyDescent="0.2">
      <c r="U4408" s="77"/>
      <c r="V4408" s="61"/>
      <c r="W4408" s="61"/>
    </row>
    <row r="4409" spans="21:23" x14ac:dyDescent="0.2">
      <c r="U4409" s="77"/>
      <c r="V4409" s="61"/>
      <c r="W4409" s="61"/>
    </row>
    <row r="4410" spans="21:23" x14ac:dyDescent="0.2">
      <c r="U4410" s="77"/>
      <c r="V4410" s="61"/>
      <c r="W4410" s="61"/>
    </row>
    <row r="4411" spans="21:23" x14ac:dyDescent="0.2">
      <c r="U4411" s="77"/>
      <c r="V4411" s="61"/>
      <c r="W4411" s="61"/>
    </row>
    <row r="4412" spans="21:23" x14ac:dyDescent="0.2">
      <c r="U4412" s="77"/>
      <c r="V4412" s="61"/>
      <c r="W4412" s="61"/>
    </row>
    <row r="4413" spans="21:23" x14ac:dyDescent="0.2">
      <c r="U4413" s="77"/>
      <c r="V4413" s="61"/>
      <c r="W4413" s="61"/>
    </row>
    <row r="4414" spans="21:23" x14ac:dyDescent="0.2">
      <c r="U4414" s="77"/>
      <c r="V4414" s="61"/>
      <c r="W4414" s="61"/>
    </row>
    <row r="4415" spans="21:23" x14ac:dyDescent="0.2">
      <c r="U4415" s="77"/>
      <c r="V4415" s="61"/>
      <c r="W4415" s="61"/>
    </row>
    <row r="4416" spans="21:23" x14ac:dyDescent="0.2">
      <c r="U4416" s="77"/>
      <c r="V4416" s="61"/>
      <c r="W4416" s="61"/>
    </row>
    <row r="4417" spans="21:23" x14ac:dyDescent="0.2">
      <c r="U4417" s="77"/>
      <c r="V4417" s="61"/>
      <c r="W4417" s="61"/>
    </row>
    <row r="4418" spans="21:23" x14ac:dyDescent="0.2">
      <c r="U4418" s="77"/>
      <c r="V4418" s="61"/>
      <c r="W4418" s="61"/>
    </row>
    <row r="4419" spans="21:23" x14ac:dyDescent="0.2">
      <c r="U4419" s="77"/>
      <c r="V4419" s="61"/>
      <c r="W4419" s="61"/>
    </row>
    <row r="4420" spans="21:23" x14ac:dyDescent="0.2">
      <c r="U4420" s="77"/>
      <c r="V4420" s="61"/>
      <c r="W4420" s="61"/>
    </row>
    <row r="4421" spans="21:23" x14ac:dyDescent="0.2">
      <c r="U4421" s="77"/>
      <c r="V4421" s="61"/>
      <c r="W4421" s="61"/>
    </row>
    <row r="4422" spans="21:23" x14ac:dyDescent="0.2">
      <c r="U4422" s="77"/>
      <c r="V4422" s="61"/>
      <c r="W4422" s="61"/>
    </row>
    <row r="4423" spans="21:23" x14ac:dyDescent="0.2">
      <c r="U4423" s="77"/>
      <c r="V4423" s="61"/>
      <c r="W4423" s="61"/>
    </row>
    <row r="4424" spans="21:23" x14ac:dyDescent="0.2">
      <c r="U4424" s="77"/>
      <c r="V4424" s="61"/>
      <c r="W4424" s="61"/>
    </row>
    <row r="4425" spans="21:23" x14ac:dyDescent="0.2">
      <c r="U4425" s="77"/>
      <c r="V4425" s="61"/>
      <c r="W4425" s="61"/>
    </row>
    <row r="4426" spans="21:23" x14ac:dyDescent="0.2">
      <c r="U4426" s="77"/>
      <c r="V4426" s="61"/>
      <c r="W4426" s="61"/>
    </row>
    <row r="4427" spans="21:23" x14ac:dyDescent="0.2">
      <c r="U4427" s="77"/>
      <c r="V4427" s="61"/>
      <c r="W4427" s="61"/>
    </row>
    <row r="4428" spans="21:23" x14ac:dyDescent="0.2">
      <c r="U4428" s="77"/>
      <c r="V4428" s="61"/>
      <c r="W4428" s="61"/>
    </row>
    <row r="4429" spans="21:23" x14ac:dyDescent="0.2">
      <c r="U4429" s="77"/>
      <c r="V4429" s="61"/>
      <c r="W4429" s="61"/>
    </row>
    <row r="4430" spans="21:23" x14ac:dyDescent="0.2">
      <c r="U4430" s="77"/>
      <c r="V4430" s="61"/>
      <c r="W4430" s="61"/>
    </row>
    <row r="4431" spans="21:23" x14ac:dyDescent="0.2">
      <c r="U4431" s="77"/>
      <c r="V4431" s="61"/>
      <c r="W4431" s="61"/>
    </row>
    <row r="4432" spans="21:23" x14ac:dyDescent="0.2">
      <c r="U4432" s="77"/>
      <c r="V4432" s="61"/>
      <c r="W4432" s="61"/>
    </row>
    <row r="4433" spans="21:23" x14ac:dyDescent="0.2">
      <c r="U4433" s="77"/>
      <c r="V4433" s="61"/>
      <c r="W4433" s="61"/>
    </row>
    <row r="4434" spans="21:23" x14ac:dyDescent="0.2">
      <c r="U4434" s="77"/>
      <c r="V4434" s="61"/>
      <c r="W4434" s="61"/>
    </row>
    <row r="4435" spans="21:23" x14ac:dyDescent="0.2">
      <c r="U4435" s="77"/>
      <c r="V4435" s="61"/>
      <c r="W4435" s="61"/>
    </row>
    <row r="4436" spans="21:23" x14ac:dyDescent="0.2">
      <c r="U4436" s="77"/>
      <c r="V4436" s="61"/>
      <c r="W4436" s="61"/>
    </row>
    <row r="4437" spans="21:23" x14ac:dyDescent="0.2">
      <c r="U4437" s="77"/>
      <c r="V4437" s="61"/>
      <c r="W4437" s="61"/>
    </row>
    <row r="4438" spans="21:23" x14ac:dyDescent="0.2">
      <c r="U4438" s="77"/>
      <c r="V4438" s="61"/>
      <c r="W4438" s="61"/>
    </row>
    <row r="4439" spans="21:23" x14ac:dyDescent="0.2">
      <c r="U4439" s="77"/>
      <c r="V4439" s="61"/>
      <c r="W4439" s="61"/>
    </row>
    <row r="4440" spans="21:23" x14ac:dyDescent="0.2">
      <c r="U4440" s="77"/>
      <c r="V4440" s="61"/>
      <c r="W4440" s="61"/>
    </row>
    <row r="4441" spans="21:23" x14ac:dyDescent="0.2">
      <c r="U4441" s="77"/>
      <c r="V4441" s="61"/>
      <c r="W4441" s="61"/>
    </row>
    <row r="4442" spans="21:23" x14ac:dyDescent="0.2">
      <c r="U4442" s="77"/>
      <c r="V4442" s="61"/>
      <c r="W4442" s="61"/>
    </row>
    <row r="4443" spans="21:23" x14ac:dyDescent="0.2">
      <c r="U4443" s="77"/>
      <c r="V4443" s="61"/>
      <c r="W4443" s="61"/>
    </row>
    <row r="4444" spans="21:23" x14ac:dyDescent="0.2">
      <c r="U4444" s="77"/>
      <c r="V4444" s="61"/>
      <c r="W4444" s="61"/>
    </row>
    <row r="4445" spans="21:23" x14ac:dyDescent="0.2">
      <c r="U4445" s="77"/>
      <c r="V4445" s="61"/>
      <c r="W4445" s="61"/>
    </row>
    <row r="4446" spans="21:23" x14ac:dyDescent="0.2">
      <c r="U4446" s="77"/>
      <c r="V4446" s="61"/>
      <c r="W4446" s="61"/>
    </row>
    <row r="4447" spans="21:23" x14ac:dyDescent="0.2">
      <c r="U4447" s="77"/>
      <c r="V4447" s="61"/>
      <c r="W4447" s="61"/>
    </row>
    <row r="4448" spans="21:23" x14ac:dyDescent="0.2">
      <c r="U4448" s="77"/>
      <c r="V4448" s="61"/>
      <c r="W4448" s="61"/>
    </row>
    <row r="4449" spans="21:23" x14ac:dyDescent="0.2">
      <c r="U4449" s="77"/>
      <c r="V4449" s="61"/>
      <c r="W4449" s="61"/>
    </row>
    <row r="4450" spans="21:23" x14ac:dyDescent="0.2">
      <c r="U4450" s="77"/>
      <c r="V4450" s="61"/>
      <c r="W4450" s="61"/>
    </row>
    <row r="4451" spans="21:23" x14ac:dyDescent="0.2">
      <c r="U4451" s="77"/>
      <c r="V4451" s="61"/>
      <c r="W4451" s="61"/>
    </row>
    <row r="4452" spans="21:23" x14ac:dyDescent="0.2">
      <c r="U4452" s="77"/>
      <c r="V4452" s="61"/>
      <c r="W4452" s="61"/>
    </row>
    <row r="4453" spans="21:23" x14ac:dyDescent="0.2">
      <c r="U4453" s="77"/>
      <c r="V4453" s="61"/>
      <c r="W4453" s="61"/>
    </row>
    <row r="4454" spans="21:23" x14ac:dyDescent="0.2">
      <c r="U4454" s="77"/>
      <c r="V4454" s="61"/>
      <c r="W4454" s="61"/>
    </row>
    <row r="4455" spans="21:23" x14ac:dyDescent="0.2">
      <c r="U4455" s="77"/>
      <c r="V4455" s="61"/>
      <c r="W4455" s="61"/>
    </row>
    <row r="4456" spans="21:23" x14ac:dyDescent="0.2">
      <c r="U4456" s="77"/>
      <c r="V4456" s="61"/>
      <c r="W4456" s="61"/>
    </row>
    <row r="4457" spans="21:23" x14ac:dyDescent="0.2">
      <c r="U4457" s="77"/>
      <c r="V4457" s="61"/>
      <c r="W4457" s="61"/>
    </row>
    <row r="4458" spans="21:23" x14ac:dyDescent="0.2">
      <c r="U4458" s="77"/>
      <c r="V4458" s="61"/>
      <c r="W4458" s="61"/>
    </row>
    <row r="4459" spans="21:23" x14ac:dyDescent="0.2">
      <c r="U4459" s="77"/>
      <c r="V4459" s="61"/>
      <c r="W4459" s="61"/>
    </row>
    <row r="4460" spans="21:23" x14ac:dyDescent="0.2">
      <c r="U4460" s="77"/>
      <c r="V4460" s="61"/>
      <c r="W4460" s="61"/>
    </row>
    <row r="4461" spans="21:23" x14ac:dyDescent="0.2">
      <c r="U4461" s="77"/>
      <c r="V4461" s="61"/>
      <c r="W4461" s="61"/>
    </row>
    <row r="4462" spans="21:23" x14ac:dyDescent="0.2">
      <c r="U4462" s="77"/>
      <c r="V4462" s="61"/>
      <c r="W4462" s="61"/>
    </row>
    <row r="4463" spans="21:23" x14ac:dyDescent="0.2">
      <c r="U4463" s="77"/>
      <c r="V4463" s="61"/>
      <c r="W4463" s="61"/>
    </row>
    <row r="4464" spans="21:23" x14ac:dyDescent="0.2">
      <c r="U4464" s="77"/>
      <c r="V4464" s="61"/>
      <c r="W4464" s="61"/>
    </row>
    <row r="4465" spans="21:23" x14ac:dyDescent="0.2">
      <c r="U4465" s="77"/>
      <c r="V4465" s="61"/>
      <c r="W4465" s="61"/>
    </row>
    <row r="4466" spans="21:23" x14ac:dyDescent="0.2">
      <c r="U4466" s="77"/>
      <c r="V4466" s="61"/>
      <c r="W4466" s="61"/>
    </row>
    <row r="4467" spans="21:23" x14ac:dyDescent="0.2">
      <c r="U4467" s="77"/>
      <c r="V4467" s="61"/>
      <c r="W4467" s="61"/>
    </row>
    <row r="4468" spans="21:23" x14ac:dyDescent="0.2">
      <c r="U4468" s="77"/>
      <c r="V4468" s="61"/>
      <c r="W4468" s="61"/>
    </row>
    <row r="4469" spans="21:23" x14ac:dyDescent="0.2">
      <c r="U4469" s="77"/>
      <c r="V4469" s="61"/>
      <c r="W4469" s="61"/>
    </row>
    <row r="4470" spans="21:23" x14ac:dyDescent="0.2">
      <c r="U4470" s="77"/>
      <c r="V4470" s="61"/>
      <c r="W4470" s="61"/>
    </row>
    <row r="4471" spans="21:23" x14ac:dyDescent="0.2">
      <c r="U4471" s="77"/>
      <c r="V4471" s="61"/>
      <c r="W4471" s="61"/>
    </row>
    <row r="4472" spans="21:23" x14ac:dyDescent="0.2">
      <c r="U4472" s="77"/>
      <c r="V4472" s="61"/>
      <c r="W4472" s="61"/>
    </row>
    <row r="4473" spans="21:23" x14ac:dyDescent="0.2">
      <c r="U4473" s="77"/>
      <c r="V4473" s="61"/>
      <c r="W4473" s="61"/>
    </row>
    <row r="4474" spans="21:23" x14ac:dyDescent="0.2">
      <c r="U4474" s="77"/>
      <c r="V4474" s="61"/>
      <c r="W4474" s="61"/>
    </row>
    <row r="4475" spans="21:23" x14ac:dyDescent="0.2">
      <c r="U4475" s="77"/>
      <c r="V4475" s="61"/>
      <c r="W4475" s="61"/>
    </row>
    <row r="4476" spans="21:23" x14ac:dyDescent="0.2">
      <c r="U4476" s="77"/>
      <c r="V4476" s="61"/>
      <c r="W4476" s="61"/>
    </row>
    <row r="4477" spans="21:23" x14ac:dyDescent="0.2">
      <c r="U4477" s="77"/>
      <c r="V4477" s="61"/>
      <c r="W4477" s="61"/>
    </row>
    <row r="4478" spans="21:23" x14ac:dyDescent="0.2">
      <c r="U4478" s="77"/>
      <c r="V4478" s="61"/>
      <c r="W4478" s="61"/>
    </row>
    <row r="4479" spans="21:23" x14ac:dyDescent="0.2">
      <c r="U4479" s="77"/>
      <c r="V4479" s="61"/>
      <c r="W4479" s="61"/>
    </row>
    <row r="4480" spans="21:23" x14ac:dyDescent="0.2">
      <c r="U4480" s="77"/>
      <c r="V4480" s="61"/>
      <c r="W4480" s="61"/>
    </row>
    <row r="4481" spans="21:23" x14ac:dyDescent="0.2">
      <c r="U4481" s="77"/>
      <c r="V4481" s="61"/>
      <c r="W4481" s="61"/>
    </row>
    <row r="4482" spans="21:23" x14ac:dyDescent="0.2">
      <c r="U4482" s="77"/>
      <c r="V4482" s="61"/>
      <c r="W4482" s="61"/>
    </row>
    <row r="4483" spans="21:23" x14ac:dyDescent="0.2">
      <c r="U4483" s="77"/>
      <c r="V4483" s="61"/>
      <c r="W4483" s="61"/>
    </row>
    <row r="4484" spans="21:23" x14ac:dyDescent="0.2">
      <c r="U4484" s="77"/>
      <c r="V4484" s="61"/>
      <c r="W4484" s="61"/>
    </row>
    <row r="4485" spans="21:23" x14ac:dyDescent="0.2">
      <c r="U4485" s="77"/>
      <c r="V4485" s="61"/>
      <c r="W4485" s="61"/>
    </row>
    <row r="4486" spans="21:23" x14ac:dyDescent="0.2">
      <c r="U4486" s="77"/>
      <c r="V4486" s="61"/>
      <c r="W4486" s="61"/>
    </row>
    <row r="4487" spans="21:23" x14ac:dyDescent="0.2">
      <c r="U4487" s="77"/>
      <c r="V4487" s="61"/>
      <c r="W4487" s="61"/>
    </row>
    <row r="4488" spans="21:23" x14ac:dyDescent="0.2">
      <c r="U4488" s="77"/>
      <c r="V4488" s="61"/>
      <c r="W4488" s="61"/>
    </row>
    <row r="4489" spans="21:23" x14ac:dyDescent="0.2">
      <c r="U4489" s="77"/>
      <c r="V4489" s="61"/>
      <c r="W4489" s="61"/>
    </row>
    <row r="4490" spans="21:23" x14ac:dyDescent="0.2">
      <c r="U4490" s="77"/>
      <c r="V4490" s="61"/>
      <c r="W4490" s="61"/>
    </row>
    <row r="4491" spans="21:23" x14ac:dyDescent="0.2">
      <c r="U4491" s="77"/>
      <c r="V4491" s="61"/>
      <c r="W4491" s="61"/>
    </row>
    <row r="4492" spans="21:23" x14ac:dyDescent="0.2">
      <c r="U4492" s="77"/>
      <c r="V4492" s="61"/>
      <c r="W4492" s="61"/>
    </row>
    <row r="4493" spans="21:23" x14ac:dyDescent="0.2">
      <c r="U4493" s="77"/>
      <c r="V4493" s="61"/>
      <c r="W4493" s="61"/>
    </row>
    <row r="4494" spans="21:23" x14ac:dyDescent="0.2">
      <c r="U4494" s="77"/>
      <c r="V4494" s="61"/>
      <c r="W4494" s="61"/>
    </row>
    <row r="4495" spans="21:23" x14ac:dyDescent="0.2">
      <c r="U4495" s="77"/>
      <c r="V4495" s="61"/>
      <c r="W4495" s="61"/>
    </row>
    <row r="4496" spans="21:23" x14ac:dyDescent="0.2">
      <c r="U4496" s="77"/>
      <c r="V4496" s="61"/>
      <c r="W4496" s="61"/>
    </row>
    <row r="4497" spans="21:23" x14ac:dyDescent="0.2">
      <c r="U4497" s="77"/>
      <c r="V4497" s="61"/>
      <c r="W4497" s="61"/>
    </row>
    <row r="4498" spans="21:23" x14ac:dyDescent="0.2">
      <c r="U4498" s="77"/>
      <c r="V4498" s="61"/>
      <c r="W4498" s="61"/>
    </row>
    <row r="4499" spans="21:23" x14ac:dyDescent="0.2">
      <c r="U4499" s="77"/>
      <c r="V4499" s="61"/>
      <c r="W4499" s="61"/>
    </row>
    <row r="4500" spans="21:23" x14ac:dyDescent="0.2">
      <c r="U4500" s="77"/>
      <c r="V4500" s="61"/>
      <c r="W4500" s="61"/>
    </row>
    <row r="4501" spans="21:23" x14ac:dyDescent="0.2">
      <c r="U4501" s="77"/>
      <c r="V4501" s="61"/>
      <c r="W4501" s="61"/>
    </row>
    <row r="4502" spans="21:23" x14ac:dyDescent="0.2">
      <c r="U4502" s="77"/>
      <c r="V4502" s="61"/>
      <c r="W4502" s="61"/>
    </row>
    <row r="4503" spans="21:23" x14ac:dyDescent="0.2">
      <c r="U4503" s="77"/>
      <c r="V4503" s="61"/>
      <c r="W4503" s="61"/>
    </row>
    <row r="4504" spans="21:23" x14ac:dyDescent="0.2">
      <c r="U4504" s="77"/>
      <c r="V4504" s="61"/>
      <c r="W4504" s="61"/>
    </row>
    <row r="4505" spans="21:23" x14ac:dyDescent="0.2">
      <c r="U4505" s="77"/>
      <c r="V4505" s="61"/>
      <c r="W4505" s="61"/>
    </row>
    <row r="4506" spans="21:23" x14ac:dyDescent="0.2">
      <c r="U4506" s="77"/>
      <c r="V4506" s="61"/>
      <c r="W4506" s="61"/>
    </row>
    <row r="4507" spans="21:23" x14ac:dyDescent="0.2">
      <c r="U4507" s="77"/>
      <c r="V4507" s="61"/>
      <c r="W4507" s="61"/>
    </row>
    <row r="4508" spans="21:23" x14ac:dyDescent="0.2">
      <c r="U4508" s="77"/>
      <c r="V4508" s="61"/>
      <c r="W4508" s="61"/>
    </row>
    <row r="4509" spans="21:23" x14ac:dyDescent="0.2">
      <c r="U4509" s="77"/>
      <c r="V4509" s="61"/>
      <c r="W4509" s="61"/>
    </row>
    <row r="4510" spans="21:23" x14ac:dyDescent="0.2">
      <c r="U4510" s="77"/>
      <c r="V4510" s="61"/>
      <c r="W4510" s="61"/>
    </row>
    <row r="4511" spans="21:23" x14ac:dyDescent="0.2">
      <c r="U4511" s="77"/>
      <c r="V4511" s="61"/>
      <c r="W4511" s="61"/>
    </row>
    <row r="4512" spans="21:23" x14ac:dyDescent="0.2">
      <c r="U4512" s="77"/>
      <c r="V4512" s="61"/>
      <c r="W4512" s="61"/>
    </row>
    <row r="4513" spans="21:23" x14ac:dyDescent="0.2">
      <c r="U4513" s="77"/>
      <c r="V4513" s="61"/>
      <c r="W4513" s="61"/>
    </row>
    <row r="4514" spans="21:23" x14ac:dyDescent="0.2">
      <c r="U4514" s="77"/>
      <c r="V4514" s="61"/>
      <c r="W4514" s="61"/>
    </row>
    <row r="4515" spans="21:23" x14ac:dyDescent="0.2">
      <c r="U4515" s="77"/>
      <c r="V4515" s="61"/>
      <c r="W4515" s="61"/>
    </row>
    <row r="4516" spans="21:23" x14ac:dyDescent="0.2">
      <c r="U4516" s="77"/>
      <c r="V4516" s="61"/>
      <c r="W4516" s="61"/>
    </row>
    <row r="4517" spans="21:23" x14ac:dyDescent="0.2">
      <c r="U4517" s="77"/>
      <c r="V4517" s="61"/>
      <c r="W4517" s="61"/>
    </row>
    <row r="4518" spans="21:23" x14ac:dyDescent="0.2">
      <c r="U4518" s="77"/>
      <c r="V4518" s="61"/>
      <c r="W4518" s="61"/>
    </row>
    <row r="4519" spans="21:23" x14ac:dyDescent="0.2">
      <c r="U4519" s="77"/>
      <c r="V4519" s="61"/>
      <c r="W4519" s="61"/>
    </row>
    <row r="4520" spans="21:23" x14ac:dyDescent="0.2">
      <c r="U4520" s="77"/>
      <c r="V4520" s="61"/>
      <c r="W4520" s="61"/>
    </row>
    <row r="4521" spans="21:23" x14ac:dyDescent="0.2">
      <c r="U4521" s="77"/>
      <c r="V4521" s="61"/>
      <c r="W4521" s="61"/>
    </row>
    <row r="4522" spans="21:23" x14ac:dyDescent="0.2">
      <c r="U4522" s="77"/>
      <c r="V4522" s="61"/>
      <c r="W4522" s="61"/>
    </row>
    <row r="4523" spans="21:23" x14ac:dyDescent="0.2">
      <c r="U4523" s="77"/>
      <c r="V4523" s="61"/>
      <c r="W4523" s="61"/>
    </row>
    <row r="4524" spans="21:23" x14ac:dyDescent="0.2">
      <c r="U4524" s="77"/>
      <c r="V4524" s="61"/>
      <c r="W4524" s="61"/>
    </row>
    <row r="4525" spans="21:23" x14ac:dyDescent="0.2">
      <c r="U4525" s="77"/>
      <c r="V4525" s="61"/>
      <c r="W4525" s="61"/>
    </row>
    <row r="4526" spans="21:23" x14ac:dyDescent="0.2">
      <c r="U4526" s="77"/>
      <c r="V4526" s="61"/>
      <c r="W4526" s="61"/>
    </row>
    <row r="4527" spans="21:23" x14ac:dyDescent="0.2">
      <c r="U4527" s="77"/>
      <c r="V4527" s="61"/>
      <c r="W4527" s="61"/>
    </row>
    <row r="4528" spans="21:23" x14ac:dyDescent="0.2">
      <c r="U4528" s="77"/>
      <c r="V4528" s="61"/>
      <c r="W4528" s="61"/>
    </row>
    <row r="4529" spans="21:23" x14ac:dyDescent="0.2">
      <c r="U4529" s="77"/>
      <c r="V4529" s="61"/>
      <c r="W4529" s="61"/>
    </row>
    <row r="4530" spans="21:23" x14ac:dyDescent="0.2">
      <c r="U4530" s="77"/>
      <c r="V4530" s="61"/>
      <c r="W4530" s="61"/>
    </row>
    <row r="4531" spans="21:23" x14ac:dyDescent="0.2">
      <c r="U4531" s="77"/>
      <c r="V4531" s="61"/>
      <c r="W4531" s="61"/>
    </row>
    <row r="4532" spans="21:23" x14ac:dyDescent="0.2">
      <c r="U4532" s="77"/>
      <c r="V4532" s="61"/>
      <c r="W4532" s="61"/>
    </row>
    <row r="4533" spans="21:23" x14ac:dyDescent="0.2">
      <c r="U4533" s="77"/>
      <c r="V4533" s="61"/>
      <c r="W4533" s="61"/>
    </row>
    <row r="4534" spans="21:23" x14ac:dyDescent="0.2">
      <c r="U4534" s="77"/>
      <c r="V4534" s="61"/>
      <c r="W4534" s="61"/>
    </row>
    <row r="4535" spans="21:23" x14ac:dyDescent="0.2">
      <c r="U4535" s="77"/>
      <c r="V4535" s="61"/>
      <c r="W4535" s="61"/>
    </row>
    <row r="4536" spans="21:23" x14ac:dyDescent="0.2">
      <c r="U4536" s="77"/>
      <c r="V4536" s="61"/>
      <c r="W4536" s="61"/>
    </row>
    <row r="4537" spans="21:23" x14ac:dyDescent="0.2">
      <c r="U4537" s="77"/>
      <c r="V4537" s="61"/>
      <c r="W4537" s="61"/>
    </row>
    <row r="4538" spans="21:23" x14ac:dyDescent="0.2">
      <c r="U4538" s="77"/>
      <c r="V4538" s="61"/>
      <c r="W4538" s="61"/>
    </row>
    <row r="4539" spans="21:23" x14ac:dyDescent="0.2">
      <c r="U4539" s="77"/>
      <c r="V4539" s="61"/>
      <c r="W4539" s="61"/>
    </row>
    <row r="4540" spans="21:23" x14ac:dyDescent="0.2">
      <c r="U4540" s="77"/>
      <c r="V4540" s="61"/>
      <c r="W4540" s="61"/>
    </row>
    <row r="4541" spans="21:23" x14ac:dyDescent="0.2">
      <c r="U4541" s="77"/>
      <c r="V4541" s="61"/>
      <c r="W4541" s="61"/>
    </row>
    <row r="4542" spans="21:23" x14ac:dyDescent="0.2">
      <c r="U4542" s="77"/>
      <c r="V4542" s="61"/>
      <c r="W4542" s="61"/>
    </row>
    <row r="4543" spans="21:23" x14ac:dyDescent="0.2">
      <c r="U4543" s="77"/>
      <c r="V4543" s="61"/>
      <c r="W4543" s="61"/>
    </row>
    <row r="4544" spans="21:23" x14ac:dyDescent="0.2">
      <c r="U4544" s="77"/>
      <c r="V4544" s="61"/>
      <c r="W4544" s="61"/>
    </row>
    <row r="4545" spans="21:23" x14ac:dyDescent="0.2">
      <c r="U4545" s="77"/>
      <c r="V4545" s="61"/>
      <c r="W4545" s="61"/>
    </row>
    <row r="4546" spans="21:23" x14ac:dyDescent="0.2">
      <c r="U4546" s="77"/>
      <c r="V4546" s="61"/>
      <c r="W4546" s="61"/>
    </row>
    <row r="4547" spans="21:23" x14ac:dyDescent="0.2">
      <c r="U4547" s="77"/>
      <c r="V4547" s="61"/>
      <c r="W4547" s="61"/>
    </row>
    <row r="4548" spans="21:23" x14ac:dyDescent="0.2">
      <c r="U4548" s="77"/>
      <c r="V4548" s="61"/>
      <c r="W4548" s="61"/>
    </row>
    <row r="4549" spans="21:23" x14ac:dyDescent="0.2">
      <c r="U4549" s="77"/>
      <c r="V4549" s="61"/>
      <c r="W4549" s="61"/>
    </row>
    <row r="4550" spans="21:23" x14ac:dyDescent="0.2">
      <c r="U4550" s="77"/>
      <c r="V4550" s="61"/>
      <c r="W4550" s="61"/>
    </row>
    <row r="4551" spans="21:23" x14ac:dyDescent="0.2">
      <c r="U4551" s="77"/>
      <c r="V4551" s="61"/>
      <c r="W4551" s="61"/>
    </row>
    <row r="4552" spans="21:23" x14ac:dyDescent="0.2">
      <c r="U4552" s="77"/>
      <c r="V4552" s="61"/>
      <c r="W4552" s="61"/>
    </row>
    <row r="4553" spans="21:23" x14ac:dyDescent="0.2">
      <c r="U4553" s="77"/>
      <c r="V4553" s="61"/>
      <c r="W4553" s="61"/>
    </row>
    <row r="4554" spans="21:23" x14ac:dyDescent="0.2">
      <c r="U4554" s="77"/>
      <c r="V4554" s="61"/>
      <c r="W4554" s="61"/>
    </row>
    <row r="4555" spans="21:23" x14ac:dyDescent="0.2">
      <c r="U4555" s="77"/>
      <c r="V4555" s="61"/>
      <c r="W4555" s="61"/>
    </row>
    <row r="4556" spans="21:23" x14ac:dyDescent="0.2">
      <c r="U4556" s="77"/>
      <c r="V4556" s="61"/>
      <c r="W4556" s="61"/>
    </row>
    <row r="4557" spans="21:23" x14ac:dyDescent="0.2">
      <c r="U4557" s="77"/>
      <c r="V4557" s="61"/>
      <c r="W4557" s="61"/>
    </row>
    <row r="4558" spans="21:23" x14ac:dyDescent="0.2">
      <c r="U4558" s="77"/>
      <c r="V4558" s="61"/>
      <c r="W4558" s="61"/>
    </row>
    <row r="4559" spans="21:23" x14ac:dyDescent="0.2">
      <c r="U4559" s="77"/>
      <c r="V4559" s="61"/>
      <c r="W4559" s="61"/>
    </row>
    <row r="4560" spans="21:23" x14ac:dyDescent="0.2">
      <c r="U4560" s="77"/>
      <c r="V4560" s="61"/>
      <c r="W4560" s="61"/>
    </row>
    <row r="4561" spans="21:23" x14ac:dyDescent="0.2">
      <c r="U4561" s="77"/>
      <c r="V4561" s="61"/>
      <c r="W4561" s="61"/>
    </row>
    <row r="4562" spans="21:23" x14ac:dyDescent="0.2">
      <c r="U4562" s="77"/>
      <c r="V4562" s="61"/>
      <c r="W4562" s="61"/>
    </row>
    <row r="4563" spans="21:23" x14ac:dyDescent="0.2">
      <c r="U4563" s="77"/>
      <c r="V4563" s="61"/>
      <c r="W4563" s="61"/>
    </row>
    <row r="4564" spans="21:23" x14ac:dyDescent="0.2">
      <c r="U4564" s="77"/>
      <c r="V4564" s="61"/>
      <c r="W4564" s="61"/>
    </row>
    <row r="4565" spans="21:23" x14ac:dyDescent="0.2">
      <c r="U4565" s="77"/>
      <c r="V4565" s="61"/>
      <c r="W4565" s="61"/>
    </row>
    <row r="4566" spans="21:23" x14ac:dyDescent="0.2">
      <c r="U4566" s="77"/>
      <c r="V4566" s="61"/>
      <c r="W4566" s="61"/>
    </row>
    <row r="4567" spans="21:23" x14ac:dyDescent="0.2">
      <c r="U4567" s="77"/>
      <c r="V4567" s="61"/>
      <c r="W4567" s="61"/>
    </row>
    <row r="4568" spans="21:23" x14ac:dyDescent="0.2">
      <c r="U4568" s="77"/>
      <c r="V4568" s="61"/>
      <c r="W4568" s="61"/>
    </row>
    <row r="4569" spans="21:23" x14ac:dyDescent="0.2">
      <c r="U4569" s="77"/>
      <c r="V4569" s="61"/>
      <c r="W4569" s="61"/>
    </row>
    <row r="4570" spans="21:23" x14ac:dyDescent="0.2">
      <c r="U4570" s="77"/>
      <c r="V4570" s="61"/>
      <c r="W4570" s="61"/>
    </row>
    <row r="4571" spans="21:23" x14ac:dyDescent="0.2">
      <c r="U4571" s="77"/>
      <c r="V4571" s="61"/>
      <c r="W4571" s="61"/>
    </row>
    <row r="4572" spans="21:23" x14ac:dyDescent="0.2">
      <c r="U4572" s="77"/>
      <c r="V4572" s="61"/>
      <c r="W4572" s="61"/>
    </row>
    <row r="4573" spans="21:23" x14ac:dyDescent="0.2">
      <c r="U4573" s="77"/>
      <c r="V4573" s="61"/>
      <c r="W4573" s="61"/>
    </row>
    <row r="4574" spans="21:23" x14ac:dyDescent="0.2">
      <c r="U4574" s="77"/>
      <c r="V4574" s="61"/>
      <c r="W4574" s="61"/>
    </row>
    <row r="4575" spans="21:23" x14ac:dyDescent="0.2">
      <c r="U4575" s="77"/>
      <c r="V4575" s="61"/>
      <c r="W4575" s="61"/>
    </row>
    <row r="4576" spans="21:23" x14ac:dyDescent="0.2">
      <c r="U4576" s="77"/>
      <c r="V4576" s="61"/>
      <c r="W4576" s="61"/>
    </row>
    <row r="4577" spans="21:23" x14ac:dyDescent="0.2">
      <c r="U4577" s="77"/>
      <c r="V4577" s="61"/>
      <c r="W4577" s="61"/>
    </row>
    <row r="4578" spans="21:23" x14ac:dyDescent="0.2">
      <c r="U4578" s="77"/>
      <c r="V4578" s="61"/>
      <c r="W4578" s="61"/>
    </row>
    <row r="4579" spans="21:23" x14ac:dyDescent="0.2">
      <c r="U4579" s="77"/>
      <c r="V4579" s="61"/>
      <c r="W4579" s="61"/>
    </row>
    <row r="4580" spans="21:23" x14ac:dyDescent="0.2">
      <c r="U4580" s="77"/>
      <c r="V4580" s="61"/>
      <c r="W4580" s="61"/>
    </row>
    <row r="4581" spans="21:23" x14ac:dyDescent="0.2">
      <c r="U4581" s="77"/>
      <c r="V4581" s="61"/>
      <c r="W4581" s="61"/>
    </row>
    <row r="4582" spans="21:23" x14ac:dyDescent="0.2">
      <c r="U4582" s="77"/>
      <c r="V4582" s="61"/>
      <c r="W4582" s="61"/>
    </row>
    <row r="4583" spans="21:23" x14ac:dyDescent="0.2">
      <c r="U4583" s="77"/>
      <c r="V4583" s="61"/>
      <c r="W4583" s="61"/>
    </row>
    <row r="4584" spans="21:23" x14ac:dyDescent="0.2">
      <c r="U4584" s="77"/>
      <c r="V4584" s="61"/>
      <c r="W4584" s="61"/>
    </row>
    <row r="4585" spans="21:23" x14ac:dyDescent="0.2">
      <c r="U4585" s="77"/>
      <c r="V4585" s="61"/>
      <c r="W4585" s="61"/>
    </row>
    <row r="4586" spans="21:23" x14ac:dyDescent="0.2">
      <c r="U4586" s="77"/>
      <c r="V4586" s="61"/>
      <c r="W4586" s="61"/>
    </row>
    <row r="4587" spans="21:23" x14ac:dyDescent="0.2">
      <c r="U4587" s="77"/>
      <c r="V4587" s="61"/>
      <c r="W4587" s="61"/>
    </row>
    <row r="4588" spans="21:23" x14ac:dyDescent="0.2">
      <c r="U4588" s="77"/>
      <c r="V4588" s="61"/>
      <c r="W4588" s="61"/>
    </row>
    <row r="4589" spans="21:23" x14ac:dyDescent="0.2">
      <c r="U4589" s="77"/>
      <c r="V4589" s="61"/>
      <c r="W4589" s="61"/>
    </row>
    <row r="4590" spans="21:23" x14ac:dyDescent="0.2">
      <c r="U4590" s="77"/>
      <c r="V4590" s="61"/>
      <c r="W4590" s="61"/>
    </row>
    <row r="4591" spans="21:23" x14ac:dyDescent="0.2">
      <c r="U4591" s="77"/>
      <c r="V4591" s="61"/>
      <c r="W4591" s="61"/>
    </row>
    <row r="4592" spans="21:23" x14ac:dyDescent="0.2">
      <c r="U4592" s="77"/>
      <c r="V4592" s="61"/>
      <c r="W4592" s="61"/>
    </row>
    <row r="4593" spans="21:23" x14ac:dyDescent="0.2">
      <c r="U4593" s="77"/>
      <c r="V4593" s="61"/>
      <c r="W4593" s="61"/>
    </row>
    <row r="4594" spans="21:23" x14ac:dyDescent="0.2">
      <c r="U4594" s="77"/>
      <c r="V4594" s="61"/>
      <c r="W4594" s="61"/>
    </row>
    <row r="4595" spans="21:23" x14ac:dyDescent="0.2">
      <c r="U4595" s="77"/>
      <c r="V4595" s="61"/>
      <c r="W4595" s="61"/>
    </row>
    <row r="4596" spans="21:23" x14ac:dyDescent="0.2">
      <c r="U4596" s="77"/>
      <c r="V4596" s="61"/>
      <c r="W4596" s="61"/>
    </row>
    <row r="4597" spans="21:23" x14ac:dyDescent="0.2">
      <c r="U4597" s="77"/>
      <c r="V4597" s="61"/>
      <c r="W4597" s="61"/>
    </row>
    <row r="4598" spans="21:23" x14ac:dyDescent="0.2">
      <c r="U4598" s="77"/>
      <c r="V4598" s="61"/>
      <c r="W4598" s="61"/>
    </row>
    <row r="4599" spans="21:23" x14ac:dyDescent="0.2">
      <c r="U4599" s="77"/>
      <c r="V4599" s="61"/>
      <c r="W4599" s="61"/>
    </row>
    <row r="4600" spans="21:23" x14ac:dyDescent="0.2">
      <c r="U4600" s="77"/>
      <c r="V4600" s="61"/>
      <c r="W4600" s="61"/>
    </row>
    <row r="4601" spans="21:23" x14ac:dyDescent="0.2">
      <c r="U4601" s="77"/>
      <c r="V4601" s="61"/>
      <c r="W4601" s="61"/>
    </row>
    <row r="4602" spans="21:23" x14ac:dyDescent="0.2">
      <c r="U4602" s="77"/>
      <c r="V4602" s="61"/>
      <c r="W4602" s="61"/>
    </row>
    <row r="4603" spans="21:23" x14ac:dyDescent="0.2">
      <c r="U4603" s="77"/>
      <c r="V4603" s="61"/>
      <c r="W4603" s="61"/>
    </row>
    <row r="4604" spans="21:23" x14ac:dyDescent="0.2">
      <c r="U4604" s="77"/>
      <c r="V4604" s="61"/>
      <c r="W4604" s="61"/>
    </row>
    <row r="4605" spans="21:23" x14ac:dyDescent="0.2">
      <c r="U4605" s="77"/>
      <c r="V4605" s="61"/>
      <c r="W4605" s="61"/>
    </row>
    <row r="4606" spans="21:23" x14ac:dyDescent="0.2">
      <c r="U4606" s="77"/>
      <c r="V4606" s="61"/>
      <c r="W4606" s="61"/>
    </row>
    <row r="4607" spans="21:23" x14ac:dyDescent="0.2">
      <c r="U4607" s="77"/>
      <c r="V4607" s="61"/>
      <c r="W4607" s="61"/>
    </row>
    <row r="4608" spans="21:23" x14ac:dyDescent="0.2">
      <c r="U4608" s="77"/>
      <c r="V4608" s="61"/>
      <c r="W4608" s="61"/>
    </row>
    <row r="4609" spans="21:23" x14ac:dyDescent="0.2">
      <c r="U4609" s="77"/>
      <c r="V4609" s="61"/>
      <c r="W4609" s="61"/>
    </row>
    <row r="4610" spans="21:23" x14ac:dyDescent="0.2">
      <c r="U4610" s="77"/>
      <c r="V4610" s="61"/>
      <c r="W4610" s="61"/>
    </row>
    <row r="4611" spans="21:23" x14ac:dyDescent="0.2">
      <c r="U4611" s="77"/>
      <c r="V4611" s="61"/>
      <c r="W4611" s="61"/>
    </row>
    <row r="4612" spans="21:23" x14ac:dyDescent="0.2">
      <c r="U4612" s="77"/>
      <c r="V4612" s="61"/>
      <c r="W4612" s="61"/>
    </row>
    <row r="4613" spans="21:23" x14ac:dyDescent="0.2">
      <c r="U4613" s="77"/>
      <c r="V4613" s="61"/>
      <c r="W4613" s="61"/>
    </row>
    <row r="4614" spans="21:23" x14ac:dyDescent="0.2">
      <c r="U4614" s="77"/>
      <c r="V4614" s="61"/>
      <c r="W4614" s="61"/>
    </row>
    <row r="4615" spans="21:23" x14ac:dyDescent="0.2">
      <c r="U4615" s="77"/>
      <c r="V4615" s="61"/>
      <c r="W4615" s="61"/>
    </row>
    <row r="4616" spans="21:23" x14ac:dyDescent="0.2">
      <c r="U4616" s="77"/>
      <c r="V4616" s="61"/>
      <c r="W4616" s="61"/>
    </row>
    <row r="4617" spans="21:23" x14ac:dyDescent="0.2">
      <c r="U4617" s="77"/>
      <c r="V4617" s="61"/>
      <c r="W4617" s="61"/>
    </row>
    <row r="4618" spans="21:23" x14ac:dyDescent="0.2">
      <c r="U4618" s="77"/>
      <c r="V4618" s="61"/>
      <c r="W4618" s="61"/>
    </row>
    <row r="4619" spans="21:23" x14ac:dyDescent="0.2">
      <c r="U4619" s="77"/>
      <c r="V4619" s="61"/>
      <c r="W4619" s="61"/>
    </row>
    <row r="4620" spans="21:23" x14ac:dyDescent="0.2">
      <c r="U4620" s="77"/>
      <c r="V4620" s="61"/>
      <c r="W4620" s="61"/>
    </row>
    <row r="4621" spans="21:23" x14ac:dyDescent="0.2">
      <c r="U4621" s="77"/>
      <c r="V4621" s="61"/>
      <c r="W4621" s="61"/>
    </row>
    <row r="4622" spans="21:23" x14ac:dyDescent="0.2">
      <c r="U4622" s="77"/>
      <c r="V4622" s="61"/>
      <c r="W4622" s="61"/>
    </row>
    <row r="4623" spans="21:23" x14ac:dyDescent="0.2">
      <c r="U4623" s="77"/>
      <c r="V4623" s="61"/>
      <c r="W4623" s="61"/>
    </row>
    <row r="4624" spans="21:23" x14ac:dyDescent="0.2">
      <c r="U4624" s="77"/>
      <c r="V4624" s="61"/>
      <c r="W4624" s="61"/>
    </row>
    <row r="4625" spans="21:23" x14ac:dyDescent="0.2">
      <c r="U4625" s="77"/>
      <c r="V4625" s="61"/>
      <c r="W4625" s="61"/>
    </row>
    <row r="4626" spans="21:23" x14ac:dyDescent="0.2">
      <c r="U4626" s="77"/>
      <c r="V4626" s="61"/>
      <c r="W4626" s="61"/>
    </row>
    <row r="4627" spans="21:23" x14ac:dyDescent="0.2">
      <c r="U4627" s="77"/>
      <c r="V4627" s="61"/>
      <c r="W4627" s="61"/>
    </row>
    <row r="4628" spans="21:23" x14ac:dyDescent="0.2">
      <c r="U4628" s="77"/>
      <c r="V4628" s="61"/>
      <c r="W4628" s="61"/>
    </row>
    <row r="4629" spans="21:23" x14ac:dyDescent="0.2">
      <c r="U4629" s="77"/>
      <c r="V4629" s="61"/>
      <c r="W4629" s="61"/>
    </row>
    <row r="4630" spans="21:23" x14ac:dyDescent="0.2">
      <c r="U4630" s="77"/>
      <c r="V4630" s="61"/>
      <c r="W4630" s="61"/>
    </row>
    <row r="4631" spans="21:23" x14ac:dyDescent="0.2">
      <c r="U4631" s="77"/>
      <c r="V4631" s="61"/>
      <c r="W4631" s="61"/>
    </row>
    <row r="4632" spans="21:23" x14ac:dyDescent="0.2">
      <c r="U4632" s="77"/>
      <c r="V4632" s="61"/>
      <c r="W4632" s="61"/>
    </row>
    <row r="4633" spans="21:23" x14ac:dyDescent="0.2">
      <c r="U4633" s="77"/>
      <c r="V4633" s="61"/>
      <c r="W4633" s="61"/>
    </row>
    <row r="4634" spans="21:23" x14ac:dyDescent="0.2">
      <c r="U4634" s="77"/>
      <c r="V4634" s="61"/>
      <c r="W4634" s="61"/>
    </row>
    <row r="4635" spans="21:23" x14ac:dyDescent="0.2">
      <c r="U4635" s="77"/>
      <c r="V4635" s="61"/>
      <c r="W4635" s="61"/>
    </row>
    <row r="4636" spans="21:23" x14ac:dyDescent="0.2">
      <c r="U4636" s="77"/>
      <c r="V4636" s="61"/>
      <c r="W4636" s="61"/>
    </row>
    <row r="4637" spans="21:23" x14ac:dyDescent="0.2">
      <c r="U4637" s="77"/>
      <c r="V4637" s="61"/>
      <c r="W4637" s="61"/>
    </row>
    <row r="4638" spans="21:23" x14ac:dyDescent="0.2">
      <c r="U4638" s="77"/>
      <c r="V4638" s="61"/>
      <c r="W4638" s="61"/>
    </row>
    <row r="4639" spans="21:23" x14ac:dyDescent="0.2">
      <c r="U4639" s="77"/>
      <c r="V4639" s="61"/>
      <c r="W4639" s="61"/>
    </row>
    <row r="4640" spans="21:23" x14ac:dyDescent="0.2">
      <c r="U4640" s="77"/>
      <c r="V4640" s="61"/>
      <c r="W4640" s="61"/>
    </row>
    <row r="4641" spans="21:23" x14ac:dyDescent="0.2">
      <c r="U4641" s="77"/>
      <c r="V4641" s="61"/>
      <c r="W4641" s="61"/>
    </row>
    <row r="4642" spans="21:23" x14ac:dyDescent="0.2">
      <c r="U4642" s="77"/>
      <c r="V4642" s="61"/>
      <c r="W4642" s="61"/>
    </row>
    <row r="4643" spans="21:23" x14ac:dyDescent="0.2">
      <c r="U4643" s="77"/>
      <c r="V4643" s="61"/>
      <c r="W4643" s="61"/>
    </row>
    <row r="4644" spans="21:23" x14ac:dyDescent="0.2">
      <c r="U4644" s="77"/>
      <c r="V4644" s="61"/>
      <c r="W4644" s="61"/>
    </row>
    <row r="4645" spans="21:23" x14ac:dyDescent="0.2">
      <c r="U4645" s="77"/>
      <c r="V4645" s="61"/>
      <c r="W4645" s="61"/>
    </row>
    <row r="4646" spans="21:23" x14ac:dyDescent="0.2">
      <c r="U4646" s="77"/>
      <c r="V4646" s="61"/>
      <c r="W4646" s="61"/>
    </row>
    <row r="4647" spans="21:23" x14ac:dyDescent="0.2">
      <c r="U4647" s="77"/>
      <c r="V4647" s="61"/>
      <c r="W4647" s="61"/>
    </row>
    <row r="4648" spans="21:23" x14ac:dyDescent="0.2">
      <c r="U4648" s="77"/>
      <c r="V4648" s="61"/>
      <c r="W4648" s="61"/>
    </row>
    <row r="4649" spans="21:23" x14ac:dyDescent="0.2">
      <c r="U4649" s="77"/>
      <c r="V4649" s="61"/>
      <c r="W4649" s="61"/>
    </row>
    <row r="4650" spans="21:23" x14ac:dyDescent="0.2">
      <c r="U4650" s="77"/>
      <c r="V4650" s="61"/>
      <c r="W4650" s="61"/>
    </row>
    <row r="4651" spans="21:23" x14ac:dyDescent="0.2">
      <c r="U4651" s="77"/>
      <c r="V4651" s="61"/>
      <c r="W4651" s="61"/>
    </row>
    <row r="4652" spans="21:23" x14ac:dyDescent="0.2">
      <c r="U4652" s="77"/>
      <c r="V4652" s="61"/>
      <c r="W4652" s="61"/>
    </row>
    <row r="4653" spans="21:23" x14ac:dyDescent="0.2">
      <c r="U4653" s="77"/>
      <c r="V4653" s="61"/>
      <c r="W4653" s="61"/>
    </row>
    <row r="4654" spans="21:23" x14ac:dyDescent="0.2">
      <c r="U4654" s="77"/>
      <c r="V4654" s="61"/>
      <c r="W4654" s="61"/>
    </row>
    <row r="4655" spans="21:23" x14ac:dyDescent="0.2">
      <c r="U4655" s="77"/>
      <c r="V4655" s="61"/>
      <c r="W4655" s="61"/>
    </row>
    <row r="4656" spans="21:23" x14ac:dyDescent="0.2">
      <c r="U4656" s="77"/>
      <c r="V4656" s="61"/>
      <c r="W4656" s="61"/>
    </row>
    <row r="4657" spans="21:23" x14ac:dyDescent="0.2">
      <c r="U4657" s="77"/>
      <c r="V4657" s="61"/>
      <c r="W4657" s="61"/>
    </row>
    <row r="4658" spans="21:23" x14ac:dyDescent="0.2">
      <c r="U4658" s="77"/>
      <c r="V4658" s="61"/>
      <c r="W4658" s="61"/>
    </row>
    <row r="4659" spans="21:23" x14ac:dyDescent="0.2">
      <c r="U4659" s="77"/>
      <c r="V4659" s="61"/>
      <c r="W4659" s="61"/>
    </row>
    <row r="4660" spans="21:23" x14ac:dyDescent="0.2">
      <c r="U4660" s="77"/>
      <c r="V4660" s="61"/>
      <c r="W4660" s="61"/>
    </row>
    <row r="4661" spans="21:23" x14ac:dyDescent="0.2">
      <c r="U4661" s="77"/>
      <c r="V4661" s="61"/>
      <c r="W4661" s="61"/>
    </row>
    <row r="4662" spans="21:23" x14ac:dyDescent="0.2">
      <c r="U4662" s="77"/>
      <c r="V4662" s="61"/>
      <c r="W4662" s="61"/>
    </row>
    <row r="4663" spans="21:23" x14ac:dyDescent="0.2">
      <c r="U4663" s="77"/>
      <c r="V4663" s="61"/>
      <c r="W4663" s="61"/>
    </row>
    <row r="4664" spans="21:23" x14ac:dyDescent="0.2">
      <c r="U4664" s="77"/>
      <c r="V4664" s="61"/>
      <c r="W4664" s="61"/>
    </row>
    <row r="4665" spans="21:23" x14ac:dyDescent="0.2">
      <c r="U4665" s="77"/>
      <c r="V4665" s="61"/>
      <c r="W4665" s="61"/>
    </row>
    <row r="4666" spans="21:23" x14ac:dyDescent="0.2">
      <c r="U4666" s="77"/>
      <c r="V4666" s="61"/>
      <c r="W4666" s="61"/>
    </row>
    <row r="4667" spans="21:23" x14ac:dyDescent="0.2">
      <c r="U4667" s="77"/>
      <c r="V4667" s="61"/>
      <c r="W4667" s="61"/>
    </row>
    <row r="4668" spans="21:23" x14ac:dyDescent="0.2">
      <c r="U4668" s="77"/>
      <c r="V4668" s="61"/>
      <c r="W4668" s="61"/>
    </row>
    <row r="4669" spans="21:23" x14ac:dyDescent="0.2">
      <c r="U4669" s="77"/>
      <c r="V4669" s="61"/>
      <c r="W4669" s="61"/>
    </row>
    <row r="4670" spans="21:23" x14ac:dyDescent="0.2">
      <c r="U4670" s="77"/>
      <c r="V4670" s="61"/>
      <c r="W4670" s="61"/>
    </row>
    <row r="4671" spans="21:23" x14ac:dyDescent="0.2">
      <c r="U4671" s="77"/>
      <c r="V4671" s="61"/>
      <c r="W4671" s="61"/>
    </row>
    <row r="4672" spans="21:23" x14ac:dyDescent="0.2">
      <c r="U4672" s="77"/>
      <c r="V4672" s="61"/>
      <c r="W4672" s="61"/>
    </row>
    <row r="4673" spans="21:23" x14ac:dyDescent="0.2">
      <c r="U4673" s="77"/>
      <c r="V4673" s="61"/>
      <c r="W4673" s="61"/>
    </row>
    <row r="4674" spans="21:23" x14ac:dyDescent="0.2">
      <c r="U4674" s="77"/>
      <c r="V4674" s="61"/>
      <c r="W4674" s="61"/>
    </row>
    <row r="4675" spans="21:23" x14ac:dyDescent="0.2">
      <c r="U4675" s="77"/>
      <c r="V4675" s="61"/>
      <c r="W4675" s="61"/>
    </row>
    <row r="4676" spans="21:23" x14ac:dyDescent="0.2">
      <c r="U4676" s="77"/>
      <c r="V4676" s="61"/>
      <c r="W4676" s="61"/>
    </row>
    <row r="4677" spans="21:23" x14ac:dyDescent="0.2">
      <c r="U4677" s="77"/>
      <c r="V4677" s="61"/>
      <c r="W4677" s="61"/>
    </row>
    <row r="4678" spans="21:23" x14ac:dyDescent="0.2">
      <c r="U4678" s="77"/>
      <c r="V4678" s="61"/>
      <c r="W4678" s="61"/>
    </row>
    <row r="4679" spans="21:23" x14ac:dyDescent="0.2">
      <c r="U4679" s="77"/>
      <c r="V4679" s="61"/>
      <c r="W4679" s="61"/>
    </row>
    <row r="4680" spans="21:23" x14ac:dyDescent="0.2">
      <c r="U4680" s="77"/>
      <c r="V4680" s="61"/>
      <c r="W4680" s="61"/>
    </row>
    <row r="4681" spans="21:23" x14ac:dyDescent="0.2">
      <c r="U4681" s="77"/>
      <c r="V4681" s="61"/>
      <c r="W4681" s="61"/>
    </row>
    <row r="4682" spans="21:23" x14ac:dyDescent="0.2">
      <c r="U4682" s="77"/>
      <c r="V4682" s="61"/>
      <c r="W4682" s="61"/>
    </row>
    <row r="4683" spans="21:23" x14ac:dyDescent="0.2">
      <c r="U4683" s="77"/>
      <c r="V4683" s="61"/>
      <c r="W4683" s="61"/>
    </row>
    <row r="4684" spans="21:23" x14ac:dyDescent="0.2">
      <c r="U4684" s="77"/>
      <c r="V4684" s="61"/>
      <c r="W4684" s="61"/>
    </row>
    <row r="4685" spans="21:23" x14ac:dyDescent="0.2">
      <c r="U4685" s="77"/>
      <c r="V4685" s="61"/>
      <c r="W4685" s="61"/>
    </row>
    <row r="4686" spans="21:23" x14ac:dyDescent="0.2">
      <c r="U4686" s="77"/>
      <c r="V4686" s="61"/>
      <c r="W4686" s="61"/>
    </row>
    <row r="4687" spans="21:23" x14ac:dyDescent="0.2">
      <c r="U4687" s="77"/>
      <c r="V4687" s="61"/>
      <c r="W4687" s="61"/>
    </row>
    <row r="4688" spans="21:23" x14ac:dyDescent="0.2">
      <c r="U4688" s="77"/>
      <c r="V4688" s="61"/>
      <c r="W4688" s="61"/>
    </row>
    <row r="4689" spans="21:23" x14ac:dyDescent="0.2">
      <c r="U4689" s="77"/>
      <c r="V4689" s="61"/>
      <c r="W4689" s="61"/>
    </row>
    <row r="4690" spans="21:23" x14ac:dyDescent="0.2">
      <c r="U4690" s="77"/>
      <c r="V4690" s="61"/>
      <c r="W4690" s="61"/>
    </row>
    <row r="4691" spans="21:23" x14ac:dyDescent="0.2">
      <c r="U4691" s="77"/>
      <c r="V4691" s="61"/>
      <c r="W4691" s="61"/>
    </row>
    <row r="4692" spans="21:23" x14ac:dyDescent="0.2">
      <c r="U4692" s="77"/>
      <c r="V4692" s="61"/>
      <c r="W4692" s="61"/>
    </row>
    <row r="4693" spans="21:23" x14ac:dyDescent="0.2">
      <c r="U4693" s="77"/>
      <c r="V4693" s="61"/>
      <c r="W4693" s="61"/>
    </row>
    <row r="4694" spans="21:23" x14ac:dyDescent="0.2">
      <c r="U4694" s="77"/>
      <c r="V4694" s="61"/>
      <c r="W4694" s="61"/>
    </row>
    <row r="4695" spans="21:23" x14ac:dyDescent="0.2">
      <c r="U4695" s="77"/>
      <c r="V4695" s="61"/>
      <c r="W4695" s="61"/>
    </row>
    <row r="4696" spans="21:23" x14ac:dyDescent="0.2">
      <c r="U4696" s="77"/>
      <c r="V4696" s="61"/>
      <c r="W4696" s="61"/>
    </row>
    <row r="4697" spans="21:23" x14ac:dyDescent="0.2">
      <c r="U4697" s="77"/>
      <c r="V4697" s="61"/>
      <c r="W4697" s="61"/>
    </row>
    <row r="4698" spans="21:23" x14ac:dyDescent="0.2">
      <c r="U4698" s="77"/>
      <c r="V4698" s="61"/>
      <c r="W4698" s="61"/>
    </row>
    <row r="4699" spans="21:23" x14ac:dyDescent="0.2">
      <c r="U4699" s="77"/>
      <c r="V4699" s="61"/>
      <c r="W4699" s="61"/>
    </row>
    <row r="4700" spans="21:23" x14ac:dyDescent="0.2">
      <c r="U4700" s="77"/>
      <c r="V4700" s="61"/>
      <c r="W4700" s="61"/>
    </row>
    <row r="4701" spans="21:23" x14ac:dyDescent="0.2">
      <c r="U4701" s="77"/>
      <c r="V4701" s="61"/>
      <c r="W4701" s="61"/>
    </row>
    <row r="4702" spans="21:23" x14ac:dyDescent="0.2">
      <c r="U4702" s="77"/>
      <c r="V4702" s="61"/>
      <c r="W4702" s="61"/>
    </row>
    <row r="4703" spans="21:23" x14ac:dyDescent="0.2">
      <c r="U4703" s="77"/>
      <c r="V4703" s="61"/>
      <c r="W4703" s="61"/>
    </row>
    <row r="4704" spans="21:23" x14ac:dyDescent="0.2">
      <c r="U4704" s="77"/>
      <c r="V4704" s="61"/>
      <c r="W4704" s="61"/>
    </row>
    <row r="4705" spans="21:23" x14ac:dyDescent="0.2">
      <c r="U4705" s="77"/>
      <c r="V4705" s="61"/>
      <c r="W4705" s="61"/>
    </row>
    <row r="4706" spans="21:23" x14ac:dyDescent="0.2">
      <c r="U4706" s="77"/>
      <c r="V4706" s="61"/>
      <c r="W4706" s="61"/>
    </row>
    <row r="4707" spans="21:23" x14ac:dyDescent="0.2">
      <c r="U4707" s="77"/>
      <c r="V4707" s="61"/>
      <c r="W4707" s="61"/>
    </row>
    <row r="4708" spans="21:23" x14ac:dyDescent="0.2">
      <c r="U4708" s="77"/>
      <c r="V4708" s="61"/>
      <c r="W4708" s="61"/>
    </row>
    <row r="4709" spans="21:23" x14ac:dyDescent="0.2">
      <c r="U4709" s="77"/>
      <c r="V4709" s="61"/>
      <c r="W4709" s="61"/>
    </row>
    <row r="4710" spans="21:23" x14ac:dyDescent="0.2">
      <c r="U4710" s="77"/>
      <c r="V4710" s="61"/>
      <c r="W4710" s="61"/>
    </row>
    <row r="4711" spans="21:23" x14ac:dyDescent="0.2">
      <c r="U4711" s="77"/>
      <c r="V4711" s="61"/>
      <c r="W4711" s="61"/>
    </row>
    <row r="4712" spans="21:23" x14ac:dyDescent="0.2">
      <c r="U4712" s="77"/>
      <c r="V4712" s="61"/>
      <c r="W4712" s="61"/>
    </row>
    <row r="4713" spans="21:23" x14ac:dyDescent="0.2">
      <c r="U4713" s="77"/>
      <c r="V4713" s="61"/>
      <c r="W4713" s="61"/>
    </row>
    <row r="4714" spans="21:23" x14ac:dyDescent="0.2">
      <c r="U4714" s="77"/>
      <c r="V4714" s="61"/>
      <c r="W4714" s="61"/>
    </row>
    <row r="4715" spans="21:23" x14ac:dyDescent="0.2">
      <c r="U4715" s="77"/>
      <c r="V4715" s="61"/>
      <c r="W4715" s="61"/>
    </row>
    <row r="4716" spans="21:23" x14ac:dyDescent="0.2">
      <c r="U4716" s="77"/>
      <c r="V4716" s="61"/>
      <c r="W4716" s="61"/>
    </row>
    <row r="4717" spans="21:23" x14ac:dyDescent="0.2">
      <c r="U4717" s="77"/>
      <c r="V4717" s="61"/>
      <c r="W4717" s="61"/>
    </row>
    <row r="4718" spans="21:23" x14ac:dyDescent="0.2">
      <c r="U4718" s="77"/>
      <c r="V4718" s="61"/>
      <c r="W4718" s="61"/>
    </row>
    <row r="4719" spans="21:23" x14ac:dyDescent="0.2">
      <c r="U4719" s="77"/>
      <c r="V4719" s="61"/>
      <c r="W4719" s="61"/>
    </row>
    <row r="4720" spans="21:23" x14ac:dyDescent="0.2">
      <c r="U4720" s="77"/>
      <c r="V4720" s="61"/>
      <c r="W4720" s="61"/>
    </row>
    <row r="4721" spans="21:23" x14ac:dyDescent="0.2">
      <c r="U4721" s="77"/>
      <c r="V4721" s="61"/>
      <c r="W4721" s="61"/>
    </row>
    <row r="4722" spans="21:23" x14ac:dyDescent="0.2">
      <c r="U4722" s="77"/>
      <c r="V4722" s="61"/>
      <c r="W4722" s="61"/>
    </row>
    <row r="4723" spans="21:23" x14ac:dyDescent="0.2">
      <c r="U4723" s="77"/>
      <c r="V4723" s="61"/>
      <c r="W4723" s="61"/>
    </row>
    <row r="4724" spans="21:23" x14ac:dyDescent="0.2">
      <c r="U4724" s="77"/>
      <c r="V4724" s="61"/>
      <c r="W4724" s="61"/>
    </row>
    <row r="4725" spans="21:23" x14ac:dyDescent="0.2">
      <c r="U4725" s="77"/>
      <c r="V4725" s="61"/>
      <c r="W4725" s="61"/>
    </row>
    <row r="4726" spans="21:23" x14ac:dyDescent="0.2">
      <c r="U4726" s="77"/>
      <c r="V4726" s="61"/>
      <c r="W4726" s="61"/>
    </row>
    <row r="4727" spans="21:23" x14ac:dyDescent="0.2">
      <c r="U4727" s="77"/>
      <c r="V4727" s="61"/>
      <c r="W4727" s="61"/>
    </row>
    <row r="4728" spans="21:23" x14ac:dyDescent="0.2">
      <c r="U4728" s="77"/>
      <c r="V4728" s="61"/>
      <c r="W4728" s="61"/>
    </row>
    <row r="4729" spans="21:23" x14ac:dyDescent="0.2">
      <c r="U4729" s="77"/>
      <c r="V4729" s="61"/>
      <c r="W4729" s="61"/>
    </row>
    <row r="4730" spans="21:23" x14ac:dyDescent="0.2">
      <c r="U4730" s="77"/>
      <c r="V4730" s="61"/>
      <c r="W4730" s="61"/>
    </row>
    <row r="4731" spans="21:23" x14ac:dyDescent="0.2">
      <c r="U4731" s="77"/>
      <c r="V4731" s="61"/>
      <c r="W4731" s="61"/>
    </row>
    <row r="4732" spans="21:23" x14ac:dyDescent="0.2">
      <c r="U4732" s="77"/>
      <c r="V4732" s="61"/>
      <c r="W4732" s="61"/>
    </row>
    <row r="4733" spans="21:23" x14ac:dyDescent="0.2">
      <c r="U4733" s="77"/>
      <c r="V4733" s="61"/>
      <c r="W4733" s="61"/>
    </row>
    <row r="4734" spans="21:23" x14ac:dyDescent="0.2">
      <c r="U4734" s="77"/>
      <c r="V4734" s="61"/>
      <c r="W4734" s="61"/>
    </row>
    <row r="4735" spans="21:23" x14ac:dyDescent="0.2">
      <c r="U4735" s="77"/>
      <c r="V4735" s="61"/>
      <c r="W4735" s="61"/>
    </row>
    <row r="4736" spans="21:23" x14ac:dyDescent="0.2">
      <c r="U4736" s="77"/>
      <c r="V4736" s="61"/>
      <c r="W4736" s="61"/>
    </row>
    <row r="4737" spans="21:23" x14ac:dyDescent="0.2">
      <c r="U4737" s="77"/>
      <c r="V4737" s="61"/>
      <c r="W4737" s="61"/>
    </row>
    <row r="4738" spans="21:23" x14ac:dyDescent="0.2">
      <c r="U4738" s="77"/>
      <c r="V4738" s="61"/>
      <c r="W4738" s="61"/>
    </row>
    <row r="4739" spans="21:23" x14ac:dyDescent="0.2">
      <c r="U4739" s="77"/>
      <c r="V4739" s="61"/>
      <c r="W4739" s="61"/>
    </row>
    <row r="4740" spans="21:23" x14ac:dyDescent="0.2">
      <c r="U4740" s="77"/>
      <c r="V4740" s="61"/>
      <c r="W4740" s="61"/>
    </row>
    <row r="4741" spans="21:23" x14ac:dyDescent="0.2">
      <c r="U4741" s="77"/>
      <c r="V4741" s="61"/>
      <c r="W4741" s="61"/>
    </row>
    <row r="4742" spans="21:23" x14ac:dyDescent="0.2">
      <c r="U4742" s="77"/>
      <c r="V4742" s="61"/>
      <c r="W4742" s="61"/>
    </row>
    <row r="4743" spans="21:23" x14ac:dyDescent="0.2">
      <c r="U4743" s="77"/>
      <c r="V4743" s="61"/>
      <c r="W4743" s="61"/>
    </row>
    <row r="4744" spans="21:23" x14ac:dyDescent="0.2">
      <c r="U4744" s="77"/>
      <c r="V4744" s="61"/>
      <c r="W4744" s="61"/>
    </row>
    <row r="4745" spans="21:23" x14ac:dyDescent="0.2">
      <c r="U4745" s="77"/>
      <c r="V4745" s="61"/>
      <c r="W4745" s="61"/>
    </row>
    <row r="4746" spans="21:23" x14ac:dyDescent="0.2">
      <c r="U4746" s="77"/>
      <c r="V4746" s="61"/>
      <c r="W4746" s="61"/>
    </row>
    <row r="4747" spans="21:23" x14ac:dyDescent="0.2">
      <c r="U4747" s="77"/>
      <c r="V4747" s="61"/>
      <c r="W4747" s="61"/>
    </row>
    <row r="4748" spans="21:23" x14ac:dyDescent="0.2">
      <c r="U4748" s="77"/>
      <c r="V4748" s="61"/>
      <c r="W4748" s="61"/>
    </row>
    <row r="4749" spans="21:23" x14ac:dyDescent="0.2">
      <c r="U4749" s="77"/>
      <c r="V4749" s="61"/>
      <c r="W4749" s="61"/>
    </row>
    <row r="4750" spans="21:23" x14ac:dyDescent="0.2">
      <c r="U4750" s="77"/>
      <c r="V4750" s="61"/>
      <c r="W4750" s="61"/>
    </row>
    <row r="4751" spans="21:23" x14ac:dyDescent="0.2">
      <c r="U4751" s="77"/>
      <c r="V4751" s="61"/>
      <c r="W4751" s="61"/>
    </row>
    <row r="4752" spans="21:23" x14ac:dyDescent="0.2">
      <c r="U4752" s="77"/>
      <c r="V4752" s="61"/>
      <c r="W4752" s="61"/>
    </row>
    <row r="4753" spans="21:23" x14ac:dyDescent="0.2">
      <c r="U4753" s="77"/>
      <c r="V4753" s="61"/>
      <c r="W4753" s="61"/>
    </row>
    <row r="4754" spans="21:23" x14ac:dyDescent="0.2">
      <c r="U4754" s="77"/>
      <c r="V4754" s="61"/>
      <c r="W4754" s="61"/>
    </row>
    <row r="4755" spans="21:23" x14ac:dyDescent="0.2">
      <c r="U4755" s="77"/>
      <c r="V4755" s="61"/>
      <c r="W4755" s="61"/>
    </row>
    <row r="4756" spans="21:23" x14ac:dyDescent="0.2">
      <c r="U4756" s="77"/>
      <c r="V4756" s="61"/>
      <c r="W4756" s="61"/>
    </row>
    <row r="4757" spans="21:23" x14ac:dyDescent="0.2">
      <c r="U4757" s="77"/>
      <c r="V4757" s="61"/>
      <c r="W4757" s="61"/>
    </row>
    <row r="4758" spans="21:23" x14ac:dyDescent="0.2">
      <c r="U4758" s="77"/>
      <c r="V4758" s="61"/>
      <c r="W4758" s="61"/>
    </row>
    <row r="4759" spans="21:23" x14ac:dyDescent="0.2">
      <c r="U4759" s="77"/>
      <c r="V4759" s="61"/>
      <c r="W4759" s="61"/>
    </row>
    <row r="4760" spans="21:23" x14ac:dyDescent="0.2">
      <c r="U4760" s="77"/>
      <c r="V4760" s="61"/>
      <c r="W4760" s="61"/>
    </row>
    <row r="4761" spans="21:23" x14ac:dyDescent="0.2">
      <c r="U4761" s="77"/>
      <c r="V4761" s="61"/>
      <c r="W4761" s="61"/>
    </row>
    <row r="4762" spans="21:23" x14ac:dyDescent="0.2">
      <c r="U4762" s="77"/>
      <c r="V4762" s="61"/>
      <c r="W4762" s="61"/>
    </row>
    <row r="4763" spans="21:23" x14ac:dyDescent="0.2">
      <c r="U4763" s="77"/>
      <c r="V4763" s="61"/>
      <c r="W4763" s="61"/>
    </row>
    <row r="4764" spans="21:23" x14ac:dyDescent="0.2">
      <c r="U4764" s="77"/>
      <c r="V4764" s="61"/>
      <c r="W4764" s="61"/>
    </row>
    <row r="4765" spans="21:23" x14ac:dyDescent="0.2">
      <c r="U4765" s="77"/>
      <c r="V4765" s="61"/>
      <c r="W4765" s="61"/>
    </row>
    <row r="4766" spans="21:23" x14ac:dyDescent="0.2">
      <c r="U4766" s="77"/>
      <c r="V4766" s="61"/>
      <c r="W4766" s="61"/>
    </row>
    <row r="4767" spans="21:23" x14ac:dyDescent="0.2">
      <c r="U4767" s="77"/>
      <c r="V4767" s="61"/>
      <c r="W4767" s="61"/>
    </row>
    <row r="4768" spans="21:23" x14ac:dyDescent="0.2">
      <c r="U4768" s="77"/>
      <c r="V4768" s="61"/>
      <c r="W4768" s="61"/>
    </row>
    <row r="4769" spans="21:23" x14ac:dyDescent="0.2">
      <c r="U4769" s="77"/>
      <c r="V4769" s="61"/>
      <c r="W4769" s="61"/>
    </row>
    <row r="4770" spans="21:23" x14ac:dyDescent="0.2">
      <c r="U4770" s="77"/>
      <c r="V4770" s="61"/>
      <c r="W4770" s="61"/>
    </row>
    <row r="4771" spans="21:23" x14ac:dyDescent="0.2">
      <c r="U4771" s="77"/>
      <c r="V4771" s="61"/>
      <c r="W4771" s="61"/>
    </row>
    <row r="4772" spans="21:23" x14ac:dyDescent="0.2">
      <c r="U4772" s="77"/>
      <c r="V4772" s="61"/>
      <c r="W4772" s="61"/>
    </row>
    <row r="4773" spans="21:23" x14ac:dyDescent="0.2">
      <c r="U4773" s="77"/>
      <c r="V4773" s="61"/>
      <c r="W4773" s="61"/>
    </row>
    <row r="4774" spans="21:23" x14ac:dyDescent="0.2">
      <c r="U4774" s="77"/>
      <c r="V4774" s="61"/>
      <c r="W4774" s="61"/>
    </row>
    <row r="4775" spans="21:23" x14ac:dyDescent="0.2">
      <c r="U4775" s="77"/>
      <c r="V4775" s="61"/>
      <c r="W4775" s="61"/>
    </row>
    <row r="4776" spans="21:23" x14ac:dyDescent="0.2">
      <c r="U4776" s="77"/>
      <c r="V4776" s="61"/>
      <c r="W4776" s="61"/>
    </row>
    <row r="4777" spans="21:23" x14ac:dyDescent="0.2">
      <c r="U4777" s="77"/>
      <c r="V4777" s="61"/>
      <c r="W4777" s="61"/>
    </row>
    <row r="4778" spans="21:23" x14ac:dyDescent="0.2">
      <c r="U4778" s="77"/>
      <c r="V4778" s="61"/>
      <c r="W4778" s="61"/>
    </row>
    <row r="4779" spans="21:23" x14ac:dyDescent="0.2">
      <c r="U4779" s="77"/>
      <c r="V4779" s="61"/>
      <c r="W4779" s="61"/>
    </row>
    <row r="4780" spans="21:23" x14ac:dyDescent="0.2">
      <c r="U4780" s="77"/>
      <c r="V4780" s="61"/>
      <c r="W4780" s="61"/>
    </row>
    <row r="4781" spans="21:23" x14ac:dyDescent="0.2">
      <c r="U4781" s="77"/>
      <c r="V4781" s="61"/>
      <c r="W4781" s="61"/>
    </row>
    <row r="4782" spans="21:23" x14ac:dyDescent="0.2">
      <c r="U4782" s="77"/>
      <c r="V4782" s="61"/>
      <c r="W4782" s="61"/>
    </row>
    <row r="4783" spans="21:23" x14ac:dyDescent="0.2">
      <c r="U4783" s="77"/>
      <c r="V4783" s="61"/>
      <c r="W4783" s="61"/>
    </row>
    <row r="4784" spans="21:23" x14ac:dyDescent="0.2">
      <c r="U4784" s="77"/>
      <c r="V4784" s="61"/>
      <c r="W4784" s="61"/>
    </row>
    <row r="4785" spans="21:23" x14ac:dyDescent="0.2">
      <c r="U4785" s="77"/>
      <c r="V4785" s="61"/>
      <c r="W4785" s="61"/>
    </row>
    <row r="4786" spans="21:23" x14ac:dyDescent="0.2">
      <c r="U4786" s="77"/>
      <c r="V4786" s="61"/>
      <c r="W4786" s="61"/>
    </row>
    <row r="4787" spans="21:23" x14ac:dyDescent="0.2">
      <c r="U4787" s="77"/>
      <c r="V4787" s="61"/>
      <c r="W4787" s="61"/>
    </row>
    <row r="4788" spans="21:23" x14ac:dyDescent="0.2">
      <c r="U4788" s="77"/>
      <c r="V4788" s="61"/>
      <c r="W4788" s="61"/>
    </row>
    <row r="4789" spans="21:23" x14ac:dyDescent="0.2">
      <c r="U4789" s="77"/>
      <c r="V4789" s="61"/>
      <c r="W4789" s="61"/>
    </row>
    <row r="4790" spans="21:23" x14ac:dyDescent="0.2">
      <c r="U4790" s="77"/>
      <c r="V4790" s="61"/>
      <c r="W4790" s="61"/>
    </row>
    <row r="4791" spans="21:23" x14ac:dyDescent="0.2">
      <c r="U4791" s="77"/>
      <c r="V4791" s="61"/>
      <c r="W4791" s="61"/>
    </row>
    <row r="4792" spans="21:23" x14ac:dyDescent="0.2">
      <c r="U4792" s="77"/>
      <c r="V4792" s="61"/>
      <c r="W4792" s="61"/>
    </row>
    <row r="4793" spans="21:23" x14ac:dyDescent="0.2">
      <c r="U4793" s="77"/>
      <c r="V4793" s="61"/>
      <c r="W4793" s="61"/>
    </row>
    <row r="4794" spans="21:23" x14ac:dyDescent="0.2">
      <c r="U4794" s="77"/>
      <c r="V4794" s="61"/>
      <c r="W4794" s="61"/>
    </row>
    <row r="4795" spans="21:23" x14ac:dyDescent="0.2">
      <c r="U4795" s="77"/>
      <c r="V4795" s="61"/>
      <c r="W4795" s="61"/>
    </row>
    <row r="4796" spans="21:23" x14ac:dyDescent="0.2">
      <c r="U4796" s="77"/>
      <c r="V4796" s="61"/>
      <c r="W4796" s="61"/>
    </row>
    <row r="4797" spans="21:23" x14ac:dyDescent="0.2">
      <c r="U4797" s="77"/>
      <c r="V4797" s="61"/>
      <c r="W4797" s="61"/>
    </row>
    <row r="4798" spans="21:23" x14ac:dyDescent="0.2">
      <c r="U4798" s="77"/>
      <c r="V4798" s="61"/>
      <c r="W4798" s="61"/>
    </row>
    <row r="4799" spans="21:23" x14ac:dyDescent="0.2">
      <c r="U4799" s="77"/>
      <c r="V4799" s="61"/>
      <c r="W4799" s="61"/>
    </row>
    <row r="4800" spans="21:23" x14ac:dyDescent="0.2">
      <c r="U4800" s="77"/>
      <c r="V4800" s="61"/>
      <c r="W4800" s="61"/>
    </row>
    <row r="4801" spans="21:23" x14ac:dyDescent="0.2">
      <c r="U4801" s="77"/>
      <c r="V4801" s="61"/>
      <c r="W4801" s="61"/>
    </row>
    <row r="4802" spans="21:23" x14ac:dyDescent="0.2">
      <c r="U4802" s="77"/>
      <c r="V4802" s="61"/>
      <c r="W4802" s="61"/>
    </row>
    <row r="4803" spans="21:23" x14ac:dyDescent="0.2">
      <c r="U4803" s="77"/>
      <c r="V4803" s="61"/>
      <c r="W4803" s="61"/>
    </row>
    <row r="4804" spans="21:23" x14ac:dyDescent="0.2">
      <c r="U4804" s="77"/>
      <c r="V4804" s="61"/>
      <c r="W4804" s="61"/>
    </row>
    <row r="4805" spans="21:23" x14ac:dyDescent="0.2">
      <c r="U4805" s="77"/>
      <c r="V4805" s="61"/>
      <c r="W4805" s="61"/>
    </row>
    <row r="4806" spans="21:23" x14ac:dyDescent="0.2">
      <c r="U4806" s="77"/>
      <c r="V4806" s="61"/>
      <c r="W4806" s="61"/>
    </row>
    <row r="4807" spans="21:23" x14ac:dyDescent="0.2">
      <c r="U4807" s="77"/>
      <c r="V4807" s="61"/>
      <c r="W4807" s="61"/>
    </row>
    <row r="4808" spans="21:23" x14ac:dyDescent="0.2">
      <c r="U4808" s="77"/>
      <c r="V4808" s="61"/>
      <c r="W4808" s="61"/>
    </row>
    <row r="4809" spans="21:23" x14ac:dyDescent="0.2">
      <c r="U4809" s="77"/>
      <c r="V4809" s="61"/>
      <c r="W4809" s="61"/>
    </row>
    <row r="4810" spans="21:23" x14ac:dyDescent="0.2">
      <c r="U4810" s="77"/>
      <c r="V4810" s="61"/>
      <c r="W4810" s="61"/>
    </row>
    <row r="4811" spans="21:23" x14ac:dyDescent="0.2">
      <c r="U4811" s="77"/>
      <c r="V4811" s="61"/>
      <c r="W4811" s="61"/>
    </row>
    <row r="4812" spans="21:23" x14ac:dyDescent="0.2">
      <c r="U4812" s="77"/>
      <c r="V4812" s="61"/>
      <c r="W4812" s="61"/>
    </row>
    <row r="4813" spans="21:23" x14ac:dyDescent="0.2">
      <c r="U4813" s="77"/>
      <c r="V4813" s="61"/>
      <c r="W4813" s="61"/>
    </row>
    <row r="4814" spans="21:23" x14ac:dyDescent="0.2">
      <c r="U4814" s="77"/>
      <c r="V4814" s="61"/>
      <c r="W4814" s="61"/>
    </row>
    <row r="4815" spans="21:23" x14ac:dyDescent="0.2">
      <c r="U4815" s="77"/>
      <c r="V4815" s="61"/>
      <c r="W4815" s="61"/>
    </row>
    <row r="4816" spans="21:23" x14ac:dyDescent="0.2">
      <c r="U4816" s="77"/>
      <c r="V4816" s="61"/>
      <c r="W4816" s="61"/>
    </row>
    <row r="4817" spans="21:23" x14ac:dyDescent="0.2">
      <c r="U4817" s="77"/>
      <c r="V4817" s="61"/>
      <c r="W4817" s="61"/>
    </row>
    <row r="4818" spans="21:23" x14ac:dyDescent="0.2">
      <c r="U4818" s="77"/>
      <c r="V4818" s="61"/>
      <c r="W4818" s="61"/>
    </row>
    <row r="4819" spans="21:23" x14ac:dyDescent="0.2">
      <c r="U4819" s="77"/>
      <c r="V4819" s="61"/>
      <c r="W4819" s="61"/>
    </row>
    <row r="4820" spans="21:23" x14ac:dyDescent="0.2">
      <c r="U4820" s="77"/>
      <c r="V4820" s="61"/>
      <c r="W4820" s="61"/>
    </row>
    <row r="4821" spans="21:23" x14ac:dyDescent="0.2">
      <c r="U4821" s="77"/>
      <c r="V4821" s="61"/>
      <c r="W4821" s="61"/>
    </row>
    <row r="4822" spans="21:23" x14ac:dyDescent="0.2">
      <c r="U4822" s="77"/>
      <c r="V4822" s="61"/>
      <c r="W4822" s="61"/>
    </row>
    <row r="4823" spans="21:23" x14ac:dyDescent="0.2">
      <c r="U4823" s="77"/>
      <c r="V4823" s="61"/>
      <c r="W4823" s="61"/>
    </row>
    <row r="4824" spans="21:23" x14ac:dyDescent="0.2">
      <c r="U4824" s="77"/>
      <c r="V4824" s="61"/>
      <c r="W4824" s="61"/>
    </row>
    <row r="4825" spans="21:23" x14ac:dyDescent="0.2">
      <c r="U4825" s="77"/>
      <c r="V4825" s="61"/>
      <c r="W4825" s="61"/>
    </row>
    <row r="4826" spans="21:23" x14ac:dyDescent="0.2">
      <c r="U4826" s="77"/>
      <c r="V4826" s="61"/>
      <c r="W4826" s="61"/>
    </row>
    <row r="4827" spans="21:23" x14ac:dyDescent="0.2">
      <c r="U4827" s="77"/>
      <c r="V4827" s="61"/>
      <c r="W4827" s="61"/>
    </row>
    <row r="4828" spans="21:23" x14ac:dyDescent="0.2">
      <c r="U4828" s="77"/>
      <c r="V4828" s="61"/>
      <c r="W4828" s="61"/>
    </row>
    <row r="4829" spans="21:23" x14ac:dyDescent="0.2">
      <c r="U4829" s="77"/>
      <c r="V4829" s="61"/>
      <c r="W4829" s="61"/>
    </row>
    <row r="4830" spans="21:23" x14ac:dyDescent="0.2">
      <c r="U4830" s="77"/>
      <c r="V4830" s="61"/>
      <c r="W4830" s="61"/>
    </row>
    <row r="4831" spans="21:23" x14ac:dyDescent="0.2">
      <c r="U4831" s="77"/>
      <c r="V4831" s="61"/>
      <c r="W4831" s="61"/>
    </row>
    <row r="4832" spans="21:23" x14ac:dyDescent="0.2">
      <c r="U4832" s="77"/>
      <c r="V4832" s="61"/>
      <c r="W4832" s="61"/>
    </row>
    <row r="4833" spans="21:23" x14ac:dyDescent="0.2">
      <c r="U4833" s="77"/>
      <c r="V4833" s="61"/>
      <c r="W4833" s="61"/>
    </row>
    <row r="4834" spans="21:23" x14ac:dyDescent="0.2">
      <c r="U4834" s="77"/>
      <c r="V4834" s="61"/>
      <c r="W4834" s="61"/>
    </row>
    <row r="4835" spans="21:23" x14ac:dyDescent="0.2">
      <c r="U4835" s="77"/>
      <c r="V4835" s="61"/>
      <c r="W4835" s="61"/>
    </row>
    <row r="4836" spans="21:23" x14ac:dyDescent="0.2">
      <c r="U4836" s="77"/>
      <c r="V4836" s="61"/>
      <c r="W4836" s="61"/>
    </row>
    <row r="4837" spans="21:23" x14ac:dyDescent="0.2">
      <c r="U4837" s="77"/>
      <c r="V4837" s="61"/>
      <c r="W4837" s="61"/>
    </row>
    <row r="4838" spans="21:23" x14ac:dyDescent="0.2">
      <c r="U4838" s="77"/>
      <c r="V4838" s="61"/>
      <c r="W4838" s="61"/>
    </row>
    <row r="4839" spans="21:23" x14ac:dyDescent="0.2">
      <c r="U4839" s="77"/>
      <c r="V4839" s="61"/>
      <c r="W4839" s="61"/>
    </row>
    <row r="4840" spans="21:23" x14ac:dyDescent="0.2">
      <c r="U4840" s="77"/>
      <c r="V4840" s="61"/>
      <c r="W4840" s="61"/>
    </row>
    <row r="4841" spans="21:23" x14ac:dyDescent="0.2">
      <c r="U4841" s="77"/>
      <c r="V4841" s="61"/>
      <c r="W4841" s="61"/>
    </row>
    <row r="4842" spans="21:23" x14ac:dyDescent="0.2">
      <c r="U4842" s="77"/>
      <c r="V4842" s="61"/>
      <c r="W4842" s="61"/>
    </row>
    <row r="4843" spans="21:23" x14ac:dyDescent="0.2">
      <c r="U4843" s="77"/>
      <c r="V4843" s="61"/>
      <c r="W4843" s="61"/>
    </row>
    <row r="4844" spans="21:23" x14ac:dyDescent="0.2">
      <c r="U4844" s="77"/>
      <c r="V4844" s="61"/>
      <c r="W4844" s="61"/>
    </row>
    <row r="4845" spans="21:23" x14ac:dyDescent="0.2">
      <c r="U4845" s="77"/>
      <c r="V4845" s="61"/>
      <c r="W4845" s="61"/>
    </row>
    <row r="4846" spans="21:23" x14ac:dyDescent="0.2">
      <c r="U4846" s="77"/>
      <c r="V4846" s="61"/>
      <c r="W4846" s="61"/>
    </row>
    <row r="4847" spans="21:23" x14ac:dyDescent="0.2">
      <c r="U4847" s="77"/>
      <c r="V4847" s="61"/>
      <c r="W4847" s="61"/>
    </row>
    <row r="4848" spans="21:23" x14ac:dyDescent="0.2">
      <c r="U4848" s="77"/>
      <c r="V4848" s="61"/>
      <c r="W4848" s="61"/>
    </row>
    <row r="4849" spans="21:23" x14ac:dyDescent="0.2">
      <c r="U4849" s="77"/>
      <c r="V4849" s="61"/>
      <c r="W4849" s="61"/>
    </row>
    <row r="4850" spans="21:23" x14ac:dyDescent="0.2">
      <c r="U4850" s="77"/>
      <c r="V4850" s="61"/>
      <c r="W4850" s="61"/>
    </row>
    <row r="4851" spans="21:23" x14ac:dyDescent="0.2">
      <c r="U4851" s="77"/>
      <c r="V4851" s="61"/>
      <c r="W4851" s="61"/>
    </row>
    <row r="4852" spans="21:23" x14ac:dyDescent="0.2">
      <c r="U4852" s="77"/>
      <c r="V4852" s="61"/>
      <c r="W4852" s="61"/>
    </row>
    <row r="4853" spans="21:23" x14ac:dyDescent="0.2">
      <c r="U4853" s="77"/>
      <c r="V4853" s="61"/>
      <c r="W4853" s="61"/>
    </row>
    <row r="4854" spans="21:23" x14ac:dyDescent="0.2">
      <c r="U4854" s="77"/>
      <c r="V4854" s="61"/>
      <c r="W4854" s="61"/>
    </row>
    <row r="4855" spans="21:23" x14ac:dyDescent="0.2">
      <c r="U4855" s="77"/>
      <c r="V4855" s="61"/>
      <c r="W4855" s="61"/>
    </row>
    <row r="4856" spans="21:23" x14ac:dyDescent="0.2">
      <c r="U4856" s="77"/>
      <c r="V4856" s="61"/>
      <c r="W4856" s="61"/>
    </row>
    <row r="4857" spans="21:23" x14ac:dyDescent="0.2">
      <c r="U4857" s="77"/>
      <c r="V4857" s="61"/>
      <c r="W4857" s="61"/>
    </row>
    <row r="4858" spans="21:23" x14ac:dyDescent="0.2">
      <c r="U4858" s="77"/>
      <c r="V4858" s="61"/>
      <c r="W4858" s="61"/>
    </row>
    <row r="4859" spans="21:23" x14ac:dyDescent="0.2">
      <c r="U4859" s="77"/>
      <c r="V4859" s="61"/>
      <c r="W4859" s="61"/>
    </row>
    <row r="4860" spans="21:23" x14ac:dyDescent="0.2">
      <c r="U4860" s="77"/>
      <c r="V4860" s="61"/>
      <c r="W4860" s="61"/>
    </row>
    <row r="4861" spans="21:23" x14ac:dyDescent="0.2">
      <c r="U4861" s="77"/>
      <c r="V4861" s="61"/>
      <c r="W4861" s="61"/>
    </row>
    <row r="4862" spans="21:23" x14ac:dyDescent="0.2">
      <c r="U4862" s="77"/>
      <c r="V4862" s="61"/>
      <c r="W4862" s="61"/>
    </row>
    <row r="4863" spans="21:23" x14ac:dyDescent="0.2">
      <c r="U4863" s="77"/>
      <c r="V4863" s="61"/>
      <c r="W4863" s="61"/>
    </row>
    <row r="4864" spans="21:23" x14ac:dyDescent="0.2">
      <c r="U4864" s="77"/>
      <c r="V4864" s="61"/>
      <c r="W4864" s="61"/>
    </row>
    <row r="4865" spans="21:23" x14ac:dyDescent="0.2">
      <c r="U4865" s="77"/>
      <c r="V4865" s="61"/>
      <c r="W4865" s="61"/>
    </row>
    <row r="4866" spans="21:23" x14ac:dyDescent="0.2">
      <c r="U4866" s="77"/>
      <c r="V4866" s="61"/>
      <c r="W4866" s="61"/>
    </row>
    <row r="4867" spans="21:23" x14ac:dyDescent="0.2">
      <c r="U4867" s="77"/>
      <c r="V4867" s="61"/>
      <c r="W4867" s="61"/>
    </row>
    <row r="4868" spans="21:23" x14ac:dyDescent="0.2">
      <c r="U4868" s="77"/>
      <c r="V4868" s="61"/>
      <c r="W4868" s="61"/>
    </row>
    <row r="4869" spans="21:23" x14ac:dyDescent="0.2">
      <c r="U4869" s="77"/>
      <c r="V4869" s="61"/>
      <c r="W4869" s="61"/>
    </row>
    <row r="4870" spans="21:23" x14ac:dyDescent="0.2">
      <c r="U4870" s="77"/>
      <c r="V4870" s="61"/>
      <c r="W4870" s="61"/>
    </row>
    <row r="4871" spans="21:23" x14ac:dyDescent="0.2">
      <c r="U4871" s="77"/>
      <c r="V4871" s="61"/>
      <c r="W4871" s="61"/>
    </row>
    <row r="4872" spans="21:23" x14ac:dyDescent="0.2">
      <c r="U4872" s="77"/>
      <c r="V4872" s="61"/>
      <c r="W4872" s="61"/>
    </row>
    <row r="4873" spans="21:23" x14ac:dyDescent="0.2">
      <c r="U4873" s="77"/>
      <c r="V4873" s="61"/>
      <c r="W4873" s="61"/>
    </row>
    <row r="4874" spans="21:23" x14ac:dyDescent="0.2">
      <c r="U4874" s="77"/>
      <c r="V4874" s="61"/>
      <c r="W4874" s="61"/>
    </row>
    <row r="4875" spans="21:23" x14ac:dyDescent="0.2">
      <c r="U4875" s="77"/>
      <c r="V4875" s="61"/>
      <c r="W4875" s="61"/>
    </row>
    <row r="4876" spans="21:23" x14ac:dyDescent="0.2">
      <c r="U4876" s="77"/>
      <c r="V4876" s="61"/>
      <c r="W4876" s="61"/>
    </row>
    <row r="4877" spans="21:23" x14ac:dyDescent="0.2">
      <c r="U4877" s="77"/>
      <c r="V4877" s="61"/>
      <c r="W4877" s="61"/>
    </row>
    <row r="4878" spans="21:23" x14ac:dyDescent="0.2">
      <c r="U4878" s="77"/>
      <c r="V4878" s="61"/>
      <c r="W4878" s="61"/>
    </row>
    <row r="4879" spans="21:23" x14ac:dyDescent="0.2">
      <c r="U4879" s="77"/>
      <c r="V4879" s="61"/>
      <c r="W4879" s="61"/>
    </row>
    <row r="4880" spans="21:23" x14ac:dyDescent="0.2">
      <c r="U4880" s="77"/>
      <c r="V4880" s="61"/>
      <c r="W4880" s="61"/>
    </row>
    <row r="4881" spans="21:23" x14ac:dyDescent="0.2">
      <c r="U4881" s="77"/>
      <c r="V4881" s="61"/>
      <c r="W4881" s="61"/>
    </row>
    <row r="4882" spans="21:23" x14ac:dyDescent="0.2">
      <c r="U4882" s="77"/>
      <c r="V4882" s="61"/>
      <c r="W4882" s="61"/>
    </row>
    <row r="4883" spans="21:23" x14ac:dyDescent="0.2">
      <c r="U4883" s="77"/>
      <c r="V4883" s="61"/>
      <c r="W4883" s="61"/>
    </row>
    <row r="4884" spans="21:23" x14ac:dyDescent="0.2">
      <c r="U4884" s="77"/>
      <c r="V4884" s="61"/>
      <c r="W4884" s="61"/>
    </row>
    <row r="4885" spans="21:23" x14ac:dyDescent="0.2">
      <c r="U4885" s="77"/>
      <c r="V4885" s="61"/>
      <c r="W4885" s="61"/>
    </row>
    <row r="4886" spans="21:23" x14ac:dyDescent="0.2">
      <c r="U4886" s="77"/>
      <c r="V4886" s="61"/>
      <c r="W4886" s="61"/>
    </row>
    <row r="4887" spans="21:23" x14ac:dyDescent="0.2">
      <c r="U4887" s="77"/>
      <c r="V4887" s="61"/>
      <c r="W4887" s="61"/>
    </row>
    <row r="4888" spans="21:23" x14ac:dyDescent="0.2">
      <c r="U4888" s="77"/>
      <c r="V4888" s="61"/>
      <c r="W4888" s="61"/>
    </row>
    <row r="4889" spans="21:23" x14ac:dyDescent="0.2">
      <c r="U4889" s="77"/>
      <c r="V4889" s="61"/>
      <c r="W4889" s="61"/>
    </row>
    <row r="4890" spans="21:23" x14ac:dyDescent="0.2">
      <c r="U4890" s="77"/>
      <c r="V4890" s="61"/>
      <c r="W4890" s="61"/>
    </row>
    <row r="4891" spans="21:23" x14ac:dyDescent="0.2">
      <c r="U4891" s="77"/>
      <c r="V4891" s="61"/>
      <c r="W4891" s="61"/>
    </row>
    <row r="4892" spans="21:23" x14ac:dyDescent="0.2">
      <c r="U4892" s="77"/>
      <c r="V4892" s="61"/>
      <c r="W4892" s="61"/>
    </row>
    <row r="4893" spans="21:23" x14ac:dyDescent="0.2">
      <c r="U4893" s="77"/>
      <c r="V4893" s="61"/>
      <c r="W4893" s="61"/>
    </row>
    <row r="4894" spans="21:23" x14ac:dyDescent="0.2">
      <c r="U4894" s="77"/>
      <c r="V4894" s="61"/>
      <c r="W4894" s="61"/>
    </row>
    <row r="4895" spans="21:23" x14ac:dyDescent="0.2">
      <c r="U4895" s="77"/>
      <c r="V4895" s="61"/>
      <c r="W4895" s="61"/>
    </row>
    <row r="4896" spans="21:23" x14ac:dyDescent="0.2">
      <c r="U4896" s="77"/>
      <c r="V4896" s="61"/>
      <c r="W4896" s="61"/>
    </row>
    <row r="4897" spans="21:23" x14ac:dyDescent="0.2">
      <c r="U4897" s="77"/>
      <c r="V4897" s="61"/>
      <c r="W4897" s="61"/>
    </row>
    <row r="4898" spans="21:23" x14ac:dyDescent="0.2">
      <c r="U4898" s="77"/>
      <c r="V4898" s="61"/>
      <c r="W4898" s="61"/>
    </row>
    <row r="4899" spans="21:23" x14ac:dyDescent="0.2">
      <c r="U4899" s="77"/>
      <c r="V4899" s="61"/>
      <c r="W4899" s="61"/>
    </row>
    <row r="4900" spans="21:23" x14ac:dyDescent="0.2">
      <c r="U4900" s="77"/>
      <c r="V4900" s="61"/>
      <c r="W4900" s="61"/>
    </row>
    <row r="4901" spans="21:23" x14ac:dyDescent="0.2">
      <c r="U4901" s="77"/>
      <c r="V4901" s="61"/>
      <c r="W4901" s="61"/>
    </row>
    <row r="4902" spans="21:23" x14ac:dyDescent="0.2">
      <c r="U4902" s="77"/>
      <c r="V4902" s="61"/>
      <c r="W4902" s="61"/>
    </row>
    <row r="4903" spans="21:23" x14ac:dyDescent="0.2">
      <c r="U4903" s="77"/>
      <c r="V4903" s="61"/>
      <c r="W4903" s="61"/>
    </row>
    <row r="4904" spans="21:23" x14ac:dyDescent="0.2">
      <c r="U4904" s="77"/>
      <c r="V4904" s="61"/>
      <c r="W4904" s="61"/>
    </row>
    <row r="4905" spans="21:23" x14ac:dyDescent="0.2">
      <c r="U4905" s="77"/>
      <c r="V4905" s="61"/>
      <c r="W4905" s="61"/>
    </row>
    <row r="4906" spans="21:23" x14ac:dyDescent="0.2">
      <c r="U4906" s="77"/>
      <c r="V4906" s="61"/>
      <c r="W4906" s="61"/>
    </row>
    <row r="4907" spans="21:23" x14ac:dyDescent="0.2">
      <c r="U4907" s="77"/>
      <c r="V4907" s="61"/>
      <c r="W4907" s="61"/>
    </row>
    <row r="4908" spans="21:23" x14ac:dyDescent="0.2">
      <c r="U4908" s="77"/>
      <c r="V4908" s="61"/>
      <c r="W4908" s="61"/>
    </row>
    <row r="4909" spans="21:23" x14ac:dyDescent="0.2">
      <c r="U4909" s="77"/>
      <c r="V4909" s="61"/>
      <c r="W4909" s="61"/>
    </row>
    <row r="4910" spans="21:23" x14ac:dyDescent="0.2">
      <c r="U4910" s="77"/>
      <c r="V4910" s="61"/>
      <c r="W4910" s="61"/>
    </row>
    <row r="4911" spans="21:23" x14ac:dyDescent="0.2">
      <c r="U4911" s="77"/>
      <c r="V4911" s="61"/>
      <c r="W4911" s="61"/>
    </row>
    <row r="4912" spans="21:23" x14ac:dyDescent="0.2">
      <c r="U4912" s="77"/>
      <c r="V4912" s="61"/>
      <c r="W4912" s="61"/>
    </row>
    <row r="4913" spans="21:23" x14ac:dyDescent="0.2">
      <c r="U4913" s="77"/>
      <c r="V4913" s="61"/>
      <c r="W4913" s="61"/>
    </row>
    <row r="4914" spans="21:23" x14ac:dyDescent="0.2">
      <c r="U4914" s="77"/>
      <c r="V4914" s="61"/>
      <c r="W4914" s="61"/>
    </row>
    <row r="4915" spans="21:23" x14ac:dyDescent="0.2">
      <c r="U4915" s="77"/>
      <c r="V4915" s="61"/>
      <c r="W4915" s="61"/>
    </row>
    <row r="4916" spans="21:23" x14ac:dyDescent="0.2">
      <c r="U4916" s="77"/>
      <c r="V4916" s="61"/>
      <c r="W4916" s="61"/>
    </row>
    <row r="4917" spans="21:23" x14ac:dyDescent="0.2">
      <c r="U4917" s="77"/>
      <c r="V4917" s="61"/>
      <c r="W4917" s="61"/>
    </row>
    <row r="4918" spans="21:23" x14ac:dyDescent="0.2">
      <c r="U4918" s="77"/>
      <c r="V4918" s="61"/>
      <c r="W4918" s="61"/>
    </row>
    <row r="4919" spans="21:23" x14ac:dyDescent="0.2">
      <c r="U4919" s="77"/>
      <c r="V4919" s="61"/>
      <c r="W4919" s="61"/>
    </row>
    <row r="4920" spans="21:23" x14ac:dyDescent="0.2">
      <c r="U4920" s="77"/>
      <c r="V4920" s="61"/>
      <c r="W4920" s="61"/>
    </row>
    <row r="4921" spans="21:23" x14ac:dyDescent="0.2">
      <c r="U4921" s="77"/>
      <c r="V4921" s="61"/>
      <c r="W4921" s="61"/>
    </row>
    <row r="4922" spans="21:23" x14ac:dyDescent="0.2">
      <c r="U4922" s="77"/>
      <c r="V4922" s="61"/>
      <c r="W4922" s="61"/>
    </row>
    <row r="4923" spans="21:23" x14ac:dyDescent="0.2">
      <c r="U4923" s="77"/>
      <c r="V4923" s="61"/>
      <c r="W4923" s="61"/>
    </row>
    <row r="4924" spans="21:23" x14ac:dyDescent="0.2">
      <c r="U4924" s="77"/>
      <c r="V4924" s="61"/>
      <c r="W4924" s="61"/>
    </row>
    <row r="4925" spans="21:23" x14ac:dyDescent="0.2">
      <c r="U4925" s="77"/>
      <c r="V4925" s="61"/>
      <c r="W4925" s="61"/>
    </row>
    <row r="4926" spans="21:23" x14ac:dyDescent="0.2">
      <c r="U4926" s="77"/>
      <c r="V4926" s="61"/>
      <c r="W4926" s="61"/>
    </row>
    <row r="4927" spans="21:23" x14ac:dyDescent="0.2">
      <c r="U4927" s="77"/>
      <c r="V4927" s="61"/>
      <c r="W4927" s="61"/>
    </row>
    <row r="4928" spans="21:23" x14ac:dyDescent="0.2">
      <c r="U4928" s="77"/>
      <c r="V4928" s="61"/>
      <c r="W4928" s="61"/>
    </row>
    <row r="4929" spans="21:23" x14ac:dyDescent="0.2">
      <c r="U4929" s="77"/>
      <c r="V4929" s="61"/>
      <c r="W4929" s="61"/>
    </row>
    <row r="4930" spans="21:23" x14ac:dyDescent="0.2">
      <c r="U4930" s="77"/>
      <c r="V4930" s="61"/>
      <c r="W4930" s="61"/>
    </row>
    <row r="4931" spans="21:23" x14ac:dyDescent="0.2">
      <c r="U4931" s="77"/>
      <c r="V4931" s="61"/>
      <c r="W4931" s="61"/>
    </row>
    <row r="4932" spans="21:23" x14ac:dyDescent="0.2">
      <c r="U4932" s="77"/>
      <c r="V4932" s="61"/>
      <c r="W4932" s="61"/>
    </row>
    <row r="4933" spans="21:23" x14ac:dyDescent="0.2">
      <c r="U4933" s="77"/>
      <c r="V4933" s="61"/>
      <c r="W4933" s="61"/>
    </row>
    <row r="4934" spans="21:23" x14ac:dyDescent="0.2">
      <c r="U4934" s="77"/>
      <c r="V4934" s="61"/>
      <c r="W4934" s="61"/>
    </row>
    <row r="4935" spans="21:23" x14ac:dyDescent="0.2">
      <c r="U4935" s="77"/>
      <c r="V4935" s="61"/>
      <c r="W4935" s="61"/>
    </row>
    <row r="4936" spans="21:23" x14ac:dyDescent="0.2">
      <c r="U4936" s="77"/>
      <c r="V4936" s="61"/>
      <c r="W4936" s="61"/>
    </row>
    <row r="4937" spans="21:23" x14ac:dyDescent="0.2">
      <c r="U4937" s="77"/>
      <c r="V4937" s="61"/>
      <c r="W4937" s="61"/>
    </row>
    <row r="4938" spans="21:23" x14ac:dyDescent="0.2">
      <c r="U4938" s="77"/>
      <c r="V4938" s="61"/>
      <c r="W4938" s="61"/>
    </row>
    <row r="4939" spans="21:23" x14ac:dyDescent="0.2">
      <c r="U4939" s="77"/>
      <c r="V4939" s="61"/>
      <c r="W4939" s="61"/>
    </row>
    <row r="4940" spans="21:23" x14ac:dyDescent="0.2">
      <c r="U4940" s="77"/>
      <c r="V4940" s="61"/>
      <c r="W4940" s="61"/>
    </row>
    <row r="4941" spans="21:23" x14ac:dyDescent="0.2">
      <c r="U4941" s="77"/>
      <c r="V4941" s="61"/>
      <c r="W4941" s="61"/>
    </row>
    <row r="4942" spans="21:23" x14ac:dyDescent="0.2">
      <c r="U4942" s="77"/>
      <c r="V4942" s="61"/>
      <c r="W4942" s="61"/>
    </row>
    <row r="4943" spans="21:23" x14ac:dyDescent="0.2">
      <c r="U4943" s="77"/>
      <c r="V4943" s="61"/>
      <c r="W4943" s="61"/>
    </row>
    <row r="4944" spans="21:23" x14ac:dyDescent="0.2">
      <c r="U4944" s="77"/>
      <c r="V4944" s="61"/>
      <c r="W4944" s="61"/>
    </row>
    <row r="4945" spans="21:23" x14ac:dyDescent="0.2">
      <c r="U4945" s="77"/>
      <c r="V4945" s="61"/>
      <c r="W4945" s="61"/>
    </row>
    <row r="4946" spans="21:23" x14ac:dyDescent="0.2">
      <c r="U4946" s="77"/>
      <c r="V4946" s="61"/>
      <c r="W4946" s="61"/>
    </row>
    <row r="4947" spans="21:23" x14ac:dyDescent="0.2">
      <c r="U4947" s="77"/>
      <c r="V4947" s="61"/>
      <c r="W4947" s="61"/>
    </row>
    <row r="4948" spans="21:23" x14ac:dyDescent="0.2">
      <c r="U4948" s="77"/>
      <c r="V4948" s="61"/>
      <c r="W4948" s="61"/>
    </row>
    <row r="4949" spans="21:23" x14ac:dyDescent="0.2">
      <c r="U4949" s="77"/>
      <c r="V4949" s="61"/>
      <c r="W4949" s="61"/>
    </row>
    <row r="4950" spans="21:23" x14ac:dyDescent="0.2">
      <c r="U4950" s="77"/>
      <c r="V4950" s="61"/>
      <c r="W4950" s="61"/>
    </row>
    <row r="4951" spans="21:23" x14ac:dyDescent="0.2">
      <c r="U4951" s="77"/>
      <c r="V4951" s="61"/>
      <c r="W4951" s="61"/>
    </row>
    <row r="4952" spans="21:23" x14ac:dyDescent="0.2">
      <c r="U4952" s="77"/>
      <c r="V4952" s="61"/>
      <c r="W4952" s="61"/>
    </row>
    <row r="4953" spans="21:23" x14ac:dyDescent="0.2">
      <c r="U4953" s="77"/>
      <c r="V4953" s="61"/>
      <c r="W4953" s="61"/>
    </row>
    <row r="4954" spans="21:23" x14ac:dyDescent="0.2">
      <c r="U4954" s="77"/>
      <c r="V4954" s="61"/>
      <c r="W4954" s="61"/>
    </row>
    <row r="4955" spans="21:23" x14ac:dyDescent="0.2">
      <c r="U4955" s="77"/>
      <c r="V4955" s="61"/>
      <c r="W4955" s="61"/>
    </row>
    <row r="4956" spans="21:23" x14ac:dyDescent="0.2">
      <c r="U4956" s="77"/>
      <c r="V4956" s="61"/>
      <c r="W4956" s="61"/>
    </row>
    <row r="4957" spans="21:23" x14ac:dyDescent="0.2">
      <c r="U4957" s="77"/>
      <c r="V4957" s="61"/>
      <c r="W4957" s="61"/>
    </row>
    <row r="4958" spans="21:23" x14ac:dyDescent="0.2">
      <c r="U4958" s="77"/>
      <c r="V4958" s="61"/>
      <c r="W4958" s="61"/>
    </row>
    <row r="4959" spans="21:23" x14ac:dyDescent="0.2">
      <c r="U4959" s="77"/>
      <c r="V4959" s="61"/>
      <c r="W4959" s="61"/>
    </row>
    <row r="4960" spans="21:23" x14ac:dyDescent="0.2">
      <c r="U4960" s="77"/>
      <c r="V4960" s="61"/>
      <c r="W4960" s="61"/>
    </row>
    <row r="4961" spans="21:23" x14ac:dyDescent="0.2">
      <c r="U4961" s="77"/>
      <c r="V4961" s="61"/>
      <c r="W4961" s="61"/>
    </row>
    <row r="4962" spans="21:23" x14ac:dyDescent="0.2">
      <c r="U4962" s="77"/>
      <c r="V4962" s="61"/>
      <c r="W4962" s="61"/>
    </row>
    <row r="4963" spans="21:23" x14ac:dyDescent="0.2">
      <c r="U4963" s="77"/>
      <c r="V4963" s="61"/>
      <c r="W4963" s="61"/>
    </row>
    <row r="4964" spans="21:23" x14ac:dyDescent="0.2">
      <c r="U4964" s="77"/>
      <c r="V4964" s="61"/>
      <c r="W4964" s="61"/>
    </row>
    <row r="4965" spans="21:23" x14ac:dyDescent="0.2">
      <c r="U4965" s="77"/>
      <c r="V4965" s="61"/>
      <c r="W4965" s="61"/>
    </row>
    <row r="4966" spans="21:23" x14ac:dyDescent="0.2">
      <c r="U4966" s="77"/>
      <c r="V4966" s="61"/>
      <c r="W4966" s="61"/>
    </row>
    <row r="4967" spans="21:23" x14ac:dyDescent="0.2">
      <c r="U4967" s="77"/>
      <c r="V4967" s="61"/>
      <c r="W4967" s="61"/>
    </row>
    <row r="4968" spans="21:23" x14ac:dyDescent="0.2">
      <c r="U4968" s="77"/>
      <c r="V4968" s="61"/>
      <c r="W4968" s="61"/>
    </row>
    <row r="4969" spans="21:23" x14ac:dyDescent="0.2">
      <c r="U4969" s="77"/>
      <c r="V4969" s="61"/>
      <c r="W4969" s="61"/>
    </row>
    <row r="4970" spans="21:23" x14ac:dyDescent="0.2">
      <c r="U4970" s="77"/>
      <c r="V4970" s="61"/>
      <c r="W4970" s="61"/>
    </row>
    <row r="4971" spans="21:23" x14ac:dyDescent="0.2">
      <c r="U4971" s="77"/>
      <c r="V4971" s="61"/>
      <c r="W4971" s="61"/>
    </row>
    <row r="4972" spans="21:23" x14ac:dyDescent="0.2">
      <c r="U4972" s="77"/>
      <c r="V4972" s="61"/>
      <c r="W4972" s="61"/>
    </row>
    <row r="4973" spans="21:23" x14ac:dyDescent="0.2">
      <c r="U4973" s="77"/>
      <c r="V4973" s="61"/>
      <c r="W4973" s="61"/>
    </row>
    <row r="4974" spans="21:23" x14ac:dyDescent="0.2">
      <c r="U4974" s="77"/>
      <c r="V4974" s="61"/>
      <c r="W4974" s="61"/>
    </row>
    <row r="4975" spans="21:23" x14ac:dyDescent="0.2">
      <c r="U4975" s="77"/>
      <c r="V4975" s="61"/>
      <c r="W4975" s="61"/>
    </row>
    <row r="4976" spans="21:23" x14ac:dyDescent="0.2">
      <c r="U4976" s="77"/>
      <c r="V4976" s="61"/>
      <c r="W4976" s="61"/>
    </row>
    <row r="4977" spans="21:23" x14ac:dyDescent="0.2">
      <c r="U4977" s="77"/>
      <c r="V4977" s="61"/>
      <c r="W4977" s="61"/>
    </row>
    <row r="4978" spans="21:23" x14ac:dyDescent="0.2">
      <c r="U4978" s="77"/>
      <c r="V4978" s="61"/>
      <c r="W4978" s="61"/>
    </row>
    <row r="4979" spans="21:23" x14ac:dyDescent="0.2">
      <c r="U4979" s="77"/>
      <c r="V4979" s="61"/>
      <c r="W4979" s="61"/>
    </row>
    <row r="4980" spans="21:23" x14ac:dyDescent="0.2">
      <c r="U4980" s="77"/>
      <c r="V4980" s="61"/>
      <c r="W4980" s="61"/>
    </row>
    <row r="4981" spans="21:23" x14ac:dyDescent="0.2">
      <c r="U4981" s="77"/>
      <c r="V4981" s="61"/>
      <c r="W4981" s="61"/>
    </row>
    <row r="4982" spans="21:23" x14ac:dyDescent="0.2">
      <c r="U4982" s="77"/>
      <c r="V4982" s="61"/>
      <c r="W4982" s="61"/>
    </row>
    <row r="4983" spans="21:23" x14ac:dyDescent="0.2">
      <c r="U4983" s="77"/>
      <c r="V4983" s="61"/>
      <c r="W4983" s="61"/>
    </row>
    <row r="4984" spans="21:23" x14ac:dyDescent="0.2">
      <c r="U4984" s="77"/>
      <c r="V4984" s="61"/>
      <c r="W4984" s="61"/>
    </row>
    <row r="4985" spans="21:23" x14ac:dyDescent="0.2">
      <c r="U4985" s="77"/>
      <c r="V4985" s="61"/>
      <c r="W4985" s="61"/>
    </row>
    <row r="4986" spans="21:23" x14ac:dyDescent="0.2">
      <c r="U4986" s="77"/>
      <c r="V4986" s="61"/>
      <c r="W4986" s="61"/>
    </row>
    <row r="4987" spans="21:23" x14ac:dyDescent="0.2">
      <c r="U4987" s="77"/>
      <c r="V4987" s="61"/>
      <c r="W4987" s="61"/>
    </row>
    <row r="4988" spans="21:23" x14ac:dyDescent="0.2">
      <c r="U4988" s="77"/>
      <c r="V4988" s="61"/>
      <c r="W4988" s="61"/>
    </row>
    <row r="4989" spans="21:23" x14ac:dyDescent="0.2">
      <c r="U4989" s="77"/>
      <c r="V4989" s="61"/>
      <c r="W4989" s="61"/>
    </row>
    <row r="4990" spans="21:23" x14ac:dyDescent="0.2">
      <c r="U4990" s="77"/>
      <c r="V4990" s="61"/>
      <c r="W4990" s="61"/>
    </row>
    <row r="4991" spans="21:23" x14ac:dyDescent="0.2">
      <c r="U4991" s="77"/>
      <c r="V4991" s="61"/>
      <c r="W4991" s="61"/>
    </row>
    <row r="4992" spans="21:23" x14ac:dyDescent="0.2">
      <c r="U4992" s="77"/>
      <c r="V4992" s="61"/>
      <c r="W4992" s="61"/>
    </row>
    <row r="4993" spans="21:23" x14ac:dyDescent="0.2">
      <c r="U4993" s="77"/>
      <c r="V4993" s="61"/>
      <c r="W4993" s="61"/>
    </row>
    <row r="4994" spans="21:23" x14ac:dyDescent="0.2">
      <c r="U4994" s="77"/>
      <c r="V4994" s="61"/>
      <c r="W4994" s="61"/>
    </row>
    <row r="4995" spans="21:23" x14ac:dyDescent="0.2">
      <c r="U4995" s="77"/>
      <c r="V4995" s="61"/>
      <c r="W4995" s="61"/>
    </row>
    <row r="4996" spans="21:23" x14ac:dyDescent="0.2">
      <c r="U4996" s="77"/>
      <c r="V4996" s="61"/>
      <c r="W4996" s="61"/>
    </row>
    <row r="4997" spans="21:23" x14ac:dyDescent="0.2">
      <c r="U4997" s="77"/>
      <c r="V4997" s="61"/>
      <c r="W4997" s="61"/>
    </row>
    <row r="4998" spans="21:23" x14ac:dyDescent="0.2">
      <c r="U4998" s="77"/>
      <c r="V4998" s="61"/>
      <c r="W4998" s="61"/>
    </row>
    <row r="4999" spans="21:23" x14ac:dyDescent="0.2">
      <c r="U4999" s="77"/>
      <c r="V4999" s="61"/>
      <c r="W4999" s="61"/>
    </row>
    <row r="5000" spans="21:23" x14ac:dyDescent="0.2">
      <c r="U5000" s="77"/>
      <c r="V5000" s="61"/>
      <c r="W5000" s="61"/>
    </row>
    <row r="5001" spans="21:23" x14ac:dyDescent="0.2">
      <c r="U5001" s="77"/>
      <c r="V5001" s="61"/>
      <c r="W5001" s="61"/>
    </row>
    <row r="5002" spans="21:23" x14ac:dyDescent="0.2">
      <c r="U5002" s="77"/>
      <c r="V5002" s="61"/>
      <c r="W5002" s="61"/>
    </row>
    <row r="5003" spans="21:23" x14ac:dyDescent="0.2">
      <c r="U5003" s="77"/>
      <c r="V5003" s="61"/>
      <c r="W5003" s="61"/>
    </row>
    <row r="5004" spans="21:23" x14ac:dyDescent="0.2">
      <c r="U5004" s="77"/>
      <c r="V5004" s="61"/>
      <c r="W5004" s="61"/>
    </row>
    <row r="5005" spans="21:23" x14ac:dyDescent="0.2">
      <c r="U5005" s="77"/>
      <c r="V5005" s="61"/>
      <c r="W5005" s="61"/>
    </row>
    <row r="5006" spans="21:23" x14ac:dyDescent="0.2">
      <c r="U5006" s="77"/>
      <c r="V5006" s="61"/>
      <c r="W5006" s="61"/>
    </row>
    <row r="5007" spans="21:23" x14ac:dyDescent="0.2">
      <c r="U5007" s="77"/>
      <c r="V5007" s="61"/>
      <c r="W5007" s="61"/>
    </row>
    <row r="5008" spans="21:23" x14ac:dyDescent="0.2">
      <c r="U5008" s="77"/>
      <c r="V5008" s="61"/>
      <c r="W5008" s="61"/>
    </row>
    <row r="5009" spans="21:23" x14ac:dyDescent="0.2">
      <c r="U5009" s="77"/>
      <c r="V5009" s="61"/>
      <c r="W5009" s="61"/>
    </row>
    <row r="5010" spans="21:23" x14ac:dyDescent="0.2">
      <c r="U5010" s="77"/>
      <c r="V5010" s="61"/>
      <c r="W5010" s="61"/>
    </row>
    <row r="5011" spans="21:23" x14ac:dyDescent="0.2">
      <c r="U5011" s="77"/>
      <c r="V5011" s="61"/>
      <c r="W5011" s="61"/>
    </row>
    <row r="5012" spans="21:23" x14ac:dyDescent="0.2">
      <c r="U5012" s="77"/>
      <c r="V5012" s="61"/>
      <c r="W5012" s="61"/>
    </row>
    <row r="5013" spans="21:23" x14ac:dyDescent="0.2">
      <c r="U5013" s="77"/>
      <c r="V5013" s="61"/>
      <c r="W5013" s="61"/>
    </row>
    <row r="5014" spans="21:23" x14ac:dyDescent="0.2">
      <c r="U5014" s="77"/>
      <c r="V5014" s="61"/>
      <c r="W5014" s="61"/>
    </row>
    <row r="5015" spans="21:23" x14ac:dyDescent="0.2">
      <c r="U5015" s="77"/>
      <c r="V5015" s="61"/>
      <c r="W5015" s="61"/>
    </row>
    <row r="5016" spans="21:23" x14ac:dyDescent="0.2">
      <c r="U5016" s="77"/>
      <c r="V5016" s="61"/>
      <c r="W5016" s="61"/>
    </row>
    <row r="5017" spans="21:23" x14ac:dyDescent="0.2">
      <c r="U5017" s="77"/>
      <c r="V5017" s="61"/>
      <c r="W5017" s="61"/>
    </row>
    <row r="5018" spans="21:23" x14ac:dyDescent="0.2">
      <c r="U5018" s="77"/>
      <c r="V5018" s="61"/>
      <c r="W5018" s="61"/>
    </row>
    <row r="5019" spans="21:23" x14ac:dyDescent="0.2">
      <c r="U5019" s="77"/>
      <c r="V5019" s="61"/>
      <c r="W5019" s="61"/>
    </row>
    <row r="5020" spans="21:23" x14ac:dyDescent="0.2">
      <c r="U5020" s="77"/>
      <c r="V5020" s="61"/>
      <c r="W5020" s="61"/>
    </row>
    <row r="5021" spans="21:23" x14ac:dyDescent="0.2">
      <c r="U5021" s="77"/>
      <c r="V5021" s="61"/>
      <c r="W5021" s="61"/>
    </row>
    <row r="5022" spans="21:23" x14ac:dyDescent="0.2">
      <c r="U5022" s="77"/>
      <c r="V5022" s="61"/>
      <c r="W5022" s="61"/>
    </row>
    <row r="5023" spans="21:23" x14ac:dyDescent="0.2">
      <c r="U5023" s="77"/>
      <c r="V5023" s="61"/>
      <c r="W5023" s="61"/>
    </row>
    <row r="5024" spans="21:23" x14ac:dyDescent="0.2">
      <c r="U5024" s="77"/>
      <c r="V5024" s="61"/>
      <c r="W5024" s="61"/>
    </row>
    <row r="5025" spans="21:23" x14ac:dyDescent="0.2">
      <c r="U5025" s="77"/>
      <c r="V5025" s="61"/>
      <c r="W5025" s="61"/>
    </row>
    <row r="5026" spans="21:23" x14ac:dyDescent="0.2">
      <c r="U5026" s="77"/>
      <c r="V5026" s="61"/>
      <c r="W5026" s="61"/>
    </row>
    <row r="5027" spans="21:23" x14ac:dyDescent="0.2">
      <c r="U5027" s="77"/>
      <c r="V5027" s="61"/>
      <c r="W5027" s="61"/>
    </row>
    <row r="5028" spans="21:23" x14ac:dyDescent="0.2">
      <c r="U5028" s="77"/>
      <c r="V5028" s="61"/>
      <c r="W5028" s="61"/>
    </row>
    <row r="5029" spans="21:23" x14ac:dyDescent="0.2">
      <c r="U5029" s="77"/>
      <c r="V5029" s="61"/>
      <c r="W5029" s="61"/>
    </row>
    <row r="5030" spans="21:23" x14ac:dyDescent="0.2">
      <c r="U5030" s="77"/>
      <c r="V5030" s="61"/>
      <c r="W5030" s="61"/>
    </row>
    <row r="5031" spans="21:23" x14ac:dyDescent="0.2">
      <c r="U5031" s="77"/>
      <c r="V5031" s="61"/>
      <c r="W5031" s="61"/>
    </row>
    <row r="5032" spans="21:23" x14ac:dyDescent="0.2">
      <c r="U5032" s="77"/>
      <c r="V5032" s="61"/>
      <c r="W5032" s="61"/>
    </row>
    <row r="5033" spans="21:23" x14ac:dyDescent="0.2">
      <c r="U5033" s="77"/>
      <c r="V5033" s="61"/>
      <c r="W5033" s="61"/>
    </row>
    <row r="5034" spans="21:23" x14ac:dyDescent="0.2">
      <c r="U5034" s="77"/>
      <c r="V5034" s="61"/>
      <c r="W5034" s="61"/>
    </row>
    <row r="5035" spans="21:23" x14ac:dyDescent="0.2">
      <c r="U5035" s="77"/>
      <c r="V5035" s="61"/>
      <c r="W5035" s="61"/>
    </row>
    <row r="5036" spans="21:23" x14ac:dyDescent="0.2">
      <c r="U5036" s="77"/>
      <c r="V5036" s="61"/>
      <c r="W5036" s="61"/>
    </row>
    <row r="5037" spans="21:23" x14ac:dyDescent="0.2">
      <c r="U5037" s="77"/>
      <c r="V5037" s="61"/>
      <c r="W5037" s="61"/>
    </row>
    <row r="5038" spans="21:23" x14ac:dyDescent="0.2">
      <c r="U5038" s="77"/>
      <c r="V5038" s="61"/>
      <c r="W5038" s="61"/>
    </row>
    <row r="5039" spans="21:23" x14ac:dyDescent="0.2">
      <c r="U5039" s="77"/>
      <c r="V5039" s="61"/>
      <c r="W5039" s="61"/>
    </row>
    <row r="5040" spans="21:23" x14ac:dyDescent="0.2">
      <c r="U5040" s="77"/>
      <c r="V5040" s="61"/>
      <c r="W5040" s="61"/>
    </row>
    <row r="5041" spans="21:23" x14ac:dyDescent="0.2">
      <c r="U5041" s="77"/>
      <c r="V5041" s="61"/>
      <c r="W5041" s="61"/>
    </row>
    <row r="5042" spans="21:23" x14ac:dyDescent="0.2">
      <c r="U5042" s="77"/>
      <c r="V5042" s="61"/>
      <c r="W5042" s="61"/>
    </row>
    <row r="5043" spans="21:23" x14ac:dyDescent="0.2">
      <c r="U5043" s="77"/>
      <c r="V5043" s="61"/>
      <c r="W5043" s="61"/>
    </row>
    <row r="5044" spans="21:23" x14ac:dyDescent="0.2">
      <c r="U5044" s="77"/>
      <c r="V5044" s="61"/>
      <c r="W5044" s="61"/>
    </row>
    <row r="5045" spans="21:23" x14ac:dyDescent="0.2">
      <c r="U5045" s="77"/>
      <c r="V5045" s="61"/>
      <c r="W5045" s="61"/>
    </row>
    <row r="5046" spans="21:23" x14ac:dyDescent="0.2">
      <c r="U5046" s="77"/>
      <c r="V5046" s="61"/>
      <c r="W5046" s="61"/>
    </row>
    <row r="5047" spans="21:23" x14ac:dyDescent="0.2">
      <c r="U5047" s="77"/>
      <c r="V5047" s="61"/>
      <c r="W5047" s="61"/>
    </row>
    <row r="5048" spans="21:23" x14ac:dyDescent="0.2">
      <c r="U5048" s="77"/>
      <c r="V5048" s="61"/>
      <c r="W5048" s="61"/>
    </row>
    <row r="5049" spans="21:23" x14ac:dyDescent="0.2">
      <c r="U5049" s="77"/>
      <c r="V5049" s="61"/>
      <c r="W5049" s="61"/>
    </row>
    <row r="5050" spans="21:23" x14ac:dyDescent="0.2">
      <c r="U5050" s="77"/>
      <c r="V5050" s="61"/>
      <c r="W5050" s="61"/>
    </row>
    <row r="5051" spans="21:23" x14ac:dyDescent="0.2">
      <c r="U5051" s="77"/>
      <c r="V5051" s="61"/>
      <c r="W5051" s="61"/>
    </row>
    <row r="5052" spans="21:23" x14ac:dyDescent="0.2">
      <c r="U5052" s="77"/>
      <c r="V5052" s="61"/>
      <c r="W5052" s="61"/>
    </row>
    <row r="5053" spans="21:23" x14ac:dyDescent="0.2">
      <c r="U5053" s="77"/>
      <c r="V5053" s="61"/>
      <c r="W5053" s="61"/>
    </row>
    <row r="5054" spans="21:23" x14ac:dyDescent="0.2">
      <c r="U5054" s="77"/>
      <c r="V5054" s="61"/>
      <c r="W5054" s="61"/>
    </row>
    <row r="5055" spans="21:23" x14ac:dyDescent="0.2">
      <c r="U5055" s="77"/>
      <c r="V5055" s="61"/>
      <c r="W5055" s="61"/>
    </row>
    <row r="5056" spans="21:23" x14ac:dyDescent="0.2">
      <c r="U5056" s="77"/>
      <c r="V5056" s="61"/>
      <c r="W5056" s="61"/>
    </row>
    <row r="5057" spans="21:23" x14ac:dyDescent="0.2">
      <c r="U5057" s="77"/>
      <c r="V5057" s="61"/>
      <c r="W5057" s="61"/>
    </row>
    <row r="5058" spans="21:23" x14ac:dyDescent="0.2">
      <c r="U5058" s="77"/>
      <c r="V5058" s="61"/>
      <c r="W5058" s="61"/>
    </row>
    <row r="5059" spans="21:23" x14ac:dyDescent="0.2">
      <c r="U5059" s="77"/>
      <c r="V5059" s="61"/>
      <c r="W5059" s="61"/>
    </row>
    <row r="5060" spans="21:23" x14ac:dyDescent="0.2">
      <c r="U5060" s="77"/>
      <c r="V5060" s="61"/>
      <c r="W5060" s="61"/>
    </row>
    <row r="5061" spans="21:23" x14ac:dyDescent="0.2">
      <c r="U5061" s="77"/>
      <c r="V5061" s="61"/>
      <c r="W5061" s="61"/>
    </row>
    <row r="5062" spans="21:23" x14ac:dyDescent="0.2">
      <c r="U5062" s="77"/>
      <c r="V5062" s="61"/>
      <c r="W5062" s="61"/>
    </row>
    <row r="5063" spans="21:23" x14ac:dyDescent="0.2">
      <c r="U5063" s="77"/>
      <c r="V5063" s="61"/>
      <c r="W5063" s="61"/>
    </row>
    <row r="5064" spans="21:23" x14ac:dyDescent="0.2">
      <c r="U5064" s="77"/>
      <c r="V5064" s="61"/>
      <c r="W5064" s="61"/>
    </row>
    <row r="5065" spans="21:23" x14ac:dyDescent="0.2">
      <c r="U5065" s="77"/>
      <c r="V5065" s="61"/>
      <c r="W5065" s="61"/>
    </row>
    <row r="5066" spans="21:23" x14ac:dyDescent="0.2">
      <c r="U5066" s="77"/>
      <c r="V5066" s="61"/>
      <c r="W5066" s="61"/>
    </row>
    <row r="5067" spans="21:23" x14ac:dyDescent="0.2">
      <c r="U5067" s="77"/>
      <c r="V5067" s="61"/>
      <c r="W5067" s="61"/>
    </row>
    <row r="5068" spans="21:23" x14ac:dyDescent="0.2">
      <c r="U5068" s="77"/>
      <c r="V5068" s="61"/>
      <c r="W5068" s="61"/>
    </row>
    <row r="5069" spans="21:23" x14ac:dyDescent="0.2">
      <c r="U5069" s="77"/>
      <c r="V5069" s="61"/>
      <c r="W5069" s="61"/>
    </row>
    <row r="5070" spans="21:23" x14ac:dyDescent="0.2">
      <c r="U5070" s="77"/>
      <c r="V5070" s="61"/>
      <c r="W5070" s="61"/>
    </row>
    <row r="5071" spans="21:23" x14ac:dyDescent="0.2">
      <c r="U5071" s="77"/>
      <c r="V5071" s="61"/>
      <c r="W5071" s="61"/>
    </row>
    <row r="5072" spans="21:23" x14ac:dyDescent="0.2">
      <c r="U5072" s="77"/>
      <c r="V5072" s="61"/>
      <c r="W5072" s="61"/>
    </row>
    <row r="5073" spans="21:23" x14ac:dyDescent="0.2">
      <c r="U5073" s="77"/>
      <c r="V5073" s="61"/>
      <c r="W5073" s="61"/>
    </row>
    <row r="5074" spans="21:23" x14ac:dyDescent="0.2">
      <c r="U5074" s="77"/>
      <c r="V5074" s="61"/>
      <c r="W5074" s="61"/>
    </row>
    <row r="5075" spans="21:23" x14ac:dyDescent="0.2">
      <c r="U5075" s="77"/>
      <c r="V5075" s="61"/>
      <c r="W5075" s="61"/>
    </row>
    <row r="5076" spans="21:23" x14ac:dyDescent="0.2">
      <c r="U5076" s="77"/>
      <c r="V5076" s="61"/>
      <c r="W5076" s="61"/>
    </row>
    <row r="5077" spans="21:23" x14ac:dyDescent="0.2">
      <c r="U5077" s="77"/>
      <c r="V5077" s="61"/>
      <c r="W5077" s="61"/>
    </row>
    <row r="5078" spans="21:23" x14ac:dyDescent="0.2">
      <c r="U5078" s="77"/>
      <c r="V5078" s="61"/>
      <c r="W5078" s="61"/>
    </row>
    <row r="5079" spans="21:23" x14ac:dyDescent="0.2">
      <c r="U5079" s="77"/>
      <c r="V5079" s="61"/>
      <c r="W5079" s="61"/>
    </row>
    <row r="5080" spans="21:23" x14ac:dyDescent="0.2">
      <c r="U5080" s="77"/>
      <c r="V5080" s="61"/>
      <c r="W5080" s="61"/>
    </row>
    <row r="5081" spans="21:23" x14ac:dyDescent="0.2">
      <c r="U5081" s="77"/>
      <c r="V5081" s="61"/>
      <c r="W5081" s="61"/>
    </row>
    <row r="5082" spans="21:23" x14ac:dyDescent="0.2">
      <c r="U5082" s="77"/>
      <c r="V5082" s="61"/>
      <c r="W5082" s="61"/>
    </row>
    <row r="5083" spans="21:23" x14ac:dyDescent="0.2">
      <c r="U5083" s="77"/>
      <c r="V5083" s="61"/>
      <c r="W5083" s="61"/>
    </row>
    <row r="5084" spans="21:23" x14ac:dyDescent="0.2">
      <c r="U5084" s="77"/>
      <c r="V5084" s="61"/>
      <c r="W5084" s="61"/>
    </row>
    <row r="5085" spans="21:23" x14ac:dyDescent="0.2">
      <c r="U5085" s="77"/>
      <c r="V5085" s="61"/>
      <c r="W5085" s="61"/>
    </row>
    <row r="5086" spans="21:23" x14ac:dyDescent="0.2">
      <c r="U5086" s="77"/>
      <c r="V5086" s="61"/>
      <c r="W5086" s="61"/>
    </row>
    <row r="5087" spans="21:23" x14ac:dyDescent="0.2">
      <c r="U5087" s="77"/>
      <c r="V5087" s="61"/>
      <c r="W5087" s="61"/>
    </row>
    <row r="5088" spans="21:23" x14ac:dyDescent="0.2">
      <c r="U5088" s="77"/>
      <c r="V5088" s="61"/>
      <c r="W5088" s="61"/>
    </row>
    <row r="5089" spans="21:23" x14ac:dyDescent="0.2">
      <c r="U5089" s="77"/>
      <c r="V5089" s="61"/>
      <c r="W5089" s="61"/>
    </row>
    <row r="5090" spans="21:23" x14ac:dyDescent="0.2">
      <c r="U5090" s="77"/>
      <c r="V5090" s="61"/>
      <c r="W5090" s="61"/>
    </row>
    <row r="5091" spans="21:23" x14ac:dyDescent="0.2">
      <c r="U5091" s="77"/>
      <c r="V5091" s="61"/>
      <c r="W5091" s="61"/>
    </row>
    <row r="5092" spans="21:23" x14ac:dyDescent="0.2">
      <c r="U5092" s="77"/>
      <c r="V5092" s="61"/>
      <c r="W5092" s="61"/>
    </row>
    <row r="5093" spans="21:23" x14ac:dyDescent="0.2">
      <c r="U5093" s="77"/>
      <c r="V5093" s="61"/>
      <c r="W5093" s="61"/>
    </row>
    <row r="5094" spans="21:23" x14ac:dyDescent="0.2">
      <c r="U5094" s="77"/>
      <c r="V5094" s="61"/>
      <c r="W5094" s="61"/>
    </row>
    <row r="5095" spans="21:23" x14ac:dyDescent="0.2">
      <c r="U5095" s="77"/>
      <c r="V5095" s="61"/>
      <c r="W5095" s="61"/>
    </row>
    <row r="5096" spans="21:23" x14ac:dyDescent="0.2">
      <c r="U5096" s="77"/>
      <c r="V5096" s="61"/>
      <c r="W5096" s="61"/>
    </row>
    <row r="5097" spans="21:23" x14ac:dyDescent="0.2">
      <c r="U5097" s="77"/>
      <c r="V5097" s="61"/>
      <c r="W5097" s="61"/>
    </row>
    <row r="5098" spans="21:23" x14ac:dyDescent="0.2">
      <c r="U5098" s="77"/>
      <c r="V5098" s="61"/>
      <c r="W5098" s="61"/>
    </row>
    <row r="5099" spans="21:23" x14ac:dyDescent="0.2">
      <c r="U5099" s="77"/>
      <c r="V5099" s="61"/>
      <c r="W5099" s="61"/>
    </row>
    <row r="5100" spans="21:23" x14ac:dyDescent="0.2">
      <c r="U5100" s="77"/>
      <c r="V5100" s="61"/>
      <c r="W5100" s="61"/>
    </row>
    <row r="5101" spans="21:23" x14ac:dyDescent="0.2">
      <c r="U5101" s="77"/>
      <c r="V5101" s="61"/>
      <c r="W5101" s="61"/>
    </row>
    <row r="5102" spans="21:23" x14ac:dyDescent="0.2">
      <c r="U5102" s="77"/>
      <c r="V5102" s="61"/>
      <c r="W5102" s="61"/>
    </row>
    <row r="5103" spans="21:23" x14ac:dyDescent="0.2">
      <c r="U5103" s="77"/>
      <c r="V5103" s="61"/>
      <c r="W5103" s="61"/>
    </row>
    <row r="5104" spans="21:23" x14ac:dyDescent="0.2">
      <c r="U5104" s="77"/>
      <c r="V5104" s="61"/>
      <c r="W5104" s="61"/>
    </row>
    <row r="5105" spans="21:23" x14ac:dyDescent="0.2">
      <c r="U5105" s="77"/>
      <c r="V5105" s="61"/>
      <c r="W5105" s="61"/>
    </row>
    <row r="5106" spans="21:23" x14ac:dyDescent="0.2">
      <c r="U5106" s="77"/>
      <c r="V5106" s="61"/>
      <c r="W5106" s="61"/>
    </row>
    <row r="5107" spans="21:23" x14ac:dyDescent="0.2">
      <c r="U5107" s="77"/>
      <c r="V5107" s="61"/>
      <c r="W5107" s="61"/>
    </row>
    <row r="5108" spans="21:23" x14ac:dyDescent="0.2">
      <c r="U5108" s="77"/>
      <c r="V5108" s="61"/>
      <c r="W5108" s="61"/>
    </row>
    <row r="5109" spans="21:23" x14ac:dyDescent="0.2">
      <c r="U5109" s="77"/>
      <c r="V5109" s="61"/>
      <c r="W5109" s="61"/>
    </row>
    <row r="5110" spans="21:23" x14ac:dyDescent="0.2">
      <c r="U5110" s="77"/>
      <c r="V5110" s="61"/>
      <c r="W5110" s="61"/>
    </row>
    <row r="5111" spans="21:23" x14ac:dyDescent="0.2">
      <c r="U5111" s="77"/>
      <c r="V5111" s="61"/>
      <c r="W5111" s="61"/>
    </row>
    <row r="5112" spans="21:23" x14ac:dyDescent="0.2">
      <c r="U5112" s="77"/>
      <c r="V5112" s="61"/>
      <c r="W5112" s="61"/>
    </row>
    <row r="5113" spans="21:23" x14ac:dyDescent="0.2">
      <c r="U5113" s="77"/>
      <c r="V5113" s="61"/>
      <c r="W5113" s="61"/>
    </row>
    <row r="5114" spans="21:23" x14ac:dyDescent="0.2">
      <c r="U5114" s="77"/>
      <c r="V5114" s="61"/>
      <c r="W5114" s="61"/>
    </row>
    <row r="5115" spans="21:23" x14ac:dyDescent="0.2">
      <c r="U5115" s="77"/>
      <c r="V5115" s="61"/>
      <c r="W5115" s="61"/>
    </row>
    <row r="5116" spans="21:23" x14ac:dyDescent="0.2">
      <c r="U5116" s="77"/>
      <c r="V5116" s="61"/>
      <c r="W5116" s="61"/>
    </row>
    <row r="5117" spans="21:23" x14ac:dyDescent="0.2">
      <c r="U5117" s="77"/>
      <c r="V5117" s="61"/>
      <c r="W5117" s="61"/>
    </row>
    <row r="5118" spans="21:23" x14ac:dyDescent="0.2">
      <c r="U5118" s="77"/>
      <c r="V5118" s="61"/>
      <c r="W5118" s="61"/>
    </row>
    <row r="5119" spans="21:23" x14ac:dyDescent="0.2">
      <c r="U5119" s="77"/>
      <c r="V5119" s="61"/>
      <c r="W5119" s="61"/>
    </row>
    <row r="5120" spans="21:23" x14ac:dyDescent="0.2">
      <c r="U5120" s="77"/>
      <c r="V5120" s="61"/>
      <c r="W5120" s="61"/>
    </row>
    <row r="5121" spans="21:23" x14ac:dyDescent="0.2">
      <c r="U5121" s="77"/>
      <c r="V5121" s="61"/>
      <c r="W5121" s="61"/>
    </row>
    <row r="5122" spans="21:23" x14ac:dyDescent="0.2">
      <c r="U5122" s="77"/>
      <c r="V5122" s="61"/>
      <c r="W5122" s="61"/>
    </row>
    <row r="5123" spans="21:23" x14ac:dyDescent="0.2">
      <c r="U5123" s="77"/>
      <c r="V5123" s="61"/>
      <c r="W5123" s="61"/>
    </row>
    <row r="5124" spans="21:23" x14ac:dyDescent="0.2">
      <c r="U5124" s="77"/>
      <c r="V5124" s="61"/>
      <c r="W5124" s="61"/>
    </row>
    <row r="5125" spans="21:23" x14ac:dyDescent="0.2">
      <c r="U5125" s="77"/>
      <c r="V5125" s="61"/>
      <c r="W5125" s="61"/>
    </row>
    <row r="5126" spans="21:23" x14ac:dyDescent="0.2">
      <c r="U5126" s="77"/>
      <c r="V5126" s="61"/>
      <c r="W5126" s="61"/>
    </row>
    <row r="5127" spans="21:23" x14ac:dyDescent="0.2">
      <c r="U5127" s="77"/>
      <c r="V5127" s="61"/>
      <c r="W5127" s="61"/>
    </row>
    <row r="5128" spans="21:23" x14ac:dyDescent="0.2">
      <c r="U5128" s="77"/>
      <c r="V5128" s="61"/>
      <c r="W5128" s="61"/>
    </row>
    <row r="5129" spans="21:23" x14ac:dyDescent="0.2">
      <c r="U5129" s="77"/>
      <c r="V5129" s="61"/>
      <c r="W5129" s="61"/>
    </row>
    <row r="5130" spans="21:23" x14ac:dyDescent="0.2">
      <c r="U5130" s="77"/>
      <c r="V5130" s="61"/>
      <c r="W5130" s="61"/>
    </row>
    <row r="5131" spans="21:23" x14ac:dyDescent="0.2">
      <c r="U5131" s="77"/>
      <c r="V5131" s="61"/>
      <c r="W5131" s="61"/>
    </row>
    <row r="5132" spans="21:23" x14ac:dyDescent="0.2">
      <c r="U5132" s="77"/>
      <c r="V5132" s="61"/>
      <c r="W5132" s="61"/>
    </row>
    <row r="5133" spans="21:23" x14ac:dyDescent="0.2">
      <c r="U5133" s="77"/>
      <c r="V5133" s="61"/>
      <c r="W5133" s="61"/>
    </row>
    <row r="5134" spans="21:23" x14ac:dyDescent="0.2">
      <c r="U5134" s="77"/>
      <c r="V5134" s="61"/>
      <c r="W5134" s="61"/>
    </row>
    <row r="5135" spans="21:23" x14ac:dyDescent="0.2">
      <c r="U5135" s="77"/>
      <c r="V5135" s="61"/>
      <c r="W5135" s="61"/>
    </row>
    <row r="5136" spans="21:23" x14ac:dyDescent="0.2">
      <c r="U5136" s="77"/>
      <c r="V5136" s="61"/>
      <c r="W5136" s="61"/>
    </row>
    <row r="5137" spans="21:23" x14ac:dyDescent="0.2">
      <c r="U5137" s="77"/>
      <c r="V5137" s="61"/>
      <c r="W5137" s="61"/>
    </row>
    <row r="5138" spans="21:23" x14ac:dyDescent="0.2">
      <c r="U5138" s="77"/>
      <c r="V5138" s="61"/>
      <c r="W5138" s="61"/>
    </row>
    <row r="5139" spans="21:23" x14ac:dyDescent="0.2">
      <c r="U5139" s="77"/>
      <c r="V5139" s="61"/>
      <c r="W5139" s="61"/>
    </row>
    <row r="5140" spans="21:23" x14ac:dyDescent="0.2">
      <c r="U5140" s="77"/>
      <c r="V5140" s="61"/>
      <c r="W5140" s="61"/>
    </row>
    <row r="5141" spans="21:23" x14ac:dyDescent="0.2">
      <c r="U5141" s="77"/>
      <c r="V5141" s="61"/>
      <c r="W5141" s="61"/>
    </row>
    <row r="5142" spans="21:23" x14ac:dyDescent="0.2">
      <c r="U5142" s="77"/>
      <c r="V5142" s="61"/>
      <c r="W5142" s="61"/>
    </row>
    <row r="5143" spans="21:23" x14ac:dyDescent="0.2">
      <c r="U5143" s="77"/>
      <c r="V5143" s="61"/>
      <c r="W5143" s="61"/>
    </row>
    <row r="5144" spans="21:23" x14ac:dyDescent="0.2">
      <c r="U5144" s="77"/>
      <c r="V5144" s="61"/>
      <c r="W5144" s="61"/>
    </row>
    <row r="5145" spans="21:23" x14ac:dyDescent="0.2">
      <c r="U5145" s="77"/>
      <c r="V5145" s="61"/>
      <c r="W5145" s="61"/>
    </row>
    <row r="5146" spans="21:23" x14ac:dyDescent="0.2">
      <c r="U5146" s="77"/>
      <c r="V5146" s="61"/>
      <c r="W5146" s="61"/>
    </row>
    <row r="5147" spans="21:23" x14ac:dyDescent="0.2">
      <c r="U5147" s="77"/>
      <c r="V5147" s="61"/>
      <c r="W5147" s="61"/>
    </row>
    <row r="5148" spans="21:23" x14ac:dyDescent="0.2">
      <c r="U5148" s="77"/>
      <c r="V5148" s="61"/>
      <c r="W5148" s="61"/>
    </row>
    <row r="5149" spans="21:23" x14ac:dyDescent="0.2">
      <c r="U5149" s="77"/>
      <c r="V5149" s="61"/>
      <c r="W5149" s="61"/>
    </row>
    <row r="5150" spans="21:23" x14ac:dyDescent="0.2">
      <c r="U5150" s="77"/>
      <c r="V5150" s="61"/>
      <c r="W5150" s="61"/>
    </row>
    <row r="5151" spans="21:23" x14ac:dyDescent="0.2">
      <c r="U5151" s="77"/>
      <c r="V5151" s="61"/>
      <c r="W5151" s="61"/>
    </row>
    <row r="5152" spans="21:23" x14ac:dyDescent="0.2">
      <c r="U5152" s="77"/>
      <c r="V5152" s="61"/>
      <c r="W5152" s="61"/>
    </row>
    <row r="5153" spans="21:23" x14ac:dyDescent="0.2">
      <c r="U5153" s="77"/>
      <c r="V5153" s="61"/>
      <c r="W5153" s="61"/>
    </row>
    <row r="5154" spans="21:23" x14ac:dyDescent="0.2">
      <c r="U5154" s="77"/>
      <c r="V5154" s="61"/>
      <c r="W5154" s="61"/>
    </row>
    <row r="5155" spans="21:23" x14ac:dyDescent="0.2">
      <c r="U5155" s="77"/>
      <c r="V5155" s="61"/>
      <c r="W5155" s="61"/>
    </row>
    <row r="5156" spans="21:23" x14ac:dyDescent="0.2">
      <c r="U5156" s="77"/>
      <c r="V5156" s="61"/>
      <c r="W5156" s="61"/>
    </row>
    <row r="5157" spans="21:23" x14ac:dyDescent="0.2">
      <c r="U5157" s="77"/>
      <c r="V5157" s="61"/>
      <c r="W5157" s="61"/>
    </row>
    <row r="5158" spans="21:23" x14ac:dyDescent="0.2">
      <c r="U5158" s="77"/>
      <c r="V5158" s="61"/>
      <c r="W5158" s="61"/>
    </row>
    <row r="5159" spans="21:23" x14ac:dyDescent="0.2">
      <c r="U5159" s="77"/>
      <c r="V5159" s="61"/>
      <c r="W5159" s="61"/>
    </row>
    <row r="5160" spans="21:23" x14ac:dyDescent="0.2">
      <c r="U5160" s="77"/>
      <c r="V5160" s="61"/>
      <c r="W5160" s="61"/>
    </row>
    <row r="5161" spans="21:23" x14ac:dyDescent="0.2">
      <c r="U5161" s="77"/>
      <c r="V5161" s="61"/>
      <c r="W5161" s="61"/>
    </row>
    <row r="5162" spans="21:23" x14ac:dyDescent="0.2">
      <c r="U5162" s="77"/>
      <c r="V5162" s="61"/>
      <c r="W5162" s="61"/>
    </row>
    <row r="5163" spans="21:23" x14ac:dyDescent="0.2">
      <c r="U5163" s="77"/>
      <c r="V5163" s="61"/>
      <c r="W5163" s="61"/>
    </row>
    <row r="5164" spans="21:23" x14ac:dyDescent="0.2">
      <c r="U5164" s="77"/>
      <c r="V5164" s="61"/>
      <c r="W5164" s="61"/>
    </row>
    <row r="5165" spans="21:23" x14ac:dyDescent="0.2">
      <c r="U5165" s="77"/>
      <c r="V5165" s="61"/>
      <c r="W5165" s="61"/>
    </row>
    <row r="5166" spans="21:23" x14ac:dyDescent="0.2">
      <c r="U5166" s="77"/>
      <c r="V5166" s="61"/>
      <c r="W5166" s="61"/>
    </row>
    <row r="5167" spans="21:23" x14ac:dyDescent="0.2">
      <c r="U5167" s="77"/>
      <c r="V5167" s="61"/>
      <c r="W5167" s="61"/>
    </row>
    <row r="5168" spans="21:23" x14ac:dyDescent="0.2">
      <c r="U5168" s="77"/>
      <c r="V5168" s="61"/>
      <c r="W5168" s="61"/>
    </row>
    <row r="5169" spans="21:23" x14ac:dyDescent="0.2">
      <c r="U5169" s="77"/>
      <c r="V5169" s="61"/>
      <c r="W5169" s="61"/>
    </row>
    <row r="5170" spans="21:23" x14ac:dyDescent="0.2">
      <c r="U5170" s="77"/>
      <c r="V5170" s="61"/>
      <c r="W5170" s="61"/>
    </row>
    <row r="5171" spans="21:23" x14ac:dyDescent="0.2">
      <c r="U5171" s="77"/>
      <c r="V5171" s="61"/>
      <c r="W5171" s="61"/>
    </row>
    <row r="5172" spans="21:23" x14ac:dyDescent="0.2">
      <c r="U5172" s="77"/>
      <c r="V5172" s="61"/>
      <c r="W5172" s="61"/>
    </row>
    <row r="5173" spans="21:23" x14ac:dyDescent="0.2">
      <c r="U5173" s="77"/>
      <c r="V5173" s="61"/>
      <c r="W5173" s="61"/>
    </row>
    <row r="5174" spans="21:23" x14ac:dyDescent="0.2">
      <c r="U5174" s="77"/>
      <c r="V5174" s="61"/>
      <c r="W5174" s="61"/>
    </row>
    <row r="5175" spans="21:23" x14ac:dyDescent="0.2">
      <c r="U5175" s="77"/>
      <c r="V5175" s="61"/>
      <c r="W5175" s="61"/>
    </row>
    <row r="5176" spans="21:23" x14ac:dyDescent="0.2">
      <c r="U5176" s="77"/>
      <c r="V5176" s="61"/>
      <c r="W5176" s="61"/>
    </row>
    <row r="5177" spans="21:23" x14ac:dyDescent="0.2">
      <c r="U5177" s="77"/>
      <c r="V5177" s="61"/>
      <c r="W5177" s="61"/>
    </row>
    <row r="5178" spans="21:23" x14ac:dyDescent="0.2">
      <c r="U5178" s="77"/>
      <c r="V5178" s="61"/>
      <c r="W5178" s="61"/>
    </row>
    <row r="5179" spans="21:23" x14ac:dyDescent="0.2">
      <c r="U5179" s="77"/>
      <c r="V5179" s="61"/>
      <c r="W5179" s="61"/>
    </row>
    <row r="5180" spans="21:23" x14ac:dyDescent="0.2">
      <c r="U5180" s="77"/>
      <c r="V5180" s="61"/>
      <c r="W5180" s="61"/>
    </row>
    <row r="5181" spans="21:23" x14ac:dyDescent="0.2">
      <c r="U5181" s="77"/>
      <c r="V5181" s="61"/>
      <c r="W5181" s="61"/>
    </row>
    <row r="5182" spans="21:23" x14ac:dyDescent="0.2">
      <c r="U5182" s="77"/>
      <c r="V5182" s="61"/>
      <c r="W5182" s="61"/>
    </row>
    <row r="5183" spans="21:23" x14ac:dyDescent="0.2">
      <c r="U5183" s="77"/>
      <c r="V5183" s="61"/>
      <c r="W5183" s="61"/>
    </row>
    <row r="5184" spans="21:23" x14ac:dyDescent="0.2">
      <c r="U5184" s="77"/>
      <c r="V5184" s="61"/>
      <c r="W5184" s="61"/>
    </row>
    <row r="5185" spans="21:23" x14ac:dyDescent="0.2">
      <c r="U5185" s="77"/>
      <c r="V5185" s="61"/>
      <c r="W5185" s="61"/>
    </row>
    <row r="5186" spans="21:23" x14ac:dyDescent="0.2">
      <c r="U5186" s="77"/>
      <c r="V5186" s="61"/>
      <c r="W5186" s="61"/>
    </row>
    <row r="5187" spans="21:23" x14ac:dyDescent="0.2">
      <c r="U5187" s="77"/>
      <c r="V5187" s="61"/>
      <c r="W5187" s="61"/>
    </row>
    <row r="5188" spans="21:23" x14ac:dyDescent="0.2">
      <c r="U5188" s="77"/>
      <c r="V5188" s="61"/>
      <c r="W5188" s="61"/>
    </row>
    <row r="5189" spans="21:23" x14ac:dyDescent="0.2">
      <c r="U5189" s="77"/>
      <c r="V5189" s="61"/>
      <c r="W5189" s="61"/>
    </row>
    <row r="5190" spans="21:23" x14ac:dyDescent="0.2">
      <c r="U5190" s="77"/>
      <c r="V5190" s="61"/>
      <c r="W5190" s="61"/>
    </row>
    <row r="5191" spans="21:23" x14ac:dyDescent="0.2">
      <c r="U5191" s="77"/>
      <c r="V5191" s="61"/>
      <c r="W5191" s="61"/>
    </row>
    <row r="5192" spans="21:23" x14ac:dyDescent="0.2">
      <c r="U5192" s="77"/>
      <c r="V5192" s="61"/>
      <c r="W5192" s="61"/>
    </row>
    <row r="5193" spans="21:23" x14ac:dyDescent="0.2">
      <c r="U5193" s="77"/>
      <c r="V5193" s="61"/>
      <c r="W5193" s="61"/>
    </row>
    <row r="5194" spans="21:23" x14ac:dyDescent="0.2">
      <c r="U5194" s="77"/>
      <c r="V5194" s="61"/>
      <c r="W5194" s="61"/>
    </row>
    <row r="5195" spans="21:23" x14ac:dyDescent="0.2">
      <c r="U5195" s="77"/>
      <c r="V5195" s="61"/>
      <c r="W5195" s="61"/>
    </row>
    <row r="5196" spans="21:23" x14ac:dyDescent="0.2">
      <c r="U5196" s="77"/>
      <c r="V5196" s="61"/>
      <c r="W5196" s="61"/>
    </row>
    <row r="5197" spans="21:23" x14ac:dyDescent="0.2">
      <c r="U5197" s="77"/>
      <c r="V5197" s="61"/>
      <c r="W5197" s="61"/>
    </row>
    <row r="5198" spans="21:23" x14ac:dyDescent="0.2">
      <c r="U5198" s="77"/>
      <c r="V5198" s="61"/>
      <c r="W5198" s="61"/>
    </row>
    <row r="5199" spans="21:23" x14ac:dyDescent="0.2">
      <c r="U5199" s="77"/>
      <c r="V5199" s="61"/>
      <c r="W5199" s="61"/>
    </row>
    <row r="5200" spans="21:23" x14ac:dyDescent="0.2">
      <c r="U5200" s="77"/>
      <c r="V5200" s="61"/>
      <c r="W5200" s="61"/>
    </row>
    <row r="5201" spans="21:23" x14ac:dyDescent="0.2">
      <c r="U5201" s="77"/>
      <c r="V5201" s="61"/>
      <c r="W5201" s="61"/>
    </row>
    <row r="5202" spans="21:23" x14ac:dyDescent="0.2">
      <c r="U5202" s="77"/>
      <c r="V5202" s="61"/>
      <c r="W5202" s="61"/>
    </row>
    <row r="5203" spans="21:23" x14ac:dyDescent="0.2">
      <c r="U5203" s="77"/>
      <c r="V5203" s="61"/>
      <c r="W5203" s="61"/>
    </row>
    <row r="5204" spans="21:23" x14ac:dyDescent="0.2">
      <c r="U5204" s="77"/>
      <c r="V5204" s="61"/>
      <c r="W5204" s="61"/>
    </row>
    <row r="5205" spans="21:23" x14ac:dyDescent="0.2">
      <c r="U5205" s="77"/>
      <c r="V5205" s="61"/>
      <c r="W5205" s="61"/>
    </row>
    <row r="5206" spans="21:23" x14ac:dyDescent="0.2">
      <c r="U5206" s="77"/>
      <c r="V5206" s="61"/>
      <c r="W5206" s="61"/>
    </row>
    <row r="5207" spans="21:23" x14ac:dyDescent="0.2">
      <c r="U5207" s="77"/>
      <c r="V5207" s="61"/>
      <c r="W5207" s="61"/>
    </row>
    <row r="5208" spans="21:23" x14ac:dyDescent="0.2">
      <c r="U5208" s="77"/>
      <c r="V5208" s="61"/>
      <c r="W5208" s="61"/>
    </row>
    <row r="5209" spans="21:23" x14ac:dyDescent="0.2">
      <c r="U5209" s="77"/>
      <c r="V5209" s="61"/>
      <c r="W5209" s="61"/>
    </row>
    <row r="5210" spans="21:23" x14ac:dyDescent="0.2">
      <c r="U5210" s="77"/>
      <c r="V5210" s="61"/>
      <c r="W5210" s="61"/>
    </row>
    <row r="5211" spans="21:23" x14ac:dyDescent="0.2">
      <c r="U5211" s="77"/>
      <c r="V5211" s="61"/>
      <c r="W5211" s="61"/>
    </row>
    <row r="5212" spans="21:23" x14ac:dyDescent="0.2">
      <c r="U5212" s="77"/>
      <c r="V5212" s="61"/>
      <c r="W5212" s="61"/>
    </row>
    <row r="5213" spans="21:23" x14ac:dyDescent="0.2">
      <c r="U5213" s="77"/>
      <c r="V5213" s="61"/>
      <c r="W5213" s="61"/>
    </row>
    <row r="5214" spans="21:23" x14ac:dyDescent="0.2">
      <c r="U5214" s="77"/>
      <c r="V5214" s="61"/>
      <c r="W5214" s="61"/>
    </row>
    <row r="5215" spans="21:23" x14ac:dyDescent="0.2">
      <c r="U5215" s="77"/>
      <c r="V5215" s="61"/>
      <c r="W5215" s="61"/>
    </row>
    <row r="5216" spans="21:23" x14ac:dyDescent="0.2">
      <c r="U5216" s="77"/>
      <c r="V5216" s="61"/>
      <c r="W5216" s="61"/>
    </row>
    <row r="5217" spans="21:23" x14ac:dyDescent="0.2">
      <c r="U5217" s="77"/>
      <c r="V5217" s="61"/>
      <c r="W5217" s="61"/>
    </row>
    <row r="5218" spans="21:23" x14ac:dyDescent="0.2">
      <c r="U5218" s="77"/>
      <c r="V5218" s="61"/>
      <c r="W5218" s="61"/>
    </row>
    <row r="5219" spans="21:23" x14ac:dyDescent="0.2">
      <c r="U5219" s="77"/>
      <c r="V5219" s="61"/>
      <c r="W5219" s="61"/>
    </row>
    <row r="5220" spans="21:23" x14ac:dyDescent="0.2">
      <c r="U5220" s="77"/>
      <c r="V5220" s="61"/>
      <c r="W5220" s="61"/>
    </row>
    <row r="5221" spans="21:23" x14ac:dyDescent="0.2">
      <c r="U5221" s="77"/>
      <c r="V5221" s="61"/>
      <c r="W5221" s="61"/>
    </row>
    <row r="5222" spans="21:23" x14ac:dyDescent="0.2">
      <c r="U5222" s="77"/>
      <c r="V5222" s="61"/>
      <c r="W5222" s="61"/>
    </row>
    <row r="5223" spans="21:23" x14ac:dyDescent="0.2">
      <c r="U5223" s="77"/>
      <c r="V5223" s="61"/>
      <c r="W5223" s="61"/>
    </row>
    <row r="5224" spans="21:23" x14ac:dyDescent="0.2">
      <c r="U5224" s="77"/>
      <c r="V5224" s="61"/>
      <c r="W5224" s="61"/>
    </row>
    <row r="5225" spans="21:23" x14ac:dyDescent="0.2">
      <c r="U5225" s="77"/>
      <c r="V5225" s="61"/>
      <c r="W5225" s="61"/>
    </row>
    <row r="5226" spans="21:23" x14ac:dyDescent="0.2">
      <c r="U5226" s="77"/>
      <c r="V5226" s="61"/>
      <c r="W5226" s="61"/>
    </row>
    <row r="5227" spans="21:23" x14ac:dyDescent="0.2">
      <c r="U5227" s="77"/>
      <c r="V5227" s="61"/>
      <c r="W5227" s="61"/>
    </row>
    <row r="5228" spans="21:23" x14ac:dyDescent="0.2">
      <c r="U5228" s="77"/>
      <c r="V5228" s="61"/>
      <c r="W5228" s="61"/>
    </row>
    <row r="5229" spans="21:23" x14ac:dyDescent="0.2">
      <c r="U5229" s="77"/>
      <c r="V5229" s="61"/>
      <c r="W5229" s="61"/>
    </row>
    <row r="5230" spans="21:23" x14ac:dyDescent="0.2">
      <c r="U5230" s="77"/>
      <c r="V5230" s="61"/>
      <c r="W5230" s="61"/>
    </row>
    <row r="5231" spans="21:23" x14ac:dyDescent="0.2">
      <c r="U5231" s="77"/>
      <c r="V5231" s="61"/>
      <c r="W5231" s="61"/>
    </row>
    <row r="5232" spans="21:23" x14ac:dyDescent="0.2">
      <c r="U5232" s="77"/>
      <c r="V5232" s="61"/>
      <c r="W5232" s="61"/>
    </row>
    <row r="5233" spans="21:23" x14ac:dyDescent="0.2">
      <c r="U5233" s="77"/>
      <c r="V5233" s="61"/>
      <c r="W5233" s="61"/>
    </row>
    <row r="5234" spans="21:23" x14ac:dyDescent="0.2">
      <c r="U5234" s="77"/>
      <c r="V5234" s="61"/>
      <c r="W5234" s="61"/>
    </row>
    <row r="5235" spans="21:23" x14ac:dyDescent="0.2">
      <c r="U5235" s="77"/>
      <c r="V5235" s="61"/>
      <c r="W5235" s="61"/>
    </row>
    <row r="5236" spans="21:23" x14ac:dyDescent="0.2">
      <c r="U5236" s="77"/>
      <c r="V5236" s="61"/>
      <c r="W5236" s="61"/>
    </row>
    <row r="5237" spans="21:23" x14ac:dyDescent="0.2">
      <c r="U5237" s="77"/>
      <c r="V5237" s="61"/>
      <c r="W5237" s="61"/>
    </row>
    <row r="5238" spans="21:23" x14ac:dyDescent="0.2">
      <c r="U5238" s="77"/>
      <c r="V5238" s="61"/>
      <c r="W5238" s="61"/>
    </row>
    <row r="5239" spans="21:23" x14ac:dyDescent="0.2">
      <c r="U5239" s="77"/>
      <c r="V5239" s="61"/>
      <c r="W5239" s="61"/>
    </row>
    <row r="5240" spans="21:23" x14ac:dyDescent="0.2">
      <c r="U5240" s="77"/>
      <c r="V5240" s="61"/>
      <c r="W5240" s="61"/>
    </row>
    <row r="5241" spans="21:23" x14ac:dyDescent="0.2">
      <c r="U5241" s="77"/>
      <c r="V5241" s="61"/>
      <c r="W5241" s="61"/>
    </row>
    <row r="5242" spans="21:23" x14ac:dyDescent="0.2">
      <c r="U5242" s="77"/>
      <c r="V5242" s="61"/>
      <c r="W5242" s="61"/>
    </row>
    <row r="5243" spans="21:23" x14ac:dyDescent="0.2">
      <c r="U5243" s="77"/>
      <c r="V5243" s="61"/>
      <c r="W5243" s="61"/>
    </row>
    <row r="5244" spans="21:23" x14ac:dyDescent="0.2">
      <c r="U5244" s="77"/>
      <c r="V5244" s="61"/>
      <c r="W5244" s="61"/>
    </row>
    <row r="5245" spans="21:23" x14ac:dyDescent="0.2">
      <c r="U5245" s="77"/>
      <c r="V5245" s="61"/>
      <c r="W5245" s="61"/>
    </row>
    <row r="5246" spans="21:23" x14ac:dyDescent="0.2">
      <c r="U5246" s="77"/>
      <c r="V5246" s="61"/>
      <c r="W5246" s="61"/>
    </row>
    <row r="5247" spans="21:23" x14ac:dyDescent="0.2">
      <c r="U5247" s="77"/>
      <c r="V5247" s="61"/>
      <c r="W5247" s="61"/>
    </row>
    <row r="5248" spans="21:23" x14ac:dyDescent="0.2">
      <c r="U5248" s="77"/>
      <c r="V5248" s="61"/>
      <c r="W5248" s="61"/>
    </row>
    <row r="5249" spans="21:23" x14ac:dyDescent="0.2">
      <c r="U5249" s="77"/>
      <c r="V5249" s="61"/>
      <c r="W5249" s="61"/>
    </row>
    <row r="5250" spans="21:23" x14ac:dyDescent="0.2">
      <c r="U5250" s="77"/>
      <c r="V5250" s="61"/>
      <c r="W5250" s="61"/>
    </row>
    <row r="5251" spans="21:23" x14ac:dyDescent="0.2">
      <c r="U5251" s="77"/>
      <c r="V5251" s="61"/>
      <c r="W5251" s="61"/>
    </row>
    <row r="5252" spans="21:23" x14ac:dyDescent="0.2">
      <c r="U5252" s="77"/>
      <c r="V5252" s="61"/>
      <c r="W5252" s="61"/>
    </row>
    <row r="5253" spans="21:23" x14ac:dyDescent="0.2">
      <c r="U5253" s="77"/>
      <c r="V5253" s="61"/>
      <c r="W5253" s="61"/>
    </row>
    <row r="5254" spans="21:23" x14ac:dyDescent="0.2">
      <c r="U5254" s="77"/>
      <c r="V5254" s="61"/>
      <c r="W5254" s="61"/>
    </row>
    <row r="5255" spans="21:23" x14ac:dyDescent="0.2">
      <c r="U5255" s="77"/>
      <c r="V5255" s="61"/>
      <c r="W5255" s="61"/>
    </row>
    <row r="5256" spans="21:23" x14ac:dyDescent="0.2">
      <c r="U5256" s="77"/>
      <c r="V5256" s="61"/>
      <c r="W5256" s="61"/>
    </row>
    <row r="5257" spans="21:23" x14ac:dyDescent="0.2">
      <c r="U5257" s="77"/>
      <c r="V5257" s="61"/>
      <c r="W5257" s="61"/>
    </row>
    <row r="5258" spans="21:23" x14ac:dyDescent="0.2">
      <c r="U5258" s="77"/>
      <c r="V5258" s="61"/>
      <c r="W5258" s="61"/>
    </row>
    <row r="5259" spans="21:23" x14ac:dyDescent="0.2">
      <c r="U5259" s="77"/>
      <c r="V5259" s="61"/>
      <c r="W5259" s="61"/>
    </row>
    <row r="5260" spans="21:23" x14ac:dyDescent="0.2">
      <c r="U5260" s="77"/>
      <c r="V5260" s="61"/>
      <c r="W5260" s="61"/>
    </row>
    <row r="5261" spans="21:23" x14ac:dyDescent="0.2">
      <c r="U5261" s="77"/>
      <c r="V5261" s="61"/>
      <c r="W5261" s="61"/>
    </row>
    <row r="5262" spans="21:23" x14ac:dyDescent="0.2">
      <c r="U5262" s="77"/>
      <c r="V5262" s="61"/>
      <c r="W5262" s="61"/>
    </row>
    <row r="5263" spans="21:23" x14ac:dyDescent="0.2">
      <c r="U5263" s="77"/>
      <c r="V5263" s="61"/>
      <c r="W5263" s="61"/>
    </row>
    <row r="5264" spans="21:23" x14ac:dyDescent="0.2">
      <c r="U5264" s="77"/>
      <c r="V5264" s="61"/>
      <c r="W5264" s="61"/>
    </row>
    <row r="5265" spans="21:23" x14ac:dyDescent="0.2">
      <c r="U5265" s="77"/>
      <c r="V5265" s="61"/>
      <c r="W5265" s="61"/>
    </row>
    <row r="5266" spans="21:23" x14ac:dyDescent="0.2">
      <c r="U5266" s="77"/>
      <c r="V5266" s="61"/>
      <c r="W5266" s="61"/>
    </row>
    <row r="5267" spans="21:23" x14ac:dyDescent="0.2">
      <c r="U5267" s="77"/>
      <c r="V5267" s="61"/>
      <c r="W5267" s="61"/>
    </row>
    <row r="5268" spans="21:23" x14ac:dyDescent="0.2">
      <c r="U5268" s="77"/>
      <c r="V5268" s="61"/>
      <c r="W5268" s="61"/>
    </row>
    <row r="5269" spans="21:23" x14ac:dyDescent="0.2">
      <c r="U5269" s="77"/>
      <c r="V5269" s="61"/>
      <c r="W5269" s="61"/>
    </row>
    <row r="5270" spans="21:23" x14ac:dyDescent="0.2">
      <c r="U5270" s="77"/>
      <c r="V5270" s="61"/>
      <c r="W5270" s="61"/>
    </row>
    <row r="5271" spans="21:23" x14ac:dyDescent="0.2">
      <c r="U5271" s="77"/>
      <c r="V5271" s="61"/>
      <c r="W5271" s="61"/>
    </row>
    <row r="5272" spans="21:23" x14ac:dyDescent="0.2">
      <c r="U5272" s="77"/>
      <c r="V5272" s="61"/>
      <c r="W5272" s="61"/>
    </row>
    <row r="5273" spans="21:23" x14ac:dyDescent="0.2">
      <c r="U5273" s="77"/>
      <c r="V5273" s="61"/>
      <c r="W5273" s="61"/>
    </row>
    <row r="5274" spans="21:23" x14ac:dyDescent="0.2">
      <c r="U5274" s="77"/>
      <c r="V5274" s="61"/>
      <c r="W5274" s="61"/>
    </row>
    <row r="5275" spans="21:23" x14ac:dyDescent="0.2">
      <c r="U5275" s="77"/>
      <c r="V5275" s="61"/>
      <c r="W5275" s="61"/>
    </row>
    <row r="5276" spans="21:23" x14ac:dyDescent="0.2">
      <c r="U5276" s="77"/>
      <c r="V5276" s="61"/>
      <c r="W5276" s="61"/>
    </row>
    <row r="5277" spans="21:23" x14ac:dyDescent="0.2">
      <c r="U5277" s="77"/>
      <c r="V5277" s="61"/>
      <c r="W5277" s="61"/>
    </row>
    <row r="5278" spans="21:23" x14ac:dyDescent="0.2">
      <c r="U5278" s="77"/>
      <c r="V5278" s="61"/>
      <c r="W5278" s="61"/>
    </row>
    <row r="5279" spans="21:23" x14ac:dyDescent="0.2">
      <c r="U5279" s="77"/>
      <c r="V5279" s="61"/>
      <c r="W5279" s="61"/>
    </row>
    <row r="5280" spans="21:23" x14ac:dyDescent="0.2">
      <c r="U5280" s="77"/>
      <c r="V5280" s="61"/>
      <c r="W5280" s="61"/>
    </row>
    <row r="5281" spans="21:23" x14ac:dyDescent="0.2">
      <c r="U5281" s="77"/>
      <c r="V5281" s="61"/>
      <c r="W5281" s="61"/>
    </row>
    <row r="5282" spans="21:23" x14ac:dyDescent="0.2">
      <c r="U5282" s="77"/>
      <c r="V5282" s="61"/>
      <c r="W5282" s="61"/>
    </row>
    <row r="5283" spans="21:23" x14ac:dyDescent="0.2">
      <c r="U5283" s="77"/>
      <c r="V5283" s="61"/>
      <c r="W5283" s="61"/>
    </row>
    <row r="5284" spans="21:23" x14ac:dyDescent="0.2">
      <c r="U5284" s="77"/>
      <c r="V5284" s="61"/>
      <c r="W5284" s="61"/>
    </row>
    <row r="5285" spans="21:23" x14ac:dyDescent="0.2">
      <c r="U5285" s="77"/>
      <c r="V5285" s="61"/>
      <c r="W5285" s="61"/>
    </row>
    <row r="5286" spans="21:23" x14ac:dyDescent="0.2">
      <c r="U5286" s="77"/>
      <c r="V5286" s="61"/>
      <c r="W5286" s="61"/>
    </row>
    <row r="5287" spans="21:23" x14ac:dyDescent="0.2">
      <c r="U5287" s="77"/>
      <c r="V5287" s="61"/>
      <c r="W5287" s="61"/>
    </row>
    <row r="5288" spans="21:23" x14ac:dyDescent="0.2">
      <c r="U5288" s="77"/>
      <c r="V5288" s="61"/>
      <c r="W5288" s="61"/>
    </row>
    <row r="5289" spans="21:23" x14ac:dyDescent="0.2">
      <c r="U5289" s="77"/>
      <c r="V5289" s="61"/>
      <c r="W5289" s="61"/>
    </row>
    <row r="5290" spans="21:23" x14ac:dyDescent="0.2">
      <c r="U5290" s="77"/>
      <c r="V5290" s="61"/>
      <c r="W5290" s="61"/>
    </row>
    <row r="5291" spans="21:23" x14ac:dyDescent="0.2">
      <c r="U5291" s="77"/>
      <c r="V5291" s="61"/>
      <c r="W5291" s="61"/>
    </row>
    <row r="5292" spans="21:23" x14ac:dyDescent="0.2">
      <c r="U5292" s="77"/>
      <c r="V5292" s="61"/>
      <c r="W5292" s="61"/>
    </row>
    <row r="5293" spans="21:23" x14ac:dyDescent="0.2">
      <c r="U5293" s="77"/>
      <c r="V5293" s="61"/>
      <c r="W5293" s="61"/>
    </row>
    <row r="5294" spans="21:23" x14ac:dyDescent="0.2">
      <c r="U5294" s="77"/>
      <c r="V5294" s="61"/>
      <c r="W5294" s="61"/>
    </row>
    <row r="5295" spans="21:23" x14ac:dyDescent="0.2">
      <c r="U5295" s="77"/>
      <c r="V5295" s="61"/>
      <c r="W5295" s="61"/>
    </row>
    <row r="5296" spans="21:23" x14ac:dyDescent="0.2">
      <c r="U5296" s="77"/>
      <c r="V5296" s="61"/>
      <c r="W5296" s="61"/>
    </row>
    <row r="5297" spans="21:23" x14ac:dyDescent="0.2">
      <c r="U5297" s="77"/>
      <c r="V5297" s="61"/>
      <c r="W5297" s="61"/>
    </row>
    <row r="5298" spans="21:23" x14ac:dyDescent="0.2">
      <c r="U5298" s="77"/>
      <c r="V5298" s="61"/>
      <c r="W5298" s="61"/>
    </row>
    <row r="5299" spans="21:23" x14ac:dyDescent="0.2">
      <c r="U5299" s="77"/>
      <c r="V5299" s="61"/>
      <c r="W5299" s="61"/>
    </row>
    <row r="5300" spans="21:23" x14ac:dyDescent="0.2">
      <c r="U5300" s="77"/>
      <c r="V5300" s="61"/>
      <c r="W5300" s="61"/>
    </row>
    <row r="5301" spans="21:23" x14ac:dyDescent="0.2">
      <c r="U5301" s="77"/>
      <c r="V5301" s="61"/>
      <c r="W5301" s="61"/>
    </row>
    <row r="5302" spans="21:23" x14ac:dyDescent="0.2">
      <c r="U5302" s="77"/>
      <c r="V5302" s="61"/>
      <c r="W5302" s="61"/>
    </row>
    <row r="5303" spans="21:23" x14ac:dyDescent="0.2">
      <c r="U5303" s="77"/>
      <c r="V5303" s="61"/>
      <c r="W5303" s="61"/>
    </row>
    <row r="5304" spans="21:23" x14ac:dyDescent="0.2">
      <c r="U5304" s="77"/>
      <c r="V5304" s="61"/>
      <c r="W5304" s="61"/>
    </row>
    <row r="5305" spans="21:23" x14ac:dyDescent="0.2">
      <c r="U5305" s="77"/>
      <c r="V5305" s="61"/>
      <c r="W5305" s="61"/>
    </row>
    <row r="5306" spans="21:23" x14ac:dyDescent="0.2">
      <c r="U5306" s="77"/>
      <c r="V5306" s="61"/>
      <c r="W5306" s="61"/>
    </row>
    <row r="5307" spans="21:23" x14ac:dyDescent="0.2">
      <c r="U5307" s="77"/>
      <c r="V5307" s="61"/>
      <c r="W5307" s="61"/>
    </row>
    <row r="5308" spans="21:23" x14ac:dyDescent="0.2">
      <c r="U5308" s="77"/>
      <c r="V5308" s="61"/>
      <c r="W5308" s="61"/>
    </row>
    <row r="5309" spans="21:23" x14ac:dyDescent="0.2">
      <c r="U5309" s="77"/>
      <c r="V5309" s="61"/>
      <c r="W5309" s="61"/>
    </row>
    <row r="5310" spans="21:23" x14ac:dyDescent="0.2">
      <c r="U5310" s="77"/>
      <c r="V5310" s="61"/>
      <c r="W5310" s="61"/>
    </row>
    <row r="5311" spans="21:23" x14ac:dyDescent="0.2">
      <c r="U5311" s="77"/>
      <c r="V5311" s="61"/>
      <c r="W5311" s="61"/>
    </row>
    <row r="5312" spans="21:23" x14ac:dyDescent="0.2">
      <c r="U5312" s="77"/>
      <c r="V5312" s="61"/>
      <c r="W5312" s="61"/>
    </row>
    <row r="5313" spans="21:23" x14ac:dyDescent="0.2">
      <c r="U5313" s="77"/>
      <c r="V5313" s="61"/>
      <c r="W5313" s="61"/>
    </row>
    <row r="5314" spans="21:23" x14ac:dyDescent="0.2">
      <c r="U5314" s="77"/>
      <c r="V5314" s="61"/>
      <c r="W5314" s="61"/>
    </row>
    <row r="5315" spans="21:23" x14ac:dyDescent="0.2">
      <c r="U5315" s="77"/>
      <c r="V5315" s="61"/>
      <c r="W5315" s="61"/>
    </row>
    <row r="5316" spans="21:23" x14ac:dyDescent="0.2">
      <c r="U5316" s="77"/>
      <c r="V5316" s="61"/>
      <c r="W5316" s="61"/>
    </row>
    <row r="5317" spans="21:23" x14ac:dyDescent="0.2">
      <c r="U5317" s="77"/>
      <c r="V5317" s="61"/>
      <c r="W5317" s="61"/>
    </row>
    <row r="5318" spans="21:23" x14ac:dyDescent="0.2">
      <c r="U5318" s="77"/>
      <c r="V5318" s="61"/>
      <c r="W5318" s="61"/>
    </row>
    <row r="5319" spans="21:23" x14ac:dyDescent="0.2">
      <c r="U5319" s="77"/>
      <c r="V5319" s="61"/>
      <c r="W5319" s="61"/>
    </row>
    <row r="5320" spans="21:23" x14ac:dyDescent="0.2">
      <c r="U5320" s="77"/>
      <c r="V5320" s="61"/>
      <c r="W5320" s="61"/>
    </row>
    <row r="5321" spans="21:23" x14ac:dyDescent="0.2">
      <c r="U5321" s="77"/>
      <c r="V5321" s="61"/>
      <c r="W5321" s="61"/>
    </row>
    <row r="5322" spans="21:23" x14ac:dyDescent="0.2">
      <c r="U5322" s="77"/>
      <c r="V5322" s="61"/>
      <c r="W5322" s="61"/>
    </row>
    <row r="5323" spans="21:23" x14ac:dyDescent="0.2">
      <c r="U5323" s="77"/>
      <c r="V5323" s="61"/>
      <c r="W5323" s="61"/>
    </row>
    <row r="5324" spans="21:23" x14ac:dyDescent="0.2">
      <c r="U5324" s="77"/>
      <c r="V5324" s="61"/>
      <c r="W5324" s="61"/>
    </row>
    <row r="5325" spans="21:23" x14ac:dyDescent="0.2">
      <c r="U5325" s="77"/>
      <c r="V5325" s="61"/>
      <c r="W5325" s="61"/>
    </row>
    <row r="5326" spans="21:23" x14ac:dyDescent="0.2">
      <c r="U5326" s="77"/>
      <c r="V5326" s="61"/>
      <c r="W5326" s="61"/>
    </row>
    <row r="5327" spans="21:23" x14ac:dyDescent="0.2">
      <c r="U5327" s="77"/>
      <c r="V5327" s="61"/>
      <c r="W5327" s="61"/>
    </row>
    <row r="5328" spans="21:23" x14ac:dyDescent="0.2">
      <c r="U5328" s="77"/>
      <c r="V5328" s="61"/>
      <c r="W5328" s="61"/>
    </row>
    <row r="5329" spans="21:23" x14ac:dyDescent="0.2">
      <c r="U5329" s="77"/>
      <c r="V5329" s="61"/>
      <c r="W5329" s="61"/>
    </row>
    <row r="5330" spans="21:23" x14ac:dyDescent="0.2">
      <c r="U5330" s="77"/>
      <c r="V5330" s="61"/>
      <c r="W5330" s="61"/>
    </row>
    <row r="5331" spans="21:23" x14ac:dyDescent="0.2">
      <c r="U5331" s="77"/>
      <c r="V5331" s="61"/>
      <c r="W5331" s="61"/>
    </row>
    <row r="5332" spans="21:23" x14ac:dyDescent="0.2">
      <c r="U5332" s="77"/>
      <c r="V5332" s="61"/>
      <c r="W5332" s="61"/>
    </row>
    <row r="5333" spans="21:23" x14ac:dyDescent="0.2">
      <c r="U5333" s="77"/>
      <c r="V5333" s="61"/>
      <c r="W5333" s="61"/>
    </row>
    <row r="5334" spans="21:23" x14ac:dyDescent="0.2">
      <c r="U5334" s="77"/>
      <c r="V5334" s="61"/>
      <c r="W5334" s="61"/>
    </row>
    <row r="5335" spans="21:23" x14ac:dyDescent="0.2">
      <c r="U5335" s="77"/>
      <c r="V5335" s="61"/>
      <c r="W5335" s="61"/>
    </row>
    <row r="5336" spans="21:23" x14ac:dyDescent="0.2">
      <c r="U5336" s="77"/>
      <c r="V5336" s="61"/>
      <c r="W5336" s="61"/>
    </row>
    <row r="5337" spans="21:23" x14ac:dyDescent="0.2">
      <c r="U5337" s="77"/>
      <c r="V5337" s="61"/>
      <c r="W5337" s="61"/>
    </row>
    <row r="5338" spans="21:23" x14ac:dyDescent="0.2">
      <c r="U5338" s="77"/>
      <c r="V5338" s="61"/>
      <c r="W5338" s="61"/>
    </row>
    <row r="5339" spans="21:23" x14ac:dyDescent="0.2">
      <c r="U5339" s="77"/>
      <c r="V5339" s="61"/>
      <c r="W5339" s="61"/>
    </row>
    <row r="5340" spans="21:23" x14ac:dyDescent="0.2">
      <c r="U5340" s="77"/>
      <c r="V5340" s="61"/>
      <c r="W5340" s="61"/>
    </row>
    <row r="5341" spans="21:23" x14ac:dyDescent="0.2">
      <c r="U5341" s="77"/>
      <c r="V5341" s="61"/>
      <c r="W5341" s="61"/>
    </row>
    <row r="5342" spans="21:23" x14ac:dyDescent="0.2">
      <c r="U5342" s="77"/>
      <c r="V5342" s="61"/>
      <c r="W5342" s="61"/>
    </row>
    <row r="5343" spans="21:23" x14ac:dyDescent="0.2">
      <c r="U5343" s="77"/>
      <c r="V5343" s="61"/>
      <c r="W5343" s="61"/>
    </row>
    <row r="5344" spans="21:23" x14ac:dyDescent="0.2">
      <c r="U5344" s="77"/>
      <c r="V5344" s="61"/>
      <c r="W5344" s="61"/>
    </row>
    <row r="5345" spans="21:23" x14ac:dyDescent="0.2">
      <c r="U5345" s="77"/>
      <c r="V5345" s="61"/>
      <c r="W5345" s="61"/>
    </row>
    <row r="5346" spans="21:23" x14ac:dyDescent="0.2">
      <c r="U5346" s="77"/>
      <c r="V5346" s="61"/>
      <c r="W5346" s="61"/>
    </row>
    <row r="5347" spans="21:23" x14ac:dyDescent="0.2">
      <c r="U5347" s="77"/>
      <c r="V5347" s="61"/>
      <c r="W5347" s="61"/>
    </row>
    <row r="5348" spans="21:23" x14ac:dyDescent="0.2">
      <c r="U5348" s="77"/>
      <c r="V5348" s="61"/>
      <c r="W5348" s="61"/>
    </row>
    <row r="5349" spans="21:23" x14ac:dyDescent="0.2">
      <c r="U5349" s="77"/>
      <c r="V5349" s="61"/>
      <c r="W5349" s="61"/>
    </row>
    <row r="5350" spans="21:23" x14ac:dyDescent="0.2">
      <c r="U5350" s="77"/>
      <c r="V5350" s="61"/>
      <c r="W5350" s="61"/>
    </row>
    <row r="5351" spans="21:23" x14ac:dyDescent="0.2">
      <c r="U5351" s="77"/>
      <c r="V5351" s="61"/>
      <c r="W5351" s="61"/>
    </row>
    <row r="5352" spans="21:23" x14ac:dyDescent="0.2">
      <c r="U5352" s="77"/>
      <c r="V5352" s="61"/>
      <c r="W5352" s="61"/>
    </row>
    <row r="5353" spans="21:23" x14ac:dyDescent="0.2">
      <c r="U5353" s="77"/>
      <c r="V5353" s="61"/>
      <c r="W5353" s="61"/>
    </row>
    <row r="5354" spans="21:23" x14ac:dyDescent="0.2">
      <c r="U5354" s="77"/>
      <c r="V5354" s="61"/>
      <c r="W5354" s="61"/>
    </row>
    <row r="5355" spans="21:23" x14ac:dyDescent="0.2">
      <c r="U5355" s="77"/>
      <c r="V5355" s="61"/>
      <c r="W5355" s="61"/>
    </row>
    <row r="5356" spans="21:23" x14ac:dyDescent="0.2">
      <c r="U5356" s="77"/>
      <c r="V5356" s="61"/>
      <c r="W5356" s="61"/>
    </row>
    <row r="5357" spans="21:23" x14ac:dyDescent="0.2">
      <c r="U5357" s="77"/>
      <c r="V5357" s="61"/>
      <c r="W5357" s="61"/>
    </row>
    <row r="5358" spans="21:23" x14ac:dyDescent="0.2">
      <c r="U5358" s="77"/>
      <c r="V5358" s="61"/>
      <c r="W5358" s="61"/>
    </row>
    <row r="5359" spans="21:23" x14ac:dyDescent="0.2">
      <c r="U5359" s="77"/>
      <c r="V5359" s="61"/>
      <c r="W5359" s="61"/>
    </row>
    <row r="5360" spans="21:23" x14ac:dyDescent="0.2">
      <c r="U5360" s="77"/>
      <c r="V5360" s="61"/>
      <c r="W5360" s="61"/>
    </row>
    <row r="5361" spans="21:23" x14ac:dyDescent="0.2">
      <c r="U5361" s="77"/>
      <c r="V5361" s="61"/>
      <c r="W5361" s="61"/>
    </row>
    <row r="5362" spans="21:23" x14ac:dyDescent="0.2">
      <c r="U5362" s="77"/>
      <c r="V5362" s="61"/>
      <c r="W5362" s="61"/>
    </row>
    <row r="5363" spans="21:23" x14ac:dyDescent="0.2">
      <c r="U5363" s="77"/>
      <c r="V5363" s="61"/>
      <c r="W5363" s="61"/>
    </row>
    <row r="5364" spans="21:23" x14ac:dyDescent="0.2">
      <c r="U5364" s="77"/>
      <c r="V5364" s="61"/>
      <c r="W5364" s="61"/>
    </row>
    <row r="5365" spans="21:23" x14ac:dyDescent="0.2">
      <c r="U5365" s="77"/>
      <c r="V5365" s="61"/>
      <c r="W5365" s="61"/>
    </row>
    <row r="5366" spans="21:23" x14ac:dyDescent="0.2">
      <c r="U5366" s="77"/>
      <c r="V5366" s="61"/>
      <c r="W5366" s="61"/>
    </row>
    <row r="5367" spans="21:23" x14ac:dyDescent="0.2">
      <c r="U5367" s="77"/>
      <c r="V5367" s="61"/>
      <c r="W5367" s="61"/>
    </row>
    <row r="5368" spans="21:23" x14ac:dyDescent="0.2">
      <c r="U5368" s="77"/>
      <c r="V5368" s="61"/>
      <c r="W5368" s="61"/>
    </row>
    <row r="5369" spans="21:23" x14ac:dyDescent="0.2">
      <c r="U5369" s="77"/>
      <c r="V5369" s="61"/>
      <c r="W5369" s="61"/>
    </row>
    <row r="5370" spans="21:23" x14ac:dyDescent="0.2">
      <c r="U5370" s="77"/>
      <c r="V5370" s="61"/>
      <c r="W5370" s="61"/>
    </row>
    <row r="5371" spans="21:23" x14ac:dyDescent="0.2">
      <c r="U5371" s="77"/>
      <c r="V5371" s="61"/>
      <c r="W5371" s="61"/>
    </row>
    <row r="5372" spans="21:23" x14ac:dyDescent="0.2">
      <c r="U5372" s="77"/>
      <c r="V5372" s="61"/>
      <c r="W5372" s="61"/>
    </row>
    <row r="5373" spans="21:23" x14ac:dyDescent="0.2">
      <c r="U5373" s="77"/>
      <c r="V5373" s="61"/>
      <c r="W5373" s="61"/>
    </row>
    <row r="5374" spans="21:23" x14ac:dyDescent="0.2">
      <c r="U5374" s="77"/>
      <c r="V5374" s="61"/>
      <c r="W5374" s="61"/>
    </row>
    <row r="5375" spans="21:23" x14ac:dyDescent="0.2">
      <c r="U5375" s="77"/>
      <c r="V5375" s="61"/>
      <c r="W5375" s="61"/>
    </row>
    <row r="5376" spans="21:23" x14ac:dyDescent="0.2">
      <c r="U5376" s="77"/>
      <c r="V5376" s="61"/>
      <c r="W5376" s="61"/>
    </row>
    <row r="5377" spans="21:23" x14ac:dyDescent="0.2">
      <c r="U5377" s="77"/>
      <c r="V5377" s="61"/>
      <c r="W5377" s="61"/>
    </row>
    <row r="5378" spans="21:23" x14ac:dyDescent="0.2">
      <c r="U5378" s="77"/>
      <c r="V5378" s="61"/>
      <c r="W5378" s="61"/>
    </row>
    <row r="5379" spans="21:23" x14ac:dyDescent="0.2">
      <c r="U5379" s="77"/>
      <c r="V5379" s="61"/>
      <c r="W5379" s="61"/>
    </row>
    <row r="5380" spans="21:23" x14ac:dyDescent="0.2">
      <c r="U5380" s="77"/>
      <c r="V5380" s="61"/>
      <c r="W5380" s="61"/>
    </row>
    <row r="5381" spans="21:23" x14ac:dyDescent="0.2">
      <c r="U5381" s="77"/>
      <c r="V5381" s="61"/>
      <c r="W5381" s="61"/>
    </row>
    <row r="5382" spans="21:23" x14ac:dyDescent="0.2">
      <c r="U5382" s="77"/>
      <c r="V5382" s="61"/>
      <c r="W5382" s="61"/>
    </row>
    <row r="5383" spans="21:23" x14ac:dyDescent="0.2">
      <c r="U5383" s="77"/>
      <c r="V5383" s="61"/>
      <c r="W5383" s="61"/>
    </row>
    <row r="5384" spans="21:23" x14ac:dyDescent="0.2">
      <c r="U5384" s="77"/>
      <c r="V5384" s="61"/>
      <c r="W5384" s="61"/>
    </row>
    <row r="5385" spans="21:23" x14ac:dyDescent="0.2">
      <c r="U5385" s="77"/>
      <c r="V5385" s="61"/>
      <c r="W5385" s="61"/>
    </row>
    <row r="5386" spans="21:23" x14ac:dyDescent="0.2">
      <c r="U5386" s="77"/>
      <c r="V5386" s="61"/>
      <c r="W5386" s="61"/>
    </row>
    <row r="5387" spans="21:23" x14ac:dyDescent="0.2">
      <c r="U5387" s="77"/>
      <c r="V5387" s="61"/>
      <c r="W5387" s="61"/>
    </row>
    <row r="5388" spans="21:23" x14ac:dyDescent="0.2">
      <c r="U5388" s="77"/>
      <c r="V5388" s="61"/>
      <c r="W5388" s="61"/>
    </row>
    <row r="5389" spans="21:23" x14ac:dyDescent="0.2">
      <c r="U5389" s="77"/>
      <c r="V5389" s="61"/>
      <c r="W5389" s="61"/>
    </row>
    <row r="5390" spans="21:23" x14ac:dyDescent="0.2">
      <c r="U5390" s="77"/>
      <c r="V5390" s="61"/>
      <c r="W5390" s="61"/>
    </row>
    <row r="5391" spans="21:23" x14ac:dyDescent="0.2">
      <c r="U5391" s="77"/>
      <c r="V5391" s="61"/>
      <c r="W5391" s="61"/>
    </row>
    <row r="5392" spans="21:23" x14ac:dyDescent="0.2">
      <c r="U5392" s="77"/>
      <c r="V5392" s="61"/>
      <c r="W5392" s="61"/>
    </row>
    <row r="5393" spans="21:23" x14ac:dyDescent="0.2">
      <c r="U5393" s="77"/>
      <c r="V5393" s="61"/>
      <c r="W5393" s="61"/>
    </row>
    <row r="5394" spans="21:23" x14ac:dyDescent="0.2">
      <c r="U5394" s="77"/>
      <c r="V5394" s="61"/>
      <c r="W5394" s="61"/>
    </row>
    <row r="5395" spans="21:23" x14ac:dyDescent="0.2">
      <c r="U5395" s="77"/>
      <c r="V5395" s="61"/>
      <c r="W5395" s="61"/>
    </row>
    <row r="5396" spans="21:23" x14ac:dyDescent="0.2">
      <c r="U5396" s="77"/>
      <c r="V5396" s="61"/>
      <c r="W5396" s="61"/>
    </row>
    <row r="5397" spans="21:23" x14ac:dyDescent="0.2">
      <c r="U5397" s="77"/>
      <c r="V5397" s="61"/>
      <c r="W5397" s="61"/>
    </row>
    <row r="5398" spans="21:23" x14ac:dyDescent="0.2">
      <c r="U5398" s="77"/>
      <c r="V5398" s="61"/>
      <c r="W5398" s="61"/>
    </row>
    <row r="5399" spans="21:23" x14ac:dyDescent="0.2">
      <c r="U5399" s="77"/>
      <c r="V5399" s="61"/>
      <c r="W5399" s="61"/>
    </row>
    <row r="5400" spans="21:23" x14ac:dyDescent="0.2">
      <c r="U5400" s="77"/>
      <c r="V5400" s="61"/>
      <c r="W5400" s="61"/>
    </row>
    <row r="5401" spans="21:23" x14ac:dyDescent="0.2">
      <c r="U5401" s="77"/>
      <c r="V5401" s="61"/>
      <c r="W5401" s="61"/>
    </row>
    <row r="5402" spans="21:23" x14ac:dyDescent="0.2">
      <c r="U5402" s="77"/>
      <c r="V5402" s="61"/>
      <c r="W5402" s="61"/>
    </row>
    <row r="5403" spans="21:23" x14ac:dyDescent="0.2">
      <c r="U5403" s="77"/>
      <c r="V5403" s="61"/>
      <c r="W5403" s="61"/>
    </row>
    <row r="5404" spans="21:23" x14ac:dyDescent="0.2">
      <c r="U5404" s="77"/>
      <c r="V5404" s="61"/>
      <c r="W5404" s="61"/>
    </row>
    <row r="5405" spans="21:23" x14ac:dyDescent="0.2">
      <c r="U5405" s="77"/>
      <c r="V5405" s="61"/>
      <c r="W5405" s="61"/>
    </row>
    <row r="5406" spans="21:23" x14ac:dyDescent="0.2">
      <c r="U5406" s="77"/>
      <c r="V5406" s="61"/>
      <c r="W5406" s="61"/>
    </row>
    <row r="5407" spans="21:23" x14ac:dyDescent="0.2">
      <c r="U5407" s="77"/>
      <c r="V5407" s="61"/>
      <c r="W5407" s="61"/>
    </row>
    <row r="5408" spans="21:23" x14ac:dyDescent="0.2">
      <c r="U5408" s="77"/>
      <c r="V5408" s="61"/>
      <c r="W5408" s="61"/>
    </row>
    <row r="5409" spans="21:23" x14ac:dyDescent="0.2">
      <c r="U5409" s="77"/>
      <c r="V5409" s="61"/>
      <c r="W5409" s="61"/>
    </row>
    <row r="5410" spans="21:23" x14ac:dyDescent="0.2">
      <c r="U5410" s="77"/>
      <c r="V5410" s="61"/>
      <c r="W5410" s="61"/>
    </row>
    <row r="5411" spans="21:23" x14ac:dyDescent="0.2">
      <c r="U5411" s="77"/>
      <c r="V5411" s="61"/>
      <c r="W5411" s="61"/>
    </row>
    <row r="5412" spans="21:23" x14ac:dyDescent="0.2">
      <c r="U5412" s="77"/>
      <c r="V5412" s="61"/>
      <c r="W5412" s="61"/>
    </row>
    <row r="5413" spans="21:23" x14ac:dyDescent="0.2">
      <c r="U5413" s="77"/>
      <c r="V5413" s="61"/>
      <c r="W5413" s="61"/>
    </row>
    <row r="5414" spans="21:23" x14ac:dyDescent="0.2">
      <c r="U5414" s="77"/>
      <c r="V5414" s="61"/>
      <c r="W5414" s="61"/>
    </row>
    <row r="5415" spans="21:23" x14ac:dyDescent="0.2">
      <c r="U5415" s="77"/>
      <c r="V5415" s="61"/>
      <c r="W5415" s="61"/>
    </row>
    <row r="5416" spans="21:23" x14ac:dyDescent="0.2">
      <c r="U5416" s="77"/>
      <c r="V5416" s="61"/>
      <c r="W5416" s="61"/>
    </row>
    <row r="5417" spans="21:23" x14ac:dyDescent="0.2">
      <c r="U5417" s="77"/>
      <c r="V5417" s="61"/>
      <c r="W5417" s="61"/>
    </row>
    <row r="5418" spans="21:23" x14ac:dyDescent="0.2">
      <c r="U5418" s="77"/>
      <c r="V5418" s="61"/>
      <c r="W5418" s="61"/>
    </row>
    <row r="5419" spans="21:23" x14ac:dyDescent="0.2">
      <c r="U5419" s="77"/>
      <c r="V5419" s="61"/>
      <c r="W5419" s="61"/>
    </row>
    <row r="5420" spans="21:23" x14ac:dyDescent="0.2">
      <c r="U5420" s="77"/>
      <c r="V5420" s="61"/>
      <c r="W5420" s="61"/>
    </row>
    <row r="5421" spans="21:23" x14ac:dyDescent="0.2">
      <c r="U5421" s="77"/>
      <c r="V5421" s="61"/>
      <c r="W5421" s="61"/>
    </row>
    <row r="5422" spans="21:23" x14ac:dyDescent="0.2">
      <c r="U5422" s="77"/>
      <c r="V5422" s="61"/>
      <c r="W5422" s="61"/>
    </row>
    <row r="5423" spans="21:23" x14ac:dyDescent="0.2">
      <c r="U5423" s="77"/>
      <c r="V5423" s="61"/>
      <c r="W5423" s="61"/>
    </row>
    <row r="5424" spans="21:23" x14ac:dyDescent="0.2">
      <c r="U5424" s="77"/>
      <c r="V5424" s="61"/>
      <c r="W5424" s="61"/>
    </row>
    <row r="5425" spans="21:23" x14ac:dyDescent="0.2">
      <c r="U5425" s="77"/>
      <c r="V5425" s="61"/>
      <c r="W5425" s="61"/>
    </row>
    <row r="5426" spans="21:23" x14ac:dyDescent="0.2">
      <c r="U5426" s="77"/>
      <c r="V5426" s="61"/>
      <c r="W5426" s="61"/>
    </row>
    <row r="5427" spans="21:23" x14ac:dyDescent="0.2">
      <c r="U5427" s="77"/>
      <c r="V5427" s="61"/>
      <c r="W5427" s="61"/>
    </row>
    <row r="5428" spans="21:23" x14ac:dyDescent="0.2">
      <c r="U5428" s="77"/>
      <c r="V5428" s="61"/>
      <c r="W5428" s="61"/>
    </row>
    <row r="5429" spans="21:23" x14ac:dyDescent="0.2">
      <c r="U5429" s="77"/>
      <c r="V5429" s="61"/>
      <c r="W5429" s="61"/>
    </row>
    <row r="5430" spans="21:23" x14ac:dyDescent="0.2">
      <c r="U5430" s="77"/>
      <c r="V5430" s="61"/>
      <c r="W5430" s="61"/>
    </row>
    <row r="5431" spans="21:23" x14ac:dyDescent="0.2">
      <c r="U5431" s="77"/>
      <c r="V5431" s="61"/>
      <c r="W5431" s="61"/>
    </row>
    <row r="5432" spans="21:23" x14ac:dyDescent="0.2">
      <c r="U5432" s="77"/>
      <c r="V5432" s="61"/>
      <c r="W5432" s="61"/>
    </row>
    <row r="5433" spans="21:23" x14ac:dyDescent="0.2">
      <c r="U5433" s="77"/>
      <c r="V5433" s="61"/>
      <c r="W5433" s="61"/>
    </row>
    <row r="5434" spans="21:23" x14ac:dyDescent="0.2">
      <c r="U5434" s="77"/>
      <c r="V5434" s="61"/>
      <c r="W5434" s="61"/>
    </row>
    <row r="5435" spans="21:23" x14ac:dyDescent="0.2">
      <c r="U5435" s="77"/>
      <c r="V5435" s="61"/>
      <c r="W5435" s="61"/>
    </row>
    <row r="5436" spans="21:23" x14ac:dyDescent="0.2">
      <c r="U5436" s="77"/>
      <c r="V5436" s="61"/>
      <c r="W5436" s="61"/>
    </row>
    <row r="5437" spans="21:23" x14ac:dyDescent="0.2">
      <c r="U5437" s="77"/>
      <c r="V5437" s="61"/>
      <c r="W5437" s="61"/>
    </row>
    <row r="5438" spans="21:23" x14ac:dyDescent="0.2">
      <c r="U5438" s="77"/>
      <c r="V5438" s="61"/>
      <c r="W5438" s="61"/>
    </row>
    <row r="5439" spans="21:23" x14ac:dyDescent="0.2">
      <c r="U5439" s="77"/>
      <c r="V5439" s="61"/>
      <c r="W5439" s="61"/>
    </row>
    <row r="5440" spans="21:23" x14ac:dyDescent="0.2">
      <c r="U5440" s="77"/>
      <c r="V5440" s="61"/>
      <c r="W5440" s="61"/>
    </row>
    <row r="5441" spans="21:23" x14ac:dyDescent="0.2">
      <c r="U5441" s="77"/>
      <c r="V5441" s="61"/>
      <c r="W5441" s="61"/>
    </row>
    <row r="5442" spans="21:23" x14ac:dyDescent="0.2">
      <c r="U5442" s="77"/>
      <c r="V5442" s="61"/>
      <c r="W5442" s="61"/>
    </row>
    <row r="5443" spans="21:23" x14ac:dyDescent="0.2">
      <c r="U5443" s="77"/>
      <c r="V5443" s="61"/>
      <c r="W5443" s="61"/>
    </row>
    <row r="5444" spans="21:23" x14ac:dyDescent="0.2">
      <c r="U5444" s="77"/>
      <c r="V5444" s="61"/>
      <c r="W5444" s="61"/>
    </row>
    <row r="5445" spans="21:23" x14ac:dyDescent="0.2">
      <c r="U5445" s="77"/>
      <c r="V5445" s="61"/>
      <c r="W5445" s="61"/>
    </row>
    <row r="5446" spans="21:23" x14ac:dyDescent="0.2">
      <c r="U5446" s="77"/>
      <c r="V5446" s="61"/>
      <c r="W5446" s="61"/>
    </row>
    <row r="5447" spans="21:23" x14ac:dyDescent="0.2">
      <c r="U5447" s="77"/>
      <c r="V5447" s="61"/>
      <c r="W5447" s="61"/>
    </row>
    <row r="5448" spans="21:23" x14ac:dyDescent="0.2">
      <c r="U5448" s="77"/>
      <c r="V5448" s="61"/>
      <c r="W5448" s="61"/>
    </row>
    <row r="5449" spans="21:23" x14ac:dyDescent="0.2">
      <c r="U5449" s="77"/>
      <c r="V5449" s="61"/>
      <c r="W5449" s="61"/>
    </row>
    <row r="5450" spans="21:23" x14ac:dyDescent="0.2">
      <c r="U5450" s="77"/>
      <c r="V5450" s="61"/>
      <c r="W5450" s="61"/>
    </row>
    <row r="5451" spans="21:23" x14ac:dyDescent="0.2">
      <c r="U5451" s="77"/>
      <c r="V5451" s="61"/>
      <c r="W5451" s="61"/>
    </row>
    <row r="5452" spans="21:23" x14ac:dyDescent="0.2">
      <c r="U5452" s="77"/>
      <c r="V5452" s="61"/>
      <c r="W5452" s="61"/>
    </row>
    <row r="5453" spans="21:23" x14ac:dyDescent="0.2">
      <c r="U5453" s="77"/>
      <c r="V5453" s="61"/>
      <c r="W5453" s="61"/>
    </row>
    <row r="5454" spans="21:23" x14ac:dyDescent="0.2">
      <c r="U5454" s="77"/>
      <c r="V5454" s="61"/>
      <c r="W5454" s="61"/>
    </row>
    <row r="5455" spans="21:23" x14ac:dyDescent="0.2">
      <c r="U5455" s="77"/>
      <c r="V5455" s="61"/>
      <c r="W5455" s="61"/>
    </row>
    <row r="5456" spans="21:23" x14ac:dyDescent="0.2">
      <c r="U5456" s="77"/>
      <c r="V5456" s="61"/>
      <c r="W5456" s="61"/>
    </row>
    <row r="5457" spans="21:23" x14ac:dyDescent="0.2">
      <c r="U5457" s="77"/>
      <c r="V5457" s="61"/>
      <c r="W5457" s="61"/>
    </row>
    <row r="5458" spans="21:23" x14ac:dyDescent="0.2">
      <c r="U5458" s="77"/>
      <c r="V5458" s="61"/>
      <c r="W5458" s="61"/>
    </row>
    <row r="5459" spans="21:23" x14ac:dyDescent="0.2">
      <c r="U5459" s="77"/>
      <c r="V5459" s="61"/>
      <c r="W5459" s="61"/>
    </row>
    <row r="5460" spans="21:23" x14ac:dyDescent="0.2">
      <c r="U5460" s="77"/>
      <c r="V5460" s="61"/>
      <c r="W5460" s="61"/>
    </row>
    <row r="5461" spans="21:23" x14ac:dyDescent="0.2">
      <c r="U5461" s="77"/>
      <c r="V5461" s="61"/>
      <c r="W5461" s="61"/>
    </row>
    <row r="5462" spans="21:23" x14ac:dyDescent="0.2">
      <c r="U5462" s="77"/>
      <c r="V5462" s="61"/>
      <c r="W5462" s="61"/>
    </row>
    <row r="5463" spans="21:23" x14ac:dyDescent="0.2">
      <c r="U5463" s="77"/>
      <c r="V5463" s="61"/>
      <c r="W5463" s="61"/>
    </row>
    <row r="5464" spans="21:23" x14ac:dyDescent="0.2">
      <c r="U5464" s="77"/>
      <c r="V5464" s="61"/>
      <c r="W5464" s="61"/>
    </row>
    <row r="5465" spans="21:23" x14ac:dyDescent="0.2">
      <c r="U5465" s="77"/>
      <c r="V5465" s="61"/>
      <c r="W5465" s="61"/>
    </row>
    <row r="5466" spans="21:23" x14ac:dyDescent="0.2">
      <c r="U5466" s="77"/>
      <c r="V5466" s="61"/>
      <c r="W5466" s="61"/>
    </row>
    <row r="5467" spans="21:23" x14ac:dyDescent="0.2">
      <c r="U5467" s="77"/>
      <c r="V5467" s="61"/>
      <c r="W5467" s="61"/>
    </row>
    <row r="5468" spans="21:23" x14ac:dyDescent="0.2">
      <c r="U5468" s="77"/>
      <c r="V5468" s="61"/>
      <c r="W5468" s="61"/>
    </row>
    <row r="5469" spans="21:23" x14ac:dyDescent="0.2">
      <c r="U5469" s="77"/>
      <c r="V5469" s="61"/>
      <c r="W5469" s="61"/>
    </row>
    <row r="5470" spans="21:23" x14ac:dyDescent="0.2">
      <c r="U5470" s="77"/>
      <c r="V5470" s="61"/>
      <c r="W5470" s="61"/>
    </row>
    <row r="5471" spans="21:23" x14ac:dyDescent="0.2">
      <c r="U5471" s="77"/>
      <c r="V5471" s="61"/>
      <c r="W5471" s="61"/>
    </row>
    <row r="5472" spans="21:23" x14ac:dyDescent="0.2">
      <c r="U5472" s="77"/>
      <c r="V5472" s="61"/>
      <c r="W5472" s="61"/>
    </row>
    <row r="5473" spans="21:23" x14ac:dyDescent="0.2">
      <c r="U5473" s="77"/>
      <c r="V5473" s="61"/>
      <c r="W5473" s="61"/>
    </row>
    <row r="5474" spans="21:23" x14ac:dyDescent="0.2">
      <c r="U5474" s="77"/>
      <c r="V5474" s="61"/>
      <c r="W5474" s="61"/>
    </row>
    <row r="5475" spans="21:23" x14ac:dyDescent="0.2">
      <c r="U5475" s="77"/>
      <c r="V5475" s="61"/>
      <c r="W5475" s="61"/>
    </row>
    <row r="5476" spans="21:23" x14ac:dyDescent="0.2">
      <c r="U5476" s="77"/>
      <c r="V5476" s="61"/>
      <c r="W5476" s="61"/>
    </row>
    <row r="5477" spans="21:23" x14ac:dyDescent="0.2">
      <c r="U5477" s="77"/>
      <c r="V5477" s="61"/>
      <c r="W5477" s="61"/>
    </row>
    <row r="5478" spans="21:23" x14ac:dyDescent="0.2">
      <c r="U5478" s="77"/>
      <c r="V5478" s="61"/>
      <c r="W5478" s="61"/>
    </row>
    <row r="5479" spans="21:23" x14ac:dyDescent="0.2">
      <c r="U5479" s="77"/>
      <c r="V5479" s="61"/>
      <c r="W5479" s="61"/>
    </row>
    <row r="5480" spans="21:23" x14ac:dyDescent="0.2">
      <c r="U5480" s="77"/>
      <c r="V5480" s="61"/>
      <c r="W5480" s="61"/>
    </row>
    <row r="5481" spans="21:23" x14ac:dyDescent="0.2">
      <c r="U5481" s="77"/>
      <c r="V5481" s="61"/>
      <c r="W5481" s="61"/>
    </row>
    <row r="5482" spans="21:23" x14ac:dyDescent="0.2">
      <c r="U5482" s="77"/>
      <c r="V5482" s="61"/>
      <c r="W5482" s="61"/>
    </row>
    <row r="5483" spans="21:23" x14ac:dyDescent="0.2">
      <c r="U5483" s="77"/>
      <c r="V5483" s="61"/>
      <c r="W5483" s="61"/>
    </row>
    <row r="5484" spans="21:23" x14ac:dyDescent="0.2">
      <c r="U5484" s="77"/>
      <c r="V5484" s="61"/>
      <c r="W5484" s="61"/>
    </row>
    <row r="5485" spans="21:23" x14ac:dyDescent="0.2">
      <c r="U5485" s="77"/>
      <c r="V5485" s="61"/>
      <c r="W5485" s="61"/>
    </row>
    <row r="5486" spans="21:23" x14ac:dyDescent="0.2">
      <c r="U5486" s="77"/>
      <c r="V5486" s="61"/>
      <c r="W5486" s="61"/>
    </row>
    <row r="5487" spans="21:23" x14ac:dyDescent="0.2">
      <c r="U5487" s="77"/>
      <c r="V5487" s="61"/>
      <c r="W5487" s="61"/>
    </row>
    <row r="5488" spans="21:23" x14ac:dyDescent="0.2">
      <c r="U5488" s="77"/>
      <c r="V5488" s="61"/>
      <c r="W5488" s="61"/>
    </row>
    <row r="5489" spans="21:23" x14ac:dyDescent="0.2">
      <c r="U5489" s="77"/>
      <c r="V5489" s="61"/>
      <c r="W5489" s="61"/>
    </row>
    <row r="5490" spans="21:23" x14ac:dyDescent="0.2">
      <c r="U5490" s="77"/>
      <c r="V5490" s="61"/>
      <c r="W5490" s="61"/>
    </row>
    <row r="5491" spans="21:23" x14ac:dyDescent="0.2">
      <c r="U5491" s="77"/>
      <c r="V5491" s="61"/>
      <c r="W5491" s="61"/>
    </row>
    <row r="5492" spans="21:23" x14ac:dyDescent="0.2">
      <c r="U5492" s="77"/>
      <c r="V5492" s="61"/>
      <c r="W5492" s="61"/>
    </row>
    <row r="5493" spans="21:23" x14ac:dyDescent="0.2">
      <c r="U5493" s="77"/>
      <c r="V5493" s="61"/>
      <c r="W5493" s="61"/>
    </row>
    <row r="5494" spans="21:23" x14ac:dyDescent="0.2">
      <c r="U5494" s="77"/>
      <c r="V5494" s="61"/>
      <c r="W5494" s="61"/>
    </row>
    <row r="5495" spans="21:23" x14ac:dyDescent="0.2">
      <c r="U5495" s="77"/>
      <c r="V5495" s="61"/>
      <c r="W5495" s="61"/>
    </row>
    <row r="5496" spans="21:23" x14ac:dyDescent="0.2">
      <c r="U5496" s="77"/>
      <c r="V5496" s="61"/>
      <c r="W5496" s="61"/>
    </row>
    <row r="5497" spans="21:23" x14ac:dyDescent="0.2">
      <c r="U5497" s="77"/>
      <c r="V5497" s="61"/>
      <c r="W5497" s="61"/>
    </row>
    <row r="5498" spans="21:23" x14ac:dyDescent="0.2">
      <c r="U5498" s="77"/>
      <c r="V5498" s="61"/>
      <c r="W5498" s="61"/>
    </row>
    <row r="5499" spans="21:23" x14ac:dyDescent="0.2">
      <c r="U5499" s="77"/>
      <c r="V5499" s="61"/>
      <c r="W5499" s="61"/>
    </row>
    <row r="5500" spans="21:23" x14ac:dyDescent="0.2">
      <c r="U5500" s="77"/>
      <c r="V5500" s="61"/>
      <c r="W5500" s="61"/>
    </row>
    <row r="5501" spans="21:23" x14ac:dyDescent="0.2">
      <c r="U5501" s="77"/>
      <c r="V5501" s="61"/>
      <c r="W5501" s="61"/>
    </row>
    <row r="5502" spans="21:23" x14ac:dyDescent="0.2">
      <c r="U5502" s="77"/>
      <c r="V5502" s="61"/>
      <c r="W5502" s="61"/>
    </row>
    <row r="5503" spans="21:23" x14ac:dyDescent="0.2">
      <c r="U5503" s="77"/>
      <c r="V5503" s="61"/>
      <c r="W5503" s="61"/>
    </row>
    <row r="5504" spans="21:23" x14ac:dyDescent="0.2">
      <c r="U5504" s="77"/>
      <c r="V5504" s="61"/>
      <c r="W5504" s="61"/>
    </row>
    <row r="5505" spans="21:23" x14ac:dyDescent="0.2">
      <c r="U5505" s="77"/>
      <c r="V5505" s="61"/>
      <c r="W5505" s="61"/>
    </row>
    <row r="5506" spans="21:23" x14ac:dyDescent="0.2">
      <c r="U5506" s="77"/>
      <c r="V5506" s="61"/>
      <c r="W5506" s="61"/>
    </row>
    <row r="5507" spans="21:23" x14ac:dyDescent="0.2">
      <c r="U5507" s="77"/>
      <c r="V5507" s="61"/>
      <c r="W5507" s="61"/>
    </row>
    <row r="5508" spans="21:23" x14ac:dyDescent="0.2">
      <c r="U5508" s="77"/>
      <c r="V5508" s="61"/>
      <c r="W5508" s="61"/>
    </row>
    <row r="5509" spans="21:23" x14ac:dyDescent="0.2">
      <c r="U5509" s="77"/>
      <c r="V5509" s="61"/>
      <c r="W5509" s="61"/>
    </row>
    <row r="5510" spans="21:23" x14ac:dyDescent="0.2">
      <c r="U5510" s="77"/>
      <c r="V5510" s="61"/>
      <c r="W5510" s="61"/>
    </row>
    <row r="5511" spans="21:23" x14ac:dyDescent="0.2">
      <c r="U5511" s="77"/>
      <c r="V5511" s="61"/>
      <c r="W5511" s="61"/>
    </row>
    <row r="5512" spans="21:23" x14ac:dyDescent="0.2">
      <c r="U5512" s="77"/>
      <c r="V5512" s="61"/>
      <c r="W5512" s="61"/>
    </row>
    <row r="5513" spans="21:23" x14ac:dyDescent="0.2">
      <c r="U5513" s="77"/>
      <c r="V5513" s="61"/>
      <c r="W5513" s="61"/>
    </row>
    <row r="5514" spans="21:23" x14ac:dyDescent="0.2">
      <c r="U5514" s="77"/>
      <c r="V5514" s="61"/>
      <c r="W5514" s="61"/>
    </row>
    <row r="5515" spans="21:23" x14ac:dyDescent="0.2">
      <c r="U5515" s="77"/>
      <c r="V5515" s="61"/>
      <c r="W5515" s="61"/>
    </row>
    <row r="5516" spans="21:23" x14ac:dyDescent="0.2">
      <c r="U5516" s="77"/>
      <c r="V5516" s="61"/>
      <c r="W5516" s="61"/>
    </row>
    <row r="5517" spans="21:23" x14ac:dyDescent="0.2">
      <c r="U5517" s="77"/>
      <c r="V5517" s="61"/>
      <c r="W5517" s="61"/>
    </row>
    <row r="5518" spans="21:23" x14ac:dyDescent="0.2">
      <c r="U5518" s="77"/>
      <c r="V5518" s="61"/>
      <c r="W5518" s="61"/>
    </row>
    <row r="5519" spans="21:23" x14ac:dyDescent="0.2">
      <c r="U5519" s="77"/>
      <c r="V5519" s="61"/>
      <c r="W5519" s="61"/>
    </row>
    <row r="5520" spans="21:23" x14ac:dyDescent="0.2">
      <c r="U5520" s="77"/>
      <c r="V5520" s="61"/>
      <c r="W5520" s="61"/>
    </row>
    <row r="5521" spans="21:23" x14ac:dyDescent="0.2">
      <c r="U5521" s="77"/>
      <c r="V5521" s="61"/>
      <c r="W5521" s="61"/>
    </row>
    <row r="5522" spans="21:23" x14ac:dyDescent="0.2">
      <c r="U5522" s="77"/>
      <c r="V5522" s="61"/>
      <c r="W5522" s="61"/>
    </row>
    <row r="5523" spans="21:23" x14ac:dyDescent="0.2">
      <c r="U5523" s="77"/>
      <c r="V5523" s="61"/>
      <c r="W5523" s="61"/>
    </row>
    <row r="5524" spans="21:23" x14ac:dyDescent="0.2">
      <c r="U5524" s="77"/>
      <c r="V5524" s="61"/>
      <c r="W5524" s="61"/>
    </row>
    <row r="5525" spans="21:23" x14ac:dyDescent="0.2">
      <c r="U5525" s="77"/>
      <c r="V5525" s="61"/>
      <c r="W5525" s="61"/>
    </row>
    <row r="5526" spans="21:23" x14ac:dyDescent="0.2">
      <c r="U5526" s="77"/>
      <c r="V5526" s="61"/>
      <c r="W5526" s="61"/>
    </row>
    <row r="5527" spans="21:23" x14ac:dyDescent="0.2">
      <c r="U5527" s="77"/>
      <c r="V5527" s="61"/>
      <c r="W5527" s="61"/>
    </row>
    <row r="5528" spans="21:23" x14ac:dyDescent="0.2">
      <c r="U5528" s="77"/>
      <c r="V5528" s="61"/>
      <c r="W5528" s="61"/>
    </row>
    <row r="5529" spans="21:23" x14ac:dyDescent="0.2">
      <c r="U5529" s="77"/>
      <c r="V5529" s="61"/>
      <c r="W5529" s="61"/>
    </row>
    <row r="5530" spans="21:23" x14ac:dyDescent="0.2">
      <c r="U5530" s="77"/>
      <c r="V5530" s="61"/>
      <c r="W5530" s="61"/>
    </row>
    <row r="5531" spans="21:23" x14ac:dyDescent="0.2">
      <c r="U5531" s="77"/>
      <c r="V5531" s="61"/>
      <c r="W5531" s="61"/>
    </row>
    <row r="5532" spans="21:23" x14ac:dyDescent="0.2">
      <c r="U5532" s="77"/>
      <c r="V5532" s="61"/>
      <c r="W5532" s="61"/>
    </row>
    <row r="5533" spans="21:23" x14ac:dyDescent="0.2">
      <c r="U5533" s="77"/>
      <c r="V5533" s="61"/>
      <c r="W5533" s="61"/>
    </row>
    <row r="5534" spans="21:23" x14ac:dyDescent="0.2">
      <c r="U5534" s="77"/>
      <c r="V5534" s="61"/>
      <c r="W5534" s="61"/>
    </row>
    <row r="5535" spans="21:23" x14ac:dyDescent="0.2">
      <c r="U5535" s="77"/>
      <c r="V5535" s="61"/>
      <c r="W5535" s="61"/>
    </row>
    <row r="5536" spans="21:23" x14ac:dyDescent="0.2">
      <c r="U5536" s="77"/>
      <c r="V5536" s="61"/>
      <c r="W5536" s="61"/>
    </row>
    <row r="5537" spans="21:23" x14ac:dyDescent="0.2">
      <c r="U5537" s="77"/>
      <c r="V5537" s="61"/>
      <c r="W5537" s="61"/>
    </row>
    <row r="5538" spans="21:23" x14ac:dyDescent="0.2">
      <c r="U5538" s="77"/>
      <c r="V5538" s="61"/>
      <c r="W5538" s="61"/>
    </row>
    <row r="5539" spans="21:23" x14ac:dyDescent="0.2">
      <c r="U5539" s="77"/>
      <c r="V5539" s="61"/>
      <c r="W5539" s="61"/>
    </row>
    <row r="5540" spans="21:23" x14ac:dyDescent="0.2">
      <c r="U5540" s="77"/>
      <c r="V5540" s="61"/>
      <c r="W5540" s="61"/>
    </row>
    <row r="5541" spans="21:23" x14ac:dyDescent="0.2">
      <c r="U5541" s="77"/>
      <c r="V5541" s="61"/>
      <c r="W5541" s="61"/>
    </row>
    <row r="5542" spans="21:23" x14ac:dyDescent="0.2">
      <c r="U5542" s="77"/>
      <c r="V5542" s="61"/>
      <c r="W5542" s="61"/>
    </row>
    <row r="5543" spans="21:23" x14ac:dyDescent="0.2">
      <c r="U5543" s="77"/>
      <c r="V5543" s="61"/>
      <c r="W5543" s="61"/>
    </row>
    <row r="5544" spans="21:23" x14ac:dyDescent="0.2">
      <c r="U5544" s="77"/>
      <c r="V5544" s="61"/>
      <c r="W5544" s="61"/>
    </row>
    <row r="5545" spans="21:23" x14ac:dyDescent="0.2">
      <c r="U5545" s="77"/>
      <c r="V5545" s="61"/>
      <c r="W5545" s="61"/>
    </row>
    <row r="5546" spans="21:23" x14ac:dyDescent="0.2">
      <c r="U5546" s="77"/>
      <c r="V5546" s="61"/>
      <c r="W5546" s="61"/>
    </row>
    <row r="5547" spans="21:23" x14ac:dyDescent="0.2">
      <c r="U5547" s="77"/>
      <c r="V5547" s="61"/>
      <c r="W5547" s="61"/>
    </row>
    <row r="5548" spans="21:23" x14ac:dyDescent="0.2">
      <c r="U5548" s="77"/>
      <c r="V5548" s="61"/>
      <c r="W5548" s="61"/>
    </row>
    <row r="5549" spans="21:23" x14ac:dyDescent="0.2">
      <c r="U5549" s="77"/>
      <c r="V5549" s="61"/>
      <c r="W5549" s="61"/>
    </row>
    <row r="5550" spans="21:23" x14ac:dyDescent="0.2">
      <c r="U5550" s="77"/>
      <c r="V5550" s="61"/>
      <c r="W5550" s="61"/>
    </row>
    <row r="5551" spans="21:23" x14ac:dyDescent="0.2">
      <c r="U5551" s="77"/>
      <c r="V5551" s="61"/>
      <c r="W5551" s="61"/>
    </row>
    <row r="5552" spans="21:23" x14ac:dyDescent="0.2">
      <c r="U5552" s="77"/>
      <c r="V5552" s="61"/>
      <c r="W5552" s="61"/>
    </row>
    <row r="5553" spans="21:23" x14ac:dyDescent="0.2">
      <c r="U5553" s="77"/>
      <c r="V5553" s="61"/>
      <c r="W5553" s="61"/>
    </row>
    <row r="5554" spans="21:23" x14ac:dyDescent="0.2">
      <c r="U5554" s="77"/>
      <c r="V5554" s="61"/>
      <c r="W5554" s="61"/>
    </row>
    <row r="5555" spans="21:23" x14ac:dyDescent="0.2">
      <c r="U5555" s="77"/>
      <c r="V5555" s="61"/>
      <c r="W5555" s="61"/>
    </row>
    <row r="5556" spans="21:23" x14ac:dyDescent="0.2">
      <c r="U5556" s="77"/>
      <c r="V5556" s="61"/>
      <c r="W5556" s="61"/>
    </row>
    <row r="5557" spans="21:23" x14ac:dyDescent="0.2">
      <c r="U5557" s="77"/>
      <c r="V5557" s="61"/>
      <c r="W5557" s="61"/>
    </row>
    <row r="5558" spans="21:23" x14ac:dyDescent="0.2">
      <c r="U5558" s="77"/>
      <c r="V5558" s="61"/>
      <c r="W5558" s="61"/>
    </row>
    <row r="5559" spans="21:23" x14ac:dyDescent="0.2">
      <c r="U5559" s="77"/>
      <c r="V5559" s="61"/>
      <c r="W5559" s="61"/>
    </row>
    <row r="5560" spans="21:23" x14ac:dyDescent="0.2">
      <c r="U5560" s="77"/>
      <c r="V5560" s="61"/>
      <c r="W5560" s="61"/>
    </row>
    <row r="5561" spans="21:23" x14ac:dyDescent="0.2">
      <c r="U5561" s="77"/>
      <c r="V5561" s="61"/>
      <c r="W5561" s="61"/>
    </row>
    <row r="5562" spans="21:23" x14ac:dyDescent="0.2">
      <c r="U5562" s="77"/>
      <c r="V5562" s="61"/>
      <c r="W5562" s="61"/>
    </row>
    <row r="5563" spans="21:23" x14ac:dyDescent="0.2">
      <c r="U5563" s="77"/>
      <c r="V5563" s="61"/>
      <c r="W5563" s="61"/>
    </row>
    <row r="5564" spans="21:23" x14ac:dyDescent="0.2">
      <c r="U5564" s="77"/>
      <c r="V5564" s="61"/>
      <c r="W5564" s="61"/>
    </row>
    <row r="5565" spans="21:23" x14ac:dyDescent="0.2">
      <c r="U5565" s="77"/>
      <c r="V5565" s="61"/>
      <c r="W5565" s="61"/>
    </row>
    <row r="5566" spans="21:23" x14ac:dyDescent="0.2">
      <c r="U5566" s="77"/>
      <c r="V5566" s="61"/>
      <c r="W5566" s="61"/>
    </row>
    <row r="5567" spans="21:23" x14ac:dyDescent="0.2">
      <c r="U5567" s="77"/>
      <c r="V5567" s="61"/>
      <c r="W5567" s="61"/>
    </row>
    <row r="5568" spans="21:23" x14ac:dyDescent="0.2">
      <c r="U5568" s="77"/>
      <c r="V5568" s="61"/>
      <c r="W5568" s="61"/>
    </row>
    <row r="5569" spans="21:23" x14ac:dyDescent="0.2">
      <c r="U5569" s="77"/>
      <c r="V5569" s="61"/>
      <c r="W5569" s="61"/>
    </row>
    <row r="5570" spans="21:23" x14ac:dyDescent="0.2">
      <c r="U5570" s="77"/>
      <c r="V5570" s="61"/>
      <c r="W5570" s="61"/>
    </row>
    <row r="5571" spans="21:23" x14ac:dyDescent="0.2">
      <c r="U5571" s="77"/>
      <c r="V5571" s="61"/>
      <c r="W5571" s="61"/>
    </row>
    <row r="5572" spans="21:23" x14ac:dyDescent="0.2">
      <c r="U5572" s="77"/>
      <c r="V5572" s="61"/>
      <c r="W5572" s="61"/>
    </row>
    <row r="5573" spans="21:23" x14ac:dyDescent="0.2">
      <c r="U5573" s="77"/>
      <c r="V5573" s="61"/>
      <c r="W5573" s="61"/>
    </row>
    <row r="5574" spans="21:23" x14ac:dyDescent="0.2">
      <c r="U5574" s="77"/>
      <c r="V5574" s="61"/>
      <c r="W5574" s="61"/>
    </row>
    <row r="5575" spans="21:23" x14ac:dyDescent="0.2">
      <c r="U5575" s="77"/>
      <c r="V5575" s="61"/>
      <c r="W5575" s="61"/>
    </row>
    <row r="5576" spans="21:23" x14ac:dyDescent="0.2">
      <c r="U5576" s="77"/>
      <c r="V5576" s="61"/>
      <c r="W5576" s="61"/>
    </row>
    <row r="5577" spans="21:23" x14ac:dyDescent="0.2">
      <c r="U5577" s="77"/>
      <c r="V5577" s="61"/>
      <c r="W5577" s="61"/>
    </row>
    <row r="5578" spans="21:23" x14ac:dyDescent="0.2">
      <c r="U5578" s="77"/>
      <c r="V5578" s="61"/>
      <c r="W5578" s="61"/>
    </row>
    <row r="5579" spans="21:23" x14ac:dyDescent="0.2">
      <c r="U5579" s="77"/>
      <c r="V5579" s="61"/>
      <c r="W5579" s="61"/>
    </row>
    <row r="5580" spans="21:23" x14ac:dyDescent="0.2">
      <c r="U5580" s="77"/>
      <c r="V5580" s="61"/>
      <c r="W5580" s="61"/>
    </row>
    <row r="5581" spans="21:23" x14ac:dyDescent="0.2">
      <c r="U5581" s="77"/>
      <c r="V5581" s="61"/>
      <c r="W5581" s="61"/>
    </row>
    <row r="5582" spans="21:23" x14ac:dyDescent="0.2">
      <c r="U5582" s="77"/>
      <c r="V5582" s="61"/>
      <c r="W5582" s="61"/>
    </row>
    <row r="5583" spans="21:23" x14ac:dyDescent="0.2">
      <c r="U5583" s="77"/>
      <c r="V5583" s="61"/>
      <c r="W5583" s="61"/>
    </row>
    <row r="5584" spans="21:23" x14ac:dyDescent="0.2">
      <c r="U5584" s="77"/>
      <c r="V5584" s="61"/>
      <c r="W5584" s="61"/>
    </row>
    <row r="5585" spans="21:23" x14ac:dyDescent="0.2">
      <c r="U5585" s="77"/>
      <c r="V5585" s="61"/>
      <c r="W5585" s="61"/>
    </row>
    <row r="5586" spans="21:23" x14ac:dyDescent="0.2">
      <c r="U5586" s="77"/>
      <c r="V5586" s="61"/>
      <c r="W5586" s="61"/>
    </row>
    <row r="5587" spans="21:23" x14ac:dyDescent="0.2">
      <c r="U5587" s="77"/>
      <c r="V5587" s="61"/>
      <c r="W5587" s="61"/>
    </row>
    <row r="5588" spans="21:23" x14ac:dyDescent="0.2">
      <c r="U5588" s="77"/>
      <c r="V5588" s="61"/>
      <c r="W5588" s="61"/>
    </row>
    <row r="5589" spans="21:23" x14ac:dyDescent="0.2">
      <c r="U5589" s="77"/>
      <c r="V5589" s="61"/>
      <c r="W5589" s="61"/>
    </row>
    <row r="5590" spans="21:23" x14ac:dyDescent="0.2">
      <c r="U5590" s="77"/>
      <c r="V5590" s="61"/>
      <c r="W5590" s="61"/>
    </row>
    <row r="5591" spans="21:23" x14ac:dyDescent="0.2">
      <c r="U5591" s="77"/>
      <c r="V5591" s="61"/>
      <c r="W5591" s="61"/>
    </row>
    <row r="5592" spans="21:23" x14ac:dyDescent="0.2">
      <c r="U5592" s="77"/>
      <c r="V5592" s="61"/>
      <c r="W5592" s="61"/>
    </row>
    <row r="5593" spans="21:23" x14ac:dyDescent="0.2">
      <c r="U5593" s="77"/>
      <c r="V5593" s="61"/>
      <c r="W5593" s="61"/>
    </row>
    <row r="5594" spans="21:23" x14ac:dyDescent="0.2">
      <c r="U5594" s="77"/>
      <c r="V5594" s="61"/>
      <c r="W5594" s="61"/>
    </row>
    <row r="5595" spans="21:23" x14ac:dyDescent="0.2">
      <c r="U5595" s="77"/>
      <c r="V5595" s="61"/>
      <c r="W5595" s="61"/>
    </row>
    <row r="5596" spans="21:23" x14ac:dyDescent="0.2">
      <c r="U5596" s="77"/>
      <c r="V5596" s="61"/>
      <c r="W5596" s="61"/>
    </row>
    <row r="5597" spans="21:23" x14ac:dyDescent="0.2">
      <c r="U5597" s="77"/>
      <c r="V5597" s="61"/>
      <c r="W5597" s="61"/>
    </row>
    <row r="5598" spans="21:23" x14ac:dyDescent="0.2">
      <c r="U5598" s="77"/>
      <c r="V5598" s="61"/>
      <c r="W5598" s="61"/>
    </row>
    <row r="5599" spans="21:23" x14ac:dyDescent="0.2">
      <c r="U5599" s="77"/>
      <c r="V5599" s="61"/>
      <c r="W5599" s="61"/>
    </row>
    <row r="5600" spans="21:23" x14ac:dyDescent="0.2">
      <c r="U5600" s="77"/>
      <c r="V5600" s="61"/>
      <c r="W5600" s="61"/>
    </row>
    <row r="5601" spans="21:23" x14ac:dyDescent="0.2">
      <c r="U5601" s="77"/>
      <c r="V5601" s="61"/>
      <c r="W5601" s="61"/>
    </row>
    <row r="5602" spans="21:23" x14ac:dyDescent="0.2">
      <c r="U5602" s="77"/>
      <c r="V5602" s="61"/>
      <c r="W5602" s="61"/>
    </row>
    <row r="5603" spans="21:23" x14ac:dyDescent="0.2">
      <c r="U5603" s="77"/>
      <c r="V5603" s="61"/>
      <c r="W5603" s="61"/>
    </row>
    <row r="5604" spans="21:23" x14ac:dyDescent="0.2">
      <c r="U5604" s="77"/>
      <c r="V5604" s="61"/>
      <c r="W5604" s="61"/>
    </row>
    <row r="5605" spans="21:23" x14ac:dyDescent="0.2">
      <c r="U5605" s="77"/>
      <c r="V5605" s="61"/>
      <c r="W5605" s="61"/>
    </row>
    <row r="5606" spans="21:23" x14ac:dyDescent="0.2">
      <c r="U5606" s="77"/>
      <c r="V5606" s="61"/>
      <c r="W5606" s="61"/>
    </row>
    <row r="5607" spans="21:23" x14ac:dyDescent="0.2">
      <c r="U5607" s="77"/>
      <c r="V5607" s="61"/>
      <c r="W5607" s="61"/>
    </row>
    <row r="5608" spans="21:23" x14ac:dyDescent="0.2">
      <c r="U5608" s="77"/>
      <c r="V5608" s="61"/>
      <c r="W5608" s="61"/>
    </row>
    <row r="5609" spans="21:23" x14ac:dyDescent="0.2">
      <c r="U5609" s="77"/>
      <c r="V5609" s="61"/>
      <c r="W5609" s="61"/>
    </row>
    <row r="5610" spans="21:23" x14ac:dyDescent="0.2">
      <c r="U5610" s="77"/>
      <c r="V5610" s="61"/>
      <c r="W5610" s="61"/>
    </row>
    <row r="5611" spans="21:23" x14ac:dyDescent="0.2">
      <c r="U5611" s="77"/>
      <c r="V5611" s="61"/>
      <c r="W5611" s="61"/>
    </row>
    <row r="5612" spans="21:23" x14ac:dyDescent="0.2">
      <c r="U5612" s="77"/>
      <c r="V5612" s="61"/>
      <c r="W5612" s="61"/>
    </row>
    <row r="5613" spans="21:23" x14ac:dyDescent="0.2">
      <c r="U5613" s="77"/>
      <c r="V5613" s="61"/>
      <c r="W5613" s="61"/>
    </row>
    <row r="5614" spans="21:23" x14ac:dyDescent="0.2">
      <c r="U5614" s="77"/>
      <c r="V5614" s="61"/>
      <c r="W5614" s="61"/>
    </row>
    <row r="5615" spans="21:23" x14ac:dyDescent="0.2">
      <c r="U5615" s="77"/>
      <c r="V5615" s="61"/>
      <c r="W5615" s="61"/>
    </row>
    <row r="5616" spans="21:23" x14ac:dyDescent="0.2">
      <c r="U5616" s="77"/>
      <c r="V5616" s="61"/>
      <c r="W5616" s="61"/>
    </row>
    <row r="5617" spans="21:23" x14ac:dyDescent="0.2">
      <c r="U5617" s="77"/>
      <c r="V5617" s="61"/>
      <c r="W5617" s="61"/>
    </row>
    <row r="5618" spans="21:23" x14ac:dyDescent="0.2">
      <c r="U5618" s="77"/>
      <c r="V5618" s="61"/>
      <c r="W5618" s="61"/>
    </row>
    <row r="5619" spans="21:23" x14ac:dyDescent="0.2">
      <c r="U5619" s="77"/>
      <c r="V5619" s="61"/>
      <c r="W5619" s="61"/>
    </row>
    <row r="5620" spans="21:23" x14ac:dyDescent="0.2">
      <c r="U5620" s="77"/>
      <c r="V5620" s="61"/>
      <c r="W5620" s="61"/>
    </row>
    <row r="5621" spans="21:23" x14ac:dyDescent="0.2">
      <c r="U5621" s="77"/>
      <c r="V5621" s="61"/>
      <c r="W5621" s="61"/>
    </row>
    <row r="5622" spans="21:23" x14ac:dyDescent="0.2">
      <c r="U5622" s="77"/>
      <c r="V5622" s="61"/>
      <c r="W5622" s="61"/>
    </row>
    <row r="5623" spans="21:23" x14ac:dyDescent="0.2">
      <c r="U5623" s="77"/>
      <c r="V5623" s="61"/>
      <c r="W5623" s="61"/>
    </row>
    <row r="5624" spans="21:23" x14ac:dyDescent="0.2">
      <c r="U5624" s="77"/>
      <c r="V5624" s="61"/>
      <c r="W5624" s="61"/>
    </row>
    <row r="5625" spans="21:23" x14ac:dyDescent="0.2">
      <c r="U5625" s="77"/>
      <c r="V5625" s="61"/>
      <c r="W5625" s="61"/>
    </row>
    <row r="5626" spans="21:23" x14ac:dyDescent="0.2">
      <c r="U5626" s="77"/>
      <c r="V5626" s="61"/>
      <c r="W5626" s="61"/>
    </row>
    <row r="5627" spans="21:23" x14ac:dyDescent="0.2">
      <c r="U5627" s="77"/>
      <c r="V5627" s="61"/>
      <c r="W5627" s="61"/>
    </row>
    <row r="5628" spans="21:23" x14ac:dyDescent="0.2">
      <c r="U5628" s="77"/>
      <c r="V5628" s="61"/>
      <c r="W5628" s="61"/>
    </row>
    <row r="5629" spans="21:23" x14ac:dyDescent="0.2">
      <c r="U5629" s="77"/>
      <c r="V5629" s="61"/>
      <c r="W5629" s="61"/>
    </row>
    <row r="5630" spans="21:23" x14ac:dyDescent="0.2">
      <c r="U5630" s="77"/>
      <c r="V5630" s="61"/>
      <c r="W5630" s="61"/>
    </row>
    <row r="5631" spans="21:23" x14ac:dyDescent="0.2">
      <c r="U5631" s="77"/>
      <c r="V5631" s="61"/>
      <c r="W5631" s="61"/>
    </row>
    <row r="5632" spans="21:23" x14ac:dyDescent="0.2">
      <c r="U5632" s="77"/>
      <c r="V5632" s="61"/>
      <c r="W5632" s="61"/>
    </row>
    <row r="5633" spans="21:23" x14ac:dyDescent="0.2">
      <c r="U5633" s="77"/>
      <c r="V5633" s="61"/>
      <c r="W5633" s="61"/>
    </row>
    <row r="5634" spans="21:23" x14ac:dyDescent="0.2">
      <c r="U5634" s="77"/>
      <c r="V5634" s="61"/>
      <c r="W5634" s="61"/>
    </row>
    <row r="5635" spans="21:23" x14ac:dyDescent="0.2">
      <c r="U5635" s="77"/>
      <c r="V5635" s="61"/>
      <c r="W5635" s="61"/>
    </row>
    <row r="5636" spans="21:23" x14ac:dyDescent="0.2">
      <c r="U5636" s="77"/>
      <c r="V5636" s="61"/>
      <c r="W5636" s="61"/>
    </row>
    <row r="5637" spans="21:23" x14ac:dyDescent="0.2">
      <c r="U5637" s="77"/>
      <c r="V5637" s="61"/>
      <c r="W5637" s="61"/>
    </row>
    <row r="5638" spans="21:23" x14ac:dyDescent="0.2">
      <c r="U5638" s="77"/>
      <c r="V5638" s="61"/>
      <c r="W5638" s="61"/>
    </row>
    <row r="5639" spans="21:23" x14ac:dyDescent="0.2">
      <c r="U5639" s="77"/>
      <c r="V5639" s="61"/>
      <c r="W5639" s="61"/>
    </row>
    <row r="5640" spans="21:23" x14ac:dyDescent="0.2">
      <c r="U5640" s="77"/>
      <c r="V5640" s="61"/>
      <c r="W5640" s="61"/>
    </row>
    <row r="5641" spans="21:23" x14ac:dyDescent="0.2">
      <c r="U5641" s="77"/>
      <c r="V5641" s="61"/>
      <c r="W5641" s="61"/>
    </row>
    <row r="5642" spans="21:23" x14ac:dyDescent="0.2">
      <c r="U5642" s="77"/>
      <c r="V5642" s="61"/>
      <c r="W5642" s="61"/>
    </row>
    <row r="5643" spans="21:23" x14ac:dyDescent="0.2">
      <c r="U5643" s="77"/>
      <c r="V5643" s="61"/>
      <c r="W5643" s="61"/>
    </row>
    <row r="5644" spans="21:23" x14ac:dyDescent="0.2">
      <c r="U5644" s="77"/>
      <c r="V5644" s="61"/>
      <c r="W5644" s="61"/>
    </row>
    <row r="5645" spans="21:23" x14ac:dyDescent="0.2">
      <c r="U5645" s="77"/>
      <c r="V5645" s="61"/>
      <c r="W5645" s="61"/>
    </row>
    <row r="5646" spans="21:23" x14ac:dyDescent="0.2">
      <c r="U5646" s="77"/>
      <c r="V5646" s="61"/>
      <c r="W5646" s="61"/>
    </row>
    <row r="5647" spans="21:23" x14ac:dyDescent="0.2">
      <c r="U5647" s="77"/>
      <c r="V5647" s="61"/>
      <c r="W5647" s="61"/>
    </row>
    <row r="5648" spans="21:23" x14ac:dyDescent="0.2">
      <c r="U5648" s="77"/>
      <c r="V5648" s="61"/>
      <c r="W5648" s="61"/>
    </row>
    <row r="5649" spans="21:23" x14ac:dyDescent="0.2">
      <c r="U5649" s="77"/>
      <c r="V5649" s="61"/>
      <c r="W5649" s="61"/>
    </row>
    <row r="5650" spans="21:23" x14ac:dyDescent="0.2">
      <c r="U5650" s="77"/>
      <c r="V5650" s="61"/>
      <c r="W5650" s="61"/>
    </row>
    <row r="5651" spans="21:23" x14ac:dyDescent="0.2">
      <c r="U5651" s="77"/>
      <c r="V5651" s="61"/>
      <c r="W5651" s="61"/>
    </row>
    <row r="5652" spans="21:23" x14ac:dyDescent="0.2">
      <c r="U5652" s="77"/>
      <c r="V5652" s="61"/>
      <c r="W5652" s="61"/>
    </row>
    <row r="5653" spans="21:23" x14ac:dyDescent="0.2">
      <c r="U5653" s="77"/>
      <c r="V5653" s="61"/>
      <c r="W5653" s="61"/>
    </row>
    <row r="5654" spans="21:23" x14ac:dyDescent="0.2">
      <c r="U5654" s="77"/>
      <c r="V5654" s="61"/>
      <c r="W5654" s="61"/>
    </row>
    <row r="5655" spans="21:23" x14ac:dyDescent="0.2">
      <c r="U5655" s="77"/>
      <c r="V5655" s="61"/>
      <c r="W5655" s="61"/>
    </row>
    <row r="5656" spans="21:23" x14ac:dyDescent="0.2">
      <c r="U5656" s="77"/>
      <c r="V5656" s="61"/>
      <c r="W5656" s="61"/>
    </row>
    <row r="5657" spans="21:23" x14ac:dyDescent="0.2">
      <c r="U5657" s="77"/>
      <c r="V5657" s="61"/>
      <c r="W5657" s="61"/>
    </row>
    <row r="5658" spans="21:23" x14ac:dyDescent="0.2">
      <c r="U5658" s="77"/>
      <c r="V5658" s="61"/>
      <c r="W5658" s="61"/>
    </row>
    <row r="5659" spans="21:23" x14ac:dyDescent="0.2">
      <c r="U5659" s="77"/>
      <c r="V5659" s="61"/>
      <c r="W5659" s="61"/>
    </row>
    <row r="5660" spans="21:23" x14ac:dyDescent="0.2">
      <c r="U5660" s="77"/>
      <c r="V5660" s="61"/>
      <c r="W5660" s="61"/>
    </row>
    <row r="5661" spans="21:23" x14ac:dyDescent="0.2">
      <c r="U5661" s="77"/>
      <c r="V5661" s="61"/>
      <c r="W5661" s="61"/>
    </row>
    <row r="5662" spans="21:23" x14ac:dyDescent="0.2">
      <c r="U5662" s="77"/>
      <c r="V5662" s="61"/>
      <c r="W5662" s="61"/>
    </row>
    <row r="5663" spans="21:23" x14ac:dyDescent="0.2">
      <c r="U5663" s="77"/>
      <c r="V5663" s="61"/>
      <c r="W5663" s="61"/>
    </row>
    <row r="5664" spans="21:23" x14ac:dyDescent="0.2">
      <c r="U5664" s="77"/>
      <c r="V5664" s="61"/>
      <c r="W5664" s="61"/>
    </row>
    <row r="5665" spans="21:23" x14ac:dyDescent="0.2">
      <c r="U5665" s="77"/>
      <c r="V5665" s="61"/>
      <c r="W5665" s="61"/>
    </row>
    <row r="5666" spans="21:23" x14ac:dyDescent="0.2">
      <c r="U5666" s="77"/>
      <c r="V5666" s="61"/>
      <c r="W5666" s="61"/>
    </row>
    <row r="5667" spans="21:23" x14ac:dyDescent="0.2">
      <c r="U5667" s="77"/>
      <c r="V5667" s="61"/>
      <c r="W5667" s="61"/>
    </row>
    <row r="5668" spans="21:23" x14ac:dyDescent="0.2">
      <c r="U5668" s="77"/>
      <c r="V5668" s="61"/>
      <c r="W5668" s="61"/>
    </row>
    <row r="5669" spans="21:23" x14ac:dyDescent="0.2">
      <c r="U5669" s="77"/>
      <c r="V5669" s="61"/>
      <c r="W5669" s="61"/>
    </row>
    <row r="5670" spans="21:23" x14ac:dyDescent="0.2">
      <c r="U5670" s="77"/>
      <c r="V5670" s="61"/>
      <c r="W5670" s="61"/>
    </row>
    <row r="5671" spans="21:23" x14ac:dyDescent="0.2">
      <c r="U5671" s="77"/>
      <c r="V5671" s="61"/>
      <c r="W5671" s="61"/>
    </row>
    <row r="5672" spans="21:23" x14ac:dyDescent="0.2">
      <c r="U5672" s="77"/>
      <c r="V5672" s="61"/>
      <c r="W5672" s="61"/>
    </row>
    <row r="5673" spans="21:23" x14ac:dyDescent="0.2">
      <c r="U5673" s="77"/>
      <c r="V5673" s="61"/>
      <c r="W5673" s="61"/>
    </row>
    <row r="5674" spans="21:23" x14ac:dyDescent="0.2">
      <c r="U5674" s="77"/>
      <c r="V5674" s="61"/>
      <c r="W5674" s="61"/>
    </row>
    <row r="5675" spans="21:23" x14ac:dyDescent="0.2">
      <c r="U5675" s="77"/>
      <c r="V5675" s="61"/>
      <c r="W5675" s="61"/>
    </row>
    <row r="5676" spans="21:23" x14ac:dyDescent="0.2">
      <c r="U5676" s="77"/>
      <c r="V5676" s="61"/>
      <c r="W5676" s="61"/>
    </row>
    <row r="5677" spans="21:23" x14ac:dyDescent="0.2">
      <c r="U5677" s="77"/>
      <c r="V5677" s="61"/>
      <c r="W5677" s="61"/>
    </row>
    <row r="5678" spans="21:23" x14ac:dyDescent="0.2">
      <c r="U5678" s="77"/>
      <c r="V5678" s="61"/>
      <c r="W5678" s="61"/>
    </row>
    <row r="5679" spans="21:23" x14ac:dyDescent="0.2">
      <c r="U5679" s="77"/>
      <c r="V5679" s="61"/>
      <c r="W5679" s="61"/>
    </row>
    <row r="5680" spans="21:23" x14ac:dyDescent="0.2">
      <c r="U5680" s="77"/>
      <c r="V5680" s="61"/>
      <c r="W5680" s="61"/>
    </row>
    <row r="5681" spans="21:23" x14ac:dyDescent="0.2">
      <c r="U5681" s="77"/>
      <c r="V5681" s="61"/>
      <c r="W5681" s="61"/>
    </row>
    <row r="5682" spans="21:23" x14ac:dyDescent="0.2">
      <c r="U5682" s="77"/>
      <c r="V5682" s="61"/>
      <c r="W5682" s="61"/>
    </row>
    <row r="5683" spans="21:23" x14ac:dyDescent="0.2">
      <c r="U5683" s="77"/>
      <c r="V5683" s="61"/>
      <c r="W5683" s="61"/>
    </row>
    <row r="5684" spans="21:23" x14ac:dyDescent="0.2">
      <c r="U5684" s="77"/>
      <c r="V5684" s="61"/>
      <c r="W5684" s="61"/>
    </row>
    <row r="5685" spans="21:23" x14ac:dyDescent="0.2">
      <c r="U5685" s="77"/>
      <c r="V5685" s="61"/>
      <c r="W5685" s="61"/>
    </row>
    <row r="5686" spans="21:23" x14ac:dyDescent="0.2">
      <c r="U5686" s="77"/>
      <c r="V5686" s="61"/>
      <c r="W5686" s="61"/>
    </row>
    <row r="5687" spans="21:23" x14ac:dyDescent="0.2">
      <c r="U5687" s="77"/>
      <c r="V5687" s="61"/>
      <c r="W5687" s="61"/>
    </row>
    <row r="5688" spans="21:23" x14ac:dyDescent="0.2">
      <c r="U5688" s="77"/>
      <c r="V5688" s="61"/>
      <c r="W5688" s="61"/>
    </row>
    <row r="5689" spans="21:23" x14ac:dyDescent="0.2">
      <c r="U5689" s="77"/>
      <c r="V5689" s="61"/>
      <c r="W5689" s="61"/>
    </row>
    <row r="5690" spans="21:23" x14ac:dyDescent="0.2">
      <c r="U5690" s="77"/>
      <c r="V5690" s="61"/>
      <c r="W5690" s="61"/>
    </row>
    <row r="5691" spans="21:23" x14ac:dyDescent="0.2">
      <c r="U5691" s="77"/>
      <c r="V5691" s="61"/>
      <c r="W5691" s="61"/>
    </row>
    <row r="5692" spans="21:23" x14ac:dyDescent="0.2">
      <c r="U5692" s="77"/>
      <c r="V5692" s="61"/>
      <c r="W5692" s="61"/>
    </row>
    <row r="5693" spans="21:23" x14ac:dyDescent="0.2">
      <c r="U5693" s="77"/>
      <c r="V5693" s="61"/>
      <c r="W5693" s="61"/>
    </row>
    <row r="5694" spans="21:23" x14ac:dyDescent="0.2">
      <c r="U5694" s="77"/>
      <c r="V5694" s="61"/>
      <c r="W5694" s="61"/>
    </row>
    <row r="5695" spans="21:23" x14ac:dyDescent="0.2">
      <c r="U5695" s="77"/>
      <c r="V5695" s="61"/>
      <c r="W5695" s="61"/>
    </row>
    <row r="5696" spans="21:23" x14ac:dyDescent="0.2">
      <c r="U5696" s="77"/>
      <c r="V5696" s="61"/>
      <c r="W5696" s="61"/>
    </row>
    <row r="5697" spans="21:23" x14ac:dyDescent="0.2">
      <c r="U5697" s="77"/>
      <c r="V5697" s="61"/>
      <c r="W5697" s="61"/>
    </row>
    <row r="5698" spans="21:23" x14ac:dyDescent="0.2">
      <c r="U5698" s="77"/>
      <c r="V5698" s="61"/>
      <c r="W5698" s="61"/>
    </row>
    <row r="5699" spans="21:23" x14ac:dyDescent="0.2">
      <c r="U5699" s="77"/>
      <c r="V5699" s="61"/>
      <c r="W5699" s="61"/>
    </row>
    <row r="5700" spans="21:23" x14ac:dyDescent="0.2">
      <c r="U5700" s="77"/>
      <c r="V5700" s="61"/>
      <c r="W5700" s="61"/>
    </row>
    <row r="5701" spans="21:23" x14ac:dyDescent="0.2">
      <c r="U5701" s="77"/>
      <c r="V5701" s="61"/>
      <c r="W5701" s="61"/>
    </row>
    <row r="5702" spans="21:23" x14ac:dyDescent="0.2">
      <c r="U5702" s="77"/>
      <c r="V5702" s="61"/>
      <c r="W5702" s="61"/>
    </row>
    <row r="5703" spans="21:23" x14ac:dyDescent="0.2">
      <c r="U5703" s="77"/>
      <c r="V5703" s="61"/>
      <c r="W5703" s="61"/>
    </row>
    <row r="5704" spans="21:23" x14ac:dyDescent="0.2">
      <c r="U5704" s="77"/>
      <c r="V5704" s="61"/>
      <c r="W5704" s="61"/>
    </row>
    <row r="5705" spans="21:23" x14ac:dyDescent="0.2">
      <c r="U5705" s="77"/>
      <c r="V5705" s="61"/>
      <c r="W5705" s="61"/>
    </row>
    <row r="5706" spans="21:23" x14ac:dyDescent="0.2">
      <c r="U5706" s="77"/>
      <c r="V5706" s="61"/>
      <c r="W5706" s="61"/>
    </row>
    <row r="5707" spans="21:23" x14ac:dyDescent="0.2">
      <c r="U5707" s="77"/>
      <c r="V5707" s="61"/>
      <c r="W5707" s="61"/>
    </row>
    <row r="5708" spans="21:23" x14ac:dyDescent="0.2">
      <c r="U5708" s="77"/>
      <c r="V5708" s="61"/>
      <c r="W5708" s="61"/>
    </row>
    <row r="5709" spans="21:23" x14ac:dyDescent="0.2">
      <c r="U5709" s="77"/>
      <c r="V5709" s="61"/>
      <c r="W5709" s="61"/>
    </row>
    <row r="5710" spans="21:23" x14ac:dyDescent="0.2">
      <c r="U5710" s="77"/>
      <c r="V5710" s="61"/>
      <c r="W5710" s="61"/>
    </row>
    <row r="5711" spans="21:23" x14ac:dyDescent="0.2">
      <c r="U5711" s="77"/>
      <c r="V5711" s="61"/>
      <c r="W5711" s="61"/>
    </row>
    <row r="5712" spans="21:23" x14ac:dyDescent="0.2">
      <c r="U5712" s="77"/>
      <c r="V5712" s="61"/>
      <c r="W5712" s="61"/>
    </row>
    <row r="5713" spans="21:23" x14ac:dyDescent="0.2">
      <c r="U5713" s="77"/>
      <c r="V5713" s="61"/>
      <c r="W5713" s="61"/>
    </row>
    <row r="5714" spans="21:23" x14ac:dyDescent="0.2">
      <c r="U5714" s="77"/>
      <c r="V5714" s="61"/>
      <c r="W5714" s="61"/>
    </row>
    <row r="5715" spans="21:23" x14ac:dyDescent="0.2">
      <c r="U5715" s="77"/>
      <c r="V5715" s="61"/>
      <c r="W5715" s="61"/>
    </row>
    <row r="5716" spans="21:23" x14ac:dyDescent="0.2">
      <c r="U5716" s="77"/>
      <c r="V5716" s="61"/>
      <c r="W5716" s="61"/>
    </row>
    <row r="5717" spans="21:23" x14ac:dyDescent="0.2">
      <c r="U5717" s="77"/>
      <c r="V5717" s="61"/>
      <c r="W5717" s="61"/>
    </row>
    <row r="5718" spans="21:23" x14ac:dyDescent="0.2">
      <c r="U5718" s="77"/>
      <c r="V5718" s="61"/>
      <c r="W5718" s="61"/>
    </row>
    <row r="5719" spans="21:23" x14ac:dyDescent="0.2">
      <c r="U5719" s="77"/>
      <c r="V5719" s="61"/>
      <c r="W5719" s="61"/>
    </row>
    <row r="5720" spans="21:23" x14ac:dyDescent="0.2">
      <c r="U5720" s="77"/>
      <c r="V5720" s="61"/>
      <c r="W5720" s="61"/>
    </row>
    <row r="5721" spans="21:23" x14ac:dyDescent="0.2">
      <c r="U5721" s="77"/>
      <c r="V5721" s="61"/>
      <c r="W5721" s="61"/>
    </row>
    <row r="5722" spans="21:23" x14ac:dyDescent="0.2">
      <c r="U5722" s="77"/>
      <c r="V5722" s="61"/>
      <c r="W5722" s="61"/>
    </row>
    <row r="5723" spans="21:23" x14ac:dyDescent="0.2">
      <c r="U5723" s="77"/>
      <c r="V5723" s="61"/>
      <c r="W5723" s="61"/>
    </row>
    <row r="5724" spans="21:23" x14ac:dyDescent="0.2">
      <c r="U5724" s="77"/>
      <c r="V5724" s="61"/>
      <c r="W5724" s="61"/>
    </row>
    <row r="5725" spans="21:23" x14ac:dyDescent="0.2">
      <c r="U5725" s="77"/>
      <c r="V5725" s="61"/>
      <c r="W5725" s="61"/>
    </row>
    <row r="5726" spans="21:23" x14ac:dyDescent="0.2">
      <c r="U5726" s="77"/>
      <c r="V5726" s="61"/>
      <c r="W5726" s="61"/>
    </row>
    <row r="5727" spans="21:23" x14ac:dyDescent="0.2">
      <c r="U5727" s="77"/>
      <c r="V5727" s="61"/>
      <c r="W5727" s="61"/>
    </row>
    <row r="5728" spans="21:23" x14ac:dyDescent="0.2">
      <c r="U5728" s="77"/>
      <c r="V5728" s="61"/>
      <c r="W5728" s="61"/>
    </row>
    <row r="5729" spans="21:23" x14ac:dyDescent="0.2">
      <c r="U5729" s="77"/>
      <c r="V5729" s="61"/>
      <c r="W5729" s="61"/>
    </row>
    <row r="5730" spans="21:23" x14ac:dyDescent="0.2">
      <c r="U5730" s="77"/>
      <c r="V5730" s="61"/>
      <c r="W5730" s="61"/>
    </row>
    <row r="5731" spans="21:23" x14ac:dyDescent="0.2">
      <c r="U5731" s="77"/>
      <c r="V5731" s="61"/>
      <c r="W5731" s="61"/>
    </row>
    <row r="5732" spans="21:23" x14ac:dyDescent="0.2">
      <c r="U5732" s="77"/>
      <c r="V5732" s="61"/>
      <c r="W5732" s="61"/>
    </row>
    <row r="5733" spans="21:23" x14ac:dyDescent="0.2">
      <c r="U5733" s="77"/>
      <c r="V5733" s="61"/>
      <c r="W5733" s="61"/>
    </row>
    <row r="5734" spans="21:23" x14ac:dyDescent="0.2">
      <c r="U5734" s="77"/>
      <c r="V5734" s="61"/>
      <c r="W5734" s="61"/>
    </row>
    <row r="5735" spans="21:23" x14ac:dyDescent="0.2">
      <c r="U5735" s="77"/>
      <c r="V5735" s="61"/>
      <c r="W5735" s="61"/>
    </row>
    <row r="5736" spans="21:23" x14ac:dyDescent="0.2">
      <c r="U5736" s="77"/>
      <c r="V5736" s="61"/>
      <c r="W5736" s="61"/>
    </row>
    <row r="5737" spans="21:23" x14ac:dyDescent="0.2">
      <c r="U5737" s="77"/>
      <c r="V5737" s="61"/>
      <c r="W5737" s="61"/>
    </row>
    <row r="5738" spans="21:23" x14ac:dyDescent="0.2">
      <c r="U5738" s="77"/>
      <c r="V5738" s="61"/>
      <c r="W5738" s="61"/>
    </row>
    <row r="5739" spans="21:23" x14ac:dyDescent="0.2">
      <c r="U5739" s="77"/>
      <c r="V5739" s="61"/>
      <c r="W5739" s="61"/>
    </row>
    <row r="5740" spans="21:23" x14ac:dyDescent="0.2">
      <c r="U5740" s="77"/>
      <c r="V5740" s="61"/>
      <c r="W5740" s="61"/>
    </row>
    <row r="5741" spans="21:23" x14ac:dyDescent="0.2">
      <c r="U5741" s="77"/>
      <c r="V5741" s="61"/>
      <c r="W5741" s="61"/>
    </row>
    <row r="5742" spans="21:23" x14ac:dyDescent="0.2">
      <c r="U5742" s="77"/>
      <c r="V5742" s="61"/>
      <c r="W5742" s="61"/>
    </row>
    <row r="5743" spans="21:23" x14ac:dyDescent="0.2">
      <c r="U5743" s="77"/>
      <c r="V5743" s="61"/>
      <c r="W5743" s="61"/>
    </row>
    <row r="5744" spans="21:23" x14ac:dyDescent="0.2">
      <c r="U5744" s="77"/>
      <c r="V5744" s="61"/>
      <c r="W5744" s="61"/>
    </row>
    <row r="5745" spans="21:23" x14ac:dyDescent="0.2">
      <c r="U5745" s="77"/>
      <c r="V5745" s="61"/>
      <c r="W5745" s="61"/>
    </row>
    <row r="5746" spans="21:23" x14ac:dyDescent="0.2">
      <c r="U5746" s="77"/>
      <c r="V5746" s="61"/>
      <c r="W5746" s="61"/>
    </row>
    <row r="5747" spans="21:23" x14ac:dyDescent="0.2">
      <c r="U5747" s="77"/>
      <c r="V5747" s="61"/>
      <c r="W5747" s="61"/>
    </row>
    <row r="5748" spans="21:23" x14ac:dyDescent="0.2">
      <c r="U5748" s="77"/>
      <c r="V5748" s="61"/>
      <c r="W5748" s="61"/>
    </row>
    <row r="5749" spans="21:23" x14ac:dyDescent="0.2">
      <c r="U5749" s="77"/>
      <c r="V5749" s="61"/>
      <c r="W5749" s="61"/>
    </row>
    <row r="5750" spans="21:23" x14ac:dyDescent="0.2">
      <c r="U5750" s="77"/>
      <c r="V5750" s="61"/>
      <c r="W5750" s="61"/>
    </row>
    <row r="5751" spans="21:23" x14ac:dyDescent="0.2">
      <c r="U5751" s="77"/>
      <c r="V5751" s="61"/>
      <c r="W5751" s="61"/>
    </row>
    <row r="5752" spans="21:23" x14ac:dyDescent="0.2">
      <c r="U5752" s="77"/>
      <c r="V5752" s="61"/>
      <c r="W5752" s="61"/>
    </row>
    <row r="5753" spans="21:23" x14ac:dyDescent="0.2">
      <c r="U5753" s="77"/>
      <c r="V5753" s="61"/>
      <c r="W5753" s="61"/>
    </row>
    <row r="5754" spans="21:23" x14ac:dyDescent="0.2">
      <c r="U5754" s="77"/>
      <c r="V5754" s="61"/>
      <c r="W5754" s="61"/>
    </row>
    <row r="5755" spans="21:23" x14ac:dyDescent="0.2">
      <c r="U5755" s="77"/>
      <c r="V5755" s="61"/>
      <c r="W5755" s="61"/>
    </row>
    <row r="5756" spans="21:23" x14ac:dyDescent="0.2">
      <c r="U5756" s="77"/>
      <c r="V5756" s="61"/>
      <c r="W5756" s="61"/>
    </row>
    <row r="5757" spans="21:23" x14ac:dyDescent="0.2">
      <c r="U5757" s="77"/>
      <c r="V5757" s="61"/>
      <c r="W5757" s="61"/>
    </row>
    <row r="5758" spans="21:23" x14ac:dyDescent="0.2">
      <c r="U5758" s="77"/>
      <c r="V5758" s="61"/>
      <c r="W5758" s="61"/>
    </row>
    <row r="5759" spans="21:23" x14ac:dyDescent="0.2">
      <c r="U5759" s="77"/>
      <c r="V5759" s="61"/>
      <c r="W5759" s="61"/>
    </row>
    <row r="5760" spans="21:23" x14ac:dyDescent="0.2">
      <c r="U5760" s="77"/>
      <c r="V5760" s="61"/>
      <c r="W5760" s="61"/>
    </row>
    <row r="5761" spans="21:23" x14ac:dyDescent="0.2">
      <c r="U5761" s="77"/>
      <c r="V5761" s="61"/>
      <c r="W5761" s="61"/>
    </row>
    <row r="5762" spans="21:23" x14ac:dyDescent="0.2">
      <c r="U5762" s="77"/>
      <c r="V5762" s="61"/>
      <c r="W5762" s="61"/>
    </row>
    <row r="5763" spans="21:23" x14ac:dyDescent="0.2">
      <c r="U5763" s="77"/>
      <c r="V5763" s="61"/>
      <c r="W5763" s="61"/>
    </row>
    <row r="5764" spans="21:23" x14ac:dyDescent="0.2">
      <c r="U5764" s="77"/>
      <c r="V5764" s="61"/>
      <c r="W5764" s="61"/>
    </row>
    <row r="5765" spans="21:23" x14ac:dyDescent="0.2">
      <c r="U5765" s="77"/>
      <c r="V5765" s="61"/>
      <c r="W5765" s="61"/>
    </row>
    <row r="5766" spans="21:23" x14ac:dyDescent="0.2">
      <c r="U5766" s="77"/>
      <c r="V5766" s="61"/>
      <c r="W5766" s="61"/>
    </row>
    <row r="5767" spans="21:23" x14ac:dyDescent="0.2">
      <c r="U5767" s="77"/>
      <c r="V5767" s="61"/>
      <c r="W5767" s="61"/>
    </row>
    <row r="5768" spans="21:23" x14ac:dyDescent="0.2">
      <c r="U5768" s="77"/>
      <c r="V5768" s="61"/>
      <c r="W5768" s="61"/>
    </row>
    <row r="5769" spans="21:23" x14ac:dyDescent="0.2">
      <c r="U5769" s="77"/>
      <c r="V5769" s="61"/>
      <c r="W5769" s="61"/>
    </row>
    <row r="5770" spans="21:23" x14ac:dyDescent="0.2">
      <c r="U5770" s="77"/>
      <c r="V5770" s="61"/>
      <c r="W5770" s="61"/>
    </row>
    <row r="5771" spans="21:23" x14ac:dyDescent="0.2">
      <c r="U5771" s="77"/>
      <c r="V5771" s="61"/>
      <c r="W5771" s="61"/>
    </row>
    <row r="5772" spans="21:23" x14ac:dyDescent="0.2">
      <c r="U5772" s="77"/>
      <c r="V5772" s="61"/>
      <c r="W5772" s="61"/>
    </row>
    <row r="5773" spans="21:23" x14ac:dyDescent="0.2">
      <c r="U5773" s="77"/>
      <c r="V5773" s="61"/>
      <c r="W5773" s="61"/>
    </row>
    <row r="5774" spans="21:23" x14ac:dyDescent="0.2">
      <c r="U5774" s="77"/>
      <c r="V5774" s="61"/>
      <c r="W5774" s="61"/>
    </row>
    <row r="5775" spans="21:23" x14ac:dyDescent="0.2">
      <c r="U5775" s="77"/>
      <c r="V5775" s="61"/>
      <c r="W5775" s="61"/>
    </row>
    <row r="5776" spans="21:23" x14ac:dyDescent="0.2">
      <c r="U5776" s="77"/>
      <c r="V5776" s="61"/>
      <c r="W5776" s="61"/>
    </row>
    <row r="5777" spans="21:23" x14ac:dyDescent="0.2">
      <c r="U5777" s="77"/>
      <c r="V5777" s="61"/>
      <c r="W5777" s="61"/>
    </row>
    <row r="5778" spans="21:23" x14ac:dyDescent="0.2">
      <c r="U5778" s="77"/>
      <c r="V5778" s="61"/>
      <c r="W5778" s="61"/>
    </row>
    <row r="5779" spans="21:23" x14ac:dyDescent="0.2">
      <c r="U5779" s="77"/>
      <c r="V5779" s="61"/>
      <c r="W5779" s="61"/>
    </row>
    <row r="5780" spans="21:23" x14ac:dyDescent="0.2">
      <c r="U5780" s="77"/>
      <c r="V5780" s="61"/>
      <c r="W5780" s="61"/>
    </row>
    <row r="5781" spans="21:23" x14ac:dyDescent="0.2">
      <c r="U5781" s="77"/>
      <c r="V5781" s="61"/>
      <c r="W5781" s="61"/>
    </row>
    <row r="5782" spans="21:23" x14ac:dyDescent="0.2">
      <c r="U5782" s="77"/>
      <c r="V5782" s="61"/>
      <c r="W5782" s="61"/>
    </row>
    <row r="5783" spans="21:23" x14ac:dyDescent="0.2">
      <c r="U5783" s="77"/>
      <c r="V5783" s="61"/>
      <c r="W5783" s="61"/>
    </row>
    <row r="5784" spans="21:23" x14ac:dyDescent="0.2">
      <c r="U5784" s="77"/>
      <c r="V5784" s="61"/>
      <c r="W5784" s="61"/>
    </row>
    <row r="5785" spans="21:23" x14ac:dyDescent="0.2">
      <c r="U5785" s="77"/>
      <c r="V5785" s="61"/>
      <c r="W5785" s="61"/>
    </row>
    <row r="5786" spans="21:23" x14ac:dyDescent="0.2">
      <c r="U5786" s="77"/>
      <c r="V5786" s="61"/>
      <c r="W5786" s="61"/>
    </row>
    <row r="5787" spans="21:23" x14ac:dyDescent="0.2">
      <c r="U5787" s="77"/>
      <c r="V5787" s="61"/>
      <c r="W5787" s="61"/>
    </row>
    <row r="5788" spans="21:23" x14ac:dyDescent="0.2">
      <c r="U5788" s="77"/>
      <c r="V5788" s="61"/>
      <c r="W5788" s="61"/>
    </row>
    <row r="5789" spans="21:23" x14ac:dyDescent="0.2">
      <c r="U5789" s="77"/>
      <c r="V5789" s="61"/>
      <c r="W5789" s="61"/>
    </row>
    <row r="5790" spans="21:23" x14ac:dyDescent="0.2">
      <c r="U5790" s="77"/>
      <c r="V5790" s="61"/>
      <c r="W5790" s="61"/>
    </row>
    <row r="5791" spans="21:23" x14ac:dyDescent="0.2">
      <c r="U5791" s="77"/>
      <c r="V5791" s="61"/>
      <c r="W5791" s="61"/>
    </row>
    <row r="5792" spans="21:23" x14ac:dyDescent="0.2">
      <c r="U5792" s="77"/>
      <c r="V5792" s="61"/>
      <c r="W5792" s="61"/>
    </row>
    <row r="5793" spans="21:23" x14ac:dyDescent="0.2">
      <c r="U5793" s="77"/>
      <c r="V5793" s="61"/>
      <c r="W5793" s="61"/>
    </row>
    <row r="5794" spans="21:23" x14ac:dyDescent="0.2">
      <c r="U5794" s="77"/>
      <c r="V5794" s="61"/>
      <c r="W5794" s="61"/>
    </row>
    <row r="5795" spans="21:23" x14ac:dyDescent="0.2">
      <c r="U5795" s="77"/>
      <c r="V5795" s="61"/>
      <c r="W5795" s="61"/>
    </row>
    <row r="5796" spans="21:23" x14ac:dyDescent="0.2">
      <c r="U5796" s="77"/>
      <c r="V5796" s="61"/>
      <c r="W5796" s="61"/>
    </row>
    <row r="5797" spans="21:23" x14ac:dyDescent="0.2">
      <c r="U5797" s="77"/>
      <c r="V5797" s="61"/>
      <c r="W5797" s="61"/>
    </row>
    <row r="5798" spans="21:23" x14ac:dyDescent="0.2">
      <c r="U5798" s="77"/>
      <c r="V5798" s="61"/>
      <c r="W5798" s="61"/>
    </row>
    <row r="5799" spans="21:23" x14ac:dyDescent="0.2">
      <c r="U5799" s="77"/>
      <c r="V5799" s="61"/>
      <c r="W5799" s="61"/>
    </row>
    <row r="5800" spans="21:23" x14ac:dyDescent="0.2">
      <c r="U5800" s="77"/>
      <c r="V5800" s="61"/>
      <c r="W5800" s="61"/>
    </row>
    <row r="5801" spans="21:23" x14ac:dyDescent="0.2">
      <c r="U5801" s="77"/>
      <c r="V5801" s="61"/>
      <c r="W5801" s="61"/>
    </row>
    <row r="5802" spans="21:23" x14ac:dyDescent="0.2">
      <c r="U5802" s="77"/>
      <c r="V5802" s="61"/>
      <c r="W5802" s="61"/>
    </row>
    <row r="5803" spans="21:23" x14ac:dyDescent="0.2">
      <c r="U5803" s="77"/>
      <c r="V5803" s="61"/>
      <c r="W5803" s="61"/>
    </row>
    <row r="5804" spans="21:23" x14ac:dyDescent="0.2">
      <c r="U5804" s="77"/>
      <c r="V5804" s="61"/>
      <c r="W5804" s="61"/>
    </row>
    <row r="5805" spans="21:23" x14ac:dyDescent="0.2">
      <c r="U5805" s="77"/>
      <c r="V5805" s="61"/>
      <c r="W5805" s="61"/>
    </row>
    <row r="5806" spans="21:23" x14ac:dyDescent="0.2">
      <c r="U5806" s="77"/>
      <c r="V5806" s="61"/>
      <c r="W5806" s="61"/>
    </row>
    <row r="5807" spans="21:23" x14ac:dyDescent="0.2">
      <c r="U5807" s="77"/>
      <c r="V5807" s="61"/>
      <c r="W5807" s="61"/>
    </row>
    <row r="5808" spans="21:23" x14ac:dyDescent="0.2">
      <c r="U5808" s="77"/>
      <c r="V5808" s="61"/>
      <c r="W5808" s="61"/>
    </row>
    <row r="5809" spans="21:23" x14ac:dyDescent="0.2">
      <c r="U5809" s="77"/>
      <c r="V5809" s="61"/>
      <c r="W5809" s="61"/>
    </row>
    <row r="5810" spans="21:23" x14ac:dyDescent="0.2">
      <c r="U5810" s="77"/>
      <c r="V5810" s="61"/>
      <c r="W5810" s="61"/>
    </row>
    <row r="5811" spans="21:23" x14ac:dyDescent="0.2">
      <c r="U5811" s="77"/>
      <c r="V5811" s="61"/>
      <c r="W5811" s="61"/>
    </row>
    <row r="5812" spans="21:23" x14ac:dyDescent="0.2">
      <c r="U5812" s="77"/>
      <c r="V5812" s="61"/>
      <c r="W5812" s="61"/>
    </row>
    <row r="5813" spans="21:23" x14ac:dyDescent="0.2">
      <c r="U5813" s="77"/>
      <c r="V5813" s="61"/>
      <c r="W5813" s="61"/>
    </row>
    <row r="5814" spans="21:23" x14ac:dyDescent="0.2">
      <c r="U5814" s="77"/>
      <c r="V5814" s="61"/>
      <c r="W5814" s="61"/>
    </row>
    <row r="5815" spans="21:23" x14ac:dyDescent="0.2">
      <c r="U5815" s="77"/>
      <c r="V5815" s="61"/>
      <c r="W5815" s="61"/>
    </row>
    <row r="5816" spans="21:23" x14ac:dyDescent="0.2">
      <c r="U5816" s="77"/>
      <c r="V5816" s="61"/>
      <c r="W5816" s="61"/>
    </row>
    <row r="5817" spans="21:23" x14ac:dyDescent="0.2">
      <c r="U5817" s="77"/>
      <c r="V5817" s="61"/>
      <c r="W5817" s="61"/>
    </row>
    <row r="5818" spans="21:23" x14ac:dyDescent="0.2">
      <c r="U5818" s="77"/>
      <c r="V5818" s="61"/>
      <c r="W5818" s="61"/>
    </row>
    <row r="5819" spans="21:23" x14ac:dyDescent="0.2">
      <c r="U5819" s="77"/>
      <c r="V5819" s="61"/>
      <c r="W5819" s="61"/>
    </row>
    <row r="5820" spans="21:23" x14ac:dyDescent="0.2">
      <c r="U5820" s="77"/>
      <c r="V5820" s="61"/>
      <c r="W5820" s="61"/>
    </row>
    <row r="5821" spans="21:23" x14ac:dyDescent="0.2">
      <c r="U5821" s="77"/>
      <c r="V5821" s="61"/>
      <c r="W5821" s="61"/>
    </row>
    <row r="5822" spans="21:23" x14ac:dyDescent="0.2">
      <c r="U5822" s="77"/>
      <c r="V5822" s="61"/>
      <c r="W5822" s="61"/>
    </row>
    <row r="5823" spans="21:23" x14ac:dyDescent="0.2">
      <c r="U5823" s="77"/>
      <c r="V5823" s="61"/>
      <c r="W5823" s="61"/>
    </row>
    <row r="5824" spans="21:23" x14ac:dyDescent="0.2">
      <c r="U5824" s="77"/>
      <c r="V5824" s="61"/>
      <c r="W5824" s="61"/>
    </row>
    <row r="5825" spans="21:23" x14ac:dyDescent="0.2">
      <c r="U5825" s="77"/>
      <c r="V5825" s="61"/>
      <c r="W5825" s="61"/>
    </row>
    <row r="5826" spans="21:23" x14ac:dyDescent="0.2">
      <c r="U5826" s="77"/>
      <c r="V5826" s="61"/>
      <c r="W5826" s="61"/>
    </row>
    <row r="5827" spans="21:23" x14ac:dyDescent="0.2">
      <c r="U5827" s="77"/>
      <c r="V5827" s="61"/>
      <c r="W5827" s="61"/>
    </row>
    <row r="5828" spans="21:23" x14ac:dyDescent="0.2">
      <c r="U5828" s="77"/>
      <c r="V5828" s="61"/>
      <c r="W5828" s="61"/>
    </row>
    <row r="5829" spans="21:23" x14ac:dyDescent="0.2">
      <c r="U5829" s="77"/>
      <c r="V5829" s="61"/>
      <c r="W5829" s="61"/>
    </row>
    <row r="5830" spans="21:23" x14ac:dyDescent="0.2">
      <c r="U5830" s="77"/>
      <c r="V5830" s="61"/>
      <c r="W5830" s="61"/>
    </row>
    <row r="5831" spans="21:23" x14ac:dyDescent="0.2">
      <c r="U5831" s="77"/>
      <c r="V5831" s="61"/>
      <c r="W5831" s="61"/>
    </row>
    <row r="5832" spans="21:23" x14ac:dyDescent="0.2">
      <c r="U5832" s="77"/>
      <c r="V5832" s="61"/>
      <c r="W5832" s="61"/>
    </row>
    <row r="5833" spans="21:23" x14ac:dyDescent="0.2">
      <c r="U5833" s="77"/>
      <c r="V5833" s="61"/>
      <c r="W5833" s="61"/>
    </row>
    <row r="5834" spans="21:23" x14ac:dyDescent="0.2">
      <c r="U5834" s="77"/>
      <c r="V5834" s="61"/>
      <c r="W5834" s="61"/>
    </row>
    <row r="5835" spans="21:23" x14ac:dyDescent="0.2">
      <c r="U5835" s="77"/>
      <c r="V5835" s="61"/>
      <c r="W5835" s="61"/>
    </row>
    <row r="5836" spans="21:23" x14ac:dyDescent="0.2">
      <c r="U5836" s="77"/>
      <c r="V5836" s="61"/>
      <c r="W5836" s="61"/>
    </row>
    <row r="5837" spans="21:23" x14ac:dyDescent="0.2">
      <c r="U5837" s="77"/>
      <c r="V5837" s="61"/>
      <c r="W5837" s="61"/>
    </row>
    <row r="5838" spans="21:23" x14ac:dyDescent="0.2">
      <c r="U5838" s="77"/>
      <c r="V5838" s="61"/>
      <c r="W5838" s="61"/>
    </row>
    <row r="5839" spans="21:23" x14ac:dyDescent="0.2">
      <c r="U5839" s="77"/>
      <c r="V5839" s="61"/>
      <c r="W5839" s="61"/>
    </row>
    <row r="5840" spans="21:23" x14ac:dyDescent="0.2">
      <c r="U5840" s="77"/>
      <c r="V5840" s="61"/>
      <c r="W5840" s="61"/>
    </row>
    <row r="5841" spans="21:23" x14ac:dyDescent="0.2">
      <c r="U5841" s="77"/>
      <c r="V5841" s="61"/>
      <c r="W5841" s="61"/>
    </row>
    <row r="5842" spans="21:23" x14ac:dyDescent="0.2">
      <c r="U5842" s="77"/>
      <c r="V5842" s="61"/>
      <c r="W5842" s="61"/>
    </row>
    <row r="5843" spans="21:23" x14ac:dyDescent="0.2">
      <c r="U5843" s="77"/>
      <c r="V5843" s="61"/>
      <c r="W5843" s="61"/>
    </row>
    <row r="5844" spans="21:23" x14ac:dyDescent="0.2">
      <c r="U5844" s="77"/>
      <c r="V5844" s="61"/>
      <c r="W5844" s="61"/>
    </row>
    <row r="5845" spans="21:23" x14ac:dyDescent="0.2">
      <c r="U5845" s="77"/>
      <c r="V5845" s="61"/>
      <c r="W5845" s="61"/>
    </row>
    <row r="5846" spans="21:23" x14ac:dyDescent="0.2">
      <c r="U5846" s="77"/>
      <c r="V5846" s="61"/>
      <c r="W5846" s="61"/>
    </row>
    <row r="5847" spans="21:23" x14ac:dyDescent="0.2">
      <c r="U5847" s="77"/>
      <c r="V5847" s="61"/>
      <c r="W5847" s="61"/>
    </row>
    <row r="5848" spans="21:23" x14ac:dyDescent="0.2">
      <c r="U5848" s="77"/>
      <c r="V5848" s="61"/>
      <c r="W5848" s="61"/>
    </row>
    <row r="5849" spans="21:23" x14ac:dyDescent="0.2">
      <c r="U5849" s="77"/>
      <c r="V5849" s="61"/>
      <c r="W5849" s="61"/>
    </row>
    <row r="5850" spans="21:23" x14ac:dyDescent="0.2">
      <c r="U5850" s="77"/>
      <c r="V5850" s="61"/>
      <c r="W5850" s="61"/>
    </row>
    <row r="5851" spans="21:23" x14ac:dyDescent="0.2">
      <c r="U5851" s="77"/>
      <c r="V5851" s="61"/>
      <c r="W5851" s="61"/>
    </row>
    <row r="5852" spans="21:23" x14ac:dyDescent="0.2">
      <c r="U5852" s="77"/>
      <c r="V5852" s="61"/>
      <c r="W5852" s="61"/>
    </row>
    <row r="5853" spans="21:23" x14ac:dyDescent="0.2">
      <c r="U5853" s="77"/>
      <c r="V5853" s="61"/>
      <c r="W5853" s="61"/>
    </row>
    <row r="5854" spans="21:23" x14ac:dyDescent="0.2">
      <c r="U5854" s="77"/>
      <c r="V5854" s="61"/>
      <c r="W5854" s="61"/>
    </row>
    <row r="5855" spans="21:23" x14ac:dyDescent="0.2">
      <c r="U5855" s="77"/>
      <c r="V5855" s="61"/>
      <c r="W5855" s="61"/>
    </row>
    <row r="5856" spans="21:23" x14ac:dyDescent="0.2">
      <c r="U5856" s="77"/>
      <c r="V5856" s="61"/>
      <c r="W5856" s="61"/>
    </row>
    <row r="5857" spans="21:23" x14ac:dyDescent="0.2">
      <c r="U5857" s="77"/>
      <c r="V5857" s="61"/>
      <c r="W5857" s="61"/>
    </row>
    <row r="5858" spans="21:23" x14ac:dyDescent="0.2">
      <c r="U5858" s="77"/>
      <c r="V5858" s="61"/>
      <c r="W5858" s="61"/>
    </row>
    <row r="5859" spans="21:23" x14ac:dyDescent="0.2">
      <c r="U5859" s="77"/>
      <c r="V5859" s="61"/>
      <c r="W5859" s="61"/>
    </row>
    <row r="5860" spans="21:23" x14ac:dyDescent="0.2">
      <c r="U5860" s="77"/>
      <c r="V5860" s="61"/>
      <c r="W5860" s="61"/>
    </row>
    <row r="5861" spans="21:23" x14ac:dyDescent="0.2">
      <c r="U5861" s="77"/>
      <c r="V5861" s="61"/>
      <c r="W5861" s="61"/>
    </row>
    <row r="5862" spans="21:23" x14ac:dyDescent="0.2">
      <c r="U5862" s="77"/>
      <c r="V5862" s="61"/>
      <c r="W5862" s="61"/>
    </row>
    <row r="5863" spans="21:23" x14ac:dyDescent="0.2">
      <c r="U5863" s="77"/>
      <c r="V5863" s="61"/>
      <c r="W5863" s="61"/>
    </row>
    <row r="5864" spans="21:23" x14ac:dyDescent="0.2">
      <c r="U5864" s="77"/>
      <c r="V5864" s="61"/>
      <c r="W5864" s="61"/>
    </row>
    <row r="5865" spans="21:23" x14ac:dyDescent="0.2">
      <c r="U5865" s="77"/>
      <c r="V5865" s="61"/>
      <c r="W5865" s="61"/>
    </row>
    <row r="5866" spans="21:23" x14ac:dyDescent="0.2">
      <c r="U5866" s="77"/>
      <c r="V5866" s="61"/>
      <c r="W5866" s="61"/>
    </row>
    <row r="5867" spans="21:23" x14ac:dyDescent="0.2">
      <c r="U5867" s="77"/>
      <c r="V5867" s="61"/>
      <c r="W5867" s="61"/>
    </row>
    <row r="5868" spans="21:23" x14ac:dyDescent="0.2">
      <c r="U5868" s="77"/>
      <c r="V5868" s="61"/>
      <c r="W5868" s="61"/>
    </row>
    <row r="5869" spans="21:23" x14ac:dyDescent="0.2">
      <c r="U5869" s="77"/>
      <c r="V5869" s="61"/>
      <c r="W5869" s="61"/>
    </row>
    <row r="5870" spans="21:23" x14ac:dyDescent="0.2">
      <c r="U5870" s="77"/>
      <c r="V5870" s="61"/>
      <c r="W5870" s="61"/>
    </row>
    <row r="5871" spans="21:23" x14ac:dyDescent="0.2">
      <c r="U5871" s="77"/>
      <c r="V5871" s="61"/>
      <c r="W5871" s="61"/>
    </row>
    <row r="5872" spans="21:23" x14ac:dyDescent="0.2">
      <c r="U5872" s="77"/>
      <c r="V5872" s="61"/>
      <c r="W5872" s="61"/>
    </row>
    <row r="5873" spans="21:23" x14ac:dyDescent="0.2">
      <c r="U5873" s="77"/>
      <c r="V5873" s="61"/>
      <c r="W5873" s="61"/>
    </row>
    <row r="5874" spans="21:23" x14ac:dyDescent="0.2">
      <c r="U5874" s="77"/>
      <c r="V5874" s="61"/>
      <c r="W5874" s="61"/>
    </row>
    <row r="5875" spans="21:23" x14ac:dyDescent="0.2">
      <c r="U5875" s="77"/>
      <c r="V5875" s="61"/>
      <c r="W5875" s="61"/>
    </row>
    <row r="5876" spans="21:23" x14ac:dyDescent="0.2">
      <c r="U5876" s="77"/>
      <c r="V5876" s="61"/>
      <c r="W5876" s="61"/>
    </row>
    <row r="5877" spans="21:23" x14ac:dyDescent="0.2">
      <c r="U5877" s="77"/>
      <c r="V5877" s="61"/>
      <c r="W5877" s="61"/>
    </row>
    <row r="5878" spans="21:23" x14ac:dyDescent="0.2">
      <c r="U5878" s="77"/>
      <c r="V5878" s="61"/>
      <c r="W5878" s="61"/>
    </row>
    <row r="5879" spans="21:23" x14ac:dyDescent="0.2">
      <c r="U5879" s="77"/>
      <c r="V5879" s="61"/>
      <c r="W5879" s="61"/>
    </row>
    <row r="5880" spans="21:23" x14ac:dyDescent="0.2">
      <c r="U5880" s="77"/>
      <c r="V5880" s="61"/>
      <c r="W5880" s="61"/>
    </row>
    <row r="5881" spans="21:23" x14ac:dyDescent="0.2">
      <c r="U5881" s="77"/>
      <c r="V5881" s="61"/>
      <c r="W5881" s="61"/>
    </row>
    <row r="5882" spans="21:23" x14ac:dyDescent="0.2">
      <c r="U5882" s="77"/>
      <c r="V5882" s="61"/>
      <c r="W5882" s="61"/>
    </row>
    <row r="5883" spans="21:23" x14ac:dyDescent="0.2">
      <c r="U5883" s="77"/>
      <c r="V5883" s="61"/>
      <c r="W5883" s="61"/>
    </row>
    <row r="5884" spans="21:23" x14ac:dyDescent="0.2">
      <c r="U5884" s="77"/>
      <c r="V5884" s="61"/>
      <c r="W5884" s="61"/>
    </row>
    <row r="5885" spans="21:23" x14ac:dyDescent="0.2">
      <c r="U5885" s="77"/>
      <c r="V5885" s="61"/>
      <c r="W5885" s="61"/>
    </row>
    <row r="5886" spans="21:23" x14ac:dyDescent="0.2">
      <c r="U5886" s="77"/>
      <c r="V5886" s="61"/>
      <c r="W5886" s="61"/>
    </row>
    <row r="5887" spans="21:23" x14ac:dyDescent="0.2">
      <c r="U5887" s="77"/>
      <c r="V5887" s="61"/>
      <c r="W5887" s="61"/>
    </row>
    <row r="5888" spans="21:23" x14ac:dyDescent="0.2">
      <c r="U5888" s="77"/>
      <c r="V5888" s="61"/>
      <c r="W5888" s="61"/>
    </row>
    <row r="5889" spans="21:23" x14ac:dyDescent="0.2">
      <c r="U5889" s="77"/>
      <c r="V5889" s="61"/>
      <c r="W5889" s="61"/>
    </row>
    <row r="5890" spans="21:23" x14ac:dyDescent="0.2">
      <c r="U5890" s="77"/>
      <c r="V5890" s="61"/>
      <c r="W5890" s="61"/>
    </row>
    <row r="5891" spans="21:23" x14ac:dyDescent="0.2">
      <c r="U5891" s="77"/>
      <c r="V5891" s="61"/>
      <c r="W5891" s="61"/>
    </row>
    <row r="5892" spans="21:23" x14ac:dyDescent="0.2">
      <c r="U5892" s="77"/>
      <c r="V5892" s="61"/>
      <c r="W5892" s="61"/>
    </row>
    <row r="5893" spans="21:23" x14ac:dyDescent="0.2">
      <c r="U5893" s="77"/>
      <c r="V5893" s="61"/>
      <c r="W5893" s="61"/>
    </row>
    <row r="5894" spans="21:23" x14ac:dyDescent="0.2">
      <c r="U5894" s="77"/>
      <c r="V5894" s="61"/>
      <c r="W5894" s="61"/>
    </row>
    <row r="5895" spans="21:23" x14ac:dyDescent="0.2">
      <c r="U5895" s="77"/>
      <c r="V5895" s="61"/>
      <c r="W5895" s="61"/>
    </row>
    <row r="5896" spans="21:23" x14ac:dyDescent="0.2">
      <c r="U5896" s="77"/>
      <c r="V5896" s="61"/>
      <c r="W5896" s="61"/>
    </row>
    <row r="5897" spans="21:23" x14ac:dyDescent="0.2">
      <c r="U5897" s="77"/>
      <c r="V5897" s="61"/>
      <c r="W5897" s="61"/>
    </row>
    <row r="5898" spans="21:23" x14ac:dyDescent="0.2">
      <c r="U5898" s="77"/>
      <c r="V5898" s="61"/>
      <c r="W5898" s="61"/>
    </row>
    <row r="5899" spans="21:23" x14ac:dyDescent="0.2">
      <c r="U5899" s="77"/>
      <c r="V5899" s="61"/>
      <c r="W5899" s="61"/>
    </row>
    <row r="5900" spans="21:23" x14ac:dyDescent="0.2">
      <c r="U5900" s="77"/>
      <c r="V5900" s="61"/>
      <c r="W5900" s="61"/>
    </row>
    <row r="5901" spans="21:23" x14ac:dyDescent="0.2">
      <c r="U5901" s="77"/>
      <c r="V5901" s="61"/>
      <c r="W5901" s="61"/>
    </row>
    <row r="5902" spans="21:23" x14ac:dyDescent="0.2">
      <c r="U5902" s="77"/>
      <c r="V5902" s="61"/>
      <c r="W5902" s="61"/>
    </row>
    <row r="5903" spans="21:23" x14ac:dyDescent="0.2">
      <c r="U5903" s="77"/>
      <c r="V5903" s="61"/>
      <c r="W5903" s="61"/>
    </row>
    <row r="5904" spans="21:23" x14ac:dyDescent="0.2">
      <c r="U5904" s="77"/>
      <c r="V5904" s="61"/>
      <c r="W5904" s="61"/>
    </row>
    <row r="5905" spans="21:23" x14ac:dyDescent="0.2">
      <c r="U5905" s="77"/>
      <c r="V5905" s="61"/>
      <c r="W5905" s="61"/>
    </row>
    <row r="5906" spans="21:23" x14ac:dyDescent="0.2">
      <c r="U5906" s="77"/>
      <c r="V5906" s="61"/>
      <c r="W5906" s="61"/>
    </row>
    <row r="5907" spans="21:23" x14ac:dyDescent="0.2">
      <c r="U5907" s="77"/>
      <c r="V5907" s="61"/>
      <c r="W5907" s="61"/>
    </row>
    <row r="5908" spans="21:23" x14ac:dyDescent="0.2">
      <c r="U5908" s="77"/>
      <c r="V5908" s="61"/>
      <c r="W5908" s="61"/>
    </row>
    <row r="5909" spans="21:23" x14ac:dyDescent="0.2">
      <c r="U5909" s="77"/>
      <c r="V5909" s="61"/>
      <c r="W5909" s="61"/>
    </row>
    <row r="5910" spans="21:23" x14ac:dyDescent="0.2">
      <c r="U5910" s="77"/>
      <c r="V5910" s="61"/>
      <c r="W5910" s="61"/>
    </row>
    <row r="5911" spans="21:23" x14ac:dyDescent="0.2">
      <c r="U5911" s="77"/>
      <c r="V5911" s="61"/>
      <c r="W5911" s="61"/>
    </row>
    <row r="5912" spans="21:23" x14ac:dyDescent="0.2">
      <c r="U5912" s="77"/>
      <c r="V5912" s="61"/>
      <c r="W5912" s="61"/>
    </row>
    <row r="5913" spans="21:23" x14ac:dyDescent="0.2">
      <c r="U5913" s="77"/>
      <c r="V5913" s="61"/>
      <c r="W5913" s="61"/>
    </row>
    <row r="5914" spans="21:23" x14ac:dyDescent="0.2">
      <c r="U5914" s="77"/>
      <c r="V5914" s="61"/>
      <c r="W5914" s="61"/>
    </row>
    <row r="5915" spans="21:23" x14ac:dyDescent="0.2">
      <c r="U5915" s="77"/>
      <c r="V5915" s="61"/>
      <c r="W5915" s="61"/>
    </row>
    <row r="5916" spans="21:23" x14ac:dyDescent="0.2">
      <c r="U5916" s="77"/>
      <c r="V5916" s="61"/>
      <c r="W5916" s="61"/>
    </row>
    <row r="5917" spans="21:23" x14ac:dyDescent="0.2">
      <c r="U5917" s="77"/>
      <c r="V5917" s="61"/>
      <c r="W5917" s="61"/>
    </row>
    <row r="5918" spans="21:23" x14ac:dyDescent="0.2">
      <c r="U5918" s="77"/>
      <c r="V5918" s="61"/>
      <c r="W5918" s="61"/>
    </row>
    <row r="5919" spans="21:23" x14ac:dyDescent="0.2">
      <c r="U5919" s="77"/>
      <c r="V5919" s="61"/>
      <c r="W5919" s="61"/>
    </row>
    <row r="5920" spans="21:23" x14ac:dyDescent="0.2">
      <c r="U5920" s="77"/>
      <c r="V5920" s="61"/>
      <c r="W5920" s="61"/>
    </row>
    <row r="5921" spans="21:23" x14ac:dyDescent="0.2">
      <c r="U5921" s="77"/>
      <c r="V5921" s="61"/>
      <c r="W5921" s="61"/>
    </row>
    <row r="5922" spans="21:23" x14ac:dyDescent="0.2">
      <c r="U5922" s="77"/>
      <c r="V5922" s="61"/>
      <c r="W5922" s="61"/>
    </row>
    <row r="5923" spans="21:23" x14ac:dyDescent="0.2">
      <c r="U5923" s="77"/>
      <c r="V5923" s="61"/>
      <c r="W5923" s="61"/>
    </row>
    <row r="5924" spans="21:23" x14ac:dyDescent="0.2">
      <c r="U5924" s="77"/>
      <c r="V5924" s="61"/>
      <c r="W5924" s="61"/>
    </row>
    <row r="5925" spans="21:23" x14ac:dyDescent="0.2">
      <c r="U5925" s="77"/>
      <c r="V5925" s="61"/>
      <c r="W5925" s="61"/>
    </row>
    <row r="5926" spans="21:23" x14ac:dyDescent="0.2">
      <c r="U5926" s="77"/>
      <c r="V5926" s="61"/>
      <c r="W5926" s="61"/>
    </row>
    <row r="5927" spans="21:23" x14ac:dyDescent="0.2">
      <c r="U5927" s="77"/>
      <c r="V5927" s="61"/>
      <c r="W5927" s="61"/>
    </row>
    <row r="5928" spans="21:23" x14ac:dyDescent="0.2">
      <c r="U5928" s="77"/>
      <c r="V5928" s="61"/>
      <c r="W5928" s="61"/>
    </row>
    <row r="5929" spans="21:23" x14ac:dyDescent="0.2">
      <c r="U5929" s="77"/>
      <c r="V5929" s="61"/>
      <c r="W5929" s="61"/>
    </row>
    <row r="5930" spans="21:23" x14ac:dyDescent="0.2">
      <c r="U5930" s="77"/>
      <c r="V5930" s="61"/>
      <c r="W5930" s="61"/>
    </row>
    <row r="5931" spans="21:23" x14ac:dyDescent="0.2">
      <c r="U5931" s="77"/>
      <c r="V5931" s="61"/>
      <c r="W5931" s="61"/>
    </row>
    <row r="5932" spans="21:23" x14ac:dyDescent="0.2">
      <c r="U5932" s="77"/>
      <c r="V5932" s="61"/>
      <c r="W5932" s="61"/>
    </row>
    <row r="5933" spans="21:23" x14ac:dyDescent="0.2">
      <c r="U5933" s="77"/>
      <c r="V5933" s="61"/>
      <c r="W5933" s="61"/>
    </row>
    <row r="5934" spans="21:23" x14ac:dyDescent="0.2">
      <c r="U5934" s="77"/>
      <c r="V5934" s="61"/>
      <c r="W5934" s="61"/>
    </row>
    <row r="5935" spans="21:23" x14ac:dyDescent="0.2">
      <c r="U5935" s="77"/>
      <c r="V5935" s="61"/>
      <c r="W5935" s="61"/>
    </row>
    <row r="5936" spans="21:23" x14ac:dyDescent="0.2">
      <c r="U5936" s="77"/>
      <c r="V5936" s="61"/>
      <c r="W5936" s="61"/>
    </row>
    <row r="5937" spans="21:23" x14ac:dyDescent="0.2">
      <c r="U5937" s="77"/>
      <c r="V5937" s="61"/>
      <c r="W5937" s="61"/>
    </row>
    <row r="5938" spans="21:23" x14ac:dyDescent="0.2">
      <c r="U5938" s="77"/>
      <c r="V5938" s="61"/>
      <c r="W5938" s="61"/>
    </row>
    <row r="5939" spans="21:23" x14ac:dyDescent="0.2">
      <c r="U5939" s="77"/>
      <c r="V5939" s="61"/>
      <c r="W5939" s="61"/>
    </row>
    <row r="5940" spans="21:23" x14ac:dyDescent="0.2">
      <c r="U5940" s="77"/>
      <c r="V5940" s="61"/>
      <c r="W5940" s="61"/>
    </row>
    <row r="5941" spans="21:23" x14ac:dyDescent="0.2">
      <c r="U5941" s="77"/>
      <c r="V5941" s="61"/>
      <c r="W5941" s="61"/>
    </row>
    <row r="5942" spans="21:23" x14ac:dyDescent="0.2">
      <c r="U5942" s="77"/>
      <c r="V5942" s="61"/>
      <c r="W5942" s="61"/>
    </row>
    <row r="5943" spans="21:23" x14ac:dyDescent="0.2">
      <c r="U5943" s="77"/>
      <c r="V5943" s="61"/>
      <c r="W5943" s="61"/>
    </row>
    <row r="5944" spans="21:23" x14ac:dyDescent="0.2">
      <c r="U5944" s="77"/>
      <c r="V5944" s="61"/>
      <c r="W5944" s="61"/>
    </row>
    <row r="5945" spans="21:23" x14ac:dyDescent="0.2">
      <c r="U5945" s="77"/>
      <c r="V5945" s="61"/>
      <c r="W5945" s="61"/>
    </row>
    <row r="5946" spans="21:23" x14ac:dyDescent="0.2">
      <c r="U5946" s="77"/>
      <c r="V5946" s="61"/>
      <c r="W5946" s="61"/>
    </row>
    <row r="5947" spans="21:23" x14ac:dyDescent="0.2">
      <c r="U5947" s="77"/>
      <c r="V5947" s="61"/>
      <c r="W5947" s="61"/>
    </row>
    <row r="5948" spans="21:23" x14ac:dyDescent="0.2">
      <c r="U5948" s="77"/>
      <c r="V5948" s="61"/>
      <c r="W5948" s="61"/>
    </row>
    <row r="5949" spans="21:23" x14ac:dyDescent="0.2">
      <c r="U5949" s="77"/>
      <c r="V5949" s="61"/>
      <c r="W5949" s="61"/>
    </row>
    <row r="5950" spans="21:23" x14ac:dyDescent="0.2">
      <c r="U5950" s="77"/>
      <c r="V5950" s="61"/>
      <c r="W5950" s="61"/>
    </row>
    <row r="5951" spans="21:23" x14ac:dyDescent="0.2">
      <c r="U5951" s="77"/>
      <c r="V5951" s="61"/>
      <c r="W5951" s="61"/>
    </row>
    <row r="5952" spans="21:23" x14ac:dyDescent="0.2">
      <c r="U5952" s="77"/>
      <c r="V5952" s="61"/>
      <c r="W5952" s="61"/>
    </row>
    <row r="5953" spans="21:23" x14ac:dyDescent="0.2">
      <c r="U5953" s="77"/>
      <c r="V5953" s="61"/>
      <c r="W5953" s="61"/>
    </row>
    <row r="5954" spans="21:23" x14ac:dyDescent="0.2">
      <c r="U5954" s="77"/>
      <c r="V5954" s="61"/>
      <c r="W5954" s="61"/>
    </row>
    <row r="5955" spans="21:23" x14ac:dyDescent="0.2">
      <c r="U5955" s="77"/>
      <c r="V5955" s="61"/>
      <c r="W5955" s="61"/>
    </row>
    <row r="5956" spans="21:23" x14ac:dyDescent="0.2">
      <c r="U5956" s="77"/>
      <c r="V5956" s="61"/>
      <c r="W5956" s="61"/>
    </row>
    <row r="5957" spans="21:23" x14ac:dyDescent="0.2">
      <c r="U5957" s="77"/>
      <c r="V5957" s="61"/>
      <c r="W5957" s="61"/>
    </row>
    <row r="5958" spans="21:23" x14ac:dyDescent="0.2">
      <c r="U5958" s="77"/>
      <c r="V5958" s="61"/>
      <c r="W5958" s="61"/>
    </row>
    <row r="5959" spans="21:23" x14ac:dyDescent="0.2">
      <c r="U5959" s="77"/>
      <c r="V5959" s="61"/>
      <c r="W5959" s="61"/>
    </row>
    <row r="5960" spans="21:23" x14ac:dyDescent="0.2">
      <c r="U5960" s="77"/>
      <c r="V5960" s="61"/>
      <c r="W5960" s="61"/>
    </row>
    <row r="5961" spans="21:23" x14ac:dyDescent="0.2">
      <c r="U5961" s="77"/>
      <c r="V5961" s="61"/>
      <c r="W5961" s="61"/>
    </row>
    <row r="5962" spans="21:23" x14ac:dyDescent="0.2">
      <c r="U5962" s="77"/>
      <c r="V5962" s="61"/>
      <c r="W5962" s="61"/>
    </row>
    <row r="5963" spans="21:23" x14ac:dyDescent="0.2">
      <c r="U5963" s="77"/>
      <c r="V5963" s="61"/>
      <c r="W5963" s="61"/>
    </row>
    <row r="5964" spans="21:23" x14ac:dyDescent="0.2">
      <c r="U5964" s="77"/>
      <c r="V5964" s="61"/>
      <c r="W5964" s="61"/>
    </row>
    <row r="5965" spans="21:23" x14ac:dyDescent="0.2">
      <c r="U5965" s="77"/>
      <c r="V5965" s="61"/>
      <c r="W5965" s="61"/>
    </row>
    <row r="5966" spans="21:23" x14ac:dyDescent="0.2">
      <c r="U5966" s="77"/>
      <c r="V5966" s="61"/>
      <c r="W5966" s="61"/>
    </row>
    <row r="5967" spans="21:23" x14ac:dyDescent="0.2">
      <c r="U5967" s="77"/>
      <c r="V5967" s="61"/>
      <c r="W5967" s="61"/>
    </row>
    <row r="5968" spans="21:23" x14ac:dyDescent="0.2">
      <c r="U5968" s="77"/>
      <c r="V5968" s="61"/>
      <c r="W5968" s="61"/>
    </row>
    <row r="5969" spans="21:23" x14ac:dyDescent="0.2">
      <c r="U5969" s="77"/>
      <c r="V5969" s="61"/>
      <c r="W5969" s="61"/>
    </row>
    <row r="5970" spans="21:23" x14ac:dyDescent="0.2">
      <c r="U5970" s="77"/>
      <c r="V5970" s="61"/>
      <c r="W5970" s="61"/>
    </row>
    <row r="5971" spans="21:23" x14ac:dyDescent="0.2">
      <c r="U5971" s="77"/>
      <c r="V5971" s="61"/>
      <c r="W5971" s="61"/>
    </row>
    <row r="5972" spans="21:23" x14ac:dyDescent="0.2">
      <c r="U5972" s="77"/>
      <c r="V5972" s="61"/>
      <c r="W5972" s="61"/>
    </row>
    <row r="5973" spans="21:23" x14ac:dyDescent="0.2">
      <c r="U5973" s="77"/>
      <c r="V5973" s="61"/>
      <c r="W5973" s="61"/>
    </row>
    <row r="5974" spans="21:23" x14ac:dyDescent="0.2">
      <c r="U5974" s="77"/>
      <c r="V5974" s="61"/>
      <c r="W5974" s="61"/>
    </row>
    <row r="5975" spans="21:23" x14ac:dyDescent="0.2">
      <c r="U5975" s="77"/>
      <c r="V5975" s="61"/>
      <c r="W5975" s="61"/>
    </row>
    <row r="5976" spans="21:23" x14ac:dyDescent="0.2">
      <c r="U5976" s="77"/>
      <c r="V5976" s="61"/>
      <c r="W5976" s="61"/>
    </row>
    <row r="5977" spans="21:23" x14ac:dyDescent="0.2">
      <c r="U5977" s="77"/>
      <c r="V5977" s="61"/>
      <c r="W5977" s="61"/>
    </row>
    <row r="5978" spans="21:23" x14ac:dyDescent="0.2">
      <c r="U5978" s="77"/>
      <c r="V5978" s="61"/>
      <c r="W5978" s="61"/>
    </row>
    <row r="5979" spans="21:23" x14ac:dyDescent="0.2">
      <c r="U5979" s="77"/>
      <c r="V5979" s="61"/>
      <c r="W5979" s="61"/>
    </row>
    <row r="5980" spans="21:23" x14ac:dyDescent="0.2">
      <c r="U5980" s="77"/>
      <c r="V5980" s="61"/>
      <c r="W5980" s="61"/>
    </row>
    <row r="5981" spans="21:23" x14ac:dyDescent="0.2">
      <c r="U5981" s="77"/>
      <c r="V5981" s="61"/>
      <c r="W5981" s="61"/>
    </row>
    <row r="5982" spans="21:23" x14ac:dyDescent="0.2">
      <c r="U5982" s="77"/>
      <c r="V5982" s="61"/>
      <c r="W5982" s="61"/>
    </row>
    <row r="5983" spans="21:23" x14ac:dyDescent="0.2">
      <c r="U5983" s="77"/>
      <c r="V5983" s="61"/>
      <c r="W5983" s="61"/>
    </row>
    <row r="5984" spans="21:23" x14ac:dyDescent="0.2">
      <c r="U5984" s="77"/>
      <c r="V5984" s="61"/>
      <c r="W5984" s="61"/>
    </row>
    <row r="5985" spans="21:23" x14ac:dyDescent="0.2">
      <c r="U5985" s="77"/>
      <c r="V5985" s="61"/>
      <c r="W5985" s="61"/>
    </row>
    <row r="5986" spans="21:23" x14ac:dyDescent="0.2">
      <c r="U5986" s="77"/>
      <c r="V5986" s="61"/>
      <c r="W5986" s="61"/>
    </row>
    <row r="5987" spans="21:23" x14ac:dyDescent="0.2">
      <c r="U5987" s="77"/>
      <c r="V5987" s="61"/>
      <c r="W5987" s="61"/>
    </row>
    <row r="5988" spans="21:23" x14ac:dyDescent="0.2">
      <c r="U5988" s="77"/>
      <c r="V5988" s="61"/>
      <c r="W5988" s="61"/>
    </row>
    <row r="5989" spans="21:23" x14ac:dyDescent="0.2">
      <c r="U5989" s="77"/>
      <c r="V5989" s="61"/>
      <c r="W5989" s="61"/>
    </row>
    <row r="5990" spans="21:23" x14ac:dyDescent="0.2">
      <c r="U5990" s="77"/>
      <c r="V5990" s="61"/>
      <c r="W5990" s="61"/>
    </row>
    <row r="5991" spans="21:23" x14ac:dyDescent="0.2">
      <c r="U5991" s="77"/>
      <c r="V5991" s="61"/>
      <c r="W5991" s="61"/>
    </row>
    <row r="5992" spans="21:23" x14ac:dyDescent="0.2">
      <c r="U5992" s="77"/>
      <c r="V5992" s="61"/>
      <c r="W5992" s="61"/>
    </row>
    <row r="5993" spans="21:23" x14ac:dyDescent="0.2">
      <c r="U5993" s="77"/>
      <c r="V5993" s="61"/>
      <c r="W5993" s="61"/>
    </row>
    <row r="5994" spans="21:23" x14ac:dyDescent="0.2">
      <c r="U5994" s="77"/>
      <c r="V5994" s="61"/>
      <c r="W5994" s="61"/>
    </row>
    <row r="5995" spans="21:23" x14ac:dyDescent="0.2">
      <c r="U5995" s="77"/>
      <c r="V5995" s="61"/>
      <c r="W5995" s="61"/>
    </row>
    <row r="5996" spans="21:23" x14ac:dyDescent="0.2">
      <c r="U5996" s="77"/>
      <c r="V5996" s="61"/>
      <c r="W5996" s="61"/>
    </row>
    <row r="5997" spans="21:23" x14ac:dyDescent="0.2">
      <c r="U5997" s="77"/>
      <c r="V5997" s="61"/>
      <c r="W5997" s="61"/>
    </row>
    <row r="5998" spans="21:23" x14ac:dyDescent="0.2">
      <c r="U5998" s="77"/>
      <c r="V5998" s="61"/>
      <c r="W5998" s="61"/>
    </row>
    <row r="5999" spans="21:23" x14ac:dyDescent="0.2">
      <c r="U5999" s="77"/>
      <c r="V5999" s="61"/>
      <c r="W5999" s="61"/>
    </row>
    <row r="6000" spans="21:23" x14ac:dyDescent="0.2">
      <c r="U6000" s="77"/>
      <c r="V6000" s="61"/>
      <c r="W6000" s="61"/>
    </row>
    <row r="6001" spans="21:23" x14ac:dyDescent="0.2">
      <c r="U6001" s="77"/>
      <c r="V6001" s="61"/>
      <c r="W6001" s="61"/>
    </row>
    <row r="6002" spans="21:23" x14ac:dyDescent="0.2">
      <c r="U6002" s="77"/>
      <c r="V6002" s="61"/>
      <c r="W6002" s="61"/>
    </row>
    <row r="6003" spans="21:23" x14ac:dyDescent="0.2">
      <c r="U6003" s="77"/>
      <c r="V6003" s="61"/>
      <c r="W6003" s="61"/>
    </row>
    <row r="6004" spans="21:23" x14ac:dyDescent="0.2">
      <c r="U6004" s="77"/>
      <c r="V6004" s="61"/>
      <c r="W6004" s="61"/>
    </row>
    <row r="6005" spans="21:23" x14ac:dyDescent="0.2">
      <c r="U6005" s="77"/>
      <c r="V6005" s="61"/>
      <c r="W6005" s="61"/>
    </row>
    <row r="6006" spans="21:23" x14ac:dyDescent="0.2">
      <c r="U6006" s="77"/>
      <c r="V6006" s="61"/>
      <c r="W6006" s="61"/>
    </row>
    <row r="6007" spans="21:23" x14ac:dyDescent="0.2">
      <c r="U6007" s="77"/>
      <c r="V6007" s="61"/>
      <c r="W6007" s="61"/>
    </row>
    <row r="6008" spans="21:23" x14ac:dyDescent="0.2">
      <c r="U6008" s="77"/>
      <c r="V6008" s="61"/>
      <c r="W6008" s="61"/>
    </row>
    <row r="6009" spans="21:23" x14ac:dyDescent="0.2">
      <c r="U6009" s="77"/>
      <c r="V6009" s="61"/>
      <c r="W6009" s="61"/>
    </row>
    <row r="6010" spans="21:23" x14ac:dyDescent="0.2">
      <c r="U6010" s="77"/>
      <c r="V6010" s="61"/>
      <c r="W6010" s="61"/>
    </row>
    <row r="6011" spans="21:23" x14ac:dyDescent="0.2">
      <c r="U6011" s="77"/>
      <c r="V6011" s="61"/>
      <c r="W6011" s="61"/>
    </row>
    <row r="6012" spans="21:23" x14ac:dyDescent="0.2">
      <c r="U6012" s="77"/>
      <c r="V6012" s="61"/>
      <c r="W6012" s="61"/>
    </row>
    <row r="6013" spans="21:23" x14ac:dyDescent="0.2">
      <c r="U6013" s="77"/>
      <c r="V6013" s="61"/>
      <c r="W6013" s="61"/>
    </row>
    <row r="6014" spans="21:23" x14ac:dyDescent="0.2">
      <c r="U6014" s="77"/>
      <c r="V6014" s="61"/>
      <c r="W6014" s="61"/>
    </row>
    <row r="6015" spans="21:23" x14ac:dyDescent="0.2">
      <c r="U6015" s="77"/>
      <c r="V6015" s="61"/>
      <c r="W6015" s="61"/>
    </row>
    <row r="6016" spans="21:23" x14ac:dyDescent="0.2">
      <c r="U6016" s="77"/>
      <c r="V6016" s="61"/>
      <c r="W6016" s="61"/>
    </row>
    <row r="6017" spans="21:23" x14ac:dyDescent="0.2">
      <c r="U6017" s="77"/>
      <c r="V6017" s="61"/>
      <c r="W6017" s="61"/>
    </row>
    <row r="6018" spans="21:23" x14ac:dyDescent="0.2">
      <c r="U6018" s="77"/>
      <c r="V6018" s="61"/>
      <c r="W6018" s="61"/>
    </row>
    <row r="6019" spans="21:23" x14ac:dyDescent="0.2">
      <c r="U6019" s="77"/>
      <c r="V6019" s="61"/>
      <c r="W6019" s="61"/>
    </row>
    <row r="6020" spans="21:23" x14ac:dyDescent="0.2">
      <c r="U6020" s="77"/>
      <c r="V6020" s="61"/>
      <c r="W6020" s="61"/>
    </row>
    <row r="6021" spans="21:23" x14ac:dyDescent="0.2">
      <c r="U6021" s="77"/>
      <c r="V6021" s="61"/>
      <c r="W6021" s="61"/>
    </row>
    <row r="6022" spans="21:23" x14ac:dyDescent="0.2">
      <c r="U6022" s="77"/>
      <c r="V6022" s="61"/>
      <c r="W6022" s="61"/>
    </row>
    <row r="6023" spans="21:23" x14ac:dyDescent="0.2">
      <c r="U6023" s="77"/>
      <c r="V6023" s="61"/>
      <c r="W6023" s="61"/>
    </row>
    <row r="6024" spans="21:23" x14ac:dyDescent="0.2">
      <c r="U6024" s="77"/>
      <c r="V6024" s="61"/>
      <c r="W6024" s="61"/>
    </row>
    <row r="6025" spans="21:23" x14ac:dyDescent="0.2">
      <c r="U6025" s="77"/>
      <c r="V6025" s="61"/>
      <c r="W6025" s="61"/>
    </row>
    <row r="6026" spans="21:23" x14ac:dyDescent="0.2">
      <c r="U6026" s="77"/>
      <c r="V6026" s="61"/>
      <c r="W6026" s="61"/>
    </row>
    <row r="6027" spans="21:23" x14ac:dyDescent="0.2">
      <c r="U6027" s="77"/>
      <c r="V6027" s="61"/>
      <c r="W6027" s="61"/>
    </row>
    <row r="6028" spans="21:23" x14ac:dyDescent="0.2">
      <c r="U6028" s="77"/>
      <c r="V6028" s="61"/>
      <c r="W6028" s="61"/>
    </row>
    <row r="6029" spans="21:23" x14ac:dyDescent="0.2">
      <c r="U6029" s="77"/>
      <c r="V6029" s="61"/>
      <c r="W6029" s="61"/>
    </row>
    <row r="6030" spans="21:23" x14ac:dyDescent="0.2">
      <c r="U6030" s="77"/>
      <c r="V6030" s="61"/>
      <c r="W6030" s="61"/>
    </row>
    <row r="6031" spans="21:23" x14ac:dyDescent="0.2">
      <c r="U6031" s="77"/>
      <c r="V6031" s="61"/>
      <c r="W6031" s="61"/>
    </row>
    <row r="6032" spans="21:23" x14ac:dyDescent="0.2">
      <c r="U6032" s="77"/>
      <c r="V6032" s="61"/>
      <c r="W6032" s="61"/>
    </row>
    <row r="6033" spans="21:23" x14ac:dyDescent="0.2">
      <c r="U6033" s="77"/>
      <c r="V6033" s="61"/>
      <c r="W6033" s="61"/>
    </row>
    <row r="6034" spans="21:23" x14ac:dyDescent="0.2">
      <c r="U6034" s="77"/>
      <c r="V6034" s="61"/>
      <c r="W6034" s="61"/>
    </row>
    <row r="6035" spans="21:23" x14ac:dyDescent="0.2">
      <c r="U6035" s="77"/>
      <c r="V6035" s="61"/>
      <c r="W6035" s="61"/>
    </row>
    <row r="6036" spans="21:23" x14ac:dyDescent="0.2">
      <c r="U6036" s="77"/>
      <c r="V6036" s="61"/>
      <c r="W6036" s="61"/>
    </row>
    <row r="6037" spans="21:23" x14ac:dyDescent="0.2">
      <c r="U6037" s="77"/>
      <c r="V6037" s="61"/>
      <c r="W6037" s="61"/>
    </row>
    <row r="6038" spans="21:23" x14ac:dyDescent="0.2">
      <c r="U6038" s="77"/>
      <c r="V6038" s="61"/>
      <c r="W6038" s="61"/>
    </row>
    <row r="6039" spans="21:23" x14ac:dyDescent="0.2">
      <c r="U6039" s="77"/>
      <c r="V6039" s="61"/>
      <c r="W6039" s="61"/>
    </row>
    <row r="6040" spans="21:23" x14ac:dyDescent="0.2">
      <c r="U6040" s="77"/>
      <c r="V6040" s="61"/>
      <c r="W6040" s="61"/>
    </row>
    <row r="6041" spans="21:23" x14ac:dyDescent="0.2">
      <c r="U6041" s="77"/>
      <c r="V6041" s="61"/>
      <c r="W6041" s="61"/>
    </row>
    <row r="6042" spans="21:23" x14ac:dyDescent="0.2">
      <c r="U6042" s="77"/>
      <c r="V6042" s="61"/>
      <c r="W6042" s="61"/>
    </row>
    <row r="6043" spans="21:23" x14ac:dyDescent="0.2">
      <c r="U6043" s="77"/>
      <c r="V6043" s="61"/>
      <c r="W6043" s="61"/>
    </row>
    <row r="6044" spans="21:23" x14ac:dyDescent="0.2">
      <c r="U6044" s="77"/>
      <c r="V6044" s="61"/>
      <c r="W6044" s="61"/>
    </row>
    <row r="6045" spans="21:23" x14ac:dyDescent="0.2">
      <c r="U6045" s="77"/>
      <c r="V6045" s="61"/>
      <c r="W6045" s="61"/>
    </row>
    <row r="6046" spans="21:23" x14ac:dyDescent="0.2">
      <c r="U6046" s="77"/>
      <c r="V6046" s="61"/>
      <c r="W6046" s="61"/>
    </row>
    <row r="6047" spans="21:23" x14ac:dyDescent="0.2">
      <c r="U6047" s="77"/>
      <c r="V6047" s="61"/>
      <c r="W6047" s="61"/>
    </row>
    <row r="6048" spans="21:23" x14ac:dyDescent="0.2">
      <c r="U6048" s="77"/>
      <c r="V6048" s="61"/>
      <c r="W6048" s="61"/>
    </row>
    <row r="6049" spans="21:23" x14ac:dyDescent="0.2">
      <c r="U6049" s="77"/>
      <c r="V6049" s="61"/>
      <c r="W6049" s="61"/>
    </row>
    <row r="6050" spans="21:23" x14ac:dyDescent="0.2">
      <c r="U6050" s="77"/>
      <c r="V6050" s="61"/>
      <c r="W6050" s="61"/>
    </row>
    <row r="6051" spans="21:23" x14ac:dyDescent="0.2">
      <c r="U6051" s="77"/>
      <c r="V6051" s="61"/>
      <c r="W6051" s="61"/>
    </row>
    <row r="6052" spans="21:23" x14ac:dyDescent="0.2">
      <c r="U6052" s="77"/>
      <c r="V6052" s="61"/>
      <c r="W6052" s="61"/>
    </row>
    <row r="6053" spans="21:23" x14ac:dyDescent="0.2">
      <c r="U6053" s="77"/>
      <c r="V6053" s="61"/>
      <c r="W6053" s="61"/>
    </row>
    <row r="6054" spans="21:23" x14ac:dyDescent="0.2">
      <c r="U6054" s="77"/>
      <c r="V6054" s="61"/>
      <c r="W6054" s="61"/>
    </row>
    <row r="6055" spans="21:23" x14ac:dyDescent="0.2">
      <c r="U6055" s="77"/>
      <c r="V6055" s="61"/>
      <c r="W6055" s="61"/>
    </row>
    <row r="6056" spans="21:23" x14ac:dyDescent="0.2">
      <c r="U6056" s="77"/>
      <c r="V6056" s="61"/>
      <c r="W6056" s="61"/>
    </row>
    <row r="6057" spans="21:23" x14ac:dyDescent="0.2">
      <c r="U6057" s="77"/>
      <c r="V6057" s="61"/>
      <c r="W6057" s="61"/>
    </row>
    <row r="6058" spans="21:23" x14ac:dyDescent="0.2">
      <c r="U6058" s="77"/>
      <c r="V6058" s="61"/>
      <c r="W6058" s="61"/>
    </row>
    <row r="6059" spans="21:23" x14ac:dyDescent="0.2">
      <c r="U6059" s="77"/>
      <c r="V6059" s="61"/>
      <c r="W6059" s="61"/>
    </row>
    <row r="6060" spans="21:23" x14ac:dyDescent="0.2">
      <c r="U6060" s="77"/>
      <c r="V6060" s="61"/>
      <c r="W6060" s="61"/>
    </row>
    <row r="6061" spans="21:23" x14ac:dyDescent="0.2">
      <c r="U6061" s="77"/>
      <c r="V6061" s="61"/>
      <c r="W6061" s="61"/>
    </row>
    <row r="6062" spans="21:23" x14ac:dyDescent="0.2">
      <c r="U6062" s="77"/>
      <c r="V6062" s="61"/>
      <c r="W6062" s="61"/>
    </row>
    <row r="6063" spans="21:23" x14ac:dyDescent="0.2">
      <c r="U6063" s="77"/>
      <c r="V6063" s="61"/>
      <c r="W6063" s="61"/>
    </row>
    <row r="6064" spans="21:23" x14ac:dyDescent="0.2">
      <c r="U6064" s="77"/>
      <c r="V6064" s="61"/>
      <c r="W6064" s="61"/>
    </row>
    <row r="6065" spans="21:23" x14ac:dyDescent="0.2">
      <c r="U6065" s="77"/>
      <c r="V6065" s="61"/>
      <c r="W6065" s="61"/>
    </row>
    <row r="6066" spans="21:23" x14ac:dyDescent="0.2">
      <c r="U6066" s="77"/>
      <c r="V6066" s="61"/>
      <c r="W6066" s="61"/>
    </row>
    <row r="6067" spans="21:23" x14ac:dyDescent="0.2">
      <c r="U6067" s="77"/>
      <c r="V6067" s="61"/>
      <c r="W6067" s="61"/>
    </row>
    <row r="6068" spans="21:23" x14ac:dyDescent="0.2">
      <c r="U6068" s="77"/>
      <c r="V6068" s="61"/>
      <c r="W6068" s="61"/>
    </row>
    <row r="6069" spans="21:23" x14ac:dyDescent="0.2">
      <c r="U6069" s="77"/>
      <c r="V6069" s="61"/>
      <c r="W6069" s="61"/>
    </row>
    <row r="6070" spans="21:23" x14ac:dyDescent="0.2">
      <c r="U6070" s="77"/>
      <c r="V6070" s="61"/>
      <c r="W6070" s="61"/>
    </row>
    <row r="6071" spans="21:23" x14ac:dyDescent="0.2">
      <c r="U6071" s="77"/>
      <c r="V6071" s="61"/>
      <c r="W6071" s="61"/>
    </row>
    <row r="6072" spans="21:23" x14ac:dyDescent="0.2">
      <c r="U6072" s="77"/>
      <c r="V6072" s="61"/>
      <c r="W6072" s="61"/>
    </row>
    <row r="6073" spans="21:23" x14ac:dyDescent="0.2">
      <c r="U6073" s="77"/>
      <c r="V6073" s="61"/>
      <c r="W6073" s="61"/>
    </row>
    <row r="6074" spans="21:23" x14ac:dyDescent="0.2">
      <c r="U6074" s="77"/>
      <c r="V6074" s="61"/>
      <c r="W6074" s="61"/>
    </row>
    <row r="6075" spans="21:23" x14ac:dyDescent="0.2">
      <c r="U6075" s="77"/>
      <c r="V6075" s="61"/>
      <c r="W6075" s="61"/>
    </row>
    <row r="6076" spans="21:23" x14ac:dyDescent="0.2">
      <c r="U6076" s="77"/>
      <c r="V6076" s="61"/>
      <c r="W6076" s="61"/>
    </row>
    <row r="6077" spans="21:23" x14ac:dyDescent="0.2">
      <c r="U6077" s="77"/>
      <c r="V6077" s="61"/>
      <c r="W6077" s="61"/>
    </row>
    <row r="6078" spans="21:23" x14ac:dyDescent="0.2">
      <c r="U6078" s="77"/>
      <c r="V6078" s="61"/>
      <c r="W6078" s="61"/>
    </row>
    <row r="6079" spans="21:23" x14ac:dyDescent="0.2">
      <c r="U6079" s="77"/>
      <c r="V6079" s="61"/>
      <c r="W6079" s="61"/>
    </row>
    <row r="6080" spans="21:23" x14ac:dyDescent="0.2">
      <c r="U6080" s="77"/>
      <c r="V6080" s="61"/>
      <c r="W6080" s="61"/>
    </row>
    <row r="6081" spans="21:23" x14ac:dyDescent="0.2">
      <c r="U6081" s="77"/>
      <c r="V6081" s="61"/>
      <c r="W6081" s="61"/>
    </row>
    <row r="6082" spans="21:23" x14ac:dyDescent="0.2">
      <c r="U6082" s="77"/>
      <c r="V6082" s="61"/>
      <c r="W6082" s="61"/>
    </row>
    <row r="6083" spans="21:23" x14ac:dyDescent="0.2">
      <c r="U6083" s="77"/>
      <c r="V6083" s="61"/>
      <c r="W6083" s="61"/>
    </row>
    <row r="6084" spans="21:23" x14ac:dyDescent="0.2">
      <c r="U6084" s="77"/>
      <c r="V6084" s="61"/>
      <c r="W6084" s="61"/>
    </row>
    <row r="6085" spans="21:23" x14ac:dyDescent="0.2">
      <c r="U6085" s="77"/>
      <c r="V6085" s="61"/>
      <c r="W6085" s="61"/>
    </row>
    <row r="6086" spans="21:23" x14ac:dyDescent="0.2">
      <c r="U6086" s="77"/>
      <c r="V6086" s="61"/>
      <c r="W6086" s="61"/>
    </row>
    <row r="6087" spans="21:23" x14ac:dyDescent="0.2">
      <c r="U6087" s="77"/>
      <c r="V6087" s="61"/>
      <c r="W6087" s="61"/>
    </row>
    <row r="6088" spans="21:23" x14ac:dyDescent="0.2">
      <c r="U6088" s="77"/>
      <c r="V6088" s="61"/>
      <c r="W6088" s="61"/>
    </row>
    <row r="6089" spans="21:23" x14ac:dyDescent="0.2">
      <c r="U6089" s="77"/>
      <c r="V6089" s="61"/>
      <c r="W6089" s="61"/>
    </row>
    <row r="6090" spans="21:23" x14ac:dyDescent="0.2">
      <c r="U6090" s="77"/>
      <c r="V6090" s="61"/>
      <c r="W6090" s="61"/>
    </row>
    <row r="6091" spans="21:23" x14ac:dyDescent="0.2">
      <c r="U6091" s="77"/>
      <c r="V6091" s="61"/>
      <c r="W6091" s="61"/>
    </row>
    <row r="6092" spans="21:23" x14ac:dyDescent="0.2">
      <c r="U6092" s="77"/>
      <c r="V6092" s="61"/>
      <c r="W6092" s="61"/>
    </row>
    <row r="6093" spans="21:23" x14ac:dyDescent="0.2">
      <c r="U6093" s="77"/>
      <c r="V6093" s="61"/>
      <c r="W6093" s="61"/>
    </row>
    <row r="6094" spans="21:23" x14ac:dyDescent="0.2">
      <c r="U6094" s="77"/>
      <c r="V6094" s="61"/>
      <c r="W6094" s="61"/>
    </row>
    <row r="6095" spans="21:23" x14ac:dyDescent="0.2">
      <c r="U6095" s="77"/>
      <c r="V6095" s="61"/>
      <c r="W6095" s="61"/>
    </row>
    <row r="6096" spans="21:23" x14ac:dyDescent="0.2">
      <c r="U6096" s="77"/>
      <c r="V6096" s="61"/>
      <c r="W6096" s="61"/>
    </row>
    <row r="6097" spans="21:23" x14ac:dyDescent="0.2">
      <c r="U6097" s="77"/>
      <c r="V6097" s="61"/>
      <c r="W6097" s="61"/>
    </row>
    <row r="6098" spans="21:23" x14ac:dyDescent="0.2">
      <c r="U6098" s="77"/>
      <c r="V6098" s="61"/>
      <c r="W6098" s="61"/>
    </row>
    <row r="6099" spans="21:23" x14ac:dyDescent="0.2">
      <c r="U6099" s="77"/>
      <c r="V6099" s="61"/>
      <c r="W6099" s="61"/>
    </row>
    <row r="6100" spans="21:23" x14ac:dyDescent="0.2">
      <c r="U6100" s="77"/>
      <c r="V6100" s="61"/>
      <c r="W6100" s="61"/>
    </row>
    <row r="6101" spans="21:23" x14ac:dyDescent="0.2">
      <c r="U6101" s="77"/>
      <c r="V6101" s="61"/>
      <c r="W6101" s="61"/>
    </row>
    <row r="6102" spans="21:23" x14ac:dyDescent="0.2">
      <c r="U6102" s="77"/>
      <c r="V6102" s="61"/>
      <c r="W6102" s="61"/>
    </row>
    <row r="6103" spans="21:23" x14ac:dyDescent="0.2">
      <c r="U6103" s="77"/>
      <c r="V6103" s="61"/>
      <c r="W6103" s="61"/>
    </row>
    <row r="6104" spans="21:23" x14ac:dyDescent="0.2">
      <c r="U6104" s="77"/>
      <c r="V6104" s="61"/>
      <c r="W6104" s="61"/>
    </row>
    <row r="6105" spans="21:23" x14ac:dyDescent="0.2">
      <c r="U6105" s="77"/>
      <c r="V6105" s="61"/>
      <c r="W6105" s="61"/>
    </row>
    <row r="6106" spans="21:23" x14ac:dyDescent="0.2">
      <c r="U6106" s="77"/>
      <c r="V6106" s="61"/>
      <c r="W6106" s="61"/>
    </row>
    <row r="6107" spans="21:23" x14ac:dyDescent="0.2">
      <c r="U6107" s="77"/>
      <c r="V6107" s="61"/>
      <c r="W6107" s="61"/>
    </row>
    <row r="6108" spans="21:23" x14ac:dyDescent="0.2">
      <c r="U6108" s="77"/>
      <c r="V6108" s="61"/>
      <c r="W6108" s="61"/>
    </row>
    <row r="6109" spans="21:23" x14ac:dyDescent="0.2">
      <c r="U6109" s="77"/>
      <c r="V6109" s="61"/>
      <c r="W6109" s="61"/>
    </row>
    <row r="6110" spans="21:23" x14ac:dyDescent="0.2">
      <c r="U6110" s="77"/>
      <c r="V6110" s="61"/>
      <c r="W6110" s="61"/>
    </row>
    <row r="6111" spans="21:23" x14ac:dyDescent="0.2">
      <c r="U6111" s="77"/>
      <c r="V6111" s="61"/>
      <c r="W6111" s="61"/>
    </row>
    <row r="6112" spans="21:23" x14ac:dyDescent="0.2">
      <c r="U6112" s="77"/>
      <c r="V6112" s="61"/>
      <c r="W6112" s="61"/>
    </row>
    <row r="6113" spans="21:23" x14ac:dyDescent="0.2">
      <c r="U6113" s="77"/>
      <c r="V6113" s="61"/>
      <c r="W6113" s="61"/>
    </row>
    <row r="6114" spans="21:23" x14ac:dyDescent="0.2">
      <c r="U6114" s="77"/>
      <c r="V6114" s="61"/>
      <c r="W6114" s="61"/>
    </row>
    <row r="6115" spans="21:23" x14ac:dyDescent="0.2">
      <c r="U6115" s="77"/>
      <c r="V6115" s="61"/>
      <c r="W6115" s="61"/>
    </row>
    <row r="6116" spans="21:23" x14ac:dyDescent="0.2">
      <c r="U6116" s="77"/>
      <c r="V6116" s="61"/>
      <c r="W6116" s="61"/>
    </row>
    <row r="6117" spans="21:23" x14ac:dyDescent="0.2">
      <c r="U6117" s="77"/>
      <c r="V6117" s="61"/>
      <c r="W6117" s="61"/>
    </row>
    <row r="6118" spans="21:23" x14ac:dyDescent="0.2">
      <c r="U6118" s="77"/>
      <c r="V6118" s="61"/>
      <c r="W6118" s="61"/>
    </row>
    <row r="6119" spans="21:23" x14ac:dyDescent="0.2">
      <c r="U6119" s="77"/>
      <c r="V6119" s="61"/>
      <c r="W6119" s="61"/>
    </row>
    <row r="6120" spans="21:23" x14ac:dyDescent="0.2">
      <c r="U6120" s="77"/>
      <c r="V6120" s="61"/>
      <c r="W6120" s="61"/>
    </row>
    <row r="6121" spans="21:23" x14ac:dyDescent="0.2">
      <c r="U6121" s="77"/>
      <c r="V6121" s="61"/>
      <c r="W6121" s="61"/>
    </row>
    <row r="6122" spans="21:23" x14ac:dyDescent="0.2">
      <c r="U6122" s="77"/>
      <c r="V6122" s="61"/>
      <c r="W6122" s="61"/>
    </row>
    <row r="6123" spans="21:23" x14ac:dyDescent="0.2">
      <c r="U6123" s="77"/>
      <c r="V6123" s="61"/>
      <c r="W6123" s="61"/>
    </row>
    <row r="6124" spans="21:23" x14ac:dyDescent="0.2">
      <c r="U6124" s="77"/>
      <c r="V6124" s="61"/>
      <c r="W6124" s="61"/>
    </row>
    <row r="6125" spans="21:23" x14ac:dyDescent="0.2">
      <c r="U6125" s="77"/>
      <c r="V6125" s="61"/>
      <c r="W6125" s="61"/>
    </row>
    <row r="6126" spans="21:23" x14ac:dyDescent="0.2">
      <c r="U6126" s="77"/>
      <c r="V6126" s="61"/>
      <c r="W6126" s="61"/>
    </row>
    <row r="6127" spans="21:23" x14ac:dyDescent="0.2">
      <c r="U6127" s="77"/>
      <c r="V6127" s="61"/>
      <c r="W6127" s="61"/>
    </row>
    <row r="6128" spans="21:23" x14ac:dyDescent="0.2">
      <c r="U6128" s="77"/>
      <c r="V6128" s="61"/>
      <c r="W6128" s="61"/>
    </row>
    <row r="6129" spans="21:23" x14ac:dyDescent="0.2">
      <c r="U6129" s="77"/>
      <c r="V6129" s="61"/>
      <c r="W6129" s="61"/>
    </row>
    <row r="6130" spans="21:23" x14ac:dyDescent="0.2">
      <c r="U6130" s="77"/>
      <c r="V6130" s="61"/>
      <c r="W6130" s="61"/>
    </row>
    <row r="6131" spans="21:23" x14ac:dyDescent="0.2">
      <c r="U6131" s="77"/>
      <c r="V6131" s="61"/>
      <c r="W6131" s="61"/>
    </row>
    <row r="6132" spans="21:23" x14ac:dyDescent="0.2">
      <c r="U6132" s="77"/>
      <c r="V6132" s="61"/>
      <c r="W6132" s="61"/>
    </row>
    <row r="6133" spans="21:23" x14ac:dyDescent="0.2">
      <c r="U6133" s="77"/>
      <c r="V6133" s="61"/>
      <c r="W6133" s="61"/>
    </row>
    <row r="6134" spans="21:23" x14ac:dyDescent="0.2">
      <c r="U6134" s="77"/>
      <c r="V6134" s="61"/>
      <c r="W6134" s="61"/>
    </row>
    <row r="6135" spans="21:23" x14ac:dyDescent="0.2">
      <c r="U6135" s="77"/>
      <c r="V6135" s="61"/>
      <c r="W6135" s="61"/>
    </row>
    <row r="6136" spans="21:23" x14ac:dyDescent="0.2">
      <c r="U6136" s="77"/>
      <c r="V6136" s="61"/>
      <c r="W6136" s="61"/>
    </row>
    <row r="6137" spans="21:23" x14ac:dyDescent="0.2">
      <c r="U6137" s="77"/>
      <c r="V6137" s="61"/>
      <c r="W6137" s="61"/>
    </row>
    <row r="6138" spans="21:23" x14ac:dyDescent="0.2">
      <c r="U6138" s="77"/>
      <c r="V6138" s="61"/>
      <c r="W6138" s="61"/>
    </row>
    <row r="6139" spans="21:23" x14ac:dyDescent="0.2">
      <c r="U6139" s="77"/>
      <c r="V6139" s="61"/>
      <c r="W6139" s="61"/>
    </row>
    <row r="6140" spans="21:23" x14ac:dyDescent="0.2">
      <c r="U6140" s="77"/>
      <c r="V6140" s="61"/>
      <c r="W6140" s="61"/>
    </row>
    <row r="6141" spans="21:23" x14ac:dyDescent="0.2">
      <c r="U6141" s="77"/>
      <c r="V6141" s="61"/>
      <c r="W6141" s="61"/>
    </row>
    <row r="6142" spans="21:23" x14ac:dyDescent="0.2">
      <c r="U6142" s="77"/>
      <c r="V6142" s="61"/>
      <c r="W6142" s="61"/>
    </row>
    <row r="6143" spans="21:23" x14ac:dyDescent="0.2">
      <c r="U6143" s="77"/>
      <c r="V6143" s="61"/>
      <c r="W6143" s="61"/>
    </row>
    <row r="6144" spans="21:23" x14ac:dyDescent="0.2">
      <c r="U6144" s="77"/>
      <c r="V6144" s="61"/>
      <c r="W6144" s="61"/>
    </row>
    <row r="6145" spans="21:23" x14ac:dyDescent="0.2">
      <c r="U6145" s="77"/>
      <c r="V6145" s="61"/>
      <c r="W6145" s="61"/>
    </row>
    <row r="6146" spans="21:23" x14ac:dyDescent="0.2">
      <c r="U6146" s="77"/>
      <c r="V6146" s="61"/>
      <c r="W6146" s="61"/>
    </row>
    <row r="6147" spans="21:23" x14ac:dyDescent="0.2">
      <c r="U6147" s="77"/>
      <c r="V6147" s="61"/>
      <c r="W6147" s="61"/>
    </row>
    <row r="6148" spans="21:23" x14ac:dyDescent="0.2">
      <c r="U6148" s="77"/>
      <c r="V6148" s="61"/>
      <c r="W6148" s="61"/>
    </row>
    <row r="6149" spans="21:23" x14ac:dyDescent="0.2">
      <c r="U6149" s="77"/>
      <c r="V6149" s="61"/>
      <c r="W6149" s="61"/>
    </row>
    <row r="6150" spans="21:23" x14ac:dyDescent="0.2">
      <c r="U6150" s="77"/>
      <c r="V6150" s="61"/>
      <c r="W6150" s="61"/>
    </row>
    <row r="6151" spans="21:23" x14ac:dyDescent="0.2">
      <c r="U6151" s="77"/>
      <c r="V6151" s="61"/>
      <c r="W6151" s="61"/>
    </row>
    <row r="6152" spans="21:23" x14ac:dyDescent="0.2">
      <c r="U6152" s="77"/>
      <c r="V6152" s="61"/>
      <c r="W6152" s="61"/>
    </row>
    <row r="6153" spans="21:23" x14ac:dyDescent="0.2">
      <c r="U6153" s="77"/>
      <c r="V6153" s="61"/>
      <c r="W6153" s="61"/>
    </row>
    <row r="6154" spans="21:23" x14ac:dyDescent="0.2">
      <c r="U6154" s="77"/>
      <c r="V6154" s="61"/>
      <c r="W6154" s="61"/>
    </row>
    <row r="6155" spans="21:23" x14ac:dyDescent="0.2">
      <c r="U6155" s="77"/>
      <c r="V6155" s="61"/>
      <c r="W6155" s="61"/>
    </row>
    <row r="6156" spans="21:23" x14ac:dyDescent="0.2">
      <c r="U6156" s="77"/>
      <c r="V6156" s="61"/>
      <c r="W6156" s="61"/>
    </row>
    <row r="6157" spans="21:23" x14ac:dyDescent="0.2">
      <c r="U6157" s="77"/>
      <c r="V6157" s="61"/>
      <c r="W6157" s="61"/>
    </row>
    <row r="6158" spans="21:23" x14ac:dyDescent="0.2">
      <c r="U6158" s="77"/>
      <c r="V6158" s="61"/>
      <c r="W6158" s="61"/>
    </row>
    <row r="6159" spans="21:23" x14ac:dyDescent="0.2">
      <c r="U6159" s="77"/>
      <c r="V6159" s="61"/>
      <c r="W6159" s="61"/>
    </row>
    <row r="6160" spans="21:23" x14ac:dyDescent="0.2">
      <c r="U6160" s="77"/>
      <c r="V6160" s="61"/>
      <c r="W6160" s="61"/>
    </row>
    <row r="6161" spans="21:23" x14ac:dyDescent="0.2">
      <c r="U6161" s="77"/>
      <c r="V6161" s="61"/>
      <c r="W6161" s="61"/>
    </row>
    <row r="6162" spans="21:23" x14ac:dyDescent="0.2">
      <c r="U6162" s="77"/>
      <c r="V6162" s="61"/>
      <c r="W6162" s="61"/>
    </row>
    <row r="6163" spans="21:23" x14ac:dyDescent="0.2">
      <c r="U6163" s="77"/>
      <c r="V6163" s="61"/>
      <c r="W6163" s="61"/>
    </row>
    <row r="6164" spans="21:23" x14ac:dyDescent="0.2">
      <c r="U6164" s="77"/>
      <c r="V6164" s="61"/>
      <c r="W6164" s="61"/>
    </row>
    <row r="6165" spans="21:23" x14ac:dyDescent="0.2">
      <c r="U6165" s="77"/>
      <c r="V6165" s="61"/>
      <c r="W6165" s="61"/>
    </row>
    <row r="6166" spans="21:23" x14ac:dyDescent="0.2">
      <c r="U6166" s="77"/>
      <c r="V6166" s="61"/>
      <c r="W6166" s="61"/>
    </row>
    <row r="6167" spans="21:23" x14ac:dyDescent="0.2">
      <c r="U6167" s="77"/>
      <c r="V6167" s="61"/>
      <c r="W6167" s="61"/>
    </row>
    <row r="6168" spans="21:23" x14ac:dyDescent="0.2">
      <c r="U6168" s="77"/>
      <c r="V6168" s="61"/>
      <c r="W6168" s="61"/>
    </row>
    <row r="6169" spans="21:23" x14ac:dyDescent="0.2">
      <c r="U6169" s="77"/>
      <c r="V6169" s="61"/>
      <c r="W6169" s="61"/>
    </row>
    <row r="6170" spans="21:23" x14ac:dyDescent="0.2">
      <c r="U6170" s="77"/>
      <c r="V6170" s="61"/>
      <c r="W6170" s="61"/>
    </row>
    <row r="6171" spans="21:23" x14ac:dyDescent="0.2">
      <c r="U6171" s="77"/>
      <c r="V6171" s="61"/>
      <c r="W6171" s="61"/>
    </row>
    <row r="6172" spans="21:23" x14ac:dyDescent="0.2">
      <c r="U6172" s="77"/>
      <c r="V6172" s="61"/>
      <c r="W6172" s="61"/>
    </row>
    <row r="6173" spans="21:23" x14ac:dyDescent="0.2">
      <c r="U6173" s="77"/>
      <c r="V6173" s="61"/>
      <c r="W6173" s="61"/>
    </row>
    <row r="6174" spans="21:23" x14ac:dyDescent="0.2">
      <c r="U6174" s="77"/>
      <c r="V6174" s="61"/>
      <c r="W6174" s="61"/>
    </row>
    <row r="6175" spans="21:23" x14ac:dyDescent="0.2">
      <c r="U6175" s="77"/>
      <c r="V6175" s="61"/>
      <c r="W6175" s="61"/>
    </row>
    <row r="6176" spans="21:23" x14ac:dyDescent="0.2">
      <c r="U6176" s="77"/>
      <c r="V6176" s="61"/>
      <c r="W6176" s="61"/>
    </row>
    <row r="6177" spans="21:23" x14ac:dyDescent="0.2">
      <c r="U6177" s="77"/>
      <c r="V6177" s="61"/>
      <c r="W6177" s="61"/>
    </row>
    <row r="6178" spans="21:23" x14ac:dyDescent="0.2">
      <c r="U6178" s="77"/>
      <c r="V6178" s="61"/>
      <c r="W6178" s="61"/>
    </row>
    <row r="6179" spans="21:23" x14ac:dyDescent="0.2">
      <c r="U6179" s="77"/>
      <c r="V6179" s="61"/>
      <c r="W6179" s="61"/>
    </row>
    <row r="6180" spans="21:23" x14ac:dyDescent="0.2">
      <c r="U6180" s="77"/>
      <c r="V6180" s="61"/>
      <c r="W6180" s="61"/>
    </row>
    <row r="6181" spans="21:23" x14ac:dyDescent="0.2">
      <c r="U6181" s="77"/>
      <c r="V6181" s="61"/>
      <c r="W6181" s="61"/>
    </row>
    <row r="6182" spans="21:23" x14ac:dyDescent="0.2">
      <c r="U6182" s="77"/>
      <c r="V6182" s="61"/>
      <c r="W6182" s="61"/>
    </row>
    <row r="6183" spans="21:23" x14ac:dyDescent="0.2">
      <c r="U6183" s="77"/>
      <c r="V6183" s="61"/>
      <c r="W6183" s="61"/>
    </row>
    <row r="6184" spans="21:23" x14ac:dyDescent="0.2">
      <c r="U6184" s="77"/>
      <c r="V6184" s="61"/>
      <c r="W6184" s="61"/>
    </row>
    <row r="6185" spans="21:23" x14ac:dyDescent="0.2">
      <c r="U6185" s="77"/>
      <c r="V6185" s="61"/>
      <c r="W6185" s="61"/>
    </row>
    <row r="6186" spans="21:23" x14ac:dyDescent="0.2">
      <c r="U6186" s="77"/>
      <c r="V6186" s="61"/>
      <c r="W6186" s="61"/>
    </row>
    <row r="6187" spans="21:23" x14ac:dyDescent="0.2">
      <c r="U6187" s="77"/>
      <c r="V6187" s="61"/>
      <c r="W6187" s="61"/>
    </row>
    <row r="6188" spans="21:23" x14ac:dyDescent="0.2">
      <c r="U6188" s="77"/>
      <c r="V6188" s="61"/>
      <c r="W6188" s="61"/>
    </row>
    <row r="6189" spans="21:23" x14ac:dyDescent="0.2">
      <c r="U6189" s="77"/>
      <c r="V6189" s="61"/>
      <c r="W6189" s="61"/>
    </row>
    <row r="6190" spans="21:23" x14ac:dyDescent="0.2">
      <c r="U6190" s="77"/>
      <c r="V6190" s="61"/>
      <c r="W6190" s="61"/>
    </row>
    <row r="6191" spans="21:23" x14ac:dyDescent="0.2">
      <c r="U6191" s="77"/>
      <c r="V6191" s="61"/>
      <c r="W6191" s="61"/>
    </row>
    <row r="6192" spans="21:23" x14ac:dyDescent="0.2">
      <c r="U6192" s="77"/>
      <c r="V6192" s="61"/>
      <c r="W6192" s="61"/>
    </row>
    <row r="6193" spans="21:23" x14ac:dyDescent="0.2">
      <c r="U6193" s="77"/>
      <c r="V6193" s="61"/>
      <c r="W6193" s="61"/>
    </row>
    <row r="6194" spans="21:23" x14ac:dyDescent="0.2">
      <c r="U6194" s="77"/>
      <c r="V6194" s="61"/>
      <c r="W6194" s="61"/>
    </row>
    <row r="6195" spans="21:23" x14ac:dyDescent="0.2">
      <c r="U6195" s="77"/>
      <c r="V6195" s="61"/>
      <c r="W6195" s="61"/>
    </row>
    <row r="6196" spans="21:23" x14ac:dyDescent="0.2">
      <c r="U6196" s="77"/>
      <c r="V6196" s="61"/>
      <c r="W6196" s="61"/>
    </row>
    <row r="6197" spans="21:23" x14ac:dyDescent="0.2">
      <c r="U6197" s="77"/>
      <c r="V6197" s="61"/>
      <c r="W6197" s="61"/>
    </row>
    <row r="6198" spans="21:23" x14ac:dyDescent="0.2">
      <c r="U6198" s="77"/>
      <c r="V6198" s="61"/>
      <c r="W6198" s="61"/>
    </row>
    <row r="6199" spans="21:23" x14ac:dyDescent="0.2">
      <c r="U6199" s="77"/>
      <c r="V6199" s="61"/>
      <c r="W6199" s="61"/>
    </row>
    <row r="6200" spans="21:23" x14ac:dyDescent="0.2">
      <c r="U6200" s="77"/>
      <c r="V6200" s="61"/>
      <c r="W6200" s="61"/>
    </row>
    <row r="6201" spans="21:23" x14ac:dyDescent="0.2">
      <c r="U6201" s="77"/>
      <c r="V6201" s="61"/>
      <c r="W6201" s="61"/>
    </row>
    <row r="6202" spans="21:23" x14ac:dyDescent="0.2">
      <c r="U6202" s="77"/>
      <c r="V6202" s="61"/>
      <c r="W6202" s="61"/>
    </row>
    <row r="6203" spans="21:23" x14ac:dyDescent="0.2">
      <c r="U6203" s="77"/>
      <c r="V6203" s="61"/>
      <c r="W6203" s="61"/>
    </row>
    <row r="6204" spans="21:23" x14ac:dyDescent="0.2">
      <c r="U6204" s="77"/>
      <c r="V6204" s="61"/>
      <c r="W6204" s="61"/>
    </row>
    <row r="6205" spans="21:23" x14ac:dyDescent="0.2">
      <c r="U6205" s="77"/>
      <c r="V6205" s="61"/>
      <c r="W6205" s="61"/>
    </row>
    <row r="6206" spans="21:23" x14ac:dyDescent="0.2">
      <c r="U6206" s="77"/>
      <c r="V6206" s="61"/>
      <c r="W6206" s="61"/>
    </row>
    <row r="6207" spans="21:23" x14ac:dyDescent="0.2">
      <c r="U6207" s="77"/>
      <c r="V6207" s="61"/>
      <c r="W6207" s="61"/>
    </row>
    <row r="6208" spans="21:23" x14ac:dyDescent="0.2">
      <c r="U6208" s="77"/>
      <c r="V6208" s="61"/>
      <c r="W6208" s="61"/>
    </row>
    <row r="6209" spans="21:23" x14ac:dyDescent="0.2">
      <c r="U6209" s="77"/>
      <c r="V6209" s="61"/>
      <c r="W6209" s="61"/>
    </row>
    <row r="6210" spans="21:23" x14ac:dyDescent="0.2">
      <c r="U6210" s="77"/>
      <c r="V6210" s="61"/>
      <c r="W6210" s="61"/>
    </row>
    <row r="6211" spans="21:23" x14ac:dyDescent="0.2">
      <c r="U6211" s="77"/>
      <c r="V6211" s="61"/>
      <c r="W6211" s="61"/>
    </row>
    <row r="6212" spans="21:23" x14ac:dyDescent="0.2">
      <c r="U6212" s="77"/>
      <c r="V6212" s="61"/>
      <c r="W6212" s="61"/>
    </row>
    <row r="6213" spans="21:23" x14ac:dyDescent="0.2">
      <c r="U6213" s="77"/>
      <c r="V6213" s="61"/>
      <c r="W6213" s="61"/>
    </row>
    <row r="6214" spans="21:23" x14ac:dyDescent="0.2">
      <c r="U6214" s="77"/>
      <c r="V6214" s="61"/>
      <c r="W6214" s="61"/>
    </row>
    <row r="6215" spans="21:23" x14ac:dyDescent="0.2">
      <c r="U6215" s="77"/>
      <c r="V6215" s="61"/>
      <c r="W6215" s="61"/>
    </row>
    <row r="6216" spans="21:23" x14ac:dyDescent="0.2">
      <c r="U6216" s="77"/>
      <c r="V6216" s="61"/>
      <c r="W6216" s="61"/>
    </row>
    <row r="6217" spans="21:23" x14ac:dyDescent="0.2">
      <c r="U6217" s="77"/>
      <c r="V6217" s="61"/>
      <c r="W6217" s="61"/>
    </row>
    <row r="6218" spans="21:23" x14ac:dyDescent="0.2">
      <c r="U6218" s="77"/>
      <c r="V6218" s="61"/>
      <c r="W6218" s="61"/>
    </row>
    <row r="6219" spans="21:23" x14ac:dyDescent="0.2">
      <c r="U6219" s="77"/>
      <c r="V6219" s="61"/>
      <c r="W6219" s="61"/>
    </row>
    <row r="6220" spans="21:23" x14ac:dyDescent="0.2">
      <c r="U6220" s="77"/>
      <c r="V6220" s="61"/>
      <c r="W6220" s="61"/>
    </row>
    <row r="6221" spans="21:23" x14ac:dyDescent="0.2">
      <c r="U6221" s="77"/>
      <c r="V6221" s="61"/>
      <c r="W6221" s="61"/>
    </row>
    <row r="6222" spans="21:23" x14ac:dyDescent="0.2">
      <c r="U6222" s="77"/>
      <c r="V6222" s="61"/>
      <c r="W6222" s="61"/>
    </row>
    <row r="6223" spans="21:23" x14ac:dyDescent="0.2">
      <c r="U6223" s="77"/>
      <c r="V6223" s="61"/>
      <c r="W6223" s="61"/>
    </row>
    <row r="6224" spans="21:23" x14ac:dyDescent="0.2">
      <c r="U6224" s="77"/>
      <c r="V6224" s="61"/>
      <c r="W6224" s="61"/>
    </row>
    <row r="6225" spans="21:23" x14ac:dyDescent="0.2">
      <c r="U6225" s="77"/>
      <c r="V6225" s="61"/>
      <c r="W6225" s="61"/>
    </row>
    <row r="6226" spans="21:23" x14ac:dyDescent="0.2">
      <c r="U6226" s="77"/>
      <c r="V6226" s="61"/>
      <c r="W6226" s="61"/>
    </row>
    <row r="6227" spans="21:23" x14ac:dyDescent="0.2">
      <c r="U6227" s="77"/>
      <c r="V6227" s="61"/>
      <c r="W6227" s="61"/>
    </row>
    <row r="6228" spans="21:23" x14ac:dyDescent="0.2">
      <c r="U6228" s="77"/>
      <c r="V6228" s="61"/>
      <c r="W6228" s="61"/>
    </row>
    <row r="6229" spans="21:23" x14ac:dyDescent="0.2">
      <c r="U6229" s="77"/>
      <c r="V6229" s="61"/>
      <c r="W6229" s="61"/>
    </row>
    <row r="6230" spans="21:23" x14ac:dyDescent="0.2">
      <c r="U6230" s="77"/>
      <c r="V6230" s="61"/>
      <c r="W6230" s="61"/>
    </row>
    <row r="6231" spans="21:23" x14ac:dyDescent="0.2">
      <c r="U6231" s="77"/>
      <c r="V6231" s="61"/>
      <c r="W6231" s="61"/>
    </row>
    <row r="6232" spans="21:23" x14ac:dyDescent="0.2">
      <c r="U6232" s="77"/>
      <c r="V6232" s="61"/>
      <c r="W6232" s="61"/>
    </row>
    <row r="6233" spans="21:23" x14ac:dyDescent="0.2">
      <c r="U6233" s="77"/>
      <c r="V6233" s="61"/>
      <c r="W6233" s="61"/>
    </row>
    <row r="6234" spans="21:23" x14ac:dyDescent="0.2">
      <c r="U6234" s="77"/>
      <c r="V6234" s="61"/>
      <c r="W6234" s="61"/>
    </row>
    <row r="6235" spans="21:23" x14ac:dyDescent="0.2">
      <c r="U6235" s="77"/>
      <c r="V6235" s="61"/>
      <c r="W6235" s="61"/>
    </row>
    <row r="6236" spans="21:23" x14ac:dyDescent="0.2">
      <c r="U6236" s="77"/>
      <c r="V6236" s="61"/>
      <c r="W6236" s="61"/>
    </row>
    <row r="6237" spans="21:23" x14ac:dyDescent="0.2">
      <c r="U6237" s="77"/>
      <c r="V6237" s="61"/>
      <c r="W6237" s="61"/>
    </row>
    <row r="6238" spans="21:23" x14ac:dyDescent="0.2">
      <c r="U6238" s="77"/>
      <c r="V6238" s="61"/>
      <c r="W6238" s="61"/>
    </row>
    <row r="6239" spans="21:23" x14ac:dyDescent="0.2">
      <c r="U6239" s="77"/>
      <c r="V6239" s="61"/>
      <c r="W6239" s="61"/>
    </row>
    <row r="6240" spans="21:23" x14ac:dyDescent="0.2">
      <c r="U6240" s="77"/>
      <c r="V6240" s="61"/>
      <c r="W6240" s="61"/>
    </row>
    <row r="6241" spans="21:23" x14ac:dyDescent="0.2">
      <c r="U6241" s="77"/>
      <c r="V6241" s="61"/>
      <c r="W6241" s="61"/>
    </row>
    <row r="6242" spans="21:23" x14ac:dyDescent="0.2">
      <c r="U6242" s="77"/>
      <c r="V6242" s="61"/>
      <c r="W6242" s="61"/>
    </row>
    <row r="6243" spans="21:23" x14ac:dyDescent="0.2">
      <c r="U6243" s="77"/>
      <c r="V6243" s="61"/>
      <c r="W6243" s="61"/>
    </row>
    <row r="6244" spans="21:23" x14ac:dyDescent="0.2">
      <c r="U6244" s="77"/>
      <c r="V6244" s="61"/>
      <c r="W6244" s="61"/>
    </row>
    <row r="6245" spans="21:23" x14ac:dyDescent="0.2">
      <c r="U6245" s="77"/>
      <c r="V6245" s="61"/>
      <c r="W6245" s="61"/>
    </row>
    <row r="6246" spans="21:23" x14ac:dyDescent="0.2">
      <c r="U6246" s="77"/>
      <c r="V6246" s="61"/>
      <c r="W6246" s="61"/>
    </row>
    <row r="6247" spans="21:23" x14ac:dyDescent="0.2">
      <c r="U6247" s="77"/>
      <c r="V6247" s="61"/>
      <c r="W6247" s="61"/>
    </row>
    <row r="6248" spans="21:23" x14ac:dyDescent="0.2">
      <c r="U6248" s="77"/>
      <c r="V6248" s="61"/>
      <c r="W6248" s="61"/>
    </row>
    <row r="6249" spans="21:23" x14ac:dyDescent="0.2">
      <c r="U6249" s="77"/>
      <c r="V6249" s="61"/>
      <c r="W6249" s="61"/>
    </row>
    <row r="6250" spans="21:23" x14ac:dyDescent="0.2">
      <c r="U6250" s="77"/>
      <c r="V6250" s="61"/>
      <c r="W6250" s="61"/>
    </row>
    <row r="6251" spans="21:23" x14ac:dyDescent="0.2">
      <c r="U6251" s="77"/>
      <c r="V6251" s="61"/>
      <c r="W6251" s="61"/>
    </row>
    <row r="6252" spans="21:23" x14ac:dyDescent="0.2">
      <c r="U6252" s="77"/>
      <c r="V6252" s="61"/>
      <c r="W6252" s="61"/>
    </row>
    <row r="6253" spans="21:23" x14ac:dyDescent="0.2">
      <c r="U6253" s="77"/>
      <c r="V6253" s="61"/>
      <c r="W6253" s="61"/>
    </row>
    <row r="6254" spans="21:23" x14ac:dyDescent="0.2">
      <c r="U6254" s="77"/>
      <c r="V6254" s="61"/>
      <c r="W6254" s="61"/>
    </row>
    <row r="6255" spans="21:23" x14ac:dyDescent="0.2">
      <c r="U6255" s="77"/>
      <c r="V6255" s="61"/>
      <c r="W6255" s="61"/>
    </row>
    <row r="6256" spans="21:23" x14ac:dyDescent="0.2">
      <c r="U6256" s="77"/>
      <c r="V6256" s="61"/>
      <c r="W6256" s="61"/>
    </row>
    <row r="6257" spans="21:23" x14ac:dyDescent="0.2">
      <c r="U6257" s="77"/>
      <c r="V6257" s="61"/>
      <c r="W6257" s="61"/>
    </row>
    <row r="6258" spans="21:23" x14ac:dyDescent="0.2">
      <c r="U6258" s="77"/>
      <c r="V6258" s="61"/>
      <c r="W6258" s="61"/>
    </row>
    <row r="6259" spans="21:23" x14ac:dyDescent="0.2">
      <c r="U6259" s="77"/>
      <c r="V6259" s="61"/>
      <c r="W6259" s="61"/>
    </row>
    <row r="6260" spans="21:23" x14ac:dyDescent="0.2">
      <c r="U6260" s="77"/>
      <c r="V6260" s="61"/>
      <c r="W6260" s="61"/>
    </row>
    <row r="6261" spans="21:23" x14ac:dyDescent="0.2">
      <c r="U6261" s="77"/>
      <c r="V6261" s="61"/>
      <c r="W6261" s="61"/>
    </row>
    <row r="6262" spans="21:23" x14ac:dyDescent="0.2">
      <c r="U6262" s="77"/>
      <c r="V6262" s="61"/>
      <c r="W6262" s="61"/>
    </row>
    <row r="6263" spans="21:23" x14ac:dyDescent="0.2">
      <c r="U6263" s="77"/>
      <c r="V6263" s="61"/>
      <c r="W6263" s="61"/>
    </row>
    <row r="6264" spans="21:23" x14ac:dyDescent="0.2">
      <c r="U6264" s="77"/>
      <c r="V6264" s="61"/>
      <c r="W6264" s="61"/>
    </row>
    <row r="6265" spans="21:23" x14ac:dyDescent="0.2">
      <c r="U6265" s="77"/>
      <c r="V6265" s="61"/>
      <c r="W6265" s="61"/>
    </row>
    <row r="6266" spans="21:23" x14ac:dyDescent="0.2">
      <c r="U6266" s="77"/>
      <c r="V6266" s="61"/>
      <c r="W6266" s="61"/>
    </row>
    <row r="6267" spans="21:23" x14ac:dyDescent="0.2">
      <c r="U6267" s="77"/>
      <c r="V6267" s="61"/>
      <c r="W6267" s="61"/>
    </row>
    <row r="6268" spans="21:23" x14ac:dyDescent="0.2">
      <c r="U6268" s="77"/>
      <c r="V6268" s="61"/>
      <c r="W6268" s="61"/>
    </row>
    <row r="6269" spans="21:23" x14ac:dyDescent="0.2">
      <c r="U6269" s="77"/>
      <c r="V6269" s="61"/>
      <c r="W6269" s="61"/>
    </row>
    <row r="6270" spans="21:23" x14ac:dyDescent="0.2">
      <c r="U6270" s="77"/>
      <c r="V6270" s="61"/>
      <c r="W6270" s="61"/>
    </row>
    <row r="6271" spans="21:23" x14ac:dyDescent="0.2">
      <c r="U6271" s="77"/>
      <c r="V6271" s="61"/>
      <c r="W6271" s="61"/>
    </row>
    <row r="6272" spans="21:23" x14ac:dyDescent="0.2">
      <c r="U6272" s="77"/>
      <c r="V6272" s="61"/>
      <c r="W6272" s="61"/>
    </row>
    <row r="6273" spans="21:23" x14ac:dyDescent="0.2">
      <c r="U6273" s="77"/>
      <c r="V6273" s="61"/>
      <c r="W6273" s="61"/>
    </row>
    <row r="6274" spans="21:23" x14ac:dyDescent="0.2">
      <c r="U6274" s="77"/>
      <c r="V6274" s="61"/>
      <c r="W6274" s="61"/>
    </row>
    <row r="6275" spans="21:23" x14ac:dyDescent="0.2">
      <c r="U6275" s="77"/>
      <c r="V6275" s="61"/>
      <c r="W6275" s="61"/>
    </row>
    <row r="6276" spans="21:23" x14ac:dyDescent="0.2">
      <c r="U6276" s="77"/>
      <c r="V6276" s="61"/>
      <c r="W6276" s="61"/>
    </row>
    <row r="6277" spans="21:23" x14ac:dyDescent="0.2">
      <c r="U6277" s="77"/>
      <c r="V6277" s="61"/>
      <c r="W6277" s="61"/>
    </row>
    <row r="6278" spans="21:23" x14ac:dyDescent="0.2">
      <c r="U6278" s="77"/>
      <c r="V6278" s="61"/>
      <c r="W6278" s="61"/>
    </row>
    <row r="6279" spans="21:23" x14ac:dyDescent="0.2">
      <c r="U6279" s="77"/>
      <c r="V6279" s="61"/>
      <c r="W6279" s="61"/>
    </row>
    <row r="6280" spans="21:23" x14ac:dyDescent="0.2">
      <c r="U6280" s="77"/>
      <c r="V6280" s="61"/>
      <c r="W6280" s="61"/>
    </row>
    <row r="6281" spans="21:23" x14ac:dyDescent="0.2">
      <c r="U6281" s="77"/>
      <c r="V6281" s="61"/>
      <c r="W6281" s="61"/>
    </row>
    <row r="6282" spans="21:23" x14ac:dyDescent="0.2">
      <c r="U6282" s="77"/>
      <c r="V6282" s="61"/>
      <c r="W6282" s="61"/>
    </row>
    <row r="6283" spans="21:23" x14ac:dyDescent="0.2">
      <c r="U6283" s="77"/>
      <c r="V6283" s="61"/>
      <c r="W6283" s="61"/>
    </row>
    <row r="6284" spans="21:23" x14ac:dyDescent="0.2">
      <c r="U6284" s="77"/>
      <c r="V6284" s="61"/>
      <c r="W6284" s="61"/>
    </row>
    <row r="6285" spans="21:23" x14ac:dyDescent="0.2">
      <c r="U6285" s="77"/>
      <c r="V6285" s="61"/>
      <c r="W6285" s="61"/>
    </row>
    <row r="6286" spans="21:23" x14ac:dyDescent="0.2">
      <c r="U6286" s="77"/>
      <c r="V6286" s="61"/>
      <c r="W6286" s="61"/>
    </row>
    <row r="6287" spans="21:23" x14ac:dyDescent="0.2">
      <c r="U6287" s="77"/>
      <c r="V6287" s="61"/>
      <c r="W6287" s="61"/>
    </row>
    <row r="6288" spans="21:23" x14ac:dyDescent="0.2">
      <c r="U6288" s="77"/>
      <c r="V6288" s="61"/>
      <c r="W6288" s="61"/>
    </row>
    <row r="6289" spans="21:23" x14ac:dyDescent="0.2">
      <c r="U6289" s="77"/>
      <c r="V6289" s="61"/>
      <c r="W6289" s="61"/>
    </row>
    <row r="6290" spans="21:23" x14ac:dyDescent="0.2">
      <c r="U6290" s="77"/>
      <c r="V6290" s="61"/>
      <c r="W6290" s="61"/>
    </row>
    <row r="6291" spans="21:23" x14ac:dyDescent="0.2">
      <c r="U6291" s="77"/>
      <c r="V6291" s="61"/>
      <c r="W6291" s="61"/>
    </row>
    <row r="6292" spans="21:23" x14ac:dyDescent="0.2">
      <c r="U6292" s="77"/>
      <c r="V6292" s="61"/>
      <c r="W6292" s="61"/>
    </row>
    <row r="6293" spans="21:23" x14ac:dyDescent="0.2">
      <c r="U6293" s="77"/>
      <c r="V6293" s="61"/>
      <c r="W6293" s="61"/>
    </row>
    <row r="6294" spans="21:23" x14ac:dyDescent="0.2">
      <c r="U6294" s="77"/>
      <c r="V6294" s="61"/>
      <c r="W6294" s="61"/>
    </row>
    <row r="6295" spans="21:23" x14ac:dyDescent="0.2">
      <c r="U6295" s="77"/>
      <c r="V6295" s="61"/>
      <c r="W6295" s="61"/>
    </row>
    <row r="6296" spans="21:23" x14ac:dyDescent="0.2">
      <c r="U6296" s="77"/>
      <c r="V6296" s="61"/>
      <c r="W6296" s="61"/>
    </row>
    <row r="6297" spans="21:23" x14ac:dyDescent="0.2">
      <c r="U6297" s="77"/>
      <c r="V6297" s="61"/>
      <c r="W6297" s="61"/>
    </row>
    <row r="6298" spans="21:23" x14ac:dyDescent="0.2">
      <c r="U6298" s="77"/>
      <c r="V6298" s="61"/>
      <c r="W6298" s="61"/>
    </row>
    <row r="6299" spans="21:23" x14ac:dyDescent="0.2">
      <c r="U6299" s="77"/>
      <c r="V6299" s="61"/>
      <c r="W6299" s="61"/>
    </row>
    <row r="6300" spans="21:23" x14ac:dyDescent="0.2">
      <c r="U6300" s="77"/>
      <c r="V6300" s="61"/>
      <c r="W6300" s="61"/>
    </row>
    <row r="6301" spans="21:23" x14ac:dyDescent="0.2">
      <c r="U6301" s="77"/>
      <c r="V6301" s="61"/>
      <c r="W6301" s="61"/>
    </row>
    <row r="6302" spans="21:23" x14ac:dyDescent="0.2">
      <c r="U6302" s="77"/>
      <c r="V6302" s="61"/>
      <c r="W6302" s="61"/>
    </row>
    <row r="6303" spans="21:23" x14ac:dyDescent="0.2">
      <c r="U6303" s="77"/>
      <c r="V6303" s="61"/>
      <c r="W6303" s="61"/>
    </row>
    <row r="6304" spans="21:23" x14ac:dyDescent="0.2">
      <c r="U6304" s="77"/>
      <c r="V6304" s="61"/>
      <c r="W6304" s="61"/>
    </row>
    <row r="6305" spans="21:23" x14ac:dyDescent="0.2">
      <c r="U6305" s="77"/>
      <c r="V6305" s="61"/>
      <c r="W6305" s="61"/>
    </row>
    <row r="6306" spans="21:23" x14ac:dyDescent="0.2">
      <c r="U6306" s="77"/>
      <c r="V6306" s="61"/>
      <c r="W6306" s="61"/>
    </row>
    <row r="6307" spans="21:23" x14ac:dyDescent="0.2">
      <c r="U6307" s="77"/>
      <c r="V6307" s="61"/>
      <c r="W6307" s="61"/>
    </row>
    <row r="6308" spans="21:23" x14ac:dyDescent="0.2">
      <c r="U6308" s="77"/>
      <c r="V6308" s="61"/>
      <c r="W6308" s="61"/>
    </row>
    <row r="6309" spans="21:23" x14ac:dyDescent="0.2">
      <c r="U6309" s="77"/>
      <c r="V6309" s="61"/>
      <c r="W6309" s="61"/>
    </row>
    <row r="6310" spans="21:23" x14ac:dyDescent="0.2">
      <c r="U6310" s="77"/>
      <c r="V6310" s="61"/>
      <c r="W6310" s="61"/>
    </row>
    <row r="6311" spans="21:23" x14ac:dyDescent="0.2">
      <c r="U6311" s="77"/>
      <c r="V6311" s="61"/>
      <c r="W6311" s="61"/>
    </row>
    <row r="6312" spans="21:23" x14ac:dyDescent="0.2">
      <c r="U6312" s="77"/>
      <c r="V6312" s="61"/>
      <c r="W6312" s="61"/>
    </row>
    <row r="6313" spans="21:23" x14ac:dyDescent="0.2">
      <c r="U6313" s="77"/>
      <c r="V6313" s="61"/>
      <c r="W6313" s="61"/>
    </row>
    <row r="6314" spans="21:23" x14ac:dyDescent="0.2">
      <c r="U6314" s="77"/>
      <c r="V6314" s="61"/>
      <c r="W6314" s="61"/>
    </row>
    <row r="6315" spans="21:23" x14ac:dyDescent="0.2">
      <c r="U6315" s="77"/>
      <c r="V6315" s="61"/>
      <c r="W6315" s="61"/>
    </row>
    <row r="6316" spans="21:23" x14ac:dyDescent="0.2">
      <c r="U6316" s="77"/>
      <c r="V6316" s="61"/>
      <c r="W6316" s="61"/>
    </row>
    <row r="6317" spans="21:23" x14ac:dyDescent="0.2">
      <c r="U6317" s="77"/>
      <c r="V6317" s="61"/>
      <c r="W6317" s="61"/>
    </row>
    <row r="6318" spans="21:23" x14ac:dyDescent="0.2">
      <c r="U6318" s="77"/>
      <c r="V6318" s="61"/>
      <c r="W6318" s="61"/>
    </row>
    <row r="6319" spans="21:23" x14ac:dyDescent="0.2">
      <c r="U6319" s="77"/>
      <c r="V6319" s="61"/>
      <c r="W6319" s="61"/>
    </row>
    <row r="6320" spans="21:23" x14ac:dyDescent="0.2">
      <c r="U6320" s="77"/>
      <c r="V6320" s="61"/>
      <c r="W6320" s="61"/>
    </row>
    <row r="6321" spans="21:23" x14ac:dyDescent="0.2">
      <c r="U6321" s="77"/>
      <c r="V6321" s="61"/>
      <c r="W6321" s="61"/>
    </row>
    <row r="6322" spans="21:23" x14ac:dyDescent="0.2">
      <c r="U6322" s="77"/>
      <c r="V6322" s="61"/>
      <c r="W6322" s="61"/>
    </row>
    <row r="6323" spans="21:23" x14ac:dyDescent="0.2">
      <c r="U6323" s="77"/>
      <c r="V6323" s="61"/>
      <c r="W6323" s="61"/>
    </row>
    <row r="6324" spans="21:23" x14ac:dyDescent="0.2">
      <c r="U6324" s="77"/>
      <c r="V6324" s="61"/>
      <c r="W6324" s="61"/>
    </row>
    <row r="6325" spans="21:23" x14ac:dyDescent="0.2">
      <c r="U6325" s="77"/>
      <c r="V6325" s="61"/>
      <c r="W6325" s="61"/>
    </row>
    <row r="6326" spans="21:23" x14ac:dyDescent="0.2">
      <c r="U6326" s="77"/>
      <c r="V6326" s="61"/>
      <c r="W6326" s="61"/>
    </row>
    <row r="6327" spans="21:23" x14ac:dyDescent="0.2">
      <c r="U6327" s="77"/>
      <c r="V6327" s="61"/>
      <c r="W6327" s="61"/>
    </row>
    <row r="6328" spans="21:23" x14ac:dyDescent="0.2">
      <c r="U6328" s="77"/>
      <c r="V6328" s="61"/>
      <c r="W6328" s="61"/>
    </row>
    <row r="6329" spans="21:23" x14ac:dyDescent="0.2">
      <c r="U6329" s="77"/>
      <c r="V6329" s="61"/>
      <c r="W6329" s="61"/>
    </row>
    <row r="6330" spans="21:23" x14ac:dyDescent="0.2">
      <c r="U6330" s="77"/>
      <c r="V6330" s="61"/>
      <c r="W6330" s="61"/>
    </row>
    <row r="6331" spans="21:23" x14ac:dyDescent="0.2">
      <c r="U6331" s="77"/>
      <c r="V6331" s="61"/>
      <c r="W6331" s="61"/>
    </row>
    <row r="6332" spans="21:23" x14ac:dyDescent="0.2">
      <c r="U6332" s="77"/>
      <c r="V6332" s="61"/>
      <c r="W6332" s="61"/>
    </row>
    <row r="6333" spans="21:23" x14ac:dyDescent="0.2">
      <c r="U6333" s="77"/>
      <c r="V6333" s="61"/>
      <c r="W6333" s="61"/>
    </row>
    <row r="6334" spans="21:23" x14ac:dyDescent="0.2">
      <c r="U6334" s="77"/>
      <c r="V6334" s="61"/>
      <c r="W6334" s="61"/>
    </row>
    <row r="6335" spans="21:23" x14ac:dyDescent="0.2">
      <c r="U6335" s="77"/>
      <c r="V6335" s="61"/>
      <c r="W6335" s="61"/>
    </row>
    <row r="6336" spans="21:23" x14ac:dyDescent="0.2">
      <c r="U6336" s="77"/>
      <c r="V6336" s="61"/>
      <c r="W6336" s="61"/>
    </row>
    <row r="6337" spans="21:23" x14ac:dyDescent="0.2">
      <c r="U6337" s="77"/>
      <c r="V6337" s="61"/>
      <c r="W6337" s="61"/>
    </row>
    <row r="6338" spans="21:23" x14ac:dyDescent="0.2">
      <c r="U6338" s="77"/>
      <c r="V6338" s="61"/>
      <c r="W6338" s="61"/>
    </row>
    <row r="6339" spans="21:23" x14ac:dyDescent="0.2">
      <c r="U6339" s="77"/>
      <c r="V6339" s="61"/>
      <c r="W6339" s="61"/>
    </row>
    <row r="6340" spans="21:23" x14ac:dyDescent="0.2">
      <c r="U6340" s="77"/>
      <c r="V6340" s="61"/>
      <c r="W6340" s="61"/>
    </row>
    <row r="6341" spans="21:23" x14ac:dyDescent="0.2">
      <c r="U6341" s="77"/>
      <c r="V6341" s="61"/>
      <c r="W6341" s="61"/>
    </row>
    <row r="6342" spans="21:23" x14ac:dyDescent="0.2">
      <c r="U6342" s="77"/>
      <c r="V6342" s="61"/>
      <c r="W6342" s="61"/>
    </row>
    <row r="6343" spans="21:23" x14ac:dyDescent="0.2">
      <c r="U6343" s="77"/>
      <c r="V6343" s="61"/>
      <c r="W6343" s="61"/>
    </row>
    <row r="6344" spans="21:23" x14ac:dyDescent="0.2">
      <c r="U6344" s="77"/>
      <c r="V6344" s="61"/>
      <c r="W6344" s="61"/>
    </row>
    <row r="6345" spans="21:23" x14ac:dyDescent="0.2">
      <c r="U6345" s="77"/>
      <c r="V6345" s="61"/>
      <c r="W6345" s="61"/>
    </row>
    <row r="6346" spans="21:23" x14ac:dyDescent="0.2">
      <c r="U6346" s="77"/>
      <c r="V6346" s="61"/>
      <c r="W6346" s="61"/>
    </row>
    <row r="6347" spans="21:23" x14ac:dyDescent="0.2">
      <c r="U6347" s="77"/>
      <c r="V6347" s="61"/>
      <c r="W6347" s="61"/>
    </row>
    <row r="6348" spans="21:23" x14ac:dyDescent="0.2">
      <c r="U6348" s="77"/>
      <c r="V6348" s="61"/>
      <c r="W6348" s="61"/>
    </row>
    <row r="6349" spans="21:23" x14ac:dyDescent="0.2">
      <c r="U6349" s="77"/>
      <c r="V6349" s="61"/>
      <c r="W6349" s="61"/>
    </row>
    <row r="6350" spans="21:23" x14ac:dyDescent="0.2">
      <c r="U6350" s="77"/>
      <c r="V6350" s="61"/>
      <c r="W6350" s="61"/>
    </row>
    <row r="6351" spans="21:23" x14ac:dyDescent="0.2">
      <c r="U6351" s="77"/>
      <c r="V6351" s="61"/>
      <c r="W6351" s="61"/>
    </row>
    <row r="6352" spans="21:23" x14ac:dyDescent="0.2">
      <c r="U6352" s="77"/>
      <c r="V6352" s="61"/>
      <c r="W6352" s="61"/>
    </row>
    <row r="6353" spans="21:23" x14ac:dyDescent="0.2">
      <c r="U6353" s="77"/>
      <c r="V6353" s="61"/>
      <c r="W6353" s="61"/>
    </row>
    <row r="6354" spans="21:23" x14ac:dyDescent="0.2">
      <c r="U6354" s="77"/>
      <c r="V6354" s="61"/>
      <c r="W6354" s="61"/>
    </row>
    <row r="6355" spans="21:23" x14ac:dyDescent="0.2">
      <c r="U6355" s="77"/>
      <c r="V6355" s="61"/>
      <c r="W6355" s="61"/>
    </row>
    <row r="6356" spans="21:23" x14ac:dyDescent="0.2">
      <c r="U6356" s="77"/>
      <c r="V6356" s="61"/>
      <c r="W6356" s="61"/>
    </row>
    <row r="6357" spans="21:23" x14ac:dyDescent="0.2">
      <c r="U6357" s="77"/>
      <c r="V6357" s="61"/>
      <c r="W6357" s="61"/>
    </row>
    <row r="6358" spans="21:23" x14ac:dyDescent="0.2">
      <c r="U6358" s="77"/>
      <c r="V6358" s="61"/>
      <c r="W6358" s="61"/>
    </row>
    <row r="6359" spans="21:23" x14ac:dyDescent="0.2">
      <c r="U6359" s="77"/>
      <c r="V6359" s="61"/>
      <c r="W6359" s="61"/>
    </row>
    <row r="6360" spans="21:23" x14ac:dyDescent="0.2">
      <c r="U6360" s="77"/>
      <c r="V6360" s="61"/>
      <c r="W6360" s="61"/>
    </row>
    <row r="6361" spans="21:23" x14ac:dyDescent="0.2">
      <c r="U6361" s="77"/>
      <c r="V6361" s="61"/>
      <c r="W6361" s="61"/>
    </row>
    <row r="6362" spans="21:23" x14ac:dyDescent="0.2">
      <c r="U6362" s="77"/>
      <c r="V6362" s="61"/>
      <c r="W6362" s="61"/>
    </row>
    <row r="6363" spans="21:23" x14ac:dyDescent="0.2">
      <c r="U6363" s="77"/>
      <c r="V6363" s="61"/>
      <c r="W6363" s="61"/>
    </row>
    <row r="6364" spans="21:23" x14ac:dyDescent="0.2">
      <c r="U6364" s="77"/>
      <c r="V6364" s="61"/>
      <c r="W6364" s="61"/>
    </row>
    <row r="6365" spans="21:23" x14ac:dyDescent="0.2">
      <c r="U6365" s="77"/>
      <c r="V6365" s="61"/>
      <c r="W6365" s="61"/>
    </row>
    <row r="6366" spans="21:23" x14ac:dyDescent="0.2">
      <c r="U6366" s="77"/>
      <c r="V6366" s="61"/>
      <c r="W6366" s="61"/>
    </row>
    <row r="6367" spans="21:23" x14ac:dyDescent="0.2">
      <c r="U6367" s="77"/>
      <c r="V6367" s="61"/>
      <c r="W6367" s="61"/>
    </row>
    <row r="6368" spans="21:23" x14ac:dyDescent="0.2">
      <c r="U6368" s="77"/>
      <c r="V6368" s="61"/>
      <c r="W6368" s="61"/>
    </row>
    <row r="6369" spans="21:23" x14ac:dyDescent="0.2">
      <c r="U6369" s="77"/>
      <c r="V6369" s="61"/>
      <c r="W6369" s="61"/>
    </row>
    <row r="6370" spans="21:23" x14ac:dyDescent="0.2">
      <c r="U6370" s="77"/>
      <c r="V6370" s="61"/>
      <c r="W6370" s="61"/>
    </row>
    <row r="6371" spans="21:23" x14ac:dyDescent="0.2">
      <c r="U6371" s="77"/>
      <c r="V6371" s="61"/>
      <c r="W6371" s="61"/>
    </row>
    <row r="6372" spans="21:23" x14ac:dyDescent="0.2">
      <c r="U6372" s="77"/>
      <c r="V6372" s="61"/>
      <c r="W6372" s="61"/>
    </row>
    <row r="6373" spans="21:23" x14ac:dyDescent="0.2">
      <c r="U6373" s="77"/>
      <c r="V6373" s="61"/>
      <c r="W6373" s="61"/>
    </row>
    <row r="6374" spans="21:23" x14ac:dyDescent="0.2">
      <c r="U6374" s="77"/>
      <c r="V6374" s="61"/>
      <c r="W6374" s="61"/>
    </row>
    <row r="6375" spans="21:23" x14ac:dyDescent="0.2">
      <c r="U6375" s="77"/>
      <c r="V6375" s="61"/>
      <c r="W6375" s="61"/>
    </row>
    <row r="6376" spans="21:23" x14ac:dyDescent="0.2">
      <c r="U6376" s="77"/>
      <c r="V6376" s="61"/>
      <c r="W6376" s="61"/>
    </row>
    <row r="6377" spans="21:23" x14ac:dyDescent="0.2">
      <c r="U6377" s="77"/>
      <c r="V6377" s="61"/>
      <c r="W6377" s="61"/>
    </row>
    <row r="6378" spans="21:23" x14ac:dyDescent="0.2">
      <c r="U6378" s="77"/>
      <c r="V6378" s="61"/>
      <c r="W6378" s="61"/>
    </row>
    <row r="6379" spans="21:23" x14ac:dyDescent="0.2">
      <c r="U6379" s="77"/>
      <c r="V6379" s="61"/>
      <c r="W6379" s="61"/>
    </row>
    <row r="6380" spans="21:23" x14ac:dyDescent="0.2">
      <c r="U6380" s="77"/>
      <c r="V6380" s="61"/>
      <c r="W6380" s="61"/>
    </row>
    <row r="6381" spans="21:23" x14ac:dyDescent="0.2">
      <c r="U6381" s="77"/>
      <c r="V6381" s="61"/>
      <c r="W6381" s="61"/>
    </row>
    <row r="6382" spans="21:23" x14ac:dyDescent="0.2">
      <c r="U6382" s="77"/>
      <c r="V6382" s="61"/>
      <c r="W6382" s="61"/>
    </row>
    <row r="6383" spans="21:23" x14ac:dyDescent="0.2">
      <c r="U6383" s="77"/>
      <c r="V6383" s="61"/>
      <c r="W6383" s="61"/>
    </row>
    <row r="6384" spans="21:23" x14ac:dyDescent="0.2">
      <c r="U6384" s="77"/>
      <c r="V6384" s="61"/>
      <c r="W6384" s="61"/>
    </row>
    <row r="6385" spans="21:23" x14ac:dyDescent="0.2">
      <c r="U6385" s="77"/>
      <c r="V6385" s="61"/>
      <c r="W6385" s="61"/>
    </row>
    <row r="6386" spans="21:23" x14ac:dyDescent="0.2">
      <c r="U6386" s="77"/>
      <c r="V6386" s="61"/>
      <c r="W6386" s="61"/>
    </row>
    <row r="6387" spans="21:23" x14ac:dyDescent="0.2">
      <c r="U6387" s="77"/>
      <c r="V6387" s="61"/>
      <c r="W6387" s="61"/>
    </row>
    <row r="6388" spans="21:23" x14ac:dyDescent="0.2">
      <c r="U6388" s="77"/>
      <c r="V6388" s="61"/>
      <c r="W6388" s="61"/>
    </row>
    <row r="6389" spans="21:23" x14ac:dyDescent="0.2">
      <c r="U6389" s="77"/>
      <c r="V6389" s="61"/>
      <c r="W6389" s="61"/>
    </row>
    <row r="6390" spans="21:23" x14ac:dyDescent="0.2">
      <c r="U6390" s="77"/>
      <c r="V6390" s="61"/>
      <c r="W6390" s="61"/>
    </row>
    <row r="6391" spans="21:23" x14ac:dyDescent="0.2">
      <c r="U6391" s="77"/>
      <c r="V6391" s="61"/>
      <c r="W6391" s="61"/>
    </row>
    <row r="6392" spans="21:23" x14ac:dyDescent="0.2">
      <c r="U6392" s="77"/>
      <c r="V6392" s="61"/>
      <c r="W6392" s="61"/>
    </row>
    <row r="6393" spans="21:23" x14ac:dyDescent="0.2">
      <c r="U6393" s="77"/>
      <c r="V6393" s="61"/>
      <c r="W6393" s="61"/>
    </row>
    <row r="6394" spans="21:23" x14ac:dyDescent="0.2">
      <c r="U6394" s="77"/>
      <c r="V6394" s="61"/>
      <c r="W6394" s="61"/>
    </row>
    <row r="6395" spans="21:23" x14ac:dyDescent="0.2">
      <c r="U6395" s="77"/>
      <c r="V6395" s="61"/>
      <c r="W6395" s="61"/>
    </row>
    <row r="6396" spans="21:23" x14ac:dyDescent="0.2">
      <c r="U6396" s="77"/>
      <c r="V6396" s="61"/>
      <c r="W6396" s="61"/>
    </row>
    <row r="6397" spans="21:23" x14ac:dyDescent="0.2">
      <c r="U6397" s="77"/>
      <c r="V6397" s="61"/>
      <c r="W6397" s="61"/>
    </row>
    <row r="6398" spans="21:23" x14ac:dyDescent="0.2">
      <c r="U6398" s="77"/>
      <c r="V6398" s="61"/>
      <c r="W6398" s="61"/>
    </row>
    <row r="6399" spans="21:23" x14ac:dyDescent="0.2">
      <c r="U6399" s="77"/>
      <c r="V6399" s="61"/>
      <c r="W6399" s="61"/>
    </row>
    <row r="6400" spans="21:23" x14ac:dyDescent="0.2">
      <c r="U6400" s="77"/>
      <c r="V6400" s="61"/>
      <c r="W6400" s="61"/>
    </row>
    <row r="6401" spans="21:23" x14ac:dyDescent="0.2">
      <c r="U6401" s="77"/>
      <c r="V6401" s="61"/>
      <c r="W6401" s="61"/>
    </row>
    <row r="6402" spans="21:23" x14ac:dyDescent="0.2">
      <c r="U6402" s="77"/>
      <c r="V6402" s="61"/>
      <c r="W6402" s="61"/>
    </row>
    <row r="6403" spans="21:23" x14ac:dyDescent="0.2">
      <c r="U6403" s="77"/>
      <c r="V6403" s="61"/>
      <c r="W6403" s="61"/>
    </row>
    <row r="6404" spans="21:23" x14ac:dyDescent="0.2">
      <c r="U6404" s="77"/>
      <c r="V6404" s="61"/>
      <c r="W6404" s="61"/>
    </row>
    <row r="6405" spans="21:23" x14ac:dyDescent="0.2">
      <c r="U6405" s="77"/>
      <c r="V6405" s="61"/>
      <c r="W6405" s="61"/>
    </row>
    <row r="6406" spans="21:23" x14ac:dyDescent="0.2">
      <c r="U6406" s="77"/>
      <c r="V6406" s="61"/>
      <c r="W6406" s="61"/>
    </row>
    <row r="6407" spans="21:23" x14ac:dyDescent="0.2">
      <c r="U6407" s="77"/>
      <c r="V6407" s="61"/>
      <c r="W6407" s="61"/>
    </row>
    <row r="6408" spans="21:23" x14ac:dyDescent="0.2">
      <c r="U6408" s="77"/>
      <c r="V6408" s="61"/>
      <c r="W6408" s="61"/>
    </row>
    <row r="6409" spans="21:23" x14ac:dyDescent="0.2">
      <c r="U6409" s="77"/>
      <c r="V6409" s="61"/>
      <c r="W6409" s="61"/>
    </row>
    <row r="6410" spans="21:23" x14ac:dyDescent="0.2">
      <c r="U6410" s="77"/>
      <c r="V6410" s="61"/>
      <c r="W6410" s="61"/>
    </row>
    <row r="6411" spans="21:23" x14ac:dyDescent="0.2">
      <c r="U6411" s="77"/>
      <c r="V6411" s="61"/>
      <c r="W6411" s="61"/>
    </row>
    <row r="6412" spans="21:23" x14ac:dyDescent="0.2">
      <c r="U6412" s="77"/>
      <c r="V6412" s="61"/>
      <c r="W6412" s="61"/>
    </row>
    <row r="6413" spans="21:23" x14ac:dyDescent="0.2">
      <c r="U6413" s="77"/>
      <c r="V6413" s="61"/>
      <c r="W6413" s="61"/>
    </row>
    <row r="6414" spans="21:23" x14ac:dyDescent="0.2">
      <c r="U6414" s="77"/>
      <c r="V6414" s="61"/>
      <c r="W6414" s="61"/>
    </row>
    <row r="6415" spans="21:23" x14ac:dyDescent="0.2">
      <c r="U6415" s="77"/>
      <c r="V6415" s="61"/>
      <c r="W6415" s="61"/>
    </row>
    <row r="6416" spans="21:23" x14ac:dyDescent="0.2">
      <c r="U6416" s="77"/>
      <c r="V6416" s="61"/>
      <c r="W6416" s="61"/>
    </row>
    <row r="6417" spans="21:23" x14ac:dyDescent="0.2">
      <c r="U6417" s="77"/>
      <c r="V6417" s="61"/>
      <c r="W6417" s="61"/>
    </row>
    <row r="6418" spans="21:23" x14ac:dyDescent="0.2">
      <c r="U6418" s="77"/>
      <c r="V6418" s="61"/>
      <c r="W6418" s="61"/>
    </row>
    <row r="6419" spans="21:23" x14ac:dyDescent="0.2">
      <c r="U6419" s="77"/>
      <c r="V6419" s="61"/>
      <c r="W6419" s="61"/>
    </row>
    <row r="6420" spans="21:23" x14ac:dyDescent="0.2">
      <c r="U6420" s="77"/>
      <c r="V6420" s="61"/>
      <c r="W6420" s="61"/>
    </row>
    <row r="6421" spans="21:23" x14ac:dyDescent="0.2">
      <c r="U6421" s="77"/>
      <c r="V6421" s="61"/>
      <c r="W6421" s="61"/>
    </row>
    <row r="6422" spans="21:23" x14ac:dyDescent="0.2">
      <c r="U6422" s="77"/>
      <c r="V6422" s="61"/>
      <c r="W6422" s="61"/>
    </row>
    <row r="6423" spans="21:23" x14ac:dyDescent="0.2">
      <c r="U6423" s="77"/>
      <c r="V6423" s="61"/>
      <c r="W6423" s="61"/>
    </row>
    <row r="6424" spans="21:23" x14ac:dyDescent="0.2">
      <c r="U6424" s="77"/>
      <c r="V6424" s="61"/>
      <c r="W6424" s="61"/>
    </row>
    <row r="6425" spans="21:23" x14ac:dyDescent="0.2">
      <c r="U6425" s="77"/>
      <c r="V6425" s="61"/>
      <c r="W6425" s="61"/>
    </row>
    <row r="6426" spans="21:23" x14ac:dyDescent="0.2">
      <c r="U6426" s="77"/>
      <c r="V6426" s="61"/>
      <c r="W6426" s="61"/>
    </row>
    <row r="6427" spans="21:23" x14ac:dyDescent="0.2">
      <c r="U6427" s="77"/>
      <c r="V6427" s="61"/>
      <c r="W6427" s="61"/>
    </row>
    <row r="6428" spans="21:23" x14ac:dyDescent="0.2">
      <c r="U6428" s="77"/>
      <c r="V6428" s="61"/>
      <c r="W6428" s="61"/>
    </row>
    <row r="6429" spans="21:23" x14ac:dyDescent="0.2">
      <c r="U6429" s="77"/>
      <c r="V6429" s="61"/>
      <c r="W6429" s="61"/>
    </row>
    <row r="6430" spans="21:23" x14ac:dyDescent="0.2">
      <c r="U6430" s="77"/>
      <c r="V6430" s="61"/>
      <c r="W6430" s="61"/>
    </row>
    <row r="6431" spans="21:23" x14ac:dyDescent="0.2">
      <c r="U6431" s="77"/>
      <c r="V6431" s="61"/>
      <c r="W6431" s="61"/>
    </row>
    <row r="6432" spans="21:23" x14ac:dyDescent="0.2">
      <c r="U6432" s="77"/>
      <c r="V6432" s="61"/>
      <c r="W6432" s="61"/>
    </row>
    <row r="6433" spans="21:23" x14ac:dyDescent="0.2">
      <c r="U6433" s="77"/>
      <c r="V6433" s="61"/>
      <c r="W6433" s="61"/>
    </row>
    <row r="6434" spans="21:23" x14ac:dyDescent="0.2">
      <c r="U6434" s="77"/>
      <c r="V6434" s="61"/>
      <c r="W6434" s="61"/>
    </row>
    <row r="6435" spans="21:23" x14ac:dyDescent="0.2">
      <c r="U6435" s="77"/>
      <c r="V6435" s="61"/>
      <c r="W6435" s="61"/>
    </row>
    <row r="6436" spans="21:23" x14ac:dyDescent="0.2">
      <c r="U6436" s="77"/>
      <c r="V6436" s="61"/>
      <c r="W6436" s="61"/>
    </row>
    <row r="6437" spans="21:23" x14ac:dyDescent="0.2">
      <c r="U6437" s="77"/>
      <c r="V6437" s="61"/>
      <c r="W6437" s="61"/>
    </row>
    <row r="6438" spans="21:23" x14ac:dyDescent="0.2">
      <c r="U6438" s="77"/>
      <c r="V6438" s="61"/>
      <c r="W6438" s="61"/>
    </row>
    <row r="6439" spans="21:23" x14ac:dyDescent="0.2">
      <c r="U6439" s="77"/>
      <c r="V6439" s="61"/>
      <c r="W6439" s="61"/>
    </row>
    <row r="6440" spans="21:23" x14ac:dyDescent="0.2">
      <c r="U6440" s="77"/>
      <c r="V6440" s="61"/>
      <c r="W6440" s="61"/>
    </row>
    <row r="6441" spans="21:23" x14ac:dyDescent="0.2">
      <c r="U6441" s="77"/>
      <c r="V6441" s="61"/>
      <c r="W6441" s="61"/>
    </row>
    <row r="6442" spans="21:23" x14ac:dyDescent="0.2">
      <c r="U6442" s="77"/>
      <c r="V6442" s="61"/>
      <c r="W6442" s="61"/>
    </row>
    <row r="6443" spans="21:23" x14ac:dyDescent="0.2">
      <c r="U6443" s="77"/>
      <c r="V6443" s="61"/>
      <c r="W6443" s="61"/>
    </row>
    <row r="6444" spans="21:23" x14ac:dyDescent="0.2">
      <c r="U6444" s="77"/>
      <c r="V6444" s="61"/>
      <c r="W6444" s="61"/>
    </row>
    <row r="6445" spans="21:23" x14ac:dyDescent="0.2">
      <c r="U6445" s="77"/>
      <c r="V6445" s="61"/>
      <c r="W6445" s="61"/>
    </row>
    <row r="6446" spans="21:23" x14ac:dyDescent="0.2">
      <c r="U6446" s="77"/>
      <c r="V6446" s="61"/>
      <c r="W6446" s="61"/>
    </row>
    <row r="6447" spans="21:23" x14ac:dyDescent="0.2">
      <c r="U6447" s="77"/>
      <c r="V6447" s="61"/>
      <c r="W6447" s="61"/>
    </row>
    <row r="6448" spans="21:23" x14ac:dyDescent="0.2">
      <c r="U6448" s="77"/>
      <c r="V6448" s="61"/>
      <c r="W6448" s="61"/>
    </row>
    <row r="6449" spans="21:23" x14ac:dyDescent="0.2">
      <c r="U6449" s="77"/>
      <c r="V6449" s="61"/>
      <c r="W6449" s="61"/>
    </row>
    <row r="6450" spans="21:23" x14ac:dyDescent="0.2">
      <c r="U6450" s="77"/>
      <c r="V6450" s="61"/>
      <c r="W6450" s="61"/>
    </row>
    <row r="6451" spans="21:23" x14ac:dyDescent="0.2">
      <c r="U6451" s="77"/>
      <c r="V6451" s="61"/>
      <c r="W6451" s="61"/>
    </row>
    <row r="6452" spans="21:23" x14ac:dyDescent="0.2">
      <c r="U6452" s="77"/>
      <c r="V6452" s="61"/>
      <c r="W6452" s="61"/>
    </row>
    <row r="6453" spans="21:23" x14ac:dyDescent="0.2">
      <c r="U6453" s="77"/>
      <c r="V6453" s="61"/>
      <c r="W6453" s="61"/>
    </row>
    <row r="6454" spans="21:23" x14ac:dyDescent="0.2">
      <c r="U6454" s="77"/>
      <c r="V6454" s="61"/>
      <c r="W6454" s="61"/>
    </row>
    <row r="6455" spans="21:23" x14ac:dyDescent="0.2">
      <c r="U6455" s="77"/>
      <c r="V6455" s="61"/>
      <c r="W6455" s="61"/>
    </row>
    <row r="6456" spans="21:23" x14ac:dyDescent="0.2">
      <c r="U6456" s="77"/>
      <c r="V6456" s="61"/>
      <c r="W6456" s="61"/>
    </row>
    <row r="6457" spans="21:23" x14ac:dyDescent="0.2">
      <c r="U6457" s="77"/>
      <c r="V6457" s="61"/>
      <c r="W6457" s="61"/>
    </row>
    <row r="6458" spans="21:23" x14ac:dyDescent="0.2">
      <c r="U6458" s="77"/>
      <c r="V6458" s="61"/>
      <c r="W6458" s="61"/>
    </row>
    <row r="6459" spans="21:23" x14ac:dyDescent="0.2">
      <c r="U6459" s="77"/>
      <c r="V6459" s="61"/>
      <c r="W6459" s="61"/>
    </row>
    <row r="6460" spans="21:23" x14ac:dyDescent="0.2">
      <c r="U6460" s="77"/>
      <c r="V6460" s="61"/>
      <c r="W6460" s="61"/>
    </row>
    <row r="6461" spans="21:23" x14ac:dyDescent="0.2">
      <c r="U6461" s="77"/>
      <c r="V6461" s="61"/>
      <c r="W6461" s="61"/>
    </row>
    <row r="6462" spans="21:23" x14ac:dyDescent="0.2">
      <c r="U6462" s="77"/>
      <c r="V6462" s="61"/>
      <c r="W6462" s="61"/>
    </row>
    <row r="6463" spans="21:23" x14ac:dyDescent="0.2">
      <c r="U6463" s="77"/>
      <c r="V6463" s="61"/>
      <c r="W6463" s="61"/>
    </row>
    <row r="6464" spans="21:23" x14ac:dyDescent="0.2">
      <c r="U6464" s="77"/>
      <c r="V6464" s="61"/>
      <c r="W6464" s="61"/>
    </row>
    <row r="6465" spans="21:23" x14ac:dyDescent="0.2">
      <c r="U6465" s="77"/>
      <c r="V6465" s="61"/>
      <c r="W6465" s="61"/>
    </row>
    <row r="6466" spans="21:23" x14ac:dyDescent="0.2">
      <c r="U6466" s="77"/>
      <c r="V6466" s="61"/>
      <c r="W6466" s="61"/>
    </row>
    <row r="6467" spans="21:23" x14ac:dyDescent="0.2">
      <c r="U6467" s="77"/>
      <c r="V6467" s="61"/>
      <c r="W6467" s="61"/>
    </row>
    <row r="6468" spans="21:23" x14ac:dyDescent="0.2">
      <c r="U6468" s="77"/>
      <c r="V6468" s="61"/>
      <c r="W6468" s="61"/>
    </row>
    <row r="6469" spans="21:23" x14ac:dyDescent="0.2">
      <c r="U6469" s="77"/>
      <c r="V6469" s="61"/>
      <c r="W6469" s="61"/>
    </row>
    <row r="6470" spans="21:23" x14ac:dyDescent="0.2">
      <c r="U6470" s="77"/>
      <c r="V6470" s="61"/>
      <c r="W6470" s="61"/>
    </row>
    <row r="6471" spans="21:23" x14ac:dyDescent="0.2">
      <c r="U6471" s="77"/>
      <c r="V6471" s="61"/>
      <c r="W6471" s="61"/>
    </row>
    <row r="6472" spans="21:23" x14ac:dyDescent="0.2">
      <c r="U6472" s="77"/>
      <c r="V6472" s="61"/>
      <c r="W6472" s="61"/>
    </row>
    <row r="6473" spans="21:23" x14ac:dyDescent="0.2">
      <c r="U6473" s="77"/>
      <c r="V6473" s="61"/>
      <c r="W6473" s="61"/>
    </row>
    <row r="6474" spans="21:23" x14ac:dyDescent="0.2">
      <c r="U6474" s="77"/>
      <c r="V6474" s="61"/>
      <c r="W6474" s="61"/>
    </row>
    <row r="6475" spans="21:23" x14ac:dyDescent="0.2">
      <c r="U6475" s="77"/>
      <c r="V6475" s="61"/>
      <c r="W6475" s="61"/>
    </row>
    <row r="6476" spans="21:23" x14ac:dyDescent="0.2">
      <c r="U6476" s="77"/>
      <c r="V6476" s="61"/>
      <c r="W6476" s="61"/>
    </row>
    <row r="6477" spans="21:23" x14ac:dyDescent="0.2">
      <c r="U6477" s="77"/>
      <c r="V6477" s="61"/>
      <c r="W6477" s="61"/>
    </row>
    <row r="6478" spans="21:23" x14ac:dyDescent="0.2">
      <c r="U6478" s="77"/>
      <c r="V6478" s="61"/>
      <c r="W6478" s="61"/>
    </row>
    <row r="6479" spans="21:23" x14ac:dyDescent="0.2">
      <c r="U6479" s="77"/>
      <c r="V6479" s="61"/>
      <c r="W6479" s="61"/>
    </row>
    <row r="6480" spans="21:23" x14ac:dyDescent="0.2">
      <c r="U6480" s="77"/>
      <c r="V6480" s="61"/>
      <c r="W6480" s="61"/>
    </row>
    <row r="6481" spans="21:23" x14ac:dyDescent="0.2">
      <c r="U6481" s="77"/>
      <c r="V6481" s="61"/>
      <c r="W6481" s="61"/>
    </row>
    <row r="6482" spans="21:23" x14ac:dyDescent="0.2">
      <c r="U6482" s="77"/>
      <c r="V6482" s="61"/>
      <c r="W6482" s="61"/>
    </row>
    <row r="6483" spans="21:23" x14ac:dyDescent="0.2">
      <c r="U6483" s="77"/>
      <c r="V6483" s="61"/>
      <c r="W6483" s="61"/>
    </row>
    <row r="6484" spans="21:23" x14ac:dyDescent="0.2">
      <c r="U6484" s="77"/>
      <c r="V6484" s="61"/>
      <c r="W6484" s="61"/>
    </row>
    <row r="6485" spans="21:23" x14ac:dyDescent="0.2">
      <c r="U6485" s="77"/>
      <c r="V6485" s="61"/>
      <c r="W6485" s="61"/>
    </row>
    <row r="6486" spans="21:23" x14ac:dyDescent="0.2">
      <c r="U6486" s="77"/>
      <c r="V6486" s="61"/>
      <c r="W6486" s="61"/>
    </row>
    <row r="6487" spans="21:23" x14ac:dyDescent="0.2">
      <c r="U6487" s="77"/>
      <c r="V6487" s="61"/>
      <c r="W6487" s="61"/>
    </row>
    <row r="6488" spans="21:23" x14ac:dyDescent="0.2">
      <c r="U6488" s="77"/>
      <c r="V6488" s="61"/>
      <c r="W6488" s="61"/>
    </row>
    <row r="6489" spans="21:23" x14ac:dyDescent="0.2">
      <c r="U6489" s="77"/>
      <c r="V6489" s="61"/>
      <c r="W6489" s="61"/>
    </row>
    <row r="6490" spans="21:23" x14ac:dyDescent="0.2">
      <c r="U6490" s="77"/>
      <c r="V6490" s="61"/>
      <c r="W6490" s="61"/>
    </row>
    <row r="6491" spans="21:23" x14ac:dyDescent="0.2">
      <c r="U6491" s="77"/>
      <c r="V6491" s="61"/>
      <c r="W6491" s="61"/>
    </row>
    <row r="6492" spans="21:23" x14ac:dyDescent="0.2">
      <c r="U6492" s="77"/>
      <c r="V6492" s="61"/>
      <c r="W6492" s="61"/>
    </row>
    <row r="6493" spans="21:23" x14ac:dyDescent="0.2">
      <c r="U6493" s="77"/>
      <c r="V6493" s="61"/>
      <c r="W6493" s="61"/>
    </row>
    <row r="6494" spans="21:23" x14ac:dyDescent="0.2">
      <c r="U6494" s="77"/>
      <c r="V6494" s="61"/>
      <c r="W6494" s="61"/>
    </row>
    <row r="6495" spans="21:23" x14ac:dyDescent="0.2">
      <c r="U6495" s="77"/>
      <c r="V6495" s="61"/>
      <c r="W6495" s="61"/>
    </row>
    <row r="6496" spans="21:23" x14ac:dyDescent="0.2">
      <c r="U6496" s="77"/>
      <c r="V6496" s="61"/>
      <c r="W6496" s="61"/>
    </row>
    <row r="6497" spans="21:23" x14ac:dyDescent="0.2">
      <c r="U6497" s="77"/>
      <c r="V6497" s="61"/>
      <c r="W6497" s="61"/>
    </row>
    <row r="6498" spans="21:23" x14ac:dyDescent="0.2">
      <c r="U6498" s="77"/>
      <c r="V6498" s="61"/>
      <c r="W6498" s="61"/>
    </row>
    <row r="6499" spans="21:23" x14ac:dyDescent="0.2">
      <c r="U6499" s="77"/>
      <c r="V6499" s="61"/>
      <c r="W6499" s="61"/>
    </row>
    <row r="6500" spans="21:23" x14ac:dyDescent="0.2">
      <c r="U6500" s="77"/>
      <c r="V6500" s="61"/>
      <c r="W6500" s="61"/>
    </row>
    <row r="6501" spans="21:23" x14ac:dyDescent="0.2">
      <c r="U6501" s="77"/>
      <c r="V6501" s="61"/>
      <c r="W6501" s="61"/>
    </row>
    <row r="6502" spans="21:23" x14ac:dyDescent="0.2">
      <c r="U6502" s="77"/>
      <c r="V6502" s="61"/>
      <c r="W6502" s="61"/>
    </row>
    <row r="6503" spans="21:23" x14ac:dyDescent="0.2">
      <c r="U6503" s="77"/>
      <c r="V6503" s="61"/>
      <c r="W6503" s="61"/>
    </row>
    <row r="6504" spans="21:23" x14ac:dyDescent="0.2">
      <c r="U6504" s="77"/>
      <c r="V6504" s="61"/>
      <c r="W6504" s="61"/>
    </row>
    <row r="6505" spans="21:23" x14ac:dyDescent="0.2">
      <c r="U6505" s="77"/>
      <c r="V6505" s="61"/>
      <c r="W6505" s="61"/>
    </row>
    <row r="6506" spans="21:23" x14ac:dyDescent="0.2">
      <c r="U6506" s="77"/>
      <c r="V6506" s="61"/>
      <c r="W6506" s="61"/>
    </row>
    <row r="6507" spans="21:23" x14ac:dyDescent="0.2">
      <c r="U6507" s="77"/>
      <c r="V6507" s="61"/>
      <c r="W6507" s="61"/>
    </row>
    <row r="6508" spans="21:23" x14ac:dyDescent="0.2">
      <c r="U6508" s="77"/>
      <c r="V6508" s="61"/>
      <c r="W6508" s="61"/>
    </row>
    <row r="6509" spans="21:23" x14ac:dyDescent="0.2">
      <c r="U6509" s="77"/>
      <c r="V6509" s="61"/>
      <c r="W6509" s="61"/>
    </row>
    <row r="6510" spans="21:23" x14ac:dyDescent="0.2">
      <c r="U6510" s="77"/>
      <c r="V6510" s="61"/>
      <c r="W6510" s="61"/>
    </row>
    <row r="6511" spans="21:23" x14ac:dyDescent="0.2">
      <c r="U6511" s="77"/>
      <c r="V6511" s="61"/>
      <c r="W6511" s="61"/>
    </row>
    <row r="6512" spans="21:23" x14ac:dyDescent="0.2">
      <c r="U6512" s="77"/>
      <c r="V6512" s="61"/>
      <c r="W6512" s="61"/>
    </row>
    <row r="6513" spans="21:23" x14ac:dyDescent="0.2">
      <c r="U6513" s="77"/>
      <c r="V6513" s="61"/>
      <c r="W6513" s="61"/>
    </row>
    <row r="6514" spans="21:23" x14ac:dyDescent="0.2">
      <c r="U6514" s="77"/>
      <c r="V6514" s="61"/>
      <c r="W6514" s="61"/>
    </row>
    <row r="6515" spans="21:23" x14ac:dyDescent="0.2">
      <c r="U6515" s="77"/>
      <c r="V6515" s="61"/>
      <c r="W6515" s="61"/>
    </row>
    <row r="6516" spans="21:23" x14ac:dyDescent="0.2">
      <c r="U6516" s="77"/>
      <c r="V6516" s="61"/>
      <c r="W6516" s="61"/>
    </row>
    <row r="6517" spans="21:23" x14ac:dyDescent="0.2">
      <c r="U6517" s="77"/>
      <c r="V6517" s="61"/>
      <c r="W6517" s="61"/>
    </row>
    <row r="6518" spans="21:23" x14ac:dyDescent="0.2">
      <c r="U6518" s="77"/>
      <c r="V6518" s="61"/>
      <c r="W6518" s="61"/>
    </row>
    <row r="6519" spans="21:23" x14ac:dyDescent="0.2">
      <c r="U6519" s="77"/>
      <c r="V6519" s="61"/>
      <c r="W6519" s="61"/>
    </row>
    <row r="6520" spans="21:23" x14ac:dyDescent="0.2">
      <c r="U6520" s="77"/>
      <c r="V6520" s="61"/>
      <c r="W6520" s="61"/>
    </row>
    <row r="6521" spans="21:23" x14ac:dyDescent="0.2">
      <c r="U6521" s="77"/>
      <c r="V6521" s="61"/>
      <c r="W6521" s="61"/>
    </row>
    <row r="6522" spans="21:23" x14ac:dyDescent="0.2">
      <c r="U6522" s="77"/>
      <c r="V6522" s="61"/>
      <c r="W6522" s="61"/>
    </row>
    <row r="6523" spans="21:23" x14ac:dyDescent="0.2">
      <c r="U6523" s="77"/>
      <c r="V6523" s="61"/>
      <c r="W6523" s="61"/>
    </row>
    <row r="6524" spans="21:23" x14ac:dyDescent="0.2">
      <c r="U6524" s="77"/>
      <c r="V6524" s="61"/>
      <c r="W6524" s="61"/>
    </row>
    <row r="6525" spans="21:23" x14ac:dyDescent="0.2">
      <c r="U6525" s="77"/>
      <c r="V6525" s="61"/>
      <c r="W6525" s="61"/>
    </row>
    <row r="6526" spans="21:23" x14ac:dyDescent="0.2">
      <c r="U6526" s="77"/>
      <c r="V6526" s="61"/>
      <c r="W6526" s="61"/>
    </row>
    <row r="6527" spans="21:23" x14ac:dyDescent="0.2">
      <c r="U6527" s="77"/>
      <c r="V6527" s="61"/>
      <c r="W6527" s="61"/>
    </row>
    <row r="6528" spans="21:23" x14ac:dyDescent="0.2">
      <c r="U6528" s="77"/>
      <c r="V6528" s="61"/>
      <c r="W6528" s="61"/>
    </row>
    <row r="6529" spans="21:23" x14ac:dyDescent="0.2">
      <c r="U6529" s="77"/>
      <c r="V6529" s="61"/>
      <c r="W6529" s="61"/>
    </row>
    <row r="6530" spans="21:23" x14ac:dyDescent="0.2">
      <c r="U6530" s="77"/>
      <c r="V6530" s="61"/>
      <c r="W6530" s="61"/>
    </row>
    <row r="6531" spans="21:23" x14ac:dyDescent="0.2">
      <c r="U6531" s="77"/>
      <c r="V6531" s="61"/>
      <c r="W6531" s="61"/>
    </row>
    <row r="6532" spans="21:23" x14ac:dyDescent="0.2">
      <c r="U6532" s="77"/>
      <c r="V6532" s="61"/>
      <c r="W6532" s="61"/>
    </row>
    <row r="6533" spans="21:23" x14ac:dyDescent="0.2">
      <c r="U6533" s="77"/>
      <c r="V6533" s="61"/>
      <c r="W6533" s="61"/>
    </row>
    <row r="6534" spans="21:23" x14ac:dyDescent="0.2">
      <c r="U6534" s="77"/>
      <c r="V6534" s="61"/>
      <c r="W6534" s="61"/>
    </row>
    <row r="6535" spans="21:23" x14ac:dyDescent="0.2">
      <c r="U6535" s="77"/>
      <c r="V6535" s="61"/>
      <c r="W6535" s="61"/>
    </row>
    <row r="6536" spans="21:23" x14ac:dyDescent="0.2">
      <c r="U6536" s="77"/>
      <c r="V6536" s="61"/>
      <c r="W6536" s="61"/>
    </row>
    <row r="6537" spans="21:23" x14ac:dyDescent="0.2">
      <c r="U6537" s="77"/>
      <c r="V6537" s="61"/>
      <c r="W6537" s="61"/>
    </row>
    <row r="6538" spans="21:23" x14ac:dyDescent="0.2">
      <c r="U6538" s="77"/>
      <c r="V6538" s="61"/>
      <c r="W6538" s="61"/>
    </row>
    <row r="6539" spans="21:23" x14ac:dyDescent="0.2">
      <c r="U6539" s="77"/>
      <c r="V6539" s="61"/>
      <c r="W6539" s="61"/>
    </row>
    <row r="6540" spans="21:23" x14ac:dyDescent="0.2">
      <c r="U6540" s="77"/>
      <c r="V6540" s="61"/>
      <c r="W6540" s="61"/>
    </row>
    <row r="6541" spans="21:23" x14ac:dyDescent="0.2">
      <c r="U6541" s="77"/>
      <c r="V6541" s="61"/>
      <c r="W6541" s="61"/>
    </row>
    <row r="6542" spans="21:23" x14ac:dyDescent="0.2">
      <c r="U6542" s="77"/>
      <c r="V6542" s="61"/>
      <c r="W6542" s="61"/>
    </row>
    <row r="6543" spans="21:23" x14ac:dyDescent="0.2">
      <c r="U6543" s="77"/>
      <c r="V6543" s="61"/>
      <c r="W6543" s="61"/>
    </row>
    <row r="6544" spans="21:23" x14ac:dyDescent="0.2">
      <c r="U6544" s="77"/>
      <c r="V6544" s="61"/>
      <c r="W6544" s="61"/>
    </row>
    <row r="6545" spans="21:23" x14ac:dyDescent="0.2">
      <c r="U6545" s="77"/>
      <c r="V6545" s="61"/>
      <c r="W6545" s="61"/>
    </row>
    <row r="6546" spans="21:23" x14ac:dyDescent="0.2">
      <c r="U6546" s="77"/>
      <c r="V6546" s="61"/>
      <c r="W6546" s="61"/>
    </row>
    <row r="6547" spans="21:23" x14ac:dyDescent="0.2">
      <c r="U6547" s="77"/>
      <c r="V6547" s="61"/>
      <c r="W6547" s="61"/>
    </row>
    <row r="6548" spans="21:23" x14ac:dyDescent="0.2">
      <c r="U6548" s="77"/>
      <c r="V6548" s="61"/>
      <c r="W6548" s="61"/>
    </row>
    <row r="6549" spans="21:23" x14ac:dyDescent="0.2">
      <c r="U6549" s="77"/>
      <c r="V6549" s="61"/>
      <c r="W6549" s="61"/>
    </row>
    <row r="6550" spans="21:23" x14ac:dyDescent="0.2">
      <c r="U6550" s="77"/>
      <c r="V6550" s="61"/>
      <c r="W6550" s="61"/>
    </row>
    <row r="6551" spans="21:23" x14ac:dyDescent="0.2">
      <c r="U6551" s="77"/>
      <c r="V6551" s="61"/>
      <c r="W6551" s="61"/>
    </row>
    <row r="6552" spans="21:23" x14ac:dyDescent="0.2">
      <c r="U6552" s="77"/>
      <c r="V6552" s="61"/>
      <c r="W6552" s="61"/>
    </row>
    <row r="6553" spans="21:23" x14ac:dyDescent="0.2">
      <c r="U6553" s="77"/>
      <c r="V6553" s="61"/>
      <c r="W6553" s="61"/>
    </row>
    <row r="6554" spans="21:23" x14ac:dyDescent="0.2">
      <c r="U6554" s="77"/>
      <c r="V6554" s="61"/>
      <c r="W6554" s="61"/>
    </row>
    <row r="6555" spans="21:23" x14ac:dyDescent="0.2">
      <c r="U6555" s="77"/>
      <c r="V6555" s="61"/>
      <c r="W6555" s="61"/>
    </row>
    <row r="6556" spans="21:23" x14ac:dyDescent="0.2">
      <c r="U6556" s="77"/>
      <c r="V6556" s="61"/>
      <c r="W6556" s="61"/>
    </row>
    <row r="6557" spans="21:23" x14ac:dyDescent="0.2">
      <c r="U6557" s="77"/>
      <c r="V6557" s="61"/>
      <c r="W6557" s="61"/>
    </row>
    <row r="6558" spans="21:23" x14ac:dyDescent="0.2">
      <c r="U6558" s="77"/>
      <c r="V6558" s="61"/>
      <c r="W6558" s="61"/>
    </row>
    <row r="6559" spans="21:23" x14ac:dyDescent="0.2">
      <c r="U6559" s="77"/>
      <c r="V6559" s="61"/>
      <c r="W6559" s="61"/>
    </row>
    <row r="6560" spans="21:23" x14ac:dyDescent="0.2">
      <c r="U6560" s="77"/>
      <c r="V6560" s="61"/>
      <c r="W6560" s="61"/>
    </row>
    <row r="6561" spans="21:23" x14ac:dyDescent="0.2">
      <c r="U6561" s="77"/>
      <c r="V6561" s="61"/>
      <c r="W6561" s="61"/>
    </row>
    <row r="6562" spans="21:23" x14ac:dyDescent="0.2">
      <c r="U6562" s="77"/>
      <c r="V6562" s="61"/>
      <c r="W6562" s="61"/>
    </row>
    <row r="6563" spans="21:23" x14ac:dyDescent="0.2">
      <c r="U6563" s="77"/>
      <c r="V6563" s="61"/>
      <c r="W6563" s="61"/>
    </row>
    <row r="6564" spans="21:23" x14ac:dyDescent="0.2">
      <c r="U6564" s="77"/>
      <c r="V6564" s="61"/>
      <c r="W6564" s="61"/>
    </row>
    <row r="6565" spans="21:23" x14ac:dyDescent="0.2">
      <c r="U6565" s="77"/>
      <c r="V6565" s="61"/>
      <c r="W6565" s="61"/>
    </row>
    <row r="6566" spans="21:23" x14ac:dyDescent="0.2">
      <c r="U6566" s="77"/>
      <c r="V6566" s="61"/>
      <c r="W6566" s="61"/>
    </row>
    <row r="6567" spans="21:23" x14ac:dyDescent="0.2">
      <c r="U6567" s="77"/>
      <c r="V6567" s="61"/>
      <c r="W6567" s="61"/>
    </row>
    <row r="6568" spans="21:23" x14ac:dyDescent="0.2">
      <c r="U6568" s="77"/>
      <c r="V6568" s="61"/>
      <c r="W6568" s="61"/>
    </row>
    <row r="6569" spans="21:23" x14ac:dyDescent="0.2">
      <c r="U6569" s="77"/>
      <c r="V6569" s="61"/>
      <c r="W6569" s="61"/>
    </row>
    <row r="6570" spans="21:23" x14ac:dyDescent="0.2">
      <c r="U6570" s="77"/>
      <c r="V6570" s="61"/>
      <c r="W6570" s="61"/>
    </row>
    <row r="6571" spans="21:23" x14ac:dyDescent="0.2">
      <c r="U6571" s="77"/>
      <c r="V6571" s="61"/>
      <c r="W6571" s="61"/>
    </row>
    <row r="6572" spans="21:23" x14ac:dyDescent="0.2">
      <c r="U6572" s="77"/>
      <c r="V6572" s="61"/>
      <c r="W6572" s="61"/>
    </row>
    <row r="6573" spans="21:23" x14ac:dyDescent="0.2">
      <c r="U6573" s="77"/>
      <c r="V6573" s="61"/>
      <c r="W6573" s="61"/>
    </row>
    <row r="6574" spans="21:23" x14ac:dyDescent="0.2">
      <c r="U6574" s="77"/>
      <c r="V6574" s="61"/>
      <c r="W6574" s="61"/>
    </row>
    <row r="6575" spans="21:23" x14ac:dyDescent="0.2">
      <c r="U6575" s="77"/>
      <c r="V6575" s="61"/>
      <c r="W6575" s="61"/>
    </row>
    <row r="6576" spans="21:23" x14ac:dyDescent="0.2">
      <c r="U6576" s="77"/>
      <c r="V6576" s="61"/>
      <c r="W6576" s="61"/>
    </row>
    <row r="6577" spans="21:23" x14ac:dyDescent="0.2">
      <c r="U6577" s="77"/>
      <c r="V6577" s="61"/>
      <c r="W6577" s="61"/>
    </row>
    <row r="6578" spans="21:23" x14ac:dyDescent="0.2">
      <c r="U6578" s="77"/>
      <c r="V6578" s="61"/>
      <c r="W6578" s="61"/>
    </row>
    <row r="6579" spans="21:23" x14ac:dyDescent="0.2">
      <c r="U6579" s="77"/>
      <c r="V6579" s="61"/>
      <c r="W6579" s="61"/>
    </row>
    <row r="6580" spans="21:23" x14ac:dyDescent="0.2">
      <c r="U6580" s="77"/>
      <c r="V6580" s="61"/>
      <c r="W6580" s="61"/>
    </row>
    <row r="6581" spans="21:23" x14ac:dyDescent="0.2">
      <c r="U6581" s="77"/>
      <c r="V6581" s="61"/>
      <c r="W6581" s="61"/>
    </row>
    <row r="6582" spans="21:23" x14ac:dyDescent="0.2">
      <c r="U6582" s="77"/>
      <c r="V6582" s="61"/>
      <c r="W6582" s="61"/>
    </row>
    <row r="6583" spans="21:23" x14ac:dyDescent="0.2">
      <c r="U6583" s="77"/>
      <c r="V6583" s="61"/>
      <c r="W6583" s="61"/>
    </row>
    <row r="6584" spans="21:23" x14ac:dyDescent="0.2">
      <c r="U6584" s="77"/>
      <c r="V6584" s="61"/>
      <c r="W6584" s="61"/>
    </row>
    <row r="6585" spans="21:23" x14ac:dyDescent="0.2">
      <c r="U6585" s="77"/>
      <c r="V6585" s="61"/>
      <c r="W6585" s="61"/>
    </row>
    <row r="6586" spans="21:23" x14ac:dyDescent="0.2">
      <c r="U6586" s="77"/>
      <c r="V6586" s="61"/>
      <c r="W6586" s="61"/>
    </row>
    <row r="6587" spans="21:23" x14ac:dyDescent="0.2">
      <c r="U6587" s="77"/>
      <c r="V6587" s="61"/>
      <c r="W6587" s="61"/>
    </row>
    <row r="6588" spans="21:23" x14ac:dyDescent="0.2">
      <c r="U6588" s="77"/>
      <c r="V6588" s="61"/>
      <c r="W6588" s="61"/>
    </row>
    <row r="6589" spans="21:23" x14ac:dyDescent="0.2">
      <c r="U6589" s="77"/>
      <c r="V6589" s="61"/>
      <c r="W6589" s="61"/>
    </row>
    <row r="6590" spans="21:23" x14ac:dyDescent="0.2">
      <c r="U6590" s="77"/>
      <c r="V6590" s="61"/>
      <c r="W6590" s="61"/>
    </row>
    <row r="6591" spans="21:23" x14ac:dyDescent="0.2">
      <c r="U6591" s="77"/>
      <c r="V6591" s="61"/>
      <c r="W6591" s="61"/>
    </row>
    <row r="6592" spans="21:23" x14ac:dyDescent="0.2">
      <c r="U6592" s="77"/>
      <c r="V6592" s="61"/>
      <c r="W6592" s="61"/>
    </row>
    <row r="6593" spans="21:23" x14ac:dyDescent="0.2">
      <c r="U6593" s="77"/>
      <c r="V6593" s="61"/>
      <c r="W6593" s="61"/>
    </row>
    <row r="6594" spans="21:23" x14ac:dyDescent="0.2">
      <c r="U6594" s="77"/>
      <c r="V6594" s="61"/>
      <c r="W6594" s="61"/>
    </row>
    <row r="6595" spans="21:23" x14ac:dyDescent="0.2">
      <c r="U6595" s="77"/>
      <c r="V6595" s="61"/>
      <c r="W6595" s="61"/>
    </row>
    <row r="6596" spans="21:23" x14ac:dyDescent="0.2">
      <c r="U6596" s="77"/>
      <c r="V6596" s="61"/>
      <c r="W6596" s="61"/>
    </row>
    <row r="6597" spans="21:23" x14ac:dyDescent="0.2">
      <c r="U6597" s="77"/>
      <c r="V6597" s="61"/>
      <c r="W6597" s="61"/>
    </row>
    <row r="6598" spans="21:23" x14ac:dyDescent="0.2">
      <c r="U6598" s="77"/>
      <c r="V6598" s="61"/>
      <c r="W6598" s="61"/>
    </row>
    <row r="6599" spans="21:23" x14ac:dyDescent="0.2">
      <c r="U6599" s="77"/>
      <c r="V6599" s="61"/>
      <c r="W6599" s="61"/>
    </row>
    <row r="6600" spans="21:23" x14ac:dyDescent="0.2">
      <c r="U6600" s="77"/>
      <c r="V6600" s="61"/>
      <c r="W6600" s="61"/>
    </row>
    <row r="6601" spans="21:23" x14ac:dyDescent="0.2">
      <c r="U6601" s="77"/>
      <c r="V6601" s="61"/>
      <c r="W6601" s="61"/>
    </row>
    <row r="6602" spans="21:23" x14ac:dyDescent="0.2">
      <c r="U6602" s="77"/>
      <c r="V6602" s="61"/>
      <c r="W6602" s="61"/>
    </row>
    <row r="6603" spans="21:23" x14ac:dyDescent="0.2">
      <c r="U6603" s="77"/>
      <c r="V6603" s="61"/>
      <c r="W6603" s="61"/>
    </row>
    <row r="6604" spans="21:23" x14ac:dyDescent="0.2">
      <c r="U6604" s="77"/>
      <c r="V6604" s="61"/>
      <c r="W6604" s="61"/>
    </row>
    <row r="6605" spans="21:23" x14ac:dyDescent="0.2">
      <c r="U6605" s="77"/>
      <c r="V6605" s="61"/>
      <c r="W6605" s="61"/>
    </row>
    <row r="6606" spans="21:23" x14ac:dyDescent="0.2">
      <c r="U6606" s="77"/>
      <c r="V6606" s="61"/>
      <c r="W6606" s="61"/>
    </row>
    <row r="6607" spans="21:23" x14ac:dyDescent="0.2">
      <c r="U6607" s="77"/>
      <c r="V6607" s="61"/>
      <c r="W6607" s="61"/>
    </row>
    <row r="6608" spans="21:23" x14ac:dyDescent="0.2">
      <c r="U6608" s="77"/>
      <c r="V6608" s="61"/>
      <c r="W6608" s="61"/>
    </row>
    <row r="6609" spans="21:23" x14ac:dyDescent="0.2">
      <c r="U6609" s="77"/>
      <c r="V6609" s="61"/>
      <c r="W6609" s="61"/>
    </row>
    <row r="6610" spans="21:23" x14ac:dyDescent="0.2">
      <c r="U6610" s="77"/>
      <c r="V6610" s="61"/>
      <c r="W6610" s="61"/>
    </row>
    <row r="6611" spans="21:23" x14ac:dyDescent="0.2">
      <c r="U6611" s="77"/>
      <c r="V6611" s="61"/>
      <c r="W6611" s="61"/>
    </row>
    <row r="6612" spans="21:23" x14ac:dyDescent="0.2">
      <c r="U6612" s="77"/>
      <c r="V6612" s="61"/>
      <c r="W6612" s="61"/>
    </row>
    <row r="6613" spans="21:23" x14ac:dyDescent="0.2">
      <c r="U6613" s="77"/>
      <c r="V6613" s="61"/>
      <c r="W6613" s="61"/>
    </row>
    <row r="6614" spans="21:23" x14ac:dyDescent="0.2">
      <c r="U6614" s="77"/>
      <c r="V6614" s="61"/>
      <c r="W6614" s="61"/>
    </row>
    <row r="6615" spans="21:23" x14ac:dyDescent="0.2">
      <c r="U6615" s="77"/>
      <c r="V6615" s="61"/>
      <c r="W6615" s="61"/>
    </row>
    <row r="6616" spans="21:23" x14ac:dyDescent="0.2">
      <c r="U6616" s="77"/>
      <c r="V6616" s="61"/>
      <c r="W6616" s="61"/>
    </row>
    <row r="6617" spans="21:23" x14ac:dyDescent="0.2">
      <c r="U6617" s="77"/>
      <c r="V6617" s="61"/>
      <c r="W6617" s="61"/>
    </row>
    <row r="6618" spans="21:23" x14ac:dyDescent="0.2">
      <c r="U6618" s="77"/>
      <c r="V6618" s="61"/>
      <c r="W6618" s="61"/>
    </row>
    <row r="6619" spans="21:23" x14ac:dyDescent="0.2">
      <c r="U6619" s="77"/>
      <c r="V6619" s="61"/>
      <c r="W6619" s="61"/>
    </row>
    <row r="6620" spans="21:23" x14ac:dyDescent="0.2">
      <c r="U6620" s="77"/>
      <c r="V6620" s="61"/>
      <c r="W6620" s="61"/>
    </row>
    <row r="6621" spans="21:23" x14ac:dyDescent="0.2">
      <c r="U6621" s="77"/>
      <c r="V6621" s="61"/>
      <c r="W6621" s="61"/>
    </row>
    <row r="6622" spans="21:23" x14ac:dyDescent="0.2">
      <c r="U6622" s="77"/>
      <c r="V6622" s="61"/>
      <c r="W6622" s="61"/>
    </row>
    <row r="6623" spans="21:23" x14ac:dyDescent="0.2">
      <c r="U6623" s="77"/>
      <c r="V6623" s="61"/>
      <c r="W6623" s="61"/>
    </row>
    <row r="6624" spans="21:23" x14ac:dyDescent="0.2">
      <c r="U6624" s="77"/>
      <c r="V6624" s="61"/>
      <c r="W6624" s="61"/>
    </row>
    <row r="6625" spans="21:23" x14ac:dyDescent="0.2">
      <c r="U6625" s="77"/>
      <c r="V6625" s="61"/>
      <c r="W6625" s="61"/>
    </row>
    <row r="6626" spans="21:23" x14ac:dyDescent="0.2">
      <c r="U6626" s="77"/>
      <c r="V6626" s="61"/>
      <c r="W6626" s="61"/>
    </row>
    <row r="6627" spans="21:23" x14ac:dyDescent="0.2">
      <c r="U6627" s="77"/>
      <c r="V6627" s="61"/>
      <c r="W6627" s="61"/>
    </row>
    <row r="6628" spans="21:23" x14ac:dyDescent="0.2">
      <c r="U6628" s="77"/>
      <c r="V6628" s="61"/>
      <c r="W6628" s="61"/>
    </row>
    <row r="6629" spans="21:23" x14ac:dyDescent="0.2">
      <c r="U6629" s="77"/>
      <c r="V6629" s="61"/>
      <c r="W6629" s="61"/>
    </row>
    <row r="6630" spans="21:23" x14ac:dyDescent="0.2">
      <c r="U6630" s="77"/>
      <c r="V6630" s="61"/>
      <c r="W6630" s="61"/>
    </row>
    <row r="6631" spans="21:23" x14ac:dyDescent="0.2">
      <c r="U6631" s="77"/>
      <c r="V6631" s="61"/>
      <c r="W6631" s="61"/>
    </row>
    <row r="6632" spans="21:23" x14ac:dyDescent="0.2">
      <c r="U6632" s="77"/>
      <c r="V6632" s="61"/>
      <c r="W6632" s="61"/>
    </row>
    <row r="6633" spans="21:23" x14ac:dyDescent="0.2">
      <c r="U6633" s="77"/>
      <c r="V6633" s="61"/>
      <c r="W6633" s="61"/>
    </row>
    <row r="6634" spans="21:23" x14ac:dyDescent="0.2">
      <c r="U6634" s="77"/>
      <c r="V6634" s="61"/>
      <c r="W6634" s="61"/>
    </row>
    <row r="6635" spans="21:23" x14ac:dyDescent="0.2">
      <c r="U6635" s="77"/>
      <c r="V6635" s="61"/>
      <c r="W6635" s="61"/>
    </row>
    <row r="6636" spans="21:23" x14ac:dyDescent="0.2">
      <c r="U6636" s="77"/>
      <c r="V6636" s="61"/>
      <c r="W6636" s="61"/>
    </row>
    <row r="6637" spans="21:23" x14ac:dyDescent="0.2">
      <c r="U6637" s="77"/>
      <c r="V6637" s="61"/>
      <c r="W6637" s="61"/>
    </row>
    <row r="6638" spans="21:23" x14ac:dyDescent="0.2">
      <c r="U6638" s="77"/>
      <c r="V6638" s="61"/>
      <c r="W6638" s="61"/>
    </row>
    <row r="6639" spans="21:23" x14ac:dyDescent="0.2">
      <c r="U6639" s="77"/>
      <c r="V6639" s="61"/>
      <c r="W6639" s="61"/>
    </row>
    <row r="6640" spans="21:23" x14ac:dyDescent="0.2">
      <c r="U6640" s="77"/>
      <c r="V6640" s="61"/>
      <c r="W6640" s="61"/>
    </row>
    <row r="6641" spans="21:23" x14ac:dyDescent="0.2">
      <c r="U6641" s="77"/>
      <c r="V6641" s="61"/>
      <c r="W6641" s="61"/>
    </row>
    <row r="6642" spans="21:23" x14ac:dyDescent="0.2">
      <c r="U6642" s="77"/>
      <c r="V6642" s="61"/>
      <c r="W6642" s="61"/>
    </row>
    <row r="6643" spans="21:23" x14ac:dyDescent="0.2">
      <c r="U6643" s="77"/>
      <c r="V6643" s="61"/>
      <c r="W6643" s="61"/>
    </row>
    <row r="6644" spans="21:23" x14ac:dyDescent="0.2">
      <c r="U6644" s="77"/>
      <c r="V6644" s="61"/>
      <c r="W6644" s="61"/>
    </row>
    <row r="6645" spans="21:23" x14ac:dyDescent="0.2">
      <c r="U6645" s="77"/>
      <c r="V6645" s="61"/>
      <c r="W6645" s="61"/>
    </row>
    <row r="6646" spans="21:23" x14ac:dyDescent="0.2">
      <c r="U6646" s="77"/>
      <c r="V6646" s="61"/>
      <c r="W6646" s="61"/>
    </row>
    <row r="6647" spans="21:23" x14ac:dyDescent="0.2">
      <c r="U6647" s="77"/>
      <c r="V6647" s="61"/>
      <c r="W6647" s="61"/>
    </row>
    <row r="6648" spans="21:23" x14ac:dyDescent="0.2">
      <c r="U6648" s="77"/>
      <c r="V6648" s="61"/>
      <c r="W6648" s="61"/>
    </row>
    <row r="6649" spans="21:23" x14ac:dyDescent="0.2">
      <c r="U6649" s="77"/>
      <c r="V6649" s="61"/>
      <c r="W6649" s="61"/>
    </row>
    <row r="6650" spans="21:23" x14ac:dyDescent="0.2">
      <c r="U6650" s="77"/>
      <c r="V6650" s="61"/>
      <c r="W6650" s="61"/>
    </row>
    <row r="6651" spans="21:23" x14ac:dyDescent="0.2">
      <c r="U6651" s="77"/>
      <c r="V6651" s="61"/>
      <c r="W6651" s="61"/>
    </row>
    <row r="6652" spans="21:23" x14ac:dyDescent="0.2">
      <c r="U6652" s="77"/>
      <c r="V6652" s="61"/>
      <c r="W6652" s="61"/>
    </row>
    <row r="6653" spans="21:23" x14ac:dyDescent="0.2">
      <c r="U6653" s="77"/>
      <c r="V6653" s="61"/>
      <c r="W6653" s="61"/>
    </row>
    <row r="6654" spans="21:23" x14ac:dyDescent="0.2">
      <c r="U6654" s="77"/>
      <c r="V6654" s="61"/>
      <c r="W6654" s="61"/>
    </row>
    <row r="6655" spans="21:23" x14ac:dyDescent="0.2">
      <c r="U6655" s="77"/>
      <c r="V6655" s="61"/>
      <c r="W6655" s="61"/>
    </row>
    <row r="6656" spans="21:23" x14ac:dyDescent="0.2">
      <c r="U6656" s="77"/>
      <c r="V6656" s="61"/>
      <c r="W6656" s="61"/>
    </row>
    <row r="6657" spans="21:23" x14ac:dyDescent="0.2">
      <c r="U6657" s="77"/>
      <c r="V6657" s="61"/>
      <c r="W6657" s="61"/>
    </row>
    <row r="6658" spans="21:23" x14ac:dyDescent="0.2">
      <c r="U6658" s="77"/>
      <c r="V6658" s="61"/>
      <c r="W6658" s="61"/>
    </row>
    <row r="6659" spans="21:23" x14ac:dyDescent="0.2">
      <c r="U6659" s="77"/>
      <c r="V6659" s="61"/>
      <c r="W6659" s="61"/>
    </row>
    <row r="6660" spans="21:23" x14ac:dyDescent="0.2">
      <c r="U6660" s="77"/>
      <c r="V6660" s="61"/>
      <c r="W6660" s="61"/>
    </row>
    <row r="6661" spans="21:23" x14ac:dyDescent="0.2">
      <c r="U6661" s="77"/>
      <c r="V6661" s="61"/>
      <c r="W6661" s="61"/>
    </row>
    <row r="6662" spans="21:23" x14ac:dyDescent="0.2">
      <c r="U6662" s="77"/>
      <c r="V6662" s="61"/>
      <c r="W6662" s="61"/>
    </row>
    <row r="6663" spans="21:23" x14ac:dyDescent="0.2">
      <c r="U6663" s="77"/>
      <c r="V6663" s="61"/>
      <c r="W6663" s="61"/>
    </row>
    <row r="6664" spans="21:23" x14ac:dyDescent="0.2">
      <c r="U6664" s="77"/>
      <c r="V6664" s="61"/>
      <c r="W6664" s="61"/>
    </row>
    <row r="6665" spans="21:23" x14ac:dyDescent="0.2">
      <c r="U6665" s="77"/>
      <c r="V6665" s="61"/>
      <c r="W6665" s="61"/>
    </row>
    <row r="6666" spans="21:23" x14ac:dyDescent="0.2">
      <c r="U6666" s="77"/>
      <c r="V6666" s="61"/>
      <c r="W6666" s="61"/>
    </row>
    <row r="6667" spans="21:23" x14ac:dyDescent="0.2">
      <c r="U6667" s="77"/>
      <c r="V6667" s="61"/>
      <c r="W6667" s="61"/>
    </row>
    <row r="6668" spans="21:23" x14ac:dyDescent="0.2">
      <c r="U6668" s="77"/>
      <c r="V6668" s="61"/>
      <c r="W6668" s="61"/>
    </row>
    <row r="6669" spans="21:23" x14ac:dyDescent="0.2">
      <c r="U6669" s="77"/>
      <c r="V6669" s="61"/>
      <c r="W6669" s="61"/>
    </row>
    <row r="6670" spans="21:23" x14ac:dyDescent="0.2">
      <c r="U6670" s="77"/>
      <c r="V6670" s="61"/>
      <c r="W6670" s="61"/>
    </row>
    <row r="6671" spans="21:23" x14ac:dyDescent="0.2">
      <c r="U6671" s="77"/>
      <c r="V6671" s="61"/>
      <c r="W6671" s="61"/>
    </row>
    <row r="6672" spans="21:23" x14ac:dyDescent="0.2">
      <c r="U6672" s="77"/>
      <c r="V6672" s="61"/>
      <c r="W6672" s="61"/>
    </row>
    <row r="6673" spans="21:23" x14ac:dyDescent="0.2">
      <c r="U6673" s="77"/>
      <c r="V6673" s="61"/>
      <c r="W6673" s="61"/>
    </row>
    <row r="6674" spans="21:23" x14ac:dyDescent="0.2">
      <c r="U6674" s="77"/>
      <c r="V6674" s="61"/>
      <c r="W6674" s="61"/>
    </row>
    <row r="6675" spans="21:23" x14ac:dyDescent="0.2">
      <c r="U6675" s="77"/>
      <c r="V6675" s="61"/>
      <c r="W6675" s="61"/>
    </row>
    <row r="6676" spans="21:23" x14ac:dyDescent="0.2">
      <c r="U6676" s="77"/>
      <c r="V6676" s="61"/>
      <c r="W6676" s="61"/>
    </row>
    <row r="6677" spans="21:23" x14ac:dyDescent="0.2">
      <c r="U6677" s="77"/>
      <c r="V6677" s="61"/>
      <c r="W6677" s="61"/>
    </row>
    <row r="6678" spans="21:23" x14ac:dyDescent="0.2">
      <c r="U6678" s="77"/>
      <c r="V6678" s="61"/>
      <c r="W6678" s="61"/>
    </row>
    <row r="6679" spans="21:23" x14ac:dyDescent="0.2">
      <c r="U6679" s="77"/>
      <c r="V6679" s="61"/>
      <c r="W6679" s="61"/>
    </row>
    <row r="6680" spans="21:23" x14ac:dyDescent="0.2">
      <c r="U6680" s="77"/>
      <c r="V6680" s="61"/>
      <c r="W6680" s="61"/>
    </row>
    <row r="6681" spans="21:23" x14ac:dyDescent="0.2">
      <c r="U6681" s="77"/>
      <c r="V6681" s="61"/>
      <c r="W6681" s="61"/>
    </row>
    <row r="6682" spans="21:23" x14ac:dyDescent="0.2">
      <c r="U6682" s="77"/>
      <c r="V6682" s="61"/>
      <c r="W6682" s="61"/>
    </row>
    <row r="6683" spans="21:23" x14ac:dyDescent="0.2">
      <c r="U6683" s="77"/>
      <c r="V6683" s="61"/>
      <c r="W6683" s="61"/>
    </row>
    <row r="6684" spans="21:23" x14ac:dyDescent="0.2">
      <c r="U6684" s="77"/>
      <c r="V6684" s="61"/>
      <c r="W6684" s="61"/>
    </row>
    <row r="6685" spans="21:23" x14ac:dyDescent="0.2">
      <c r="U6685" s="77"/>
      <c r="V6685" s="61"/>
      <c r="W6685" s="61"/>
    </row>
    <row r="6686" spans="21:23" x14ac:dyDescent="0.2">
      <c r="U6686" s="77"/>
      <c r="V6686" s="61"/>
      <c r="W6686" s="61"/>
    </row>
    <row r="6687" spans="21:23" x14ac:dyDescent="0.2">
      <c r="U6687" s="77"/>
      <c r="V6687" s="61"/>
      <c r="W6687" s="61"/>
    </row>
    <row r="6688" spans="21:23" x14ac:dyDescent="0.2">
      <c r="U6688" s="77"/>
      <c r="V6688" s="61"/>
      <c r="W6688" s="61"/>
    </row>
    <row r="6689" spans="21:23" x14ac:dyDescent="0.2">
      <c r="U6689" s="77"/>
      <c r="V6689" s="61"/>
      <c r="W6689" s="61"/>
    </row>
    <row r="6690" spans="21:23" x14ac:dyDescent="0.2">
      <c r="U6690" s="77"/>
      <c r="V6690" s="61"/>
      <c r="W6690" s="61"/>
    </row>
    <row r="6691" spans="21:23" x14ac:dyDescent="0.2">
      <c r="U6691" s="77"/>
      <c r="V6691" s="61"/>
      <c r="W6691" s="61"/>
    </row>
    <row r="6692" spans="21:23" x14ac:dyDescent="0.2">
      <c r="U6692" s="77"/>
      <c r="V6692" s="61"/>
      <c r="W6692" s="61"/>
    </row>
    <row r="6693" spans="21:23" x14ac:dyDescent="0.2">
      <c r="U6693" s="77"/>
      <c r="V6693" s="61"/>
      <c r="W6693" s="61"/>
    </row>
    <row r="6694" spans="21:23" x14ac:dyDescent="0.2">
      <c r="U6694" s="77"/>
      <c r="V6694" s="61"/>
      <c r="W6694" s="61"/>
    </row>
    <row r="6695" spans="21:23" x14ac:dyDescent="0.2">
      <c r="U6695" s="77"/>
      <c r="V6695" s="61"/>
      <c r="W6695" s="61"/>
    </row>
    <row r="6696" spans="21:23" x14ac:dyDescent="0.2">
      <c r="U6696" s="77"/>
      <c r="V6696" s="61"/>
      <c r="W6696" s="61"/>
    </row>
    <row r="6697" spans="21:23" x14ac:dyDescent="0.2">
      <c r="U6697" s="77"/>
      <c r="V6697" s="61"/>
      <c r="W6697" s="61"/>
    </row>
    <row r="6698" spans="21:23" x14ac:dyDescent="0.2">
      <c r="U6698" s="77"/>
      <c r="V6698" s="61"/>
      <c r="W6698" s="61"/>
    </row>
    <row r="6699" spans="21:23" x14ac:dyDescent="0.2">
      <c r="U6699" s="77"/>
      <c r="V6699" s="61"/>
      <c r="W6699" s="61"/>
    </row>
    <row r="6700" spans="21:23" x14ac:dyDescent="0.2">
      <c r="U6700" s="77"/>
      <c r="V6700" s="61"/>
      <c r="W6700" s="61"/>
    </row>
    <row r="6701" spans="21:23" x14ac:dyDescent="0.2">
      <c r="U6701" s="77"/>
      <c r="V6701" s="61"/>
      <c r="W6701" s="61"/>
    </row>
    <row r="6702" spans="21:23" x14ac:dyDescent="0.2">
      <c r="U6702" s="77"/>
      <c r="V6702" s="61"/>
      <c r="W6702" s="61"/>
    </row>
    <row r="6703" spans="21:23" x14ac:dyDescent="0.2">
      <c r="U6703" s="77"/>
      <c r="V6703" s="61"/>
      <c r="W6703" s="61"/>
    </row>
    <row r="6704" spans="21:23" x14ac:dyDescent="0.2">
      <c r="U6704" s="77"/>
      <c r="V6704" s="61"/>
      <c r="W6704" s="61"/>
    </row>
    <row r="6705" spans="21:23" x14ac:dyDescent="0.2">
      <c r="U6705" s="77"/>
      <c r="V6705" s="61"/>
      <c r="W6705" s="61"/>
    </row>
    <row r="6706" spans="21:23" x14ac:dyDescent="0.2">
      <c r="U6706" s="77"/>
      <c r="V6706" s="61"/>
      <c r="W6706" s="61"/>
    </row>
    <row r="6707" spans="21:23" x14ac:dyDescent="0.2">
      <c r="U6707" s="77"/>
      <c r="V6707" s="61"/>
      <c r="W6707" s="61"/>
    </row>
    <row r="6708" spans="21:23" x14ac:dyDescent="0.2">
      <c r="U6708" s="77"/>
      <c r="V6708" s="61"/>
      <c r="W6708" s="61"/>
    </row>
    <row r="6709" spans="21:23" x14ac:dyDescent="0.2">
      <c r="U6709" s="77"/>
      <c r="V6709" s="61"/>
      <c r="W6709" s="61"/>
    </row>
    <row r="6710" spans="21:23" x14ac:dyDescent="0.2">
      <c r="U6710" s="77"/>
      <c r="V6710" s="61"/>
      <c r="W6710" s="61"/>
    </row>
    <row r="6711" spans="21:23" x14ac:dyDescent="0.2">
      <c r="U6711" s="77"/>
      <c r="V6711" s="61"/>
      <c r="W6711" s="61"/>
    </row>
    <row r="6712" spans="21:23" x14ac:dyDescent="0.2">
      <c r="U6712" s="77"/>
      <c r="V6712" s="61"/>
      <c r="W6712" s="61"/>
    </row>
    <row r="6713" spans="21:23" x14ac:dyDescent="0.2">
      <c r="U6713" s="77"/>
      <c r="V6713" s="61"/>
      <c r="W6713" s="61"/>
    </row>
    <row r="6714" spans="21:23" x14ac:dyDescent="0.2">
      <c r="U6714" s="77"/>
      <c r="V6714" s="61"/>
      <c r="W6714" s="61"/>
    </row>
    <row r="6715" spans="21:23" x14ac:dyDescent="0.2">
      <c r="U6715" s="77"/>
      <c r="V6715" s="61"/>
      <c r="W6715" s="61"/>
    </row>
    <row r="6716" spans="21:23" x14ac:dyDescent="0.2">
      <c r="U6716" s="77"/>
      <c r="V6716" s="61"/>
      <c r="W6716" s="61"/>
    </row>
    <row r="6717" spans="21:23" x14ac:dyDescent="0.2">
      <c r="U6717" s="77"/>
      <c r="V6717" s="61"/>
      <c r="W6717" s="61"/>
    </row>
    <row r="6718" spans="21:23" x14ac:dyDescent="0.2">
      <c r="U6718" s="77"/>
      <c r="V6718" s="61"/>
      <c r="W6718" s="61"/>
    </row>
    <row r="6719" spans="21:23" x14ac:dyDescent="0.2">
      <c r="U6719" s="77"/>
      <c r="V6719" s="61"/>
      <c r="W6719" s="61"/>
    </row>
    <row r="6720" spans="21:23" x14ac:dyDescent="0.2">
      <c r="U6720" s="77"/>
      <c r="V6720" s="61"/>
      <c r="W6720" s="61"/>
    </row>
    <row r="6721" spans="21:23" x14ac:dyDescent="0.2">
      <c r="U6721" s="77"/>
      <c r="V6721" s="61"/>
      <c r="W6721" s="61"/>
    </row>
    <row r="6722" spans="21:23" x14ac:dyDescent="0.2">
      <c r="U6722" s="77"/>
      <c r="V6722" s="61"/>
      <c r="W6722" s="61"/>
    </row>
    <row r="6723" spans="21:23" x14ac:dyDescent="0.2">
      <c r="U6723" s="77"/>
      <c r="V6723" s="61"/>
      <c r="W6723" s="61"/>
    </row>
    <row r="6724" spans="21:23" x14ac:dyDescent="0.2">
      <c r="U6724" s="77"/>
      <c r="V6724" s="61"/>
      <c r="W6724" s="61"/>
    </row>
    <row r="6725" spans="21:23" x14ac:dyDescent="0.2">
      <c r="U6725" s="77"/>
      <c r="V6725" s="61"/>
      <c r="W6725" s="61"/>
    </row>
    <row r="6726" spans="21:23" x14ac:dyDescent="0.2">
      <c r="U6726" s="77"/>
      <c r="V6726" s="61"/>
      <c r="W6726" s="61"/>
    </row>
    <row r="6727" spans="21:23" x14ac:dyDescent="0.2">
      <c r="U6727" s="77"/>
      <c r="V6727" s="61"/>
      <c r="W6727" s="61"/>
    </row>
    <row r="6728" spans="21:23" x14ac:dyDescent="0.2">
      <c r="U6728" s="77"/>
      <c r="V6728" s="61"/>
      <c r="W6728" s="61"/>
    </row>
    <row r="6729" spans="21:23" x14ac:dyDescent="0.2">
      <c r="U6729" s="77"/>
      <c r="V6729" s="61"/>
      <c r="W6729" s="61"/>
    </row>
    <row r="6730" spans="21:23" x14ac:dyDescent="0.2">
      <c r="U6730" s="77"/>
      <c r="V6730" s="61"/>
      <c r="W6730" s="61"/>
    </row>
    <row r="6731" spans="21:23" x14ac:dyDescent="0.2">
      <c r="U6731" s="77"/>
      <c r="V6731" s="61"/>
      <c r="W6731" s="61"/>
    </row>
    <row r="6732" spans="21:23" x14ac:dyDescent="0.2">
      <c r="U6732" s="77"/>
      <c r="V6732" s="61"/>
      <c r="W6732" s="61"/>
    </row>
    <row r="6733" spans="21:23" x14ac:dyDescent="0.2">
      <c r="U6733" s="77"/>
      <c r="V6733" s="61"/>
      <c r="W6733" s="61"/>
    </row>
    <row r="6734" spans="21:23" x14ac:dyDescent="0.2">
      <c r="U6734" s="77"/>
      <c r="V6734" s="61"/>
      <c r="W6734" s="61"/>
    </row>
    <row r="6735" spans="21:23" x14ac:dyDescent="0.2">
      <c r="U6735" s="77"/>
      <c r="V6735" s="61"/>
      <c r="W6735" s="61"/>
    </row>
    <row r="6736" spans="21:23" x14ac:dyDescent="0.2">
      <c r="U6736" s="77"/>
      <c r="V6736" s="61"/>
      <c r="W6736" s="61"/>
    </row>
    <row r="6737" spans="21:23" x14ac:dyDescent="0.2">
      <c r="U6737" s="77"/>
      <c r="V6737" s="61"/>
      <c r="W6737" s="61"/>
    </row>
    <row r="6738" spans="21:23" x14ac:dyDescent="0.2">
      <c r="U6738" s="77"/>
      <c r="V6738" s="61"/>
      <c r="W6738" s="61"/>
    </row>
    <row r="6739" spans="21:23" x14ac:dyDescent="0.2">
      <c r="U6739" s="77"/>
      <c r="V6739" s="61"/>
      <c r="W6739" s="61"/>
    </row>
    <row r="6740" spans="21:23" x14ac:dyDescent="0.2">
      <c r="U6740" s="77"/>
      <c r="V6740" s="61"/>
      <c r="W6740" s="61"/>
    </row>
    <row r="6741" spans="21:23" x14ac:dyDescent="0.2">
      <c r="U6741" s="77"/>
      <c r="V6741" s="61"/>
      <c r="W6741" s="61"/>
    </row>
    <row r="6742" spans="21:23" x14ac:dyDescent="0.2">
      <c r="U6742" s="77"/>
      <c r="V6742" s="61"/>
      <c r="W6742" s="61"/>
    </row>
    <row r="6743" spans="21:23" x14ac:dyDescent="0.2">
      <c r="U6743" s="77"/>
      <c r="V6743" s="61"/>
      <c r="W6743" s="61"/>
    </row>
    <row r="6744" spans="21:23" x14ac:dyDescent="0.2">
      <c r="U6744" s="77"/>
      <c r="V6744" s="61"/>
      <c r="W6744" s="61"/>
    </row>
    <row r="6745" spans="21:23" x14ac:dyDescent="0.2">
      <c r="U6745" s="77"/>
      <c r="V6745" s="61"/>
      <c r="W6745" s="61"/>
    </row>
    <row r="6746" spans="21:23" x14ac:dyDescent="0.2">
      <c r="U6746" s="77"/>
      <c r="V6746" s="61"/>
      <c r="W6746" s="61"/>
    </row>
    <row r="6747" spans="21:23" x14ac:dyDescent="0.2">
      <c r="U6747" s="77"/>
      <c r="V6747" s="61"/>
      <c r="W6747" s="61"/>
    </row>
    <row r="6748" spans="21:23" x14ac:dyDescent="0.2">
      <c r="U6748" s="77"/>
      <c r="V6748" s="61"/>
      <c r="W6748" s="61"/>
    </row>
    <row r="6749" spans="21:23" x14ac:dyDescent="0.2">
      <c r="U6749" s="77"/>
      <c r="V6749" s="61"/>
      <c r="W6749" s="61"/>
    </row>
    <row r="6750" spans="21:23" x14ac:dyDescent="0.2">
      <c r="U6750" s="77"/>
      <c r="V6750" s="61"/>
      <c r="W6750" s="61"/>
    </row>
    <row r="6751" spans="21:23" x14ac:dyDescent="0.2">
      <c r="U6751" s="77"/>
      <c r="V6751" s="61"/>
      <c r="W6751" s="61"/>
    </row>
    <row r="6752" spans="21:23" x14ac:dyDescent="0.2">
      <c r="U6752" s="77"/>
      <c r="V6752" s="61"/>
      <c r="W6752" s="61"/>
    </row>
    <row r="6753" spans="21:23" x14ac:dyDescent="0.2">
      <c r="U6753" s="77"/>
      <c r="V6753" s="61"/>
      <c r="W6753" s="61"/>
    </row>
    <row r="6754" spans="21:23" x14ac:dyDescent="0.2">
      <c r="U6754" s="77"/>
      <c r="V6754" s="61"/>
      <c r="W6754" s="61"/>
    </row>
    <row r="6755" spans="21:23" x14ac:dyDescent="0.2">
      <c r="U6755" s="77"/>
      <c r="V6755" s="61"/>
      <c r="W6755" s="61"/>
    </row>
    <row r="6756" spans="21:23" x14ac:dyDescent="0.2">
      <c r="U6756" s="77"/>
      <c r="V6756" s="61"/>
      <c r="W6756" s="61"/>
    </row>
    <row r="6757" spans="21:23" x14ac:dyDescent="0.2">
      <c r="U6757" s="77"/>
      <c r="V6757" s="61"/>
      <c r="W6757" s="61"/>
    </row>
    <row r="6758" spans="21:23" x14ac:dyDescent="0.2">
      <c r="U6758" s="77"/>
      <c r="V6758" s="61"/>
      <c r="W6758" s="61"/>
    </row>
    <row r="6759" spans="21:23" x14ac:dyDescent="0.2">
      <c r="U6759" s="77"/>
      <c r="V6759" s="61"/>
      <c r="W6759" s="61"/>
    </row>
    <row r="6760" spans="21:23" x14ac:dyDescent="0.2">
      <c r="U6760" s="77"/>
      <c r="V6760" s="61"/>
      <c r="W6760" s="61"/>
    </row>
    <row r="6761" spans="21:23" x14ac:dyDescent="0.2">
      <c r="U6761" s="77"/>
      <c r="V6761" s="61"/>
      <c r="W6761" s="61"/>
    </row>
    <row r="6762" spans="21:23" x14ac:dyDescent="0.2">
      <c r="U6762" s="77"/>
      <c r="V6762" s="61"/>
      <c r="W6762" s="61"/>
    </row>
    <row r="6763" spans="21:23" x14ac:dyDescent="0.2">
      <c r="U6763" s="77"/>
      <c r="V6763" s="61"/>
      <c r="W6763" s="61"/>
    </row>
    <row r="6764" spans="21:23" x14ac:dyDescent="0.2">
      <c r="U6764" s="77"/>
      <c r="V6764" s="61"/>
      <c r="W6764" s="61"/>
    </row>
    <row r="6765" spans="21:23" x14ac:dyDescent="0.2">
      <c r="U6765" s="77"/>
      <c r="V6765" s="61"/>
      <c r="W6765" s="61"/>
    </row>
    <row r="6766" spans="21:23" x14ac:dyDescent="0.2">
      <c r="U6766" s="77"/>
      <c r="V6766" s="61"/>
      <c r="W6766" s="61"/>
    </row>
    <row r="6767" spans="21:23" x14ac:dyDescent="0.2">
      <c r="U6767" s="77"/>
      <c r="V6767" s="61"/>
      <c r="W6767" s="61"/>
    </row>
    <row r="6768" spans="21:23" x14ac:dyDescent="0.2">
      <c r="U6768" s="77"/>
      <c r="V6768" s="61"/>
      <c r="W6768" s="61"/>
    </row>
    <row r="6769" spans="21:23" x14ac:dyDescent="0.2">
      <c r="U6769" s="77"/>
      <c r="V6769" s="61"/>
      <c r="W6769" s="61"/>
    </row>
    <row r="6770" spans="21:23" x14ac:dyDescent="0.2">
      <c r="U6770" s="77"/>
      <c r="V6770" s="61"/>
      <c r="W6770" s="61"/>
    </row>
    <row r="6771" spans="21:23" x14ac:dyDescent="0.2">
      <c r="U6771" s="77"/>
      <c r="V6771" s="61"/>
      <c r="W6771" s="61"/>
    </row>
    <row r="6772" spans="21:23" x14ac:dyDescent="0.2">
      <c r="U6772" s="77"/>
      <c r="V6772" s="61"/>
      <c r="W6772" s="61"/>
    </row>
    <row r="6773" spans="21:23" x14ac:dyDescent="0.2">
      <c r="U6773" s="77"/>
      <c r="V6773" s="61"/>
      <c r="W6773" s="61"/>
    </row>
    <row r="6774" spans="21:23" x14ac:dyDescent="0.2">
      <c r="U6774" s="77"/>
      <c r="V6774" s="61"/>
      <c r="W6774" s="61"/>
    </row>
    <row r="6775" spans="21:23" x14ac:dyDescent="0.2">
      <c r="U6775" s="77"/>
      <c r="V6775" s="61"/>
      <c r="W6775" s="61"/>
    </row>
    <row r="6776" spans="21:23" x14ac:dyDescent="0.2">
      <c r="U6776" s="77"/>
      <c r="V6776" s="61"/>
      <c r="W6776" s="61"/>
    </row>
    <row r="6777" spans="21:23" x14ac:dyDescent="0.2">
      <c r="U6777" s="77"/>
      <c r="V6777" s="61"/>
      <c r="W6777" s="61"/>
    </row>
    <row r="6778" spans="21:23" x14ac:dyDescent="0.2">
      <c r="U6778" s="77"/>
      <c r="V6778" s="61"/>
      <c r="W6778" s="61"/>
    </row>
    <row r="6779" spans="21:23" x14ac:dyDescent="0.2">
      <c r="U6779" s="77"/>
      <c r="V6779" s="61"/>
      <c r="W6779" s="61"/>
    </row>
    <row r="6780" spans="21:23" x14ac:dyDescent="0.2">
      <c r="U6780" s="77"/>
      <c r="V6780" s="61"/>
      <c r="W6780" s="61"/>
    </row>
    <row r="6781" spans="21:23" x14ac:dyDescent="0.2">
      <c r="U6781" s="77"/>
      <c r="V6781" s="61"/>
      <c r="W6781" s="61"/>
    </row>
    <row r="6782" spans="21:23" x14ac:dyDescent="0.2">
      <c r="U6782" s="77"/>
      <c r="V6782" s="61"/>
      <c r="W6782" s="61"/>
    </row>
    <row r="6783" spans="21:23" x14ac:dyDescent="0.2">
      <c r="U6783" s="77"/>
      <c r="V6783" s="61"/>
      <c r="W6783" s="61"/>
    </row>
    <row r="6784" spans="21:23" x14ac:dyDescent="0.2">
      <c r="U6784" s="77"/>
      <c r="V6784" s="61"/>
      <c r="W6784" s="61"/>
    </row>
    <row r="6785" spans="21:23" x14ac:dyDescent="0.2">
      <c r="U6785" s="77"/>
      <c r="V6785" s="61"/>
      <c r="W6785" s="61"/>
    </row>
    <row r="6786" spans="21:23" x14ac:dyDescent="0.2">
      <c r="U6786" s="77"/>
      <c r="V6786" s="61"/>
      <c r="W6786" s="61"/>
    </row>
    <row r="6787" spans="21:23" x14ac:dyDescent="0.2">
      <c r="U6787" s="77"/>
      <c r="V6787" s="61"/>
      <c r="W6787" s="61"/>
    </row>
    <row r="6788" spans="21:23" x14ac:dyDescent="0.2">
      <c r="U6788" s="77"/>
      <c r="V6788" s="61"/>
      <c r="W6788" s="61"/>
    </row>
    <row r="6789" spans="21:23" x14ac:dyDescent="0.2">
      <c r="U6789" s="77"/>
      <c r="V6789" s="61"/>
      <c r="W6789" s="61"/>
    </row>
    <row r="6790" spans="21:23" x14ac:dyDescent="0.2">
      <c r="U6790" s="77"/>
      <c r="V6790" s="61"/>
      <c r="W6790" s="61"/>
    </row>
    <row r="6791" spans="21:23" x14ac:dyDescent="0.2">
      <c r="U6791" s="77"/>
      <c r="V6791" s="61"/>
      <c r="W6791" s="61"/>
    </row>
    <row r="6792" spans="21:23" x14ac:dyDescent="0.2">
      <c r="U6792" s="77"/>
      <c r="V6792" s="61"/>
      <c r="W6792" s="61"/>
    </row>
    <row r="6793" spans="21:23" x14ac:dyDescent="0.2">
      <c r="U6793" s="77"/>
      <c r="V6793" s="61"/>
      <c r="W6793" s="61"/>
    </row>
    <row r="6794" spans="21:23" x14ac:dyDescent="0.2">
      <c r="U6794" s="77"/>
      <c r="V6794" s="61"/>
      <c r="W6794" s="61"/>
    </row>
    <row r="6795" spans="21:23" x14ac:dyDescent="0.2">
      <c r="U6795" s="77"/>
      <c r="V6795" s="61"/>
      <c r="W6795" s="61"/>
    </row>
    <row r="6796" spans="21:23" x14ac:dyDescent="0.2">
      <c r="U6796" s="77"/>
      <c r="V6796" s="61"/>
      <c r="W6796" s="61"/>
    </row>
    <row r="6797" spans="21:23" x14ac:dyDescent="0.2">
      <c r="U6797" s="77"/>
      <c r="V6797" s="61"/>
      <c r="W6797" s="61"/>
    </row>
    <row r="6798" spans="21:23" x14ac:dyDescent="0.2">
      <c r="U6798" s="77"/>
      <c r="V6798" s="61"/>
      <c r="W6798" s="61"/>
    </row>
    <row r="6799" spans="21:23" x14ac:dyDescent="0.2">
      <c r="U6799" s="77"/>
      <c r="V6799" s="61"/>
      <c r="W6799" s="61"/>
    </row>
    <row r="6800" spans="21:23" x14ac:dyDescent="0.2">
      <c r="U6800" s="77"/>
      <c r="V6800" s="61"/>
      <c r="W6800" s="61"/>
    </row>
    <row r="6801" spans="21:23" x14ac:dyDescent="0.2">
      <c r="U6801" s="77"/>
      <c r="V6801" s="61"/>
      <c r="W6801" s="61"/>
    </row>
    <row r="6802" spans="21:23" x14ac:dyDescent="0.2">
      <c r="U6802" s="77"/>
      <c r="V6802" s="61"/>
      <c r="W6802" s="61"/>
    </row>
    <row r="6803" spans="21:23" x14ac:dyDescent="0.2">
      <c r="U6803" s="77"/>
      <c r="V6803" s="61"/>
      <c r="W6803" s="61"/>
    </row>
    <row r="6804" spans="21:23" x14ac:dyDescent="0.2">
      <c r="U6804" s="77"/>
      <c r="V6804" s="61"/>
      <c r="W6804" s="61"/>
    </row>
    <row r="6805" spans="21:23" x14ac:dyDescent="0.2">
      <c r="U6805" s="77"/>
      <c r="V6805" s="61"/>
      <c r="W6805" s="61"/>
    </row>
    <row r="6806" spans="21:23" x14ac:dyDescent="0.2">
      <c r="U6806" s="77"/>
      <c r="V6806" s="61"/>
      <c r="W6806" s="61"/>
    </row>
    <row r="6807" spans="21:23" x14ac:dyDescent="0.2">
      <c r="U6807" s="77"/>
      <c r="V6807" s="61"/>
      <c r="W6807" s="61"/>
    </row>
    <row r="6808" spans="21:23" x14ac:dyDescent="0.2">
      <c r="U6808" s="77"/>
      <c r="V6808" s="61"/>
      <c r="W6808" s="61"/>
    </row>
    <row r="6809" spans="21:23" x14ac:dyDescent="0.2">
      <c r="U6809" s="77"/>
      <c r="V6809" s="61"/>
      <c r="W6809" s="61"/>
    </row>
    <row r="6810" spans="21:23" x14ac:dyDescent="0.2">
      <c r="U6810" s="77"/>
      <c r="V6810" s="61"/>
      <c r="W6810" s="61"/>
    </row>
    <row r="6811" spans="21:23" x14ac:dyDescent="0.2">
      <c r="U6811" s="77"/>
      <c r="V6811" s="61"/>
      <c r="W6811" s="61"/>
    </row>
    <row r="6812" spans="21:23" x14ac:dyDescent="0.2">
      <c r="U6812" s="77"/>
      <c r="V6812" s="61"/>
      <c r="W6812" s="61"/>
    </row>
    <row r="6813" spans="21:23" x14ac:dyDescent="0.2">
      <c r="U6813" s="77"/>
      <c r="V6813" s="61"/>
      <c r="W6813" s="61"/>
    </row>
    <row r="6814" spans="21:23" x14ac:dyDescent="0.2">
      <c r="U6814" s="77"/>
      <c r="V6814" s="61"/>
      <c r="W6814" s="61"/>
    </row>
    <row r="6815" spans="21:23" x14ac:dyDescent="0.2">
      <c r="U6815" s="77"/>
      <c r="V6815" s="61"/>
      <c r="W6815" s="61"/>
    </row>
    <row r="6816" spans="21:23" x14ac:dyDescent="0.2">
      <c r="U6816" s="77"/>
      <c r="V6816" s="61"/>
      <c r="W6816" s="61"/>
    </row>
    <row r="6817" spans="21:23" x14ac:dyDescent="0.2">
      <c r="U6817" s="77"/>
      <c r="V6817" s="61"/>
      <c r="W6817" s="61"/>
    </row>
    <row r="6818" spans="21:23" x14ac:dyDescent="0.2">
      <c r="U6818" s="77"/>
      <c r="V6818" s="61"/>
      <c r="W6818" s="61"/>
    </row>
    <row r="6819" spans="21:23" x14ac:dyDescent="0.2">
      <c r="U6819" s="77"/>
      <c r="V6819" s="61"/>
      <c r="W6819" s="61"/>
    </row>
    <row r="6820" spans="21:23" x14ac:dyDescent="0.2">
      <c r="U6820" s="77"/>
      <c r="V6820" s="61"/>
      <c r="W6820" s="61"/>
    </row>
    <row r="6821" spans="21:23" x14ac:dyDescent="0.2">
      <c r="U6821" s="77"/>
      <c r="V6821" s="61"/>
      <c r="W6821" s="61"/>
    </row>
    <row r="6822" spans="21:23" x14ac:dyDescent="0.2">
      <c r="U6822" s="77"/>
      <c r="V6822" s="61"/>
      <c r="W6822" s="61"/>
    </row>
    <row r="6823" spans="21:23" x14ac:dyDescent="0.2">
      <c r="U6823" s="77"/>
      <c r="V6823" s="61"/>
      <c r="W6823" s="61"/>
    </row>
    <row r="6824" spans="21:23" x14ac:dyDescent="0.2">
      <c r="U6824" s="77"/>
      <c r="V6824" s="61"/>
      <c r="W6824" s="61"/>
    </row>
    <row r="6825" spans="21:23" x14ac:dyDescent="0.2">
      <c r="U6825" s="77"/>
      <c r="V6825" s="61"/>
      <c r="W6825" s="61"/>
    </row>
    <row r="6826" spans="21:23" x14ac:dyDescent="0.2">
      <c r="U6826" s="77"/>
      <c r="V6826" s="61"/>
      <c r="W6826" s="61"/>
    </row>
    <row r="6827" spans="21:23" x14ac:dyDescent="0.2">
      <c r="U6827" s="77"/>
      <c r="V6827" s="61"/>
      <c r="W6827" s="61"/>
    </row>
    <row r="6828" spans="21:23" x14ac:dyDescent="0.2">
      <c r="U6828" s="77"/>
      <c r="V6828" s="61"/>
      <c r="W6828" s="61"/>
    </row>
    <row r="6829" spans="21:23" x14ac:dyDescent="0.2">
      <c r="U6829" s="77"/>
      <c r="V6829" s="61"/>
      <c r="W6829" s="61"/>
    </row>
    <row r="6830" spans="21:23" x14ac:dyDescent="0.2">
      <c r="U6830" s="77"/>
      <c r="V6830" s="61"/>
      <c r="W6830" s="61"/>
    </row>
    <row r="6831" spans="21:23" x14ac:dyDescent="0.2">
      <c r="U6831" s="77"/>
      <c r="V6831" s="61"/>
      <c r="W6831" s="61"/>
    </row>
    <row r="6832" spans="21:23" x14ac:dyDescent="0.2">
      <c r="U6832" s="77"/>
      <c r="V6832" s="61"/>
      <c r="W6832" s="61"/>
    </row>
    <row r="6833" spans="21:23" x14ac:dyDescent="0.2">
      <c r="U6833" s="77"/>
      <c r="V6833" s="61"/>
      <c r="W6833" s="61"/>
    </row>
    <row r="6834" spans="21:23" x14ac:dyDescent="0.2">
      <c r="U6834" s="77"/>
      <c r="V6834" s="61"/>
      <c r="W6834" s="61"/>
    </row>
    <row r="6835" spans="21:23" x14ac:dyDescent="0.2">
      <c r="U6835" s="77"/>
      <c r="V6835" s="61"/>
      <c r="W6835" s="61"/>
    </row>
    <row r="6836" spans="21:23" x14ac:dyDescent="0.2">
      <c r="U6836" s="77"/>
      <c r="V6836" s="61"/>
      <c r="W6836" s="61"/>
    </row>
    <row r="6837" spans="21:23" x14ac:dyDescent="0.2">
      <c r="U6837" s="77"/>
      <c r="V6837" s="61"/>
      <c r="W6837" s="61"/>
    </row>
    <row r="6838" spans="21:23" x14ac:dyDescent="0.2">
      <c r="U6838" s="77"/>
      <c r="V6838" s="61"/>
      <c r="W6838" s="61"/>
    </row>
    <row r="6839" spans="21:23" x14ac:dyDescent="0.2">
      <c r="U6839" s="77"/>
      <c r="V6839" s="61"/>
      <c r="W6839" s="61"/>
    </row>
    <row r="6840" spans="21:23" x14ac:dyDescent="0.2">
      <c r="U6840" s="77"/>
      <c r="V6840" s="61"/>
      <c r="W6840" s="61"/>
    </row>
    <row r="6841" spans="21:23" x14ac:dyDescent="0.2">
      <c r="U6841" s="77"/>
      <c r="V6841" s="61"/>
      <c r="W6841" s="61"/>
    </row>
    <row r="6842" spans="21:23" x14ac:dyDescent="0.2">
      <c r="U6842" s="77"/>
      <c r="V6842" s="61"/>
      <c r="W6842" s="61"/>
    </row>
    <row r="6843" spans="21:23" x14ac:dyDescent="0.2">
      <c r="U6843" s="77"/>
      <c r="V6843" s="61"/>
      <c r="W6843" s="61"/>
    </row>
    <row r="6844" spans="21:23" x14ac:dyDescent="0.2">
      <c r="U6844" s="77"/>
      <c r="V6844" s="61"/>
      <c r="W6844" s="61"/>
    </row>
    <row r="6845" spans="21:23" x14ac:dyDescent="0.2">
      <c r="U6845" s="77"/>
      <c r="V6845" s="61"/>
      <c r="W6845" s="61"/>
    </row>
    <row r="6846" spans="21:23" x14ac:dyDescent="0.2">
      <c r="U6846" s="77"/>
      <c r="V6846" s="61"/>
      <c r="W6846" s="61"/>
    </row>
    <row r="6847" spans="21:23" x14ac:dyDescent="0.2">
      <c r="U6847" s="77"/>
      <c r="V6847" s="61"/>
      <c r="W6847" s="61"/>
    </row>
    <row r="6848" spans="21:23" x14ac:dyDescent="0.2">
      <c r="U6848" s="77"/>
      <c r="V6848" s="61"/>
      <c r="W6848" s="61"/>
    </row>
    <row r="6849" spans="21:23" x14ac:dyDescent="0.2">
      <c r="U6849" s="77"/>
      <c r="V6849" s="61"/>
      <c r="W6849" s="61"/>
    </row>
    <row r="6850" spans="21:23" x14ac:dyDescent="0.2">
      <c r="U6850" s="77"/>
      <c r="V6850" s="61"/>
      <c r="W6850" s="61"/>
    </row>
    <row r="6851" spans="21:23" x14ac:dyDescent="0.2">
      <c r="U6851" s="77"/>
      <c r="V6851" s="61"/>
      <c r="W6851" s="61"/>
    </row>
    <row r="6852" spans="21:23" x14ac:dyDescent="0.2">
      <c r="U6852" s="77"/>
      <c r="V6852" s="61"/>
      <c r="W6852" s="61"/>
    </row>
    <row r="6853" spans="21:23" x14ac:dyDescent="0.2">
      <c r="U6853" s="77"/>
      <c r="V6853" s="61"/>
      <c r="W6853" s="61"/>
    </row>
    <row r="6854" spans="21:23" x14ac:dyDescent="0.2">
      <c r="U6854" s="77"/>
      <c r="V6854" s="61"/>
      <c r="W6854" s="61"/>
    </row>
    <row r="6855" spans="21:23" x14ac:dyDescent="0.2">
      <c r="U6855" s="77"/>
      <c r="V6855" s="61"/>
      <c r="W6855" s="61"/>
    </row>
    <row r="6856" spans="21:23" x14ac:dyDescent="0.2">
      <c r="U6856" s="77"/>
      <c r="V6856" s="61"/>
      <c r="W6856" s="61"/>
    </row>
    <row r="6857" spans="21:23" x14ac:dyDescent="0.2">
      <c r="U6857" s="77"/>
      <c r="V6857" s="61"/>
      <c r="W6857" s="61"/>
    </row>
    <row r="6858" spans="21:23" x14ac:dyDescent="0.2">
      <c r="U6858" s="77"/>
      <c r="V6858" s="61"/>
      <c r="W6858" s="61"/>
    </row>
    <row r="6859" spans="21:23" x14ac:dyDescent="0.2">
      <c r="U6859" s="77"/>
      <c r="V6859" s="61"/>
      <c r="W6859" s="61"/>
    </row>
    <row r="6860" spans="21:23" x14ac:dyDescent="0.2">
      <c r="U6860" s="77"/>
      <c r="V6860" s="61"/>
      <c r="W6860" s="61"/>
    </row>
    <row r="6861" spans="21:23" x14ac:dyDescent="0.2">
      <c r="U6861" s="77"/>
      <c r="V6861" s="61"/>
      <c r="W6861" s="61"/>
    </row>
    <row r="6862" spans="21:23" x14ac:dyDescent="0.2">
      <c r="U6862" s="77"/>
      <c r="V6862" s="61"/>
      <c r="W6862" s="61"/>
    </row>
    <row r="6863" spans="21:23" x14ac:dyDescent="0.2">
      <c r="U6863" s="77"/>
      <c r="V6863" s="61"/>
      <c r="W6863" s="61"/>
    </row>
    <row r="6864" spans="21:23" x14ac:dyDescent="0.2">
      <c r="U6864" s="77"/>
      <c r="V6864" s="61"/>
      <c r="W6864" s="61"/>
    </row>
    <row r="6865" spans="21:23" x14ac:dyDescent="0.2">
      <c r="U6865" s="77"/>
      <c r="V6865" s="61"/>
      <c r="W6865" s="61"/>
    </row>
    <row r="6866" spans="21:23" x14ac:dyDescent="0.2">
      <c r="U6866" s="77"/>
      <c r="V6866" s="61"/>
      <c r="W6866" s="61"/>
    </row>
    <row r="6867" spans="21:23" x14ac:dyDescent="0.2">
      <c r="U6867" s="77"/>
      <c r="V6867" s="61"/>
      <c r="W6867" s="61"/>
    </row>
    <row r="6868" spans="21:23" x14ac:dyDescent="0.2">
      <c r="U6868" s="77"/>
      <c r="V6868" s="61"/>
      <c r="W6868" s="61"/>
    </row>
    <row r="6869" spans="21:23" x14ac:dyDescent="0.2">
      <c r="U6869" s="77"/>
      <c r="V6869" s="61"/>
      <c r="W6869" s="61"/>
    </row>
    <row r="6870" spans="21:23" x14ac:dyDescent="0.2">
      <c r="U6870" s="77"/>
      <c r="V6870" s="61"/>
      <c r="W6870" s="61"/>
    </row>
    <row r="6871" spans="21:23" x14ac:dyDescent="0.2">
      <c r="U6871" s="77"/>
      <c r="V6871" s="61"/>
      <c r="W6871" s="61"/>
    </row>
    <row r="6872" spans="21:23" x14ac:dyDescent="0.2">
      <c r="U6872" s="77"/>
      <c r="V6872" s="61"/>
      <c r="W6872" s="61"/>
    </row>
    <row r="6873" spans="21:23" x14ac:dyDescent="0.2">
      <c r="U6873" s="77"/>
      <c r="V6873" s="61"/>
      <c r="W6873" s="61"/>
    </row>
    <row r="6874" spans="21:23" x14ac:dyDescent="0.2">
      <c r="U6874" s="77"/>
      <c r="V6874" s="61"/>
      <c r="W6874" s="61"/>
    </row>
    <row r="6875" spans="21:23" x14ac:dyDescent="0.2">
      <c r="U6875" s="77"/>
      <c r="V6875" s="61"/>
      <c r="W6875" s="61"/>
    </row>
    <row r="6876" spans="21:23" x14ac:dyDescent="0.2">
      <c r="U6876" s="77"/>
      <c r="V6876" s="61"/>
      <c r="W6876" s="61"/>
    </row>
    <row r="6877" spans="21:23" x14ac:dyDescent="0.2">
      <c r="U6877" s="77"/>
      <c r="V6877" s="61"/>
      <c r="W6877" s="61"/>
    </row>
    <row r="6878" spans="21:23" x14ac:dyDescent="0.2">
      <c r="U6878" s="77"/>
      <c r="V6878" s="61"/>
      <c r="W6878" s="61"/>
    </row>
    <row r="6879" spans="21:23" x14ac:dyDescent="0.2">
      <c r="U6879" s="77"/>
      <c r="V6879" s="61"/>
      <c r="W6879" s="61"/>
    </row>
    <row r="6880" spans="21:23" x14ac:dyDescent="0.2">
      <c r="U6880" s="77"/>
      <c r="V6880" s="61"/>
      <c r="W6880" s="61"/>
    </row>
    <row r="6881" spans="21:23" x14ac:dyDescent="0.2">
      <c r="U6881" s="77"/>
      <c r="V6881" s="61"/>
      <c r="W6881" s="61"/>
    </row>
    <row r="6882" spans="21:23" x14ac:dyDescent="0.2">
      <c r="U6882" s="77"/>
      <c r="V6882" s="61"/>
      <c r="W6882" s="61"/>
    </row>
    <row r="6883" spans="21:23" x14ac:dyDescent="0.2">
      <c r="U6883" s="77"/>
      <c r="V6883" s="61"/>
      <c r="W6883" s="61"/>
    </row>
    <row r="6884" spans="21:23" x14ac:dyDescent="0.2">
      <c r="U6884" s="77"/>
      <c r="V6884" s="61"/>
      <c r="W6884" s="61"/>
    </row>
    <row r="6885" spans="21:23" x14ac:dyDescent="0.2">
      <c r="U6885" s="77"/>
      <c r="V6885" s="61"/>
      <c r="W6885" s="61"/>
    </row>
    <row r="6886" spans="21:23" x14ac:dyDescent="0.2">
      <c r="U6886" s="77"/>
      <c r="V6886" s="61"/>
      <c r="W6886" s="61"/>
    </row>
    <row r="6887" spans="21:23" x14ac:dyDescent="0.2">
      <c r="U6887" s="77"/>
      <c r="V6887" s="61"/>
      <c r="W6887" s="61"/>
    </row>
    <row r="6888" spans="21:23" x14ac:dyDescent="0.2">
      <c r="U6888" s="77"/>
      <c r="V6888" s="61"/>
      <c r="W6888" s="61"/>
    </row>
    <row r="6889" spans="21:23" x14ac:dyDescent="0.2">
      <c r="U6889" s="77"/>
      <c r="V6889" s="61"/>
      <c r="W6889" s="61"/>
    </row>
    <row r="6890" spans="21:23" x14ac:dyDescent="0.2">
      <c r="U6890" s="77"/>
      <c r="V6890" s="61"/>
      <c r="W6890" s="61"/>
    </row>
    <row r="6891" spans="21:23" x14ac:dyDescent="0.2">
      <c r="U6891" s="77"/>
      <c r="V6891" s="61"/>
      <c r="W6891" s="61"/>
    </row>
    <row r="6892" spans="21:23" x14ac:dyDescent="0.2">
      <c r="U6892" s="77"/>
      <c r="V6892" s="61"/>
      <c r="W6892" s="61"/>
    </row>
    <row r="6893" spans="21:23" x14ac:dyDescent="0.2">
      <c r="U6893" s="77"/>
      <c r="V6893" s="61"/>
      <c r="W6893" s="61"/>
    </row>
    <row r="6894" spans="21:23" x14ac:dyDescent="0.2">
      <c r="U6894" s="77"/>
      <c r="V6894" s="61"/>
      <c r="W6894" s="61"/>
    </row>
    <row r="6895" spans="21:23" x14ac:dyDescent="0.2">
      <c r="U6895" s="77"/>
      <c r="V6895" s="61"/>
      <c r="W6895" s="61"/>
    </row>
    <row r="6896" spans="21:23" x14ac:dyDescent="0.2">
      <c r="U6896" s="77"/>
      <c r="V6896" s="61"/>
      <c r="W6896" s="61"/>
    </row>
    <row r="6897" spans="21:23" x14ac:dyDescent="0.2">
      <c r="U6897" s="77"/>
      <c r="V6897" s="61"/>
      <c r="W6897" s="61"/>
    </row>
    <row r="6898" spans="21:23" x14ac:dyDescent="0.2">
      <c r="U6898" s="77"/>
      <c r="V6898" s="61"/>
      <c r="W6898" s="61"/>
    </row>
    <row r="6899" spans="21:23" x14ac:dyDescent="0.2">
      <c r="U6899" s="77"/>
      <c r="V6899" s="61"/>
      <c r="W6899" s="61"/>
    </row>
    <row r="6900" spans="21:23" x14ac:dyDescent="0.2">
      <c r="U6900" s="77"/>
      <c r="V6900" s="61"/>
      <c r="W6900" s="61"/>
    </row>
    <row r="6901" spans="21:23" x14ac:dyDescent="0.2">
      <c r="U6901" s="77"/>
      <c r="V6901" s="61"/>
      <c r="W6901" s="61"/>
    </row>
    <row r="6902" spans="21:23" x14ac:dyDescent="0.2">
      <c r="U6902" s="77"/>
      <c r="V6902" s="61"/>
      <c r="W6902" s="61"/>
    </row>
    <row r="6903" spans="21:23" x14ac:dyDescent="0.2">
      <c r="U6903" s="77"/>
      <c r="V6903" s="61"/>
      <c r="W6903" s="61"/>
    </row>
    <row r="6904" spans="21:23" x14ac:dyDescent="0.2">
      <c r="U6904" s="77"/>
      <c r="V6904" s="61"/>
      <c r="W6904" s="61"/>
    </row>
    <row r="6905" spans="21:23" x14ac:dyDescent="0.2">
      <c r="U6905" s="77"/>
      <c r="V6905" s="61"/>
      <c r="W6905" s="61"/>
    </row>
    <row r="6906" spans="21:23" x14ac:dyDescent="0.2">
      <c r="U6906" s="77"/>
      <c r="V6906" s="61"/>
      <c r="W6906" s="61"/>
    </row>
    <row r="6907" spans="21:23" x14ac:dyDescent="0.2">
      <c r="U6907" s="77"/>
      <c r="V6907" s="61"/>
      <c r="W6907" s="61"/>
    </row>
    <row r="6908" spans="21:23" x14ac:dyDescent="0.2">
      <c r="U6908" s="77"/>
      <c r="V6908" s="61"/>
      <c r="W6908" s="61"/>
    </row>
    <row r="6909" spans="21:23" x14ac:dyDescent="0.2">
      <c r="U6909" s="77"/>
      <c r="V6909" s="61"/>
      <c r="W6909" s="61"/>
    </row>
    <row r="6910" spans="21:23" x14ac:dyDescent="0.2">
      <c r="U6910" s="77"/>
      <c r="V6910" s="61"/>
      <c r="W6910" s="61"/>
    </row>
    <row r="6911" spans="21:23" x14ac:dyDescent="0.2">
      <c r="U6911" s="77"/>
      <c r="V6911" s="61"/>
      <c r="W6911" s="61"/>
    </row>
    <row r="6912" spans="21:23" x14ac:dyDescent="0.2">
      <c r="U6912" s="77"/>
      <c r="V6912" s="61"/>
      <c r="W6912" s="61"/>
    </row>
    <row r="6913" spans="21:23" x14ac:dyDescent="0.2">
      <c r="U6913" s="77"/>
      <c r="V6913" s="61"/>
      <c r="W6913" s="61"/>
    </row>
    <row r="6914" spans="21:23" x14ac:dyDescent="0.2">
      <c r="U6914" s="77"/>
      <c r="V6914" s="61"/>
      <c r="W6914" s="61"/>
    </row>
    <row r="6915" spans="21:23" x14ac:dyDescent="0.2">
      <c r="U6915" s="77"/>
      <c r="V6915" s="61"/>
      <c r="W6915" s="61"/>
    </row>
    <row r="6916" spans="21:23" x14ac:dyDescent="0.2">
      <c r="U6916" s="77"/>
      <c r="V6916" s="61"/>
      <c r="W6916" s="61"/>
    </row>
    <row r="6917" spans="21:23" x14ac:dyDescent="0.2">
      <c r="U6917" s="77"/>
      <c r="V6917" s="61"/>
      <c r="W6917" s="61"/>
    </row>
    <row r="6918" spans="21:23" x14ac:dyDescent="0.2">
      <c r="U6918" s="77"/>
      <c r="V6918" s="61"/>
      <c r="W6918" s="61"/>
    </row>
    <row r="6919" spans="21:23" x14ac:dyDescent="0.2">
      <c r="U6919" s="77"/>
      <c r="V6919" s="61"/>
      <c r="W6919" s="61"/>
    </row>
    <row r="6920" spans="21:23" x14ac:dyDescent="0.2">
      <c r="U6920" s="77"/>
      <c r="V6920" s="61"/>
      <c r="W6920" s="61"/>
    </row>
    <row r="6921" spans="21:23" x14ac:dyDescent="0.2">
      <c r="U6921" s="77"/>
      <c r="V6921" s="61"/>
      <c r="W6921" s="61"/>
    </row>
    <row r="6922" spans="21:23" x14ac:dyDescent="0.2">
      <c r="U6922" s="77"/>
      <c r="V6922" s="61"/>
      <c r="W6922" s="61"/>
    </row>
    <row r="6923" spans="21:23" x14ac:dyDescent="0.2">
      <c r="U6923" s="77"/>
      <c r="V6923" s="61"/>
      <c r="W6923" s="61"/>
    </row>
    <row r="6924" spans="21:23" x14ac:dyDescent="0.2">
      <c r="U6924" s="77"/>
      <c r="V6924" s="61"/>
      <c r="W6924" s="61"/>
    </row>
    <row r="6925" spans="21:23" x14ac:dyDescent="0.2">
      <c r="U6925" s="77"/>
      <c r="V6925" s="61"/>
      <c r="W6925" s="61"/>
    </row>
    <row r="6926" spans="21:23" x14ac:dyDescent="0.2">
      <c r="U6926" s="77"/>
      <c r="V6926" s="61"/>
      <c r="W6926" s="61"/>
    </row>
    <row r="6927" spans="21:23" x14ac:dyDescent="0.2">
      <c r="U6927" s="77"/>
      <c r="V6927" s="61"/>
      <c r="W6927" s="61"/>
    </row>
    <row r="6928" spans="21:23" x14ac:dyDescent="0.2">
      <c r="U6928" s="77"/>
      <c r="V6928" s="61"/>
      <c r="W6928" s="61"/>
    </row>
    <row r="6929" spans="21:23" x14ac:dyDescent="0.2">
      <c r="U6929" s="77"/>
      <c r="V6929" s="61"/>
      <c r="W6929" s="61"/>
    </row>
    <row r="6930" spans="21:23" x14ac:dyDescent="0.2">
      <c r="U6930" s="77"/>
      <c r="V6930" s="61"/>
      <c r="W6930" s="61"/>
    </row>
    <row r="6931" spans="21:23" x14ac:dyDescent="0.2">
      <c r="U6931" s="77"/>
      <c r="V6931" s="61"/>
      <c r="W6931" s="61"/>
    </row>
    <row r="6932" spans="21:23" x14ac:dyDescent="0.2">
      <c r="U6932" s="77"/>
      <c r="V6932" s="61"/>
      <c r="W6932" s="61"/>
    </row>
    <row r="6933" spans="21:23" x14ac:dyDescent="0.2">
      <c r="U6933" s="77"/>
      <c r="V6933" s="61"/>
      <c r="W6933" s="61"/>
    </row>
    <row r="6934" spans="21:23" x14ac:dyDescent="0.2">
      <c r="U6934" s="77"/>
      <c r="V6934" s="61"/>
      <c r="W6934" s="61"/>
    </row>
    <row r="6935" spans="21:23" x14ac:dyDescent="0.2">
      <c r="U6935" s="77"/>
      <c r="V6935" s="61"/>
      <c r="W6935" s="61"/>
    </row>
    <row r="6936" spans="21:23" x14ac:dyDescent="0.2">
      <c r="U6936" s="77"/>
      <c r="V6936" s="61"/>
      <c r="W6936" s="61"/>
    </row>
    <row r="6937" spans="21:23" x14ac:dyDescent="0.2">
      <c r="U6937" s="77"/>
      <c r="V6937" s="61"/>
      <c r="W6937" s="61"/>
    </row>
    <row r="6938" spans="21:23" x14ac:dyDescent="0.2">
      <c r="U6938" s="77"/>
      <c r="V6938" s="61"/>
      <c r="W6938" s="61"/>
    </row>
    <row r="6939" spans="21:23" x14ac:dyDescent="0.2">
      <c r="U6939" s="77"/>
      <c r="V6939" s="61"/>
      <c r="W6939" s="61"/>
    </row>
    <row r="6940" spans="21:23" x14ac:dyDescent="0.2">
      <c r="U6940" s="77"/>
      <c r="V6940" s="61"/>
      <c r="W6940" s="61"/>
    </row>
    <row r="6941" spans="21:23" x14ac:dyDescent="0.2">
      <c r="U6941" s="77"/>
      <c r="V6941" s="61"/>
      <c r="W6941" s="61"/>
    </row>
    <row r="6942" spans="21:23" x14ac:dyDescent="0.2">
      <c r="U6942" s="77"/>
      <c r="V6942" s="61"/>
      <c r="W6942" s="61"/>
    </row>
    <row r="6943" spans="21:23" x14ac:dyDescent="0.2">
      <c r="U6943" s="77"/>
      <c r="V6943" s="61"/>
      <c r="W6943" s="61"/>
    </row>
    <row r="6944" spans="21:23" x14ac:dyDescent="0.2">
      <c r="U6944" s="77"/>
      <c r="V6944" s="61"/>
      <c r="W6944" s="61"/>
    </row>
    <row r="6945" spans="21:23" x14ac:dyDescent="0.2">
      <c r="U6945" s="77"/>
      <c r="V6945" s="61"/>
      <c r="W6945" s="61"/>
    </row>
    <row r="6946" spans="21:23" x14ac:dyDescent="0.2">
      <c r="U6946" s="77"/>
      <c r="V6946" s="61"/>
      <c r="W6946" s="61"/>
    </row>
    <row r="6947" spans="21:23" x14ac:dyDescent="0.2">
      <c r="U6947" s="77"/>
      <c r="V6947" s="61"/>
      <c r="W6947" s="61"/>
    </row>
    <row r="6948" spans="21:23" x14ac:dyDescent="0.2">
      <c r="U6948" s="77"/>
      <c r="V6948" s="61"/>
      <c r="W6948" s="61"/>
    </row>
    <row r="6949" spans="21:23" x14ac:dyDescent="0.2">
      <c r="U6949" s="77"/>
      <c r="V6949" s="61"/>
      <c r="W6949" s="61"/>
    </row>
    <row r="6950" spans="21:23" x14ac:dyDescent="0.2">
      <c r="U6950" s="77"/>
      <c r="V6950" s="61"/>
      <c r="W6950" s="61"/>
    </row>
    <row r="6951" spans="21:23" x14ac:dyDescent="0.2">
      <c r="U6951" s="77"/>
      <c r="V6951" s="61"/>
      <c r="W6951" s="61"/>
    </row>
    <row r="6952" spans="21:23" x14ac:dyDescent="0.2">
      <c r="U6952" s="77"/>
      <c r="V6952" s="61"/>
      <c r="W6952" s="61"/>
    </row>
    <row r="6953" spans="21:23" x14ac:dyDescent="0.2">
      <c r="U6953" s="77"/>
      <c r="V6953" s="61"/>
      <c r="W6953" s="61"/>
    </row>
    <row r="6954" spans="21:23" x14ac:dyDescent="0.2">
      <c r="U6954" s="77"/>
      <c r="V6954" s="61"/>
      <c r="W6954" s="61"/>
    </row>
    <row r="6955" spans="21:23" x14ac:dyDescent="0.2">
      <c r="U6955" s="77"/>
      <c r="V6955" s="61"/>
      <c r="W6955" s="61"/>
    </row>
    <row r="6956" spans="21:23" x14ac:dyDescent="0.2">
      <c r="U6956" s="77"/>
      <c r="V6956" s="61"/>
      <c r="W6956" s="61"/>
    </row>
    <row r="6957" spans="21:23" x14ac:dyDescent="0.2">
      <c r="U6957" s="77"/>
      <c r="V6957" s="61"/>
      <c r="W6957" s="61"/>
    </row>
    <row r="6958" spans="21:23" x14ac:dyDescent="0.2">
      <c r="U6958" s="77"/>
      <c r="V6958" s="61"/>
      <c r="W6958" s="61"/>
    </row>
    <row r="6959" spans="21:23" x14ac:dyDescent="0.2">
      <c r="U6959" s="77"/>
      <c r="V6959" s="61"/>
      <c r="W6959" s="61"/>
    </row>
    <row r="6960" spans="21:23" x14ac:dyDescent="0.2">
      <c r="U6960" s="77"/>
      <c r="V6960" s="61"/>
      <c r="W6960" s="61"/>
    </row>
    <row r="6961" spans="21:23" x14ac:dyDescent="0.2">
      <c r="U6961" s="77"/>
      <c r="V6961" s="61"/>
      <c r="W6961" s="61"/>
    </row>
    <row r="6962" spans="21:23" x14ac:dyDescent="0.2">
      <c r="U6962" s="77"/>
      <c r="V6962" s="61"/>
      <c r="W6962" s="61"/>
    </row>
    <row r="6963" spans="21:23" x14ac:dyDescent="0.2">
      <c r="U6963" s="77"/>
      <c r="V6963" s="61"/>
      <c r="W6963" s="61"/>
    </row>
    <row r="6964" spans="21:23" x14ac:dyDescent="0.2">
      <c r="U6964" s="77"/>
      <c r="V6964" s="61"/>
      <c r="W6964" s="61"/>
    </row>
    <row r="6965" spans="21:23" x14ac:dyDescent="0.2">
      <c r="U6965" s="77"/>
      <c r="V6965" s="61"/>
      <c r="W6965" s="61"/>
    </row>
    <row r="6966" spans="21:23" x14ac:dyDescent="0.2">
      <c r="U6966" s="77"/>
      <c r="V6966" s="61"/>
      <c r="W6966" s="61"/>
    </row>
    <row r="6967" spans="21:23" x14ac:dyDescent="0.2">
      <c r="U6967" s="77"/>
      <c r="V6967" s="61"/>
      <c r="W6967" s="61"/>
    </row>
    <row r="6968" spans="21:23" x14ac:dyDescent="0.2">
      <c r="U6968" s="77"/>
      <c r="V6968" s="61"/>
      <c r="W6968" s="61"/>
    </row>
    <row r="6969" spans="21:23" x14ac:dyDescent="0.2">
      <c r="U6969" s="77"/>
      <c r="V6969" s="61"/>
      <c r="W6969" s="61"/>
    </row>
    <row r="6970" spans="21:23" x14ac:dyDescent="0.2">
      <c r="U6970" s="77"/>
      <c r="V6970" s="61"/>
      <c r="W6970" s="61"/>
    </row>
    <row r="6971" spans="21:23" x14ac:dyDescent="0.2">
      <c r="U6971" s="77"/>
      <c r="V6971" s="61"/>
      <c r="W6971" s="61"/>
    </row>
    <row r="6972" spans="21:23" x14ac:dyDescent="0.2">
      <c r="U6972" s="77"/>
      <c r="V6972" s="61"/>
      <c r="W6972" s="61"/>
    </row>
    <row r="6973" spans="21:23" x14ac:dyDescent="0.2">
      <c r="U6973" s="77"/>
      <c r="V6973" s="61"/>
      <c r="W6973" s="61"/>
    </row>
    <row r="6974" spans="21:23" x14ac:dyDescent="0.2">
      <c r="U6974" s="77"/>
      <c r="V6974" s="61"/>
      <c r="W6974" s="61"/>
    </row>
    <row r="6975" spans="21:23" x14ac:dyDescent="0.2">
      <c r="U6975" s="77"/>
      <c r="V6975" s="61"/>
      <c r="W6975" s="61"/>
    </row>
    <row r="6976" spans="21:23" x14ac:dyDescent="0.2">
      <c r="U6976" s="77"/>
      <c r="V6976" s="61"/>
      <c r="W6976" s="61"/>
    </row>
    <row r="6977" spans="21:23" x14ac:dyDescent="0.2">
      <c r="U6977" s="77"/>
      <c r="V6977" s="61"/>
      <c r="W6977" s="61"/>
    </row>
    <row r="6978" spans="21:23" x14ac:dyDescent="0.2">
      <c r="U6978" s="77"/>
      <c r="V6978" s="61"/>
      <c r="W6978" s="61"/>
    </row>
    <row r="6979" spans="21:23" x14ac:dyDescent="0.2">
      <c r="U6979" s="77"/>
      <c r="V6979" s="61"/>
      <c r="W6979" s="61"/>
    </row>
    <row r="6980" spans="21:23" x14ac:dyDescent="0.2">
      <c r="U6980" s="77"/>
      <c r="V6980" s="61"/>
      <c r="W6980" s="61"/>
    </row>
    <row r="6981" spans="21:23" x14ac:dyDescent="0.2">
      <c r="U6981" s="77"/>
      <c r="V6981" s="61"/>
      <c r="W6981" s="61"/>
    </row>
    <row r="6982" spans="21:23" x14ac:dyDescent="0.2">
      <c r="U6982" s="77"/>
      <c r="V6982" s="61"/>
      <c r="W6982" s="61"/>
    </row>
    <row r="6983" spans="21:23" x14ac:dyDescent="0.2">
      <c r="U6983" s="77"/>
      <c r="V6983" s="61"/>
      <c r="W6983" s="61"/>
    </row>
    <row r="6984" spans="21:23" x14ac:dyDescent="0.2">
      <c r="U6984" s="77"/>
      <c r="V6984" s="61"/>
      <c r="W6984" s="61"/>
    </row>
    <row r="6985" spans="21:23" x14ac:dyDescent="0.2">
      <c r="U6985" s="77"/>
      <c r="V6985" s="61"/>
      <c r="W6985" s="61"/>
    </row>
    <row r="6986" spans="21:23" x14ac:dyDescent="0.2">
      <c r="U6986" s="77"/>
      <c r="V6986" s="61"/>
      <c r="W6986" s="61"/>
    </row>
    <row r="6987" spans="21:23" x14ac:dyDescent="0.2">
      <c r="U6987" s="77"/>
      <c r="V6987" s="61"/>
      <c r="W6987" s="61"/>
    </row>
    <row r="6988" spans="21:23" x14ac:dyDescent="0.2">
      <c r="U6988" s="77"/>
      <c r="V6988" s="61"/>
      <c r="W6988" s="61"/>
    </row>
    <row r="6989" spans="21:23" x14ac:dyDescent="0.2">
      <c r="U6989" s="77"/>
      <c r="V6989" s="61"/>
      <c r="W6989" s="61"/>
    </row>
    <row r="6990" spans="21:23" x14ac:dyDescent="0.2">
      <c r="U6990" s="77"/>
      <c r="V6990" s="61"/>
      <c r="W6990" s="61"/>
    </row>
    <row r="6991" spans="21:23" x14ac:dyDescent="0.2">
      <c r="U6991" s="77"/>
      <c r="V6991" s="61"/>
      <c r="W6991" s="61"/>
    </row>
    <row r="6992" spans="21:23" x14ac:dyDescent="0.2">
      <c r="U6992" s="77"/>
      <c r="V6992" s="61"/>
      <c r="W6992" s="61"/>
    </row>
    <row r="6993" spans="21:23" x14ac:dyDescent="0.2">
      <c r="U6993" s="77"/>
      <c r="V6993" s="61"/>
      <c r="W6993" s="61"/>
    </row>
    <row r="6994" spans="21:23" x14ac:dyDescent="0.2">
      <c r="U6994" s="77"/>
      <c r="V6994" s="61"/>
      <c r="W6994" s="61"/>
    </row>
    <row r="6995" spans="21:23" x14ac:dyDescent="0.2">
      <c r="U6995" s="77"/>
      <c r="V6995" s="61"/>
      <c r="W6995" s="61"/>
    </row>
    <row r="6996" spans="21:23" x14ac:dyDescent="0.2">
      <c r="U6996" s="77"/>
      <c r="V6996" s="61"/>
      <c r="W6996" s="61"/>
    </row>
    <row r="6997" spans="21:23" x14ac:dyDescent="0.2">
      <c r="U6997" s="77"/>
      <c r="V6997" s="61"/>
      <c r="W6997" s="61"/>
    </row>
    <row r="6998" spans="21:23" x14ac:dyDescent="0.2">
      <c r="U6998" s="77"/>
      <c r="V6998" s="61"/>
      <c r="W6998" s="61"/>
    </row>
    <row r="6999" spans="21:23" x14ac:dyDescent="0.2">
      <c r="U6999" s="77"/>
      <c r="V6999" s="61"/>
      <c r="W6999" s="61"/>
    </row>
    <row r="7000" spans="21:23" x14ac:dyDescent="0.2">
      <c r="U7000" s="77"/>
      <c r="V7000" s="61"/>
      <c r="W7000" s="61"/>
    </row>
    <row r="7001" spans="21:23" x14ac:dyDescent="0.2">
      <c r="U7001" s="77"/>
      <c r="V7001" s="61"/>
      <c r="W7001" s="61"/>
    </row>
    <row r="7002" spans="21:23" x14ac:dyDescent="0.2">
      <c r="U7002" s="77"/>
      <c r="V7002" s="61"/>
      <c r="W7002" s="61"/>
    </row>
    <row r="7003" spans="21:23" x14ac:dyDescent="0.2">
      <c r="U7003" s="77"/>
      <c r="V7003" s="61"/>
      <c r="W7003" s="61"/>
    </row>
    <row r="7004" spans="21:23" x14ac:dyDescent="0.2">
      <c r="U7004" s="77"/>
      <c r="V7004" s="61"/>
      <c r="W7004" s="61"/>
    </row>
    <row r="7005" spans="21:23" x14ac:dyDescent="0.2">
      <c r="U7005" s="77"/>
      <c r="V7005" s="61"/>
      <c r="W7005" s="61"/>
    </row>
    <row r="7006" spans="21:23" x14ac:dyDescent="0.2">
      <c r="U7006" s="77"/>
      <c r="V7006" s="61"/>
      <c r="W7006" s="61"/>
    </row>
    <row r="7007" spans="21:23" x14ac:dyDescent="0.2">
      <c r="U7007" s="77"/>
      <c r="V7007" s="61"/>
      <c r="W7007" s="61"/>
    </row>
    <row r="7008" spans="21:23" x14ac:dyDescent="0.2">
      <c r="U7008" s="77"/>
      <c r="V7008" s="61"/>
      <c r="W7008" s="61"/>
    </row>
    <row r="7009" spans="21:23" x14ac:dyDescent="0.2">
      <c r="U7009" s="77"/>
      <c r="V7009" s="61"/>
      <c r="W7009" s="61"/>
    </row>
    <row r="7010" spans="21:23" x14ac:dyDescent="0.2">
      <c r="U7010" s="77"/>
      <c r="V7010" s="61"/>
      <c r="W7010" s="61"/>
    </row>
    <row r="7011" spans="21:23" x14ac:dyDescent="0.2">
      <c r="U7011" s="77"/>
      <c r="V7011" s="61"/>
      <c r="W7011" s="61"/>
    </row>
    <row r="7012" spans="21:23" x14ac:dyDescent="0.2">
      <c r="U7012" s="77"/>
      <c r="V7012" s="61"/>
      <c r="W7012" s="61"/>
    </row>
    <row r="7013" spans="21:23" x14ac:dyDescent="0.2">
      <c r="U7013" s="77"/>
      <c r="V7013" s="61"/>
      <c r="W7013" s="61"/>
    </row>
    <row r="7014" spans="21:23" x14ac:dyDescent="0.2">
      <c r="U7014" s="77"/>
      <c r="V7014" s="61"/>
      <c r="W7014" s="61"/>
    </row>
    <row r="7015" spans="21:23" x14ac:dyDescent="0.2">
      <c r="U7015" s="77"/>
      <c r="V7015" s="61"/>
      <c r="W7015" s="61"/>
    </row>
    <row r="7016" spans="21:23" x14ac:dyDescent="0.2">
      <c r="U7016" s="77"/>
      <c r="V7016" s="61"/>
      <c r="W7016" s="61"/>
    </row>
    <row r="7017" spans="21:23" x14ac:dyDescent="0.2">
      <c r="U7017" s="77"/>
      <c r="V7017" s="61"/>
      <c r="W7017" s="61"/>
    </row>
    <row r="7018" spans="21:23" x14ac:dyDescent="0.2">
      <c r="U7018" s="77"/>
      <c r="V7018" s="61"/>
      <c r="W7018" s="61"/>
    </row>
    <row r="7019" spans="21:23" x14ac:dyDescent="0.2">
      <c r="U7019" s="77"/>
      <c r="V7019" s="61"/>
      <c r="W7019" s="61"/>
    </row>
    <row r="7020" spans="21:23" x14ac:dyDescent="0.2">
      <c r="U7020" s="77"/>
      <c r="V7020" s="61"/>
      <c r="W7020" s="61"/>
    </row>
    <row r="7021" spans="21:23" x14ac:dyDescent="0.2">
      <c r="U7021" s="77"/>
      <c r="V7021" s="61"/>
      <c r="W7021" s="61"/>
    </row>
    <row r="7022" spans="21:23" x14ac:dyDescent="0.2">
      <c r="U7022" s="77"/>
      <c r="V7022" s="61"/>
      <c r="W7022" s="61"/>
    </row>
    <row r="7023" spans="21:23" x14ac:dyDescent="0.2">
      <c r="U7023" s="77"/>
      <c r="V7023" s="61"/>
      <c r="W7023" s="61"/>
    </row>
    <row r="7024" spans="21:23" x14ac:dyDescent="0.2">
      <c r="U7024" s="77"/>
      <c r="V7024" s="61"/>
      <c r="W7024" s="61"/>
    </row>
    <row r="7025" spans="21:23" x14ac:dyDescent="0.2">
      <c r="U7025" s="77"/>
      <c r="V7025" s="61"/>
      <c r="W7025" s="61"/>
    </row>
    <row r="7026" spans="21:23" x14ac:dyDescent="0.2">
      <c r="U7026" s="77"/>
      <c r="V7026" s="61"/>
      <c r="W7026" s="61"/>
    </row>
    <row r="7027" spans="21:23" x14ac:dyDescent="0.2">
      <c r="U7027" s="77"/>
      <c r="V7027" s="61"/>
      <c r="W7027" s="61"/>
    </row>
    <row r="7028" spans="21:23" x14ac:dyDescent="0.2">
      <c r="U7028" s="77"/>
      <c r="V7028" s="61"/>
      <c r="W7028" s="61"/>
    </row>
    <row r="7029" spans="21:23" x14ac:dyDescent="0.2">
      <c r="U7029" s="77"/>
      <c r="V7029" s="61"/>
      <c r="W7029" s="61"/>
    </row>
    <row r="7030" spans="21:23" x14ac:dyDescent="0.2">
      <c r="U7030" s="77"/>
      <c r="V7030" s="61"/>
      <c r="W7030" s="61"/>
    </row>
    <row r="7031" spans="21:23" x14ac:dyDescent="0.2">
      <c r="U7031" s="77"/>
      <c r="V7031" s="61"/>
      <c r="W7031" s="61"/>
    </row>
    <row r="7032" spans="21:23" x14ac:dyDescent="0.2">
      <c r="U7032" s="77"/>
      <c r="V7032" s="61"/>
      <c r="W7032" s="61"/>
    </row>
    <row r="7033" spans="21:23" x14ac:dyDescent="0.2">
      <c r="U7033" s="77"/>
      <c r="V7033" s="61"/>
      <c r="W7033" s="61"/>
    </row>
    <row r="7034" spans="21:23" x14ac:dyDescent="0.2">
      <c r="U7034" s="77"/>
      <c r="V7034" s="61"/>
      <c r="W7034" s="61"/>
    </row>
    <row r="7035" spans="21:23" x14ac:dyDescent="0.2">
      <c r="U7035" s="77"/>
      <c r="V7035" s="61"/>
      <c r="W7035" s="61"/>
    </row>
    <row r="7036" spans="21:23" x14ac:dyDescent="0.2">
      <c r="U7036" s="77"/>
      <c r="V7036" s="61"/>
      <c r="W7036" s="61"/>
    </row>
    <row r="7037" spans="21:23" x14ac:dyDescent="0.2">
      <c r="U7037" s="77"/>
      <c r="V7037" s="61"/>
      <c r="W7037" s="61"/>
    </row>
    <row r="7038" spans="21:23" x14ac:dyDescent="0.2">
      <c r="U7038" s="77"/>
      <c r="V7038" s="61"/>
      <c r="W7038" s="61"/>
    </row>
    <row r="7039" spans="21:23" x14ac:dyDescent="0.2">
      <c r="U7039" s="77"/>
      <c r="V7039" s="61"/>
      <c r="W7039" s="61"/>
    </row>
    <row r="7040" spans="21:23" x14ac:dyDescent="0.2">
      <c r="U7040" s="77"/>
      <c r="V7040" s="61"/>
      <c r="W7040" s="61"/>
    </row>
    <row r="7041" spans="21:23" x14ac:dyDescent="0.2">
      <c r="U7041" s="77"/>
      <c r="V7041" s="61"/>
      <c r="W7041" s="61"/>
    </row>
    <row r="7042" spans="21:23" x14ac:dyDescent="0.2">
      <c r="U7042" s="77"/>
      <c r="V7042" s="61"/>
      <c r="W7042" s="61"/>
    </row>
    <row r="7043" spans="21:23" x14ac:dyDescent="0.2">
      <c r="U7043" s="77"/>
      <c r="V7043" s="61"/>
      <c r="W7043" s="61"/>
    </row>
    <row r="7044" spans="21:23" x14ac:dyDescent="0.2">
      <c r="U7044" s="77"/>
      <c r="V7044" s="61"/>
      <c r="W7044" s="61"/>
    </row>
    <row r="7045" spans="21:23" x14ac:dyDescent="0.2">
      <c r="U7045" s="77"/>
      <c r="V7045" s="61"/>
      <c r="W7045" s="61"/>
    </row>
    <row r="7046" spans="21:23" x14ac:dyDescent="0.2">
      <c r="U7046" s="77"/>
      <c r="V7046" s="61"/>
      <c r="W7046" s="61"/>
    </row>
    <row r="7047" spans="21:23" x14ac:dyDescent="0.2">
      <c r="U7047" s="77"/>
      <c r="V7047" s="61"/>
      <c r="W7047" s="61"/>
    </row>
    <row r="7048" spans="21:23" x14ac:dyDescent="0.2">
      <c r="U7048" s="77"/>
      <c r="V7048" s="61"/>
      <c r="W7048" s="61"/>
    </row>
    <row r="7049" spans="21:23" x14ac:dyDescent="0.2">
      <c r="U7049" s="77"/>
      <c r="V7049" s="61"/>
      <c r="W7049" s="61"/>
    </row>
    <row r="7050" spans="21:23" x14ac:dyDescent="0.2">
      <c r="U7050" s="77"/>
      <c r="V7050" s="61"/>
      <c r="W7050" s="61"/>
    </row>
    <row r="7051" spans="21:23" x14ac:dyDescent="0.2">
      <c r="U7051" s="77"/>
      <c r="V7051" s="61"/>
      <c r="W7051" s="61"/>
    </row>
    <row r="7052" spans="21:23" x14ac:dyDescent="0.2">
      <c r="U7052" s="77"/>
      <c r="V7052" s="61"/>
      <c r="W7052" s="61"/>
    </row>
    <row r="7053" spans="21:23" x14ac:dyDescent="0.2">
      <c r="U7053" s="77"/>
      <c r="V7053" s="61"/>
      <c r="W7053" s="61"/>
    </row>
    <row r="7054" spans="21:23" x14ac:dyDescent="0.2">
      <c r="U7054" s="77"/>
      <c r="V7054" s="61"/>
      <c r="W7054" s="61"/>
    </row>
    <row r="7055" spans="21:23" x14ac:dyDescent="0.2">
      <c r="U7055" s="77"/>
      <c r="V7055" s="61"/>
      <c r="W7055" s="61"/>
    </row>
    <row r="7056" spans="21:23" x14ac:dyDescent="0.2">
      <c r="U7056" s="77"/>
      <c r="V7056" s="61"/>
      <c r="W7056" s="61"/>
    </row>
    <row r="7057" spans="21:23" x14ac:dyDescent="0.2">
      <c r="U7057" s="77"/>
      <c r="V7057" s="61"/>
      <c r="W7057" s="61"/>
    </row>
    <row r="7058" spans="21:23" x14ac:dyDescent="0.2">
      <c r="U7058" s="77"/>
      <c r="V7058" s="61"/>
      <c r="W7058" s="61"/>
    </row>
    <row r="7059" spans="21:23" x14ac:dyDescent="0.2">
      <c r="U7059" s="77"/>
      <c r="V7059" s="61"/>
      <c r="W7059" s="61"/>
    </row>
    <row r="7060" spans="21:23" x14ac:dyDescent="0.2">
      <c r="U7060" s="77"/>
      <c r="V7060" s="61"/>
      <c r="W7060" s="61"/>
    </row>
    <row r="7061" spans="21:23" x14ac:dyDescent="0.2">
      <c r="U7061" s="77"/>
      <c r="V7061" s="61"/>
      <c r="W7061" s="61"/>
    </row>
    <row r="7062" spans="21:23" x14ac:dyDescent="0.2">
      <c r="U7062" s="77"/>
      <c r="V7062" s="61"/>
      <c r="W7062" s="61"/>
    </row>
    <row r="7063" spans="21:23" x14ac:dyDescent="0.2">
      <c r="U7063" s="77"/>
      <c r="V7063" s="61"/>
      <c r="W7063" s="61"/>
    </row>
    <row r="7064" spans="21:23" x14ac:dyDescent="0.2">
      <c r="U7064" s="77"/>
      <c r="V7064" s="61"/>
      <c r="W7064" s="61"/>
    </row>
    <row r="7065" spans="21:23" x14ac:dyDescent="0.2">
      <c r="U7065" s="77"/>
      <c r="V7065" s="61"/>
      <c r="W7065" s="61"/>
    </row>
    <row r="7066" spans="21:23" x14ac:dyDescent="0.2">
      <c r="U7066" s="77"/>
      <c r="V7066" s="61"/>
      <c r="W7066" s="61"/>
    </row>
    <row r="7067" spans="21:23" x14ac:dyDescent="0.2">
      <c r="U7067" s="77"/>
      <c r="V7067" s="61"/>
      <c r="W7067" s="61"/>
    </row>
    <row r="7068" spans="21:23" x14ac:dyDescent="0.2">
      <c r="U7068" s="77"/>
      <c r="V7068" s="61"/>
      <c r="W7068" s="61"/>
    </row>
    <row r="7069" spans="21:23" x14ac:dyDescent="0.2">
      <c r="U7069" s="77"/>
      <c r="V7069" s="61"/>
      <c r="W7069" s="61"/>
    </row>
    <row r="7070" spans="21:23" x14ac:dyDescent="0.2">
      <c r="U7070" s="77"/>
      <c r="V7070" s="61"/>
      <c r="W7070" s="61"/>
    </row>
    <row r="7071" spans="21:23" x14ac:dyDescent="0.2">
      <c r="U7071" s="77"/>
      <c r="V7071" s="61"/>
      <c r="W7071" s="61"/>
    </row>
    <row r="7072" spans="21:23" x14ac:dyDescent="0.2">
      <c r="U7072" s="77"/>
      <c r="V7072" s="61"/>
      <c r="W7072" s="61"/>
    </row>
    <row r="7073" spans="21:23" x14ac:dyDescent="0.2">
      <c r="U7073" s="77"/>
      <c r="V7073" s="61"/>
      <c r="W7073" s="61"/>
    </row>
    <row r="7074" spans="21:23" x14ac:dyDescent="0.2">
      <c r="U7074" s="77"/>
      <c r="V7074" s="61"/>
      <c r="W7074" s="61"/>
    </row>
    <row r="7075" spans="21:23" x14ac:dyDescent="0.2">
      <c r="U7075" s="77"/>
      <c r="V7075" s="61"/>
      <c r="W7075" s="61"/>
    </row>
    <row r="7076" spans="21:23" x14ac:dyDescent="0.2">
      <c r="U7076" s="77"/>
      <c r="V7076" s="61"/>
      <c r="W7076" s="61"/>
    </row>
    <row r="7077" spans="21:23" x14ac:dyDescent="0.2">
      <c r="U7077" s="77"/>
      <c r="V7077" s="61"/>
      <c r="W7077" s="61"/>
    </row>
    <row r="7078" spans="21:23" x14ac:dyDescent="0.2">
      <c r="U7078" s="77"/>
      <c r="V7078" s="61"/>
      <c r="W7078" s="61"/>
    </row>
    <row r="7079" spans="21:23" x14ac:dyDescent="0.2">
      <c r="U7079" s="77"/>
      <c r="V7079" s="61"/>
      <c r="W7079" s="61"/>
    </row>
    <row r="7080" spans="21:23" x14ac:dyDescent="0.2">
      <c r="U7080" s="77"/>
      <c r="V7080" s="61"/>
      <c r="W7080" s="61"/>
    </row>
    <row r="7081" spans="21:23" x14ac:dyDescent="0.2">
      <c r="U7081" s="77"/>
      <c r="V7081" s="61"/>
      <c r="W7081" s="61"/>
    </row>
    <row r="7082" spans="21:23" x14ac:dyDescent="0.2">
      <c r="U7082" s="77"/>
      <c r="V7082" s="61"/>
      <c r="W7082" s="61"/>
    </row>
    <row r="7083" spans="21:23" x14ac:dyDescent="0.2">
      <c r="U7083" s="77"/>
      <c r="V7083" s="61"/>
      <c r="W7083" s="61"/>
    </row>
    <row r="7084" spans="21:23" x14ac:dyDescent="0.2">
      <c r="U7084" s="77"/>
      <c r="V7084" s="61"/>
      <c r="W7084" s="61"/>
    </row>
    <row r="7085" spans="21:23" x14ac:dyDescent="0.2">
      <c r="U7085" s="77"/>
      <c r="V7085" s="61"/>
      <c r="W7085" s="61"/>
    </row>
    <row r="7086" spans="21:23" x14ac:dyDescent="0.2">
      <c r="U7086" s="77"/>
      <c r="V7086" s="61"/>
      <c r="W7086" s="61"/>
    </row>
    <row r="7087" spans="21:23" x14ac:dyDescent="0.2">
      <c r="U7087" s="77"/>
      <c r="V7087" s="61"/>
      <c r="W7087" s="61"/>
    </row>
    <row r="7088" spans="21:23" x14ac:dyDescent="0.2">
      <c r="U7088" s="77"/>
      <c r="V7088" s="61"/>
      <c r="W7088" s="61"/>
    </row>
    <row r="7089" spans="21:23" x14ac:dyDescent="0.2">
      <c r="U7089" s="77"/>
      <c r="V7089" s="61"/>
      <c r="W7089" s="61"/>
    </row>
    <row r="7090" spans="21:23" x14ac:dyDescent="0.2">
      <c r="U7090" s="77"/>
      <c r="V7090" s="61"/>
      <c r="W7090" s="61"/>
    </row>
    <row r="7091" spans="21:23" x14ac:dyDescent="0.2">
      <c r="U7091" s="77"/>
      <c r="V7091" s="61"/>
      <c r="W7091" s="61"/>
    </row>
    <row r="7092" spans="21:23" x14ac:dyDescent="0.2">
      <c r="U7092" s="77"/>
      <c r="V7092" s="61"/>
      <c r="W7092" s="61"/>
    </row>
    <row r="7093" spans="21:23" x14ac:dyDescent="0.2">
      <c r="U7093" s="77"/>
      <c r="V7093" s="61"/>
      <c r="W7093" s="61"/>
    </row>
    <row r="7094" spans="21:23" x14ac:dyDescent="0.2">
      <c r="U7094" s="77"/>
      <c r="V7094" s="61"/>
      <c r="W7094" s="61"/>
    </row>
    <row r="7095" spans="21:23" x14ac:dyDescent="0.2">
      <c r="U7095" s="77"/>
      <c r="V7095" s="61"/>
      <c r="W7095" s="61"/>
    </row>
    <row r="7096" spans="21:23" x14ac:dyDescent="0.2">
      <c r="U7096" s="77"/>
      <c r="V7096" s="61"/>
      <c r="W7096" s="61"/>
    </row>
    <row r="7097" spans="21:23" x14ac:dyDescent="0.2">
      <c r="U7097" s="77"/>
      <c r="V7097" s="61"/>
      <c r="W7097" s="61"/>
    </row>
    <row r="7098" spans="21:23" x14ac:dyDescent="0.2">
      <c r="U7098" s="77"/>
      <c r="V7098" s="61"/>
      <c r="W7098" s="61"/>
    </row>
    <row r="7099" spans="21:23" x14ac:dyDescent="0.2">
      <c r="U7099" s="77"/>
      <c r="V7099" s="61"/>
      <c r="W7099" s="61"/>
    </row>
    <row r="7100" spans="21:23" x14ac:dyDescent="0.2">
      <c r="U7100" s="77"/>
      <c r="V7100" s="61"/>
      <c r="W7100" s="61"/>
    </row>
    <row r="7101" spans="21:23" x14ac:dyDescent="0.2">
      <c r="U7101" s="77"/>
      <c r="V7101" s="61"/>
      <c r="W7101" s="61"/>
    </row>
    <row r="7102" spans="21:23" x14ac:dyDescent="0.2">
      <c r="U7102" s="77"/>
      <c r="V7102" s="61"/>
      <c r="W7102" s="61"/>
    </row>
    <row r="7103" spans="21:23" x14ac:dyDescent="0.2">
      <c r="U7103" s="77"/>
      <c r="V7103" s="61"/>
      <c r="W7103" s="61"/>
    </row>
    <row r="7104" spans="21:23" x14ac:dyDescent="0.2">
      <c r="U7104" s="77"/>
      <c r="V7104" s="61"/>
      <c r="W7104" s="61"/>
    </row>
    <row r="7105" spans="21:23" x14ac:dyDescent="0.2">
      <c r="U7105" s="77"/>
      <c r="V7105" s="61"/>
      <c r="W7105" s="61"/>
    </row>
    <row r="7106" spans="21:23" x14ac:dyDescent="0.2">
      <c r="U7106" s="77"/>
      <c r="V7106" s="61"/>
      <c r="W7106" s="61"/>
    </row>
    <row r="7107" spans="21:23" x14ac:dyDescent="0.2">
      <c r="U7107" s="77"/>
      <c r="V7107" s="61"/>
      <c r="W7107" s="61"/>
    </row>
    <row r="7108" spans="21:23" x14ac:dyDescent="0.2">
      <c r="U7108" s="77"/>
      <c r="V7108" s="61"/>
      <c r="W7108" s="61"/>
    </row>
    <row r="7109" spans="21:23" x14ac:dyDescent="0.2">
      <c r="U7109" s="77"/>
      <c r="V7109" s="61"/>
      <c r="W7109" s="61"/>
    </row>
    <row r="7110" spans="21:23" x14ac:dyDescent="0.2">
      <c r="U7110" s="77"/>
      <c r="V7110" s="61"/>
      <c r="W7110" s="61"/>
    </row>
    <row r="7111" spans="21:23" x14ac:dyDescent="0.2">
      <c r="U7111" s="77"/>
      <c r="V7111" s="61"/>
      <c r="W7111" s="61"/>
    </row>
    <row r="7112" spans="21:23" x14ac:dyDescent="0.2">
      <c r="U7112" s="77"/>
      <c r="V7112" s="61"/>
      <c r="W7112" s="61"/>
    </row>
    <row r="7113" spans="21:23" x14ac:dyDescent="0.2">
      <c r="U7113" s="77"/>
      <c r="V7113" s="61"/>
      <c r="W7113" s="61"/>
    </row>
    <row r="7114" spans="21:23" x14ac:dyDescent="0.2">
      <c r="U7114" s="77"/>
      <c r="V7114" s="61"/>
      <c r="W7114" s="61"/>
    </row>
    <row r="7115" spans="21:23" x14ac:dyDescent="0.2">
      <c r="U7115" s="77"/>
      <c r="V7115" s="61"/>
      <c r="W7115" s="61"/>
    </row>
    <row r="7116" spans="21:23" x14ac:dyDescent="0.2">
      <c r="U7116" s="77"/>
      <c r="V7116" s="61"/>
      <c r="W7116" s="61"/>
    </row>
    <row r="7117" spans="21:23" x14ac:dyDescent="0.2">
      <c r="U7117" s="77"/>
      <c r="V7117" s="61"/>
      <c r="W7117" s="61"/>
    </row>
    <row r="7118" spans="21:23" x14ac:dyDescent="0.2">
      <c r="U7118" s="77"/>
      <c r="V7118" s="61"/>
      <c r="W7118" s="61"/>
    </row>
    <row r="7119" spans="21:23" x14ac:dyDescent="0.2">
      <c r="U7119" s="77"/>
      <c r="V7119" s="61"/>
      <c r="W7119" s="61"/>
    </row>
    <row r="7120" spans="21:23" x14ac:dyDescent="0.2">
      <c r="U7120" s="77"/>
      <c r="V7120" s="61"/>
      <c r="W7120" s="61"/>
    </row>
    <row r="7121" spans="21:23" x14ac:dyDescent="0.2">
      <c r="U7121" s="77"/>
      <c r="V7121" s="61"/>
      <c r="W7121" s="61"/>
    </row>
    <row r="7122" spans="21:23" x14ac:dyDescent="0.2">
      <c r="U7122" s="77"/>
      <c r="V7122" s="61"/>
      <c r="W7122" s="61"/>
    </row>
    <row r="7123" spans="21:23" x14ac:dyDescent="0.2">
      <c r="U7123" s="77"/>
      <c r="V7123" s="61"/>
      <c r="W7123" s="61"/>
    </row>
    <row r="7124" spans="21:23" x14ac:dyDescent="0.2">
      <c r="U7124" s="77"/>
      <c r="V7124" s="61"/>
      <c r="W7124" s="61"/>
    </row>
    <row r="7125" spans="21:23" x14ac:dyDescent="0.2">
      <c r="U7125" s="77"/>
      <c r="V7125" s="61"/>
      <c r="W7125" s="61"/>
    </row>
    <row r="7126" spans="21:23" x14ac:dyDescent="0.2">
      <c r="U7126" s="77"/>
      <c r="V7126" s="61"/>
      <c r="W7126" s="61"/>
    </row>
    <row r="7127" spans="21:23" x14ac:dyDescent="0.2">
      <c r="U7127" s="77"/>
      <c r="V7127" s="61"/>
      <c r="W7127" s="61"/>
    </row>
    <row r="7128" spans="21:23" x14ac:dyDescent="0.2">
      <c r="U7128" s="77"/>
      <c r="V7128" s="61"/>
      <c r="W7128" s="61"/>
    </row>
    <row r="7129" spans="21:23" x14ac:dyDescent="0.2">
      <c r="U7129" s="77"/>
      <c r="V7129" s="61"/>
      <c r="W7129" s="61"/>
    </row>
    <row r="7130" spans="21:23" x14ac:dyDescent="0.2">
      <c r="U7130" s="77"/>
      <c r="V7130" s="61"/>
      <c r="W7130" s="61"/>
    </row>
    <row r="7131" spans="21:23" x14ac:dyDescent="0.2">
      <c r="U7131" s="77"/>
      <c r="V7131" s="61"/>
      <c r="W7131" s="61"/>
    </row>
    <row r="7132" spans="21:23" x14ac:dyDescent="0.2">
      <c r="U7132" s="77"/>
      <c r="V7132" s="61"/>
      <c r="W7132" s="61"/>
    </row>
    <row r="7133" spans="21:23" x14ac:dyDescent="0.2">
      <c r="U7133" s="77"/>
      <c r="V7133" s="61"/>
      <c r="W7133" s="61"/>
    </row>
    <row r="7134" spans="21:23" x14ac:dyDescent="0.2">
      <c r="U7134" s="77"/>
      <c r="V7134" s="61"/>
      <c r="W7134" s="61"/>
    </row>
    <row r="7135" spans="21:23" x14ac:dyDescent="0.2">
      <c r="U7135" s="77"/>
      <c r="V7135" s="61"/>
      <c r="W7135" s="61"/>
    </row>
    <row r="7136" spans="21:23" x14ac:dyDescent="0.2">
      <c r="U7136" s="77"/>
      <c r="V7136" s="61"/>
      <c r="W7136" s="61"/>
    </row>
    <row r="7137" spans="21:23" x14ac:dyDescent="0.2">
      <c r="U7137" s="77"/>
      <c r="V7137" s="61"/>
      <c r="W7137" s="61"/>
    </row>
    <row r="7138" spans="21:23" x14ac:dyDescent="0.2">
      <c r="U7138" s="77"/>
      <c r="V7138" s="61"/>
      <c r="W7138" s="61"/>
    </row>
    <row r="7139" spans="21:23" x14ac:dyDescent="0.2">
      <c r="U7139" s="77"/>
      <c r="V7139" s="61"/>
      <c r="W7139" s="61"/>
    </row>
    <row r="7140" spans="21:23" x14ac:dyDescent="0.2">
      <c r="U7140" s="77"/>
      <c r="V7140" s="61"/>
      <c r="W7140" s="61"/>
    </row>
    <row r="7141" spans="21:23" x14ac:dyDescent="0.2">
      <c r="U7141" s="77"/>
      <c r="V7141" s="61"/>
      <c r="W7141" s="61"/>
    </row>
    <row r="7142" spans="21:23" x14ac:dyDescent="0.2">
      <c r="U7142" s="77"/>
      <c r="V7142" s="61"/>
      <c r="W7142" s="61"/>
    </row>
    <row r="7143" spans="21:23" x14ac:dyDescent="0.2">
      <c r="U7143" s="77"/>
      <c r="V7143" s="61"/>
      <c r="W7143" s="61"/>
    </row>
    <row r="7144" spans="21:23" x14ac:dyDescent="0.2">
      <c r="U7144" s="77"/>
      <c r="V7144" s="61"/>
      <c r="W7144" s="61"/>
    </row>
    <row r="7145" spans="21:23" x14ac:dyDescent="0.2">
      <c r="U7145" s="77"/>
      <c r="V7145" s="61"/>
      <c r="W7145" s="61"/>
    </row>
    <row r="7146" spans="21:23" x14ac:dyDescent="0.2">
      <c r="U7146" s="77"/>
      <c r="V7146" s="61"/>
      <c r="W7146" s="61"/>
    </row>
    <row r="7147" spans="21:23" x14ac:dyDescent="0.2">
      <c r="U7147" s="77"/>
      <c r="V7147" s="61"/>
      <c r="W7147" s="61"/>
    </row>
    <row r="7148" spans="21:23" x14ac:dyDescent="0.2">
      <c r="U7148" s="77"/>
      <c r="V7148" s="61"/>
      <c r="W7148" s="61"/>
    </row>
    <row r="7149" spans="21:23" x14ac:dyDescent="0.2">
      <c r="U7149" s="77"/>
      <c r="V7149" s="61"/>
      <c r="W7149" s="61"/>
    </row>
    <row r="7150" spans="21:23" x14ac:dyDescent="0.2">
      <c r="U7150" s="77"/>
      <c r="V7150" s="61"/>
      <c r="W7150" s="61"/>
    </row>
    <row r="7151" spans="21:23" x14ac:dyDescent="0.2">
      <c r="U7151" s="77"/>
      <c r="V7151" s="61"/>
      <c r="W7151" s="61"/>
    </row>
    <row r="7152" spans="21:23" x14ac:dyDescent="0.2">
      <c r="U7152" s="77"/>
      <c r="V7152" s="61"/>
      <c r="W7152" s="61"/>
    </row>
    <row r="7153" spans="21:23" x14ac:dyDescent="0.2">
      <c r="U7153" s="77"/>
      <c r="V7153" s="61"/>
      <c r="W7153" s="61"/>
    </row>
    <row r="7154" spans="21:23" x14ac:dyDescent="0.2">
      <c r="U7154" s="77"/>
      <c r="V7154" s="61"/>
      <c r="W7154" s="61"/>
    </row>
    <row r="7155" spans="21:23" x14ac:dyDescent="0.2">
      <c r="U7155" s="77"/>
      <c r="V7155" s="61"/>
      <c r="W7155" s="61"/>
    </row>
    <row r="7156" spans="21:23" x14ac:dyDescent="0.2">
      <c r="U7156" s="77"/>
      <c r="V7156" s="61"/>
      <c r="W7156" s="61"/>
    </row>
    <row r="7157" spans="21:23" x14ac:dyDescent="0.2">
      <c r="U7157" s="77"/>
      <c r="V7157" s="61"/>
      <c r="W7157" s="61"/>
    </row>
    <row r="7158" spans="21:23" x14ac:dyDescent="0.2">
      <c r="U7158" s="77"/>
      <c r="V7158" s="61"/>
      <c r="W7158" s="61"/>
    </row>
    <row r="7159" spans="21:23" x14ac:dyDescent="0.2">
      <c r="U7159" s="77"/>
      <c r="V7159" s="61"/>
      <c r="W7159" s="61"/>
    </row>
    <row r="7160" spans="21:23" x14ac:dyDescent="0.2">
      <c r="U7160" s="77"/>
      <c r="V7160" s="61"/>
      <c r="W7160" s="61"/>
    </row>
    <row r="7161" spans="21:23" x14ac:dyDescent="0.2">
      <c r="U7161" s="77"/>
      <c r="V7161" s="61"/>
      <c r="W7161" s="61"/>
    </row>
    <row r="7162" spans="21:23" x14ac:dyDescent="0.2">
      <c r="U7162" s="77"/>
      <c r="V7162" s="61"/>
      <c r="W7162" s="61"/>
    </row>
    <row r="7163" spans="21:23" x14ac:dyDescent="0.2">
      <c r="U7163" s="77"/>
      <c r="V7163" s="61"/>
      <c r="W7163" s="61"/>
    </row>
    <row r="7164" spans="21:23" x14ac:dyDescent="0.2">
      <c r="U7164" s="77"/>
      <c r="V7164" s="61"/>
      <c r="W7164" s="61"/>
    </row>
    <row r="7165" spans="21:23" x14ac:dyDescent="0.2">
      <c r="U7165" s="77"/>
      <c r="V7165" s="61"/>
      <c r="W7165" s="61"/>
    </row>
    <row r="7166" spans="21:23" x14ac:dyDescent="0.2">
      <c r="U7166" s="77"/>
      <c r="V7166" s="61"/>
      <c r="W7166" s="61"/>
    </row>
    <row r="7167" spans="21:23" x14ac:dyDescent="0.2">
      <c r="U7167" s="77"/>
      <c r="V7167" s="61"/>
      <c r="W7167" s="61"/>
    </row>
    <row r="7168" spans="21:23" x14ac:dyDescent="0.2">
      <c r="U7168" s="77"/>
      <c r="V7168" s="61"/>
      <c r="W7168" s="61"/>
    </row>
    <row r="7169" spans="21:23" x14ac:dyDescent="0.2">
      <c r="U7169" s="77"/>
      <c r="V7169" s="61"/>
      <c r="W7169" s="61"/>
    </row>
    <row r="7170" spans="21:23" x14ac:dyDescent="0.2">
      <c r="U7170" s="77"/>
      <c r="V7170" s="61"/>
      <c r="W7170" s="61"/>
    </row>
    <row r="7171" spans="21:23" x14ac:dyDescent="0.2">
      <c r="U7171" s="77"/>
      <c r="V7171" s="61"/>
      <c r="W7171" s="61"/>
    </row>
    <row r="7172" spans="21:23" x14ac:dyDescent="0.2">
      <c r="U7172" s="77"/>
      <c r="V7172" s="61"/>
      <c r="W7172" s="61"/>
    </row>
    <row r="7173" spans="21:23" x14ac:dyDescent="0.2">
      <c r="U7173" s="77"/>
      <c r="V7173" s="61"/>
      <c r="W7173" s="61"/>
    </row>
    <row r="7174" spans="21:23" x14ac:dyDescent="0.2">
      <c r="U7174" s="77"/>
      <c r="V7174" s="61"/>
      <c r="W7174" s="61"/>
    </row>
    <row r="7175" spans="21:23" x14ac:dyDescent="0.2">
      <c r="U7175" s="77"/>
      <c r="V7175" s="61"/>
      <c r="W7175" s="61"/>
    </row>
    <row r="7176" spans="21:23" x14ac:dyDescent="0.2">
      <c r="U7176" s="77"/>
      <c r="V7176" s="61"/>
      <c r="W7176" s="61"/>
    </row>
    <row r="7177" spans="21:23" x14ac:dyDescent="0.2">
      <c r="U7177" s="77"/>
      <c r="V7177" s="61"/>
      <c r="W7177" s="61"/>
    </row>
    <row r="7178" spans="21:23" x14ac:dyDescent="0.2">
      <c r="U7178" s="77"/>
      <c r="V7178" s="61"/>
      <c r="W7178" s="61"/>
    </row>
    <row r="7179" spans="21:23" x14ac:dyDescent="0.2">
      <c r="U7179" s="77"/>
      <c r="V7179" s="61"/>
      <c r="W7179" s="61"/>
    </row>
    <row r="7180" spans="21:23" x14ac:dyDescent="0.2">
      <c r="U7180" s="77"/>
      <c r="V7180" s="61"/>
      <c r="W7180" s="61"/>
    </row>
    <row r="7181" spans="21:23" x14ac:dyDescent="0.2">
      <c r="U7181" s="77"/>
      <c r="V7181" s="61"/>
      <c r="W7181" s="61"/>
    </row>
    <row r="7182" spans="21:23" x14ac:dyDescent="0.2">
      <c r="U7182" s="77"/>
      <c r="V7182" s="61"/>
      <c r="W7182" s="61"/>
    </row>
    <row r="7183" spans="21:23" x14ac:dyDescent="0.2">
      <c r="U7183" s="77"/>
      <c r="V7183" s="61"/>
      <c r="W7183" s="61"/>
    </row>
    <row r="7184" spans="21:23" x14ac:dyDescent="0.2">
      <c r="U7184" s="77"/>
      <c r="V7184" s="61"/>
      <c r="W7184" s="61"/>
    </row>
    <row r="7185" spans="21:23" x14ac:dyDescent="0.2">
      <c r="U7185" s="77"/>
      <c r="V7185" s="61"/>
      <c r="W7185" s="61"/>
    </row>
    <row r="7186" spans="21:23" x14ac:dyDescent="0.2">
      <c r="U7186" s="77"/>
      <c r="V7186" s="61"/>
      <c r="W7186" s="61"/>
    </row>
    <row r="7187" spans="21:23" x14ac:dyDescent="0.2">
      <c r="U7187" s="77"/>
      <c r="V7187" s="61"/>
      <c r="W7187" s="61"/>
    </row>
    <row r="7188" spans="21:23" x14ac:dyDescent="0.2">
      <c r="U7188" s="77"/>
      <c r="V7188" s="61"/>
      <c r="W7188" s="61"/>
    </row>
    <row r="7189" spans="21:23" x14ac:dyDescent="0.2">
      <c r="U7189" s="77"/>
      <c r="V7189" s="61"/>
      <c r="W7189" s="61"/>
    </row>
    <row r="7190" spans="21:23" x14ac:dyDescent="0.2">
      <c r="U7190" s="77"/>
      <c r="V7190" s="61"/>
      <c r="W7190" s="61"/>
    </row>
    <row r="7191" spans="21:23" x14ac:dyDescent="0.2">
      <c r="U7191" s="77"/>
      <c r="V7191" s="61"/>
      <c r="W7191" s="61"/>
    </row>
    <row r="7192" spans="21:23" x14ac:dyDescent="0.2">
      <c r="U7192" s="77"/>
      <c r="V7192" s="61"/>
      <c r="W7192" s="61"/>
    </row>
    <row r="7193" spans="21:23" x14ac:dyDescent="0.2">
      <c r="U7193" s="77"/>
      <c r="V7193" s="61"/>
      <c r="W7193" s="61"/>
    </row>
    <row r="7194" spans="21:23" x14ac:dyDescent="0.2">
      <c r="U7194" s="77"/>
      <c r="V7194" s="61"/>
      <c r="W7194" s="61"/>
    </row>
    <row r="7195" spans="21:23" x14ac:dyDescent="0.2">
      <c r="U7195" s="77"/>
      <c r="V7195" s="61"/>
      <c r="W7195" s="61"/>
    </row>
    <row r="7196" spans="21:23" x14ac:dyDescent="0.2">
      <c r="U7196" s="77"/>
      <c r="V7196" s="61"/>
      <c r="W7196" s="61"/>
    </row>
    <row r="7197" spans="21:23" x14ac:dyDescent="0.2">
      <c r="U7197" s="77"/>
      <c r="V7197" s="61"/>
      <c r="W7197" s="61"/>
    </row>
    <row r="7198" spans="21:23" x14ac:dyDescent="0.2">
      <c r="U7198" s="77"/>
      <c r="V7198" s="61"/>
      <c r="W7198" s="61"/>
    </row>
    <row r="7199" spans="21:23" x14ac:dyDescent="0.2">
      <c r="U7199" s="77"/>
      <c r="V7199" s="61"/>
      <c r="W7199" s="61"/>
    </row>
    <row r="7200" spans="21:23" x14ac:dyDescent="0.2">
      <c r="U7200" s="77"/>
      <c r="V7200" s="61"/>
      <c r="W7200" s="61"/>
    </row>
    <row r="7201" spans="21:23" x14ac:dyDescent="0.2">
      <c r="U7201" s="77"/>
      <c r="V7201" s="61"/>
      <c r="W7201" s="61"/>
    </row>
    <row r="7202" spans="21:23" x14ac:dyDescent="0.2">
      <c r="U7202" s="77"/>
      <c r="V7202" s="61"/>
      <c r="W7202" s="61"/>
    </row>
    <row r="7203" spans="21:23" x14ac:dyDescent="0.2">
      <c r="U7203" s="77"/>
      <c r="V7203" s="61"/>
      <c r="W7203" s="61"/>
    </row>
    <row r="7204" spans="21:23" x14ac:dyDescent="0.2">
      <c r="U7204" s="77"/>
      <c r="V7204" s="61"/>
      <c r="W7204" s="61"/>
    </row>
    <row r="7205" spans="21:23" x14ac:dyDescent="0.2">
      <c r="U7205" s="77"/>
      <c r="V7205" s="61"/>
      <c r="W7205" s="61"/>
    </row>
    <row r="7206" spans="21:23" x14ac:dyDescent="0.2">
      <c r="U7206" s="77"/>
      <c r="V7206" s="61"/>
      <c r="W7206" s="61"/>
    </row>
    <row r="7207" spans="21:23" x14ac:dyDescent="0.2">
      <c r="U7207" s="77"/>
      <c r="V7207" s="61"/>
      <c r="W7207" s="61"/>
    </row>
    <row r="7208" spans="21:23" x14ac:dyDescent="0.2">
      <c r="U7208" s="77"/>
      <c r="V7208" s="61"/>
      <c r="W7208" s="61"/>
    </row>
    <row r="7209" spans="21:23" x14ac:dyDescent="0.2">
      <c r="U7209" s="77"/>
      <c r="V7209" s="61"/>
      <c r="W7209" s="61"/>
    </row>
    <row r="7210" spans="21:23" x14ac:dyDescent="0.2">
      <c r="U7210" s="77"/>
      <c r="V7210" s="61"/>
      <c r="W7210" s="61"/>
    </row>
    <row r="7211" spans="21:23" x14ac:dyDescent="0.2">
      <c r="U7211" s="77"/>
      <c r="V7211" s="61"/>
      <c r="W7211" s="61"/>
    </row>
    <row r="7212" spans="21:23" x14ac:dyDescent="0.2">
      <c r="U7212" s="77"/>
      <c r="V7212" s="61"/>
      <c r="W7212" s="61"/>
    </row>
    <row r="7213" spans="21:23" x14ac:dyDescent="0.2">
      <c r="U7213" s="77"/>
      <c r="V7213" s="61"/>
      <c r="W7213" s="61"/>
    </row>
    <row r="7214" spans="21:23" x14ac:dyDescent="0.2">
      <c r="U7214" s="77"/>
      <c r="V7214" s="61"/>
      <c r="W7214" s="61"/>
    </row>
    <row r="7215" spans="21:23" x14ac:dyDescent="0.2">
      <c r="U7215" s="77"/>
      <c r="V7215" s="61"/>
      <c r="W7215" s="61"/>
    </row>
    <row r="7216" spans="21:23" x14ac:dyDescent="0.2">
      <c r="U7216" s="77"/>
      <c r="V7216" s="61"/>
      <c r="W7216" s="61"/>
    </row>
    <row r="7217" spans="21:23" x14ac:dyDescent="0.2">
      <c r="U7217" s="77"/>
      <c r="V7217" s="61"/>
      <c r="W7217" s="61"/>
    </row>
    <row r="7218" spans="21:23" x14ac:dyDescent="0.2">
      <c r="U7218" s="77"/>
      <c r="V7218" s="61"/>
      <c r="W7218" s="61"/>
    </row>
    <row r="7219" spans="21:23" x14ac:dyDescent="0.2">
      <c r="U7219" s="77"/>
      <c r="V7219" s="61"/>
      <c r="W7219" s="61"/>
    </row>
    <row r="7220" spans="21:23" x14ac:dyDescent="0.2">
      <c r="U7220" s="77"/>
      <c r="V7220" s="61"/>
      <c r="W7220" s="61"/>
    </row>
    <row r="7221" spans="21:23" x14ac:dyDescent="0.2">
      <c r="U7221" s="77"/>
      <c r="V7221" s="61"/>
      <c r="W7221" s="61"/>
    </row>
    <row r="7222" spans="21:23" x14ac:dyDescent="0.2">
      <c r="U7222" s="77"/>
      <c r="V7222" s="61"/>
      <c r="W7222" s="61"/>
    </row>
    <row r="7223" spans="21:23" x14ac:dyDescent="0.2">
      <c r="U7223" s="77"/>
      <c r="V7223" s="61"/>
      <c r="W7223" s="61"/>
    </row>
    <row r="7224" spans="21:23" x14ac:dyDescent="0.2">
      <c r="U7224" s="77"/>
      <c r="V7224" s="61"/>
      <c r="W7224" s="61"/>
    </row>
    <row r="7225" spans="21:23" x14ac:dyDescent="0.2">
      <c r="U7225" s="77"/>
      <c r="V7225" s="61"/>
      <c r="W7225" s="61"/>
    </row>
    <row r="7226" spans="21:23" x14ac:dyDescent="0.2">
      <c r="U7226" s="77"/>
      <c r="V7226" s="61"/>
      <c r="W7226" s="61"/>
    </row>
    <row r="7227" spans="21:23" x14ac:dyDescent="0.2">
      <c r="U7227" s="77"/>
      <c r="V7227" s="61"/>
      <c r="W7227" s="61"/>
    </row>
    <row r="7228" spans="21:23" x14ac:dyDescent="0.2">
      <c r="U7228" s="77"/>
      <c r="V7228" s="61"/>
      <c r="W7228" s="61"/>
    </row>
    <row r="7229" spans="21:23" x14ac:dyDescent="0.2">
      <c r="U7229" s="77"/>
      <c r="V7229" s="61"/>
      <c r="W7229" s="61"/>
    </row>
    <row r="7230" spans="21:23" x14ac:dyDescent="0.2">
      <c r="U7230" s="77"/>
      <c r="V7230" s="61"/>
      <c r="W7230" s="61"/>
    </row>
    <row r="7231" spans="21:23" x14ac:dyDescent="0.2">
      <c r="U7231" s="77"/>
      <c r="V7231" s="61"/>
      <c r="W7231" s="61"/>
    </row>
    <row r="7232" spans="21:23" x14ac:dyDescent="0.2">
      <c r="U7232" s="77"/>
      <c r="V7232" s="61"/>
      <c r="W7232" s="61"/>
    </row>
    <row r="7233" spans="21:23" x14ac:dyDescent="0.2">
      <c r="U7233" s="77"/>
      <c r="V7233" s="61"/>
      <c r="W7233" s="61"/>
    </row>
    <row r="7234" spans="21:23" x14ac:dyDescent="0.2">
      <c r="U7234" s="77"/>
      <c r="V7234" s="61"/>
      <c r="W7234" s="61"/>
    </row>
    <row r="7235" spans="21:23" x14ac:dyDescent="0.2">
      <c r="U7235" s="77"/>
      <c r="V7235" s="61"/>
      <c r="W7235" s="61"/>
    </row>
    <row r="7236" spans="21:23" x14ac:dyDescent="0.2">
      <c r="U7236" s="77"/>
      <c r="V7236" s="61"/>
      <c r="W7236" s="61"/>
    </row>
    <row r="7237" spans="21:23" x14ac:dyDescent="0.2">
      <c r="U7237" s="77"/>
      <c r="V7237" s="61"/>
      <c r="W7237" s="61"/>
    </row>
    <row r="7238" spans="21:23" x14ac:dyDescent="0.2">
      <c r="U7238" s="77"/>
      <c r="V7238" s="61"/>
      <c r="W7238" s="61"/>
    </row>
    <row r="7239" spans="21:23" x14ac:dyDescent="0.2">
      <c r="U7239" s="77"/>
      <c r="V7239" s="61"/>
      <c r="W7239" s="61"/>
    </row>
    <row r="7240" spans="21:23" x14ac:dyDescent="0.2">
      <c r="U7240" s="77"/>
      <c r="V7240" s="61"/>
      <c r="W7240" s="61"/>
    </row>
    <row r="7241" spans="21:23" x14ac:dyDescent="0.2">
      <c r="U7241" s="77"/>
      <c r="V7241" s="61"/>
      <c r="W7241" s="61"/>
    </row>
    <row r="7242" spans="21:23" x14ac:dyDescent="0.2">
      <c r="U7242" s="77"/>
      <c r="V7242" s="61"/>
      <c r="W7242" s="61"/>
    </row>
    <row r="7243" spans="21:23" x14ac:dyDescent="0.2">
      <c r="U7243" s="77"/>
      <c r="V7243" s="61"/>
      <c r="W7243" s="61"/>
    </row>
    <row r="7244" spans="21:23" x14ac:dyDescent="0.2">
      <c r="U7244" s="77"/>
      <c r="V7244" s="61"/>
      <c r="W7244" s="61"/>
    </row>
    <row r="7245" spans="21:23" x14ac:dyDescent="0.2">
      <c r="U7245" s="77"/>
      <c r="V7245" s="61"/>
      <c r="W7245" s="61"/>
    </row>
    <row r="7246" spans="21:23" x14ac:dyDescent="0.2">
      <c r="U7246" s="77"/>
      <c r="V7246" s="61"/>
      <c r="W7246" s="61"/>
    </row>
    <row r="7247" spans="21:23" x14ac:dyDescent="0.2">
      <c r="U7247" s="77"/>
      <c r="V7247" s="61"/>
      <c r="W7247" s="61"/>
    </row>
    <row r="7248" spans="21:23" x14ac:dyDescent="0.2">
      <c r="U7248" s="77"/>
      <c r="V7248" s="61"/>
      <c r="W7248" s="61"/>
    </row>
    <row r="7249" spans="21:23" x14ac:dyDescent="0.2">
      <c r="U7249" s="77"/>
      <c r="V7249" s="61"/>
      <c r="W7249" s="61"/>
    </row>
    <row r="7250" spans="21:23" x14ac:dyDescent="0.2">
      <c r="U7250" s="77"/>
      <c r="V7250" s="61"/>
      <c r="W7250" s="61"/>
    </row>
    <row r="7251" spans="21:23" x14ac:dyDescent="0.2">
      <c r="U7251" s="77"/>
      <c r="V7251" s="61"/>
      <c r="W7251" s="61"/>
    </row>
    <row r="7252" spans="21:23" x14ac:dyDescent="0.2">
      <c r="U7252" s="77"/>
      <c r="V7252" s="61"/>
      <c r="W7252" s="61"/>
    </row>
    <row r="7253" spans="21:23" x14ac:dyDescent="0.2">
      <c r="U7253" s="77"/>
      <c r="V7253" s="61"/>
      <c r="W7253" s="61"/>
    </row>
    <row r="7254" spans="21:23" x14ac:dyDescent="0.2">
      <c r="U7254" s="77"/>
      <c r="V7254" s="61"/>
      <c r="W7254" s="61"/>
    </row>
    <row r="7255" spans="21:23" x14ac:dyDescent="0.2">
      <c r="U7255" s="77"/>
      <c r="V7255" s="61"/>
      <c r="W7255" s="61"/>
    </row>
    <row r="7256" spans="21:23" x14ac:dyDescent="0.2">
      <c r="U7256" s="77"/>
      <c r="V7256" s="61"/>
      <c r="W7256" s="61"/>
    </row>
    <row r="7257" spans="21:23" x14ac:dyDescent="0.2">
      <c r="U7257" s="77"/>
      <c r="V7257" s="61"/>
      <c r="W7257" s="61"/>
    </row>
    <row r="7258" spans="21:23" x14ac:dyDescent="0.2">
      <c r="U7258" s="77"/>
      <c r="V7258" s="61"/>
      <c r="W7258" s="61"/>
    </row>
    <row r="7259" spans="21:23" x14ac:dyDescent="0.2">
      <c r="U7259" s="77"/>
      <c r="V7259" s="61"/>
      <c r="W7259" s="61"/>
    </row>
    <row r="7260" spans="21:23" x14ac:dyDescent="0.2">
      <c r="U7260" s="77"/>
      <c r="V7260" s="61"/>
      <c r="W7260" s="61"/>
    </row>
    <row r="7261" spans="21:23" x14ac:dyDescent="0.2">
      <c r="U7261" s="77"/>
      <c r="V7261" s="61"/>
      <c r="W7261" s="61"/>
    </row>
    <row r="7262" spans="21:23" x14ac:dyDescent="0.2">
      <c r="U7262" s="77"/>
      <c r="V7262" s="61"/>
      <c r="W7262" s="61"/>
    </row>
    <row r="7263" spans="21:23" x14ac:dyDescent="0.2">
      <c r="U7263" s="77"/>
      <c r="V7263" s="61"/>
      <c r="W7263" s="61"/>
    </row>
    <row r="7264" spans="21:23" x14ac:dyDescent="0.2">
      <c r="U7264" s="77"/>
      <c r="V7264" s="61"/>
      <c r="W7264" s="61"/>
    </row>
    <row r="7265" spans="21:23" x14ac:dyDescent="0.2">
      <c r="U7265" s="77"/>
      <c r="V7265" s="61"/>
      <c r="W7265" s="61"/>
    </row>
    <row r="7266" spans="21:23" x14ac:dyDescent="0.2">
      <c r="U7266" s="77"/>
      <c r="V7266" s="61"/>
      <c r="W7266" s="61"/>
    </row>
    <row r="7267" spans="21:23" x14ac:dyDescent="0.2">
      <c r="U7267" s="77"/>
      <c r="V7267" s="61"/>
      <c r="W7267" s="61"/>
    </row>
    <row r="7268" spans="21:23" x14ac:dyDescent="0.2">
      <c r="U7268" s="77"/>
      <c r="V7268" s="61"/>
      <c r="W7268" s="61"/>
    </row>
    <row r="7269" spans="21:23" x14ac:dyDescent="0.2">
      <c r="U7269" s="77"/>
      <c r="V7269" s="61"/>
      <c r="W7269" s="61"/>
    </row>
    <row r="7270" spans="21:23" x14ac:dyDescent="0.2">
      <c r="U7270" s="77"/>
      <c r="V7270" s="61"/>
      <c r="W7270" s="61"/>
    </row>
    <row r="7271" spans="21:23" x14ac:dyDescent="0.2">
      <c r="U7271" s="77"/>
      <c r="V7271" s="61"/>
      <c r="W7271" s="61"/>
    </row>
    <row r="7272" spans="21:23" x14ac:dyDescent="0.2">
      <c r="U7272" s="77"/>
      <c r="V7272" s="61"/>
      <c r="W7272" s="61"/>
    </row>
    <row r="7273" spans="21:23" x14ac:dyDescent="0.2">
      <c r="U7273" s="77"/>
      <c r="V7273" s="61"/>
      <c r="W7273" s="61"/>
    </row>
    <row r="7274" spans="21:23" x14ac:dyDescent="0.2">
      <c r="U7274" s="77"/>
      <c r="V7274" s="61"/>
      <c r="W7274" s="61"/>
    </row>
    <row r="7275" spans="21:23" x14ac:dyDescent="0.2">
      <c r="U7275" s="77"/>
      <c r="V7275" s="61"/>
      <c r="W7275" s="61"/>
    </row>
    <row r="7276" spans="21:23" x14ac:dyDescent="0.2">
      <c r="U7276" s="77"/>
      <c r="V7276" s="61"/>
      <c r="W7276" s="61"/>
    </row>
    <row r="7277" spans="21:23" x14ac:dyDescent="0.2">
      <c r="U7277" s="77"/>
      <c r="V7277" s="61"/>
      <c r="W7277" s="61"/>
    </row>
    <row r="7278" spans="21:23" x14ac:dyDescent="0.2">
      <c r="U7278" s="77"/>
      <c r="V7278" s="61"/>
      <c r="W7278" s="61"/>
    </row>
    <row r="7279" spans="21:23" x14ac:dyDescent="0.2">
      <c r="U7279" s="77"/>
      <c r="V7279" s="61"/>
      <c r="W7279" s="61"/>
    </row>
    <row r="7280" spans="21:23" x14ac:dyDescent="0.2">
      <c r="U7280" s="77"/>
      <c r="V7280" s="61"/>
      <c r="W7280" s="61"/>
    </row>
    <row r="7281" spans="21:23" x14ac:dyDescent="0.2">
      <c r="U7281" s="77"/>
      <c r="V7281" s="61"/>
      <c r="W7281" s="61"/>
    </row>
    <row r="7282" spans="21:23" x14ac:dyDescent="0.2">
      <c r="U7282" s="77"/>
      <c r="V7282" s="61"/>
      <c r="W7282" s="61"/>
    </row>
    <row r="7283" spans="21:23" x14ac:dyDescent="0.2">
      <c r="U7283" s="77"/>
      <c r="V7283" s="61"/>
      <c r="W7283" s="61"/>
    </row>
    <row r="7284" spans="21:23" x14ac:dyDescent="0.2">
      <c r="U7284" s="77"/>
      <c r="V7284" s="61"/>
      <c r="W7284" s="61"/>
    </row>
    <row r="7285" spans="21:23" x14ac:dyDescent="0.2">
      <c r="U7285" s="77"/>
      <c r="V7285" s="61"/>
      <c r="W7285" s="61"/>
    </row>
    <row r="7286" spans="21:23" x14ac:dyDescent="0.2">
      <c r="U7286" s="77"/>
      <c r="V7286" s="61"/>
      <c r="W7286" s="61"/>
    </row>
    <row r="7287" spans="21:23" x14ac:dyDescent="0.2">
      <c r="U7287" s="77"/>
      <c r="V7287" s="61"/>
      <c r="W7287" s="61"/>
    </row>
    <row r="7288" spans="21:23" x14ac:dyDescent="0.2">
      <c r="U7288" s="77"/>
      <c r="V7288" s="61"/>
      <c r="W7288" s="61"/>
    </row>
    <row r="7289" spans="21:23" x14ac:dyDescent="0.2">
      <c r="U7289" s="77"/>
      <c r="V7289" s="61"/>
      <c r="W7289" s="61"/>
    </row>
    <row r="7290" spans="21:23" x14ac:dyDescent="0.2">
      <c r="U7290" s="77"/>
      <c r="V7290" s="61"/>
      <c r="W7290" s="61"/>
    </row>
    <row r="7291" spans="21:23" x14ac:dyDescent="0.2">
      <c r="U7291" s="77"/>
      <c r="V7291" s="61"/>
      <c r="W7291" s="61"/>
    </row>
    <row r="7292" spans="21:23" x14ac:dyDescent="0.2">
      <c r="U7292" s="77"/>
      <c r="V7292" s="61"/>
      <c r="W7292" s="61"/>
    </row>
    <row r="7293" spans="21:23" x14ac:dyDescent="0.2">
      <c r="U7293" s="77"/>
      <c r="V7293" s="61"/>
      <c r="W7293" s="61"/>
    </row>
    <row r="7294" spans="21:23" x14ac:dyDescent="0.2">
      <c r="U7294" s="77"/>
      <c r="V7294" s="61"/>
      <c r="W7294" s="61"/>
    </row>
    <row r="7295" spans="21:23" x14ac:dyDescent="0.2">
      <c r="U7295" s="77"/>
      <c r="V7295" s="61"/>
      <c r="W7295" s="61"/>
    </row>
    <row r="7296" spans="21:23" x14ac:dyDescent="0.2">
      <c r="U7296" s="77"/>
      <c r="V7296" s="61"/>
      <c r="W7296" s="61"/>
    </row>
    <row r="7297" spans="21:23" x14ac:dyDescent="0.2">
      <c r="U7297" s="77"/>
      <c r="V7297" s="61"/>
      <c r="W7297" s="61"/>
    </row>
    <row r="7298" spans="21:23" x14ac:dyDescent="0.2">
      <c r="U7298" s="77"/>
      <c r="V7298" s="61"/>
      <c r="W7298" s="61"/>
    </row>
    <row r="7299" spans="21:23" x14ac:dyDescent="0.2">
      <c r="U7299" s="77"/>
      <c r="V7299" s="61"/>
      <c r="W7299" s="61"/>
    </row>
    <row r="7300" spans="21:23" x14ac:dyDescent="0.2">
      <c r="U7300" s="77"/>
      <c r="V7300" s="61"/>
      <c r="W7300" s="61"/>
    </row>
    <row r="7301" spans="21:23" x14ac:dyDescent="0.2">
      <c r="U7301" s="77"/>
      <c r="V7301" s="61"/>
      <c r="W7301" s="61"/>
    </row>
    <row r="7302" spans="21:23" x14ac:dyDescent="0.2">
      <c r="U7302" s="77"/>
      <c r="V7302" s="61"/>
      <c r="W7302" s="61"/>
    </row>
    <row r="7303" spans="21:23" x14ac:dyDescent="0.2">
      <c r="U7303" s="77"/>
      <c r="V7303" s="61"/>
      <c r="W7303" s="61"/>
    </row>
    <row r="7304" spans="21:23" x14ac:dyDescent="0.2">
      <c r="U7304" s="77"/>
      <c r="V7304" s="61"/>
      <c r="W7304" s="61"/>
    </row>
    <row r="7305" spans="21:23" x14ac:dyDescent="0.2">
      <c r="U7305" s="77"/>
      <c r="V7305" s="61"/>
      <c r="W7305" s="61"/>
    </row>
    <row r="7306" spans="21:23" x14ac:dyDescent="0.2">
      <c r="U7306" s="77"/>
      <c r="V7306" s="61"/>
      <c r="W7306" s="61"/>
    </row>
    <row r="7307" spans="21:23" x14ac:dyDescent="0.2">
      <c r="U7307" s="77"/>
      <c r="V7307" s="61"/>
      <c r="W7307" s="61"/>
    </row>
    <row r="7308" spans="21:23" x14ac:dyDescent="0.2">
      <c r="U7308" s="77"/>
      <c r="V7308" s="61"/>
      <c r="W7308" s="61"/>
    </row>
    <row r="7309" spans="21:23" x14ac:dyDescent="0.2">
      <c r="U7309" s="77"/>
      <c r="V7309" s="61"/>
      <c r="W7309" s="61"/>
    </row>
    <row r="7310" spans="21:23" x14ac:dyDescent="0.2">
      <c r="U7310" s="77"/>
      <c r="V7310" s="61"/>
      <c r="W7310" s="61"/>
    </row>
    <row r="7311" spans="21:23" x14ac:dyDescent="0.2">
      <c r="U7311" s="77"/>
      <c r="V7311" s="61"/>
      <c r="W7311" s="61"/>
    </row>
    <row r="7312" spans="21:23" x14ac:dyDescent="0.2">
      <c r="U7312" s="77"/>
      <c r="V7312" s="61"/>
      <c r="W7312" s="61"/>
    </row>
    <row r="7313" spans="21:23" x14ac:dyDescent="0.2">
      <c r="U7313" s="77"/>
      <c r="V7313" s="61"/>
      <c r="W7313" s="61"/>
    </row>
    <row r="7314" spans="21:23" x14ac:dyDescent="0.2">
      <c r="U7314" s="77"/>
      <c r="V7314" s="61"/>
      <c r="W7314" s="61"/>
    </row>
    <row r="7315" spans="21:23" x14ac:dyDescent="0.2">
      <c r="U7315" s="77"/>
      <c r="V7315" s="61"/>
      <c r="W7315" s="61"/>
    </row>
    <row r="7316" spans="21:23" x14ac:dyDescent="0.2">
      <c r="U7316" s="77"/>
      <c r="V7316" s="61"/>
      <c r="W7316" s="61"/>
    </row>
    <row r="7317" spans="21:23" x14ac:dyDescent="0.2">
      <c r="U7317" s="77"/>
      <c r="V7317" s="61"/>
      <c r="W7317" s="61"/>
    </row>
    <row r="7318" spans="21:23" x14ac:dyDescent="0.2">
      <c r="U7318" s="77"/>
      <c r="V7318" s="61"/>
      <c r="W7318" s="61"/>
    </row>
    <row r="7319" spans="21:23" x14ac:dyDescent="0.2">
      <c r="U7319" s="77"/>
      <c r="V7319" s="61"/>
      <c r="W7319" s="61"/>
    </row>
    <row r="7320" spans="21:23" x14ac:dyDescent="0.2">
      <c r="U7320" s="77"/>
      <c r="V7320" s="61"/>
      <c r="W7320" s="61"/>
    </row>
    <row r="7321" spans="21:23" x14ac:dyDescent="0.2">
      <c r="U7321" s="77"/>
      <c r="V7321" s="61"/>
      <c r="W7321" s="61"/>
    </row>
    <row r="7322" spans="21:23" x14ac:dyDescent="0.2">
      <c r="U7322" s="77"/>
      <c r="V7322" s="61"/>
      <c r="W7322" s="61"/>
    </row>
    <row r="7323" spans="21:23" x14ac:dyDescent="0.2">
      <c r="U7323" s="77"/>
      <c r="V7323" s="61"/>
      <c r="W7323" s="61"/>
    </row>
    <row r="7324" spans="21:23" x14ac:dyDescent="0.2">
      <c r="U7324" s="77"/>
      <c r="V7324" s="61"/>
      <c r="W7324" s="61"/>
    </row>
    <row r="7325" spans="21:23" x14ac:dyDescent="0.2">
      <c r="U7325" s="77"/>
      <c r="V7325" s="61"/>
      <c r="W7325" s="61"/>
    </row>
    <row r="7326" spans="21:23" x14ac:dyDescent="0.2">
      <c r="U7326" s="77"/>
      <c r="V7326" s="61"/>
      <c r="W7326" s="61"/>
    </row>
    <row r="7327" spans="21:23" x14ac:dyDescent="0.2">
      <c r="U7327" s="77"/>
      <c r="V7327" s="61"/>
      <c r="W7327" s="61"/>
    </row>
    <row r="7328" spans="21:23" x14ac:dyDescent="0.2">
      <c r="U7328" s="77"/>
      <c r="V7328" s="61"/>
      <c r="W7328" s="61"/>
    </row>
    <row r="7329" spans="21:23" x14ac:dyDescent="0.2">
      <c r="U7329" s="77"/>
      <c r="V7329" s="61"/>
      <c r="W7329" s="61"/>
    </row>
    <row r="7330" spans="21:23" x14ac:dyDescent="0.2">
      <c r="U7330" s="77"/>
      <c r="V7330" s="61"/>
      <c r="W7330" s="61"/>
    </row>
    <row r="7331" spans="21:23" x14ac:dyDescent="0.2">
      <c r="U7331" s="77"/>
      <c r="V7331" s="61"/>
      <c r="W7331" s="61"/>
    </row>
    <row r="7332" spans="21:23" x14ac:dyDescent="0.2">
      <c r="U7332" s="77"/>
      <c r="V7332" s="61"/>
      <c r="W7332" s="61"/>
    </row>
    <row r="7333" spans="21:23" x14ac:dyDescent="0.2">
      <c r="U7333" s="77"/>
      <c r="V7333" s="61"/>
      <c r="W7333" s="61"/>
    </row>
    <row r="7334" spans="21:23" x14ac:dyDescent="0.2">
      <c r="U7334" s="77"/>
      <c r="V7334" s="61"/>
      <c r="W7334" s="61"/>
    </row>
    <row r="7335" spans="21:23" x14ac:dyDescent="0.2">
      <c r="U7335" s="77"/>
      <c r="V7335" s="61"/>
      <c r="W7335" s="61"/>
    </row>
    <row r="7336" spans="21:23" x14ac:dyDescent="0.2">
      <c r="U7336" s="77"/>
      <c r="V7336" s="61"/>
      <c r="W7336" s="61"/>
    </row>
    <row r="7337" spans="21:23" x14ac:dyDescent="0.2">
      <c r="U7337" s="77"/>
      <c r="V7337" s="61"/>
      <c r="W7337" s="61"/>
    </row>
    <row r="7338" spans="21:23" x14ac:dyDescent="0.2">
      <c r="U7338" s="77"/>
      <c r="V7338" s="61"/>
      <c r="W7338" s="61"/>
    </row>
    <row r="7339" spans="21:23" x14ac:dyDescent="0.2">
      <c r="U7339" s="77"/>
      <c r="V7339" s="61"/>
      <c r="W7339" s="61"/>
    </row>
    <row r="7340" spans="21:23" x14ac:dyDescent="0.2">
      <c r="U7340" s="77"/>
      <c r="V7340" s="61"/>
      <c r="W7340" s="61"/>
    </row>
    <row r="7341" spans="21:23" x14ac:dyDescent="0.2">
      <c r="U7341" s="77"/>
      <c r="V7341" s="61"/>
      <c r="W7341" s="61"/>
    </row>
    <row r="7342" spans="21:23" x14ac:dyDescent="0.2">
      <c r="U7342" s="77"/>
      <c r="V7342" s="61"/>
      <c r="W7342" s="61"/>
    </row>
    <row r="7343" spans="21:23" x14ac:dyDescent="0.2">
      <c r="U7343" s="77"/>
      <c r="V7343" s="61"/>
      <c r="W7343" s="61"/>
    </row>
    <row r="7344" spans="21:23" x14ac:dyDescent="0.2">
      <c r="U7344" s="77"/>
      <c r="V7344" s="61"/>
      <c r="W7344" s="61"/>
    </row>
    <row r="7345" spans="21:23" x14ac:dyDescent="0.2">
      <c r="U7345" s="77"/>
      <c r="V7345" s="61"/>
      <c r="W7345" s="61"/>
    </row>
    <row r="7346" spans="21:23" x14ac:dyDescent="0.2">
      <c r="U7346" s="77"/>
      <c r="V7346" s="61"/>
      <c r="W7346" s="61"/>
    </row>
    <row r="7347" spans="21:23" x14ac:dyDescent="0.2">
      <c r="U7347" s="77"/>
      <c r="V7347" s="61"/>
      <c r="W7347" s="61"/>
    </row>
    <row r="7348" spans="21:23" x14ac:dyDescent="0.2">
      <c r="U7348" s="77"/>
      <c r="V7348" s="61"/>
      <c r="W7348" s="61"/>
    </row>
    <row r="7349" spans="21:23" x14ac:dyDescent="0.2">
      <c r="U7349" s="77"/>
      <c r="V7349" s="61"/>
      <c r="W7349" s="61"/>
    </row>
    <row r="7350" spans="21:23" x14ac:dyDescent="0.2">
      <c r="U7350" s="77"/>
      <c r="V7350" s="61"/>
      <c r="W7350" s="61"/>
    </row>
    <row r="7351" spans="21:23" x14ac:dyDescent="0.2">
      <c r="U7351" s="77"/>
      <c r="V7351" s="61"/>
      <c r="W7351" s="61"/>
    </row>
    <row r="7352" spans="21:23" x14ac:dyDescent="0.2">
      <c r="U7352" s="77"/>
      <c r="V7352" s="61"/>
      <c r="W7352" s="61"/>
    </row>
    <row r="7353" spans="21:23" x14ac:dyDescent="0.2">
      <c r="U7353" s="77"/>
      <c r="V7353" s="61"/>
      <c r="W7353" s="61"/>
    </row>
    <row r="7354" spans="21:23" x14ac:dyDescent="0.2">
      <c r="U7354" s="77"/>
      <c r="V7354" s="61"/>
      <c r="W7354" s="61"/>
    </row>
    <row r="7355" spans="21:23" x14ac:dyDescent="0.2">
      <c r="U7355" s="77"/>
      <c r="V7355" s="61"/>
      <c r="W7355" s="61"/>
    </row>
    <row r="7356" spans="21:23" x14ac:dyDescent="0.2">
      <c r="U7356" s="77"/>
      <c r="V7356" s="61"/>
      <c r="W7356" s="61"/>
    </row>
    <row r="7357" spans="21:23" x14ac:dyDescent="0.2">
      <c r="U7357" s="77"/>
      <c r="V7357" s="61"/>
      <c r="W7357" s="61"/>
    </row>
    <row r="7358" spans="21:23" x14ac:dyDescent="0.2">
      <c r="U7358" s="77"/>
      <c r="V7358" s="61"/>
      <c r="W7358" s="61"/>
    </row>
    <row r="7359" spans="21:23" x14ac:dyDescent="0.2">
      <c r="U7359" s="77"/>
      <c r="V7359" s="61"/>
      <c r="W7359" s="61"/>
    </row>
    <row r="7360" spans="21:23" x14ac:dyDescent="0.2">
      <c r="U7360" s="77"/>
      <c r="V7360" s="61"/>
      <c r="W7360" s="61"/>
    </row>
    <row r="7361" spans="21:23" x14ac:dyDescent="0.2">
      <c r="U7361" s="77"/>
      <c r="V7361" s="61"/>
      <c r="W7361" s="61"/>
    </row>
    <row r="7362" spans="21:23" x14ac:dyDescent="0.2">
      <c r="U7362" s="77"/>
      <c r="V7362" s="61"/>
      <c r="W7362" s="61"/>
    </row>
    <row r="7363" spans="21:23" x14ac:dyDescent="0.2">
      <c r="U7363" s="77"/>
      <c r="V7363" s="61"/>
      <c r="W7363" s="61"/>
    </row>
    <row r="7364" spans="21:23" x14ac:dyDescent="0.2">
      <c r="U7364" s="77"/>
      <c r="V7364" s="61"/>
      <c r="W7364" s="61"/>
    </row>
    <row r="7365" spans="21:23" x14ac:dyDescent="0.2">
      <c r="U7365" s="77"/>
      <c r="V7365" s="61"/>
      <c r="W7365" s="61"/>
    </row>
    <row r="7366" spans="21:23" x14ac:dyDescent="0.2">
      <c r="U7366" s="77"/>
      <c r="V7366" s="61"/>
      <c r="W7366" s="61"/>
    </row>
    <row r="7367" spans="21:23" x14ac:dyDescent="0.2">
      <c r="U7367" s="77"/>
      <c r="V7367" s="61"/>
      <c r="W7367" s="61"/>
    </row>
    <row r="7368" spans="21:23" x14ac:dyDescent="0.2">
      <c r="U7368" s="77"/>
      <c r="V7368" s="61"/>
      <c r="W7368" s="61"/>
    </row>
    <row r="7369" spans="21:23" x14ac:dyDescent="0.2">
      <c r="U7369" s="77"/>
      <c r="V7369" s="61"/>
      <c r="W7369" s="61"/>
    </row>
    <row r="7370" spans="21:23" x14ac:dyDescent="0.2">
      <c r="U7370" s="77"/>
      <c r="V7370" s="61"/>
      <c r="W7370" s="61"/>
    </row>
    <row r="7371" spans="21:23" x14ac:dyDescent="0.2">
      <c r="U7371" s="77"/>
      <c r="V7371" s="61"/>
      <c r="W7371" s="61"/>
    </row>
    <row r="7372" spans="21:23" x14ac:dyDescent="0.2">
      <c r="U7372" s="77"/>
      <c r="V7372" s="61"/>
      <c r="W7372" s="61"/>
    </row>
    <row r="7373" spans="21:23" x14ac:dyDescent="0.2">
      <c r="U7373" s="77"/>
      <c r="V7373" s="61"/>
      <c r="W7373" s="61"/>
    </row>
    <row r="7374" spans="21:23" x14ac:dyDescent="0.2">
      <c r="U7374" s="77"/>
      <c r="V7374" s="61"/>
      <c r="W7374" s="61"/>
    </row>
    <row r="7375" spans="21:23" x14ac:dyDescent="0.2">
      <c r="U7375" s="77"/>
      <c r="V7375" s="61"/>
      <c r="W7375" s="61"/>
    </row>
    <row r="7376" spans="21:23" x14ac:dyDescent="0.2">
      <c r="U7376" s="77"/>
      <c r="V7376" s="61"/>
      <c r="W7376" s="61"/>
    </row>
    <row r="7377" spans="21:23" x14ac:dyDescent="0.2">
      <c r="U7377" s="77"/>
      <c r="V7377" s="61"/>
      <c r="W7377" s="61"/>
    </row>
    <row r="7378" spans="21:23" x14ac:dyDescent="0.2">
      <c r="U7378" s="77"/>
      <c r="V7378" s="61"/>
      <c r="W7378" s="61"/>
    </row>
    <row r="7379" spans="21:23" x14ac:dyDescent="0.2">
      <c r="U7379" s="77"/>
      <c r="V7379" s="61"/>
      <c r="W7379" s="61"/>
    </row>
    <row r="7380" spans="21:23" x14ac:dyDescent="0.2">
      <c r="U7380" s="77"/>
      <c r="V7380" s="61"/>
      <c r="W7380" s="61"/>
    </row>
    <row r="7381" spans="21:23" x14ac:dyDescent="0.2">
      <c r="U7381" s="77"/>
      <c r="V7381" s="61"/>
      <c r="W7381" s="61"/>
    </row>
    <row r="7382" spans="21:23" x14ac:dyDescent="0.2">
      <c r="U7382" s="77"/>
      <c r="V7382" s="61"/>
      <c r="W7382" s="61"/>
    </row>
    <row r="7383" spans="21:23" x14ac:dyDescent="0.2">
      <c r="U7383" s="77"/>
      <c r="V7383" s="61"/>
      <c r="W7383" s="61"/>
    </row>
    <row r="7384" spans="21:23" x14ac:dyDescent="0.2">
      <c r="U7384" s="77"/>
      <c r="V7384" s="61"/>
      <c r="W7384" s="61"/>
    </row>
    <row r="7385" spans="21:23" x14ac:dyDescent="0.2">
      <c r="U7385" s="77"/>
      <c r="V7385" s="61"/>
      <c r="W7385" s="61"/>
    </row>
    <row r="7386" spans="21:23" x14ac:dyDescent="0.2">
      <c r="U7386" s="77"/>
      <c r="V7386" s="61"/>
      <c r="W7386" s="61"/>
    </row>
    <row r="7387" spans="21:23" x14ac:dyDescent="0.2">
      <c r="U7387" s="77"/>
      <c r="V7387" s="61"/>
      <c r="W7387" s="61"/>
    </row>
    <row r="7388" spans="21:23" x14ac:dyDescent="0.2">
      <c r="U7388" s="77"/>
      <c r="V7388" s="61"/>
      <c r="W7388" s="61"/>
    </row>
    <row r="7389" spans="21:23" x14ac:dyDescent="0.2">
      <c r="U7389" s="77"/>
      <c r="V7389" s="61"/>
      <c r="W7389" s="61"/>
    </row>
    <row r="7390" spans="21:23" x14ac:dyDescent="0.2">
      <c r="U7390" s="77"/>
      <c r="V7390" s="61"/>
      <c r="W7390" s="61"/>
    </row>
    <row r="7391" spans="21:23" x14ac:dyDescent="0.2">
      <c r="U7391" s="77"/>
      <c r="V7391" s="61"/>
      <c r="W7391" s="61"/>
    </row>
    <row r="7392" spans="21:23" x14ac:dyDescent="0.2">
      <c r="U7392" s="77"/>
      <c r="V7392" s="61"/>
      <c r="W7392" s="61"/>
    </row>
    <row r="7393" spans="21:23" x14ac:dyDescent="0.2">
      <c r="U7393" s="77"/>
      <c r="V7393" s="61"/>
      <c r="W7393" s="61"/>
    </row>
    <row r="7394" spans="21:23" x14ac:dyDescent="0.2">
      <c r="U7394" s="77"/>
      <c r="V7394" s="61"/>
      <c r="W7394" s="61"/>
    </row>
    <row r="7395" spans="21:23" x14ac:dyDescent="0.2">
      <c r="U7395" s="77"/>
      <c r="V7395" s="61"/>
      <c r="W7395" s="61"/>
    </row>
    <row r="7396" spans="21:23" x14ac:dyDescent="0.2">
      <c r="U7396" s="77"/>
      <c r="V7396" s="61"/>
      <c r="W7396" s="61"/>
    </row>
    <row r="7397" spans="21:23" x14ac:dyDescent="0.2">
      <c r="U7397" s="77"/>
      <c r="V7397" s="61"/>
      <c r="W7397" s="61"/>
    </row>
    <row r="7398" spans="21:23" x14ac:dyDescent="0.2">
      <c r="U7398" s="77"/>
      <c r="V7398" s="61"/>
      <c r="W7398" s="61"/>
    </row>
    <row r="7399" spans="21:23" x14ac:dyDescent="0.2">
      <c r="U7399" s="77"/>
      <c r="V7399" s="61"/>
      <c r="W7399" s="61"/>
    </row>
    <row r="7400" spans="21:23" x14ac:dyDescent="0.2">
      <c r="U7400" s="77"/>
      <c r="V7400" s="61"/>
      <c r="W7400" s="61"/>
    </row>
    <row r="7401" spans="21:23" x14ac:dyDescent="0.2">
      <c r="U7401" s="77"/>
      <c r="V7401" s="61"/>
      <c r="W7401" s="61"/>
    </row>
    <row r="7402" spans="21:23" x14ac:dyDescent="0.2">
      <c r="U7402" s="77"/>
      <c r="V7402" s="61"/>
      <c r="W7402" s="61"/>
    </row>
    <row r="7403" spans="21:23" x14ac:dyDescent="0.2">
      <c r="U7403" s="77"/>
      <c r="V7403" s="61"/>
      <c r="W7403" s="61"/>
    </row>
    <row r="7404" spans="21:23" x14ac:dyDescent="0.2">
      <c r="U7404" s="77"/>
      <c r="V7404" s="61"/>
      <c r="W7404" s="61"/>
    </row>
    <row r="7405" spans="21:23" x14ac:dyDescent="0.2">
      <c r="U7405" s="77"/>
      <c r="V7405" s="61"/>
      <c r="W7405" s="61"/>
    </row>
    <row r="7406" spans="21:23" x14ac:dyDescent="0.2">
      <c r="U7406" s="77"/>
      <c r="V7406" s="61"/>
      <c r="W7406" s="61"/>
    </row>
    <row r="7407" spans="21:23" x14ac:dyDescent="0.2">
      <c r="U7407" s="77"/>
      <c r="V7407" s="61"/>
      <c r="W7407" s="61"/>
    </row>
    <row r="7408" spans="21:23" x14ac:dyDescent="0.2">
      <c r="U7408" s="77"/>
      <c r="V7408" s="61"/>
      <c r="W7408" s="61"/>
    </row>
    <row r="7409" spans="21:23" x14ac:dyDescent="0.2">
      <c r="U7409" s="77"/>
      <c r="V7409" s="61"/>
      <c r="W7409" s="61"/>
    </row>
    <row r="7410" spans="21:23" x14ac:dyDescent="0.2">
      <c r="U7410" s="77"/>
      <c r="V7410" s="61"/>
      <c r="W7410" s="61"/>
    </row>
    <row r="7411" spans="21:23" x14ac:dyDescent="0.2">
      <c r="U7411" s="77"/>
      <c r="V7411" s="61"/>
      <c r="W7411" s="61"/>
    </row>
    <row r="7412" spans="21:23" x14ac:dyDescent="0.2">
      <c r="U7412" s="77"/>
      <c r="V7412" s="61"/>
      <c r="W7412" s="61"/>
    </row>
    <row r="7413" spans="21:23" x14ac:dyDescent="0.2">
      <c r="U7413" s="77"/>
      <c r="V7413" s="61"/>
      <c r="W7413" s="61"/>
    </row>
    <row r="7414" spans="21:23" x14ac:dyDescent="0.2">
      <c r="U7414" s="77"/>
      <c r="V7414" s="61"/>
      <c r="W7414" s="61"/>
    </row>
    <row r="7415" spans="21:23" x14ac:dyDescent="0.2">
      <c r="U7415" s="77"/>
      <c r="V7415" s="61"/>
      <c r="W7415" s="61"/>
    </row>
    <row r="7416" spans="21:23" x14ac:dyDescent="0.2">
      <c r="U7416" s="77"/>
      <c r="V7416" s="61"/>
      <c r="W7416" s="61"/>
    </row>
    <row r="7417" spans="21:23" x14ac:dyDescent="0.2">
      <c r="U7417" s="77"/>
      <c r="V7417" s="61"/>
      <c r="W7417" s="61"/>
    </row>
    <row r="7418" spans="21:23" x14ac:dyDescent="0.2">
      <c r="U7418" s="77"/>
      <c r="V7418" s="61"/>
      <c r="W7418" s="61"/>
    </row>
    <row r="7419" spans="21:23" x14ac:dyDescent="0.2">
      <c r="U7419" s="77"/>
      <c r="V7419" s="61"/>
      <c r="W7419" s="61"/>
    </row>
    <row r="7420" spans="21:23" x14ac:dyDescent="0.2">
      <c r="U7420" s="77"/>
      <c r="V7420" s="61"/>
      <c r="W7420" s="61"/>
    </row>
    <row r="7421" spans="21:23" x14ac:dyDescent="0.2">
      <c r="U7421" s="77"/>
      <c r="V7421" s="61"/>
      <c r="W7421" s="61"/>
    </row>
    <row r="7422" spans="21:23" x14ac:dyDescent="0.2">
      <c r="U7422" s="77"/>
      <c r="V7422" s="61"/>
      <c r="W7422" s="61"/>
    </row>
    <row r="7423" spans="21:23" x14ac:dyDescent="0.2">
      <c r="U7423" s="77"/>
      <c r="V7423" s="61"/>
      <c r="W7423" s="61"/>
    </row>
    <row r="7424" spans="21:23" x14ac:dyDescent="0.2">
      <c r="U7424" s="77"/>
      <c r="V7424" s="61"/>
      <c r="W7424" s="61"/>
    </row>
    <row r="7425" spans="21:23" x14ac:dyDescent="0.2">
      <c r="U7425" s="77"/>
      <c r="V7425" s="61"/>
      <c r="W7425" s="61"/>
    </row>
    <row r="7426" spans="21:23" x14ac:dyDescent="0.2">
      <c r="U7426" s="77"/>
      <c r="V7426" s="61"/>
      <c r="W7426" s="61"/>
    </row>
    <row r="7427" spans="21:23" x14ac:dyDescent="0.2">
      <c r="U7427" s="77"/>
      <c r="V7427" s="61"/>
      <c r="W7427" s="61"/>
    </row>
    <row r="7428" spans="21:23" x14ac:dyDescent="0.2">
      <c r="U7428" s="77"/>
      <c r="V7428" s="61"/>
      <c r="W7428" s="61"/>
    </row>
    <row r="7429" spans="21:23" x14ac:dyDescent="0.2">
      <c r="U7429" s="77"/>
      <c r="V7429" s="61"/>
      <c r="W7429" s="61"/>
    </row>
    <row r="7430" spans="21:23" x14ac:dyDescent="0.2">
      <c r="U7430" s="77"/>
      <c r="V7430" s="61"/>
      <c r="W7430" s="61"/>
    </row>
    <row r="7431" spans="21:23" x14ac:dyDescent="0.2">
      <c r="U7431" s="77"/>
      <c r="V7431" s="61"/>
      <c r="W7431" s="61"/>
    </row>
    <row r="7432" spans="21:23" x14ac:dyDescent="0.2">
      <c r="U7432" s="77"/>
      <c r="V7432" s="61"/>
      <c r="W7432" s="61"/>
    </row>
    <row r="7433" spans="21:23" x14ac:dyDescent="0.2">
      <c r="U7433" s="77"/>
      <c r="V7433" s="61"/>
      <c r="W7433" s="61"/>
    </row>
    <row r="7434" spans="21:23" x14ac:dyDescent="0.2">
      <c r="U7434" s="77"/>
      <c r="V7434" s="61"/>
      <c r="W7434" s="61"/>
    </row>
    <row r="7435" spans="21:23" x14ac:dyDescent="0.2">
      <c r="U7435" s="77"/>
      <c r="V7435" s="61"/>
      <c r="W7435" s="61"/>
    </row>
    <row r="7436" spans="21:23" x14ac:dyDescent="0.2">
      <c r="U7436" s="77"/>
      <c r="V7436" s="61"/>
      <c r="W7436" s="61"/>
    </row>
    <row r="7437" spans="21:23" x14ac:dyDescent="0.2">
      <c r="U7437" s="77"/>
      <c r="V7437" s="61"/>
      <c r="W7437" s="61"/>
    </row>
    <row r="7438" spans="21:23" x14ac:dyDescent="0.2">
      <c r="U7438" s="77"/>
      <c r="V7438" s="61"/>
      <c r="W7438" s="61"/>
    </row>
    <row r="7439" spans="21:23" x14ac:dyDescent="0.2">
      <c r="U7439" s="77"/>
      <c r="V7439" s="61"/>
      <c r="W7439" s="61"/>
    </row>
    <row r="7440" spans="21:23" x14ac:dyDescent="0.2">
      <c r="U7440" s="77"/>
      <c r="V7440" s="61"/>
      <c r="W7440" s="61"/>
    </row>
    <row r="7441" spans="21:23" x14ac:dyDescent="0.2">
      <c r="U7441" s="77"/>
      <c r="V7441" s="61"/>
      <c r="W7441" s="61"/>
    </row>
    <row r="7442" spans="21:23" x14ac:dyDescent="0.2">
      <c r="U7442" s="77"/>
      <c r="V7442" s="61"/>
      <c r="W7442" s="61"/>
    </row>
    <row r="7443" spans="21:23" x14ac:dyDescent="0.2">
      <c r="U7443" s="77"/>
      <c r="V7443" s="61"/>
      <c r="W7443" s="61"/>
    </row>
    <row r="7444" spans="21:23" x14ac:dyDescent="0.2">
      <c r="U7444" s="77"/>
      <c r="V7444" s="61"/>
      <c r="W7444" s="61"/>
    </row>
    <row r="7445" spans="21:23" x14ac:dyDescent="0.2">
      <c r="U7445" s="77"/>
      <c r="V7445" s="61"/>
      <c r="W7445" s="61"/>
    </row>
    <row r="7446" spans="21:23" x14ac:dyDescent="0.2">
      <c r="U7446" s="77"/>
      <c r="V7446" s="61"/>
      <c r="W7446" s="61"/>
    </row>
    <row r="7447" spans="21:23" x14ac:dyDescent="0.2">
      <c r="U7447" s="77"/>
      <c r="V7447" s="61"/>
      <c r="W7447" s="61"/>
    </row>
    <row r="7448" spans="21:23" x14ac:dyDescent="0.2">
      <c r="U7448" s="77"/>
      <c r="V7448" s="61"/>
      <c r="W7448" s="61"/>
    </row>
    <row r="7449" spans="21:23" x14ac:dyDescent="0.2">
      <c r="U7449" s="77"/>
      <c r="V7449" s="61"/>
      <c r="W7449" s="61"/>
    </row>
    <row r="7450" spans="21:23" x14ac:dyDescent="0.2">
      <c r="U7450" s="77"/>
      <c r="V7450" s="61"/>
      <c r="W7450" s="61"/>
    </row>
    <row r="7451" spans="21:23" x14ac:dyDescent="0.2">
      <c r="U7451" s="77"/>
      <c r="V7451" s="61"/>
      <c r="W7451" s="61"/>
    </row>
    <row r="7452" spans="21:23" x14ac:dyDescent="0.2">
      <c r="U7452" s="77"/>
      <c r="V7452" s="61"/>
      <c r="W7452" s="61"/>
    </row>
    <row r="7453" spans="21:23" x14ac:dyDescent="0.2">
      <c r="U7453" s="77"/>
      <c r="V7453" s="61"/>
      <c r="W7453" s="61"/>
    </row>
    <row r="7454" spans="21:23" x14ac:dyDescent="0.2">
      <c r="U7454" s="77"/>
      <c r="V7454" s="61"/>
      <c r="W7454" s="61"/>
    </row>
    <row r="7455" spans="21:23" x14ac:dyDescent="0.2">
      <c r="U7455" s="77"/>
      <c r="V7455" s="61"/>
      <c r="W7455" s="61"/>
    </row>
    <row r="7456" spans="21:23" x14ac:dyDescent="0.2">
      <c r="U7456" s="77"/>
      <c r="V7456" s="61"/>
      <c r="W7456" s="61"/>
    </row>
    <row r="7457" spans="21:23" x14ac:dyDescent="0.2">
      <c r="U7457" s="77"/>
      <c r="V7457" s="61"/>
      <c r="W7457" s="61"/>
    </row>
    <row r="7458" spans="21:23" x14ac:dyDescent="0.2">
      <c r="U7458" s="77"/>
      <c r="V7458" s="61"/>
      <c r="W7458" s="61"/>
    </row>
    <row r="7459" spans="21:23" x14ac:dyDescent="0.2">
      <c r="U7459" s="77"/>
      <c r="V7459" s="61"/>
      <c r="W7459" s="61"/>
    </row>
    <row r="7460" spans="21:23" x14ac:dyDescent="0.2">
      <c r="U7460" s="77"/>
      <c r="V7460" s="61"/>
      <c r="W7460" s="61"/>
    </row>
    <row r="7461" spans="21:23" x14ac:dyDescent="0.2">
      <c r="U7461" s="77"/>
      <c r="V7461" s="61"/>
      <c r="W7461" s="61"/>
    </row>
    <row r="7462" spans="21:23" x14ac:dyDescent="0.2">
      <c r="U7462" s="77"/>
      <c r="V7462" s="61"/>
      <c r="W7462" s="61"/>
    </row>
    <row r="7463" spans="21:23" x14ac:dyDescent="0.2">
      <c r="U7463" s="77"/>
      <c r="V7463" s="61"/>
      <c r="W7463" s="61"/>
    </row>
    <row r="7464" spans="21:23" x14ac:dyDescent="0.2">
      <c r="U7464" s="77"/>
      <c r="V7464" s="61"/>
      <c r="W7464" s="61"/>
    </row>
    <row r="7465" spans="21:23" x14ac:dyDescent="0.2">
      <c r="U7465" s="77"/>
      <c r="V7465" s="61"/>
      <c r="W7465" s="61"/>
    </row>
    <row r="7466" spans="21:23" x14ac:dyDescent="0.2">
      <c r="U7466" s="77"/>
      <c r="V7466" s="61"/>
      <c r="W7466" s="61"/>
    </row>
    <row r="7467" spans="21:23" x14ac:dyDescent="0.2">
      <c r="U7467" s="77"/>
      <c r="V7467" s="61"/>
      <c r="W7467" s="61"/>
    </row>
    <row r="7468" spans="21:23" x14ac:dyDescent="0.2">
      <c r="U7468" s="77"/>
      <c r="V7468" s="61"/>
      <c r="W7468" s="61"/>
    </row>
    <row r="7469" spans="21:23" x14ac:dyDescent="0.2">
      <c r="U7469" s="77"/>
      <c r="V7469" s="61"/>
      <c r="W7469" s="61"/>
    </row>
    <row r="7470" spans="21:23" x14ac:dyDescent="0.2">
      <c r="U7470" s="77"/>
      <c r="V7470" s="61"/>
      <c r="W7470" s="61"/>
    </row>
    <row r="7471" spans="21:23" x14ac:dyDescent="0.2">
      <c r="U7471" s="77"/>
      <c r="V7471" s="61"/>
      <c r="W7471" s="61"/>
    </row>
    <row r="7472" spans="21:23" x14ac:dyDescent="0.2">
      <c r="U7472" s="77"/>
      <c r="V7472" s="61"/>
      <c r="W7472" s="61"/>
    </row>
    <row r="7473" spans="21:23" x14ac:dyDescent="0.2">
      <c r="U7473" s="77"/>
      <c r="V7473" s="61"/>
      <c r="W7473" s="61"/>
    </row>
    <row r="7474" spans="21:23" x14ac:dyDescent="0.2">
      <c r="U7474" s="77"/>
      <c r="V7474" s="61"/>
      <c r="W7474" s="61"/>
    </row>
    <row r="7475" spans="21:23" x14ac:dyDescent="0.2">
      <c r="U7475" s="77"/>
      <c r="V7475" s="61"/>
      <c r="W7475" s="61"/>
    </row>
    <row r="7476" spans="21:23" x14ac:dyDescent="0.2">
      <c r="U7476" s="77"/>
      <c r="V7476" s="61"/>
      <c r="W7476" s="61"/>
    </row>
    <row r="7477" spans="21:23" x14ac:dyDescent="0.2">
      <c r="U7477" s="77"/>
      <c r="V7477" s="61"/>
      <c r="W7477" s="61"/>
    </row>
    <row r="7478" spans="21:23" x14ac:dyDescent="0.2">
      <c r="U7478" s="77"/>
      <c r="V7478" s="61"/>
      <c r="W7478" s="61"/>
    </row>
    <row r="7479" spans="21:23" x14ac:dyDescent="0.2">
      <c r="U7479" s="77"/>
      <c r="V7479" s="61"/>
      <c r="W7479" s="61"/>
    </row>
    <row r="7480" spans="21:23" x14ac:dyDescent="0.2">
      <c r="U7480" s="77"/>
      <c r="V7480" s="61"/>
      <c r="W7480" s="61"/>
    </row>
    <row r="7481" spans="21:23" x14ac:dyDescent="0.2">
      <c r="U7481" s="77"/>
      <c r="V7481" s="61"/>
      <c r="W7481" s="61"/>
    </row>
    <row r="7482" spans="21:23" x14ac:dyDescent="0.2">
      <c r="U7482" s="77"/>
      <c r="V7482" s="61"/>
      <c r="W7482" s="61"/>
    </row>
    <row r="7483" spans="21:23" x14ac:dyDescent="0.2">
      <c r="U7483" s="77"/>
      <c r="V7483" s="61"/>
      <c r="W7483" s="61"/>
    </row>
    <row r="7484" spans="21:23" x14ac:dyDescent="0.2">
      <c r="U7484" s="77"/>
      <c r="V7484" s="61"/>
      <c r="W7484" s="61"/>
    </row>
    <row r="7485" spans="21:23" x14ac:dyDescent="0.2">
      <c r="U7485" s="77"/>
      <c r="V7485" s="61"/>
      <c r="W7485" s="61"/>
    </row>
    <row r="7486" spans="21:23" x14ac:dyDescent="0.2">
      <c r="U7486" s="77"/>
      <c r="V7486" s="61"/>
      <c r="W7486" s="61"/>
    </row>
    <row r="7487" spans="21:23" x14ac:dyDescent="0.2">
      <c r="U7487" s="77"/>
      <c r="V7487" s="61"/>
      <c r="W7487" s="61"/>
    </row>
    <row r="7488" spans="21:23" x14ac:dyDescent="0.2">
      <c r="U7488" s="77"/>
      <c r="V7488" s="61"/>
      <c r="W7488" s="61"/>
    </row>
    <row r="7489" spans="21:23" x14ac:dyDescent="0.2">
      <c r="U7489" s="77"/>
      <c r="V7489" s="61"/>
      <c r="W7489" s="61"/>
    </row>
    <row r="7490" spans="21:23" x14ac:dyDescent="0.2">
      <c r="U7490" s="77"/>
      <c r="V7490" s="61"/>
      <c r="W7490" s="61"/>
    </row>
    <row r="7491" spans="21:23" x14ac:dyDescent="0.2">
      <c r="U7491" s="77"/>
      <c r="V7491" s="61"/>
      <c r="W7491" s="61"/>
    </row>
    <row r="7492" spans="21:23" x14ac:dyDescent="0.2">
      <c r="U7492" s="77"/>
      <c r="V7492" s="61"/>
      <c r="W7492" s="61"/>
    </row>
    <row r="7493" spans="21:23" x14ac:dyDescent="0.2">
      <c r="U7493" s="77"/>
      <c r="V7493" s="61"/>
      <c r="W7493" s="61"/>
    </row>
    <row r="7494" spans="21:23" x14ac:dyDescent="0.2">
      <c r="U7494" s="77"/>
      <c r="V7494" s="61"/>
      <c r="W7494" s="61"/>
    </row>
    <row r="7495" spans="21:23" x14ac:dyDescent="0.2">
      <c r="U7495" s="77"/>
      <c r="V7495" s="61"/>
      <c r="W7495" s="61"/>
    </row>
    <row r="7496" spans="21:23" x14ac:dyDescent="0.2">
      <c r="U7496" s="77"/>
      <c r="V7496" s="61"/>
      <c r="W7496" s="61"/>
    </row>
    <row r="7497" spans="21:23" x14ac:dyDescent="0.2">
      <c r="U7497" s="77"/>
      <c r="V7497" s="61"/>
      <c r="W7497" s="61"/>
    </row>
    <row r="7498" spans="21:23" x14ac:dyDescent="0.2">
      <c r="U7498" s="77"/>
      <c r="V7498" s="61"/>
      <c r="W7498" s="61"/>
    </row>
    <row r="7499" spans="21:23" x14ac:dyDescent="0.2">
      <c r="U7499" s="77"/>
      <c r="V7499" s="61"/>
      <c r="W7499" s="61"/>
    </row>
    <row r="7500" spans="21:23" x14ac:dyDescent="0.2">
      <c r="U7500" s="77"/>
      <c r="V7500" s="61"/>
      <c r="W7500" s="61"/>
    </row>
    <row r="7501" spans="21:23" x14ac:dyDescent="0.2">
      <c r="U7501" s="77"/>
      <c r="V7501" s="61"/>
      <c r="W7501" s="61"/>
    </row>
    <row r="7502" spans="21:23" x14ac:dyDescent="0.2">
      <c r="U7502" s="77"/>
      <c r="V7502" s="61"/>
      <c r="W7502" s="61"/>
    </row>
    <row r="7503" spans="21:23" x14ac:dyDescent="0.2">
      <c r="U7503" s="77"/>
      <c r="V7503" s="61"/>
      <c r="W7503" s="61"/>
    </row>
    <row r="7504" spans="21:23" x14ac:dyDescent="0.2">
      <c r="U7504" s="77"/>
      <c r="V7504" s="61"/>
      <c r="W7504" s="61"/>
    </row>
    <row r="7505" spans="21:23" x14ac:dyDescent="0.2">
      <c r="U7505" s="77"/>
      <c r="V7505" s="61"/>
      <c r="W7505" s="61"/>
    </row>
    <row r="7506" spans="21:23" x14ac:dyDescent="0.2">
      <c r="U7506" s="77"/>
      <c r="V7506" s="61"/>
      <c r="W7506" s="61"/>
    </row>
    <row r="7507" spans="21:23" x14ac:dyDescent="0.2">
      <c r="U7507" s="77"/>
      <c r="V7507" s="61"/>
      <c r="W7507" s="61"/>
    </row>
    <row r="7508" spans="21:23" x14ac:dyDescent="0.2">
      <c r="U7508" s="77"/>
      <c r="V7508" s="61"/>
      <c r="W7508" s="61"/>
    </row>
    <row r="7509" spans="21:23" x14ac:dyDescent="0.2">
      <c r="U7509" s="77"/>
      <c r="V7509" s="61"/>
      <c r="W7509" s="61"/>
    </row>
    <row r="7510" spans="21:23" x14ac:dyDescent="0.2">
      <c r="U7510" s="77"/>
      <c r="V7510" s="61"/>
      <c r="W7510" s="61"/>
    </row>
    <row r="7511" spans="21:23" x14ac:dyDescent="0.2">
      <c r="U7511" s="77"/>
      <c r="V7511" s="61"/>
      <c r="W7511" s="61"/>
    </row>
    <row r="7512" spans="21:23" x14ac:dyDescent="0.2">
      <c r="U7512" s="77"/>
      <c r="V7512" s="61"/>
      <c r="W7512" s="61"/>
    </row>
    <row r="7513" spans="21:23" x14ac:dyDescent="0.2">
      <c r="U7513" s="77"/>
      <c r="V7513" s="61"/>
      <c r="W7513" s="61"/>
    </row>
    <row r="7514" spans="21:23" x14ac:dyDescent="0.2">
      <c r="U7514" s="77"/>
      <c r="V7514" s="61"/>
      <c r="W7514" s="61"/>
    </row>
    <row r="7515" spans="21:23" x14ac:dyDescent="0.2">
      <c r="U7515" s="77"/>
      <c r="V7515" s="61"/>
      <c r="W7515" s="61"/>
    </row>
    <row r="7516" spans="21:23" x14ac:dyDescent="0.2">
      <c r="U7516" s="77"/>
      <c r="V7516" s="61"/>
      <c r="W7516" s="61"/>
    </row>
    <row r="7517" spans="21:23" x14ac:dyDescent="0.2">
      <c r="U7517" s="77"/>
      <c r="V7517" s="61"/>
      <c r="W7517" s="61"/>
    </row>
    <row r="7518" spans="21:23" x14ac:dyDescent="0.2">
      <c r="U7518" s="77"/>
      <c r="V7518" s="61"/>
      <c r="W7518" s="61"/>
    </row>
    <row r="7519" spans="21:23" x14ac:dyDescent="0.2">
      <c r="U7519" s="77"/>
      <c r="V7519" s="61"/>
      <c r="W7519" s="61"/>
    </row>
    <row r="7520" spans="21:23" x14ac:dyDescent="0.2">
      <c r="U7520" s="77"/>
      <c r="V7520" s="61"/>
      <c r="W7520" s="61"/>
    </row>
    <row r="7521" spans="21:23" x14ac:dyDescent="0.2">
      <c r="U7521" s="77"/>
      <c r="V7521" s="61"/>
      <c r="W7521" s="61"/>
    </row>
    <row r="7522" spans="21:23" x14ac:dyDescent="0.2">
      <c r="U7522" s="77"/>
      <c r="V7522" s="61"/>
      <c r="W7522" s="61"/>
    </row>
    <row r="7523" spans="21:23" x14ac:dyDescent="0.2">
      <c r="U7523" s="77"/>
      <c r="V7523" s="61"/>
      <c r="W7523" s="61"/>
    </row>
    <row r="7524" spans="21:23" x14ac:dyDescent="0.2">
      <c r="U7524" s="77"/>
      <c r="V7524" s="61"/>
      <c r="W7524" s="61"/>
    </row>
    <row r="7525" spans="21:23" x14ac:dyDescent="0.2">
      <c r="U7525" s="77"/>
      <c r="V7525" s="61"/>
      <c r="W7525" s="61"/>
    </row>
    <row r="7526" spans="21:23" x14ac:dyDescent="0.2">
      <c r="U7526" s="77"/>
      <c r="V7526" s="61"/>
      <c r="W7526" s="61"/>
    </row>
    <row r="7527" spans="21:23" x14ac:dyDescent="0.2">
      <c r="U7527" s="77"/>
      <c r="V7527" s="61"/>
      <c r="W7527" s="61"/>
    </row>
    <row r="7528" spans="21:23" x14ac:dyDescent="0.2">
      <c r="U7528" s="77"/>
      <c r="V7528" s="61"/>
      <c r="W7528" s="61"/>
    </row>
    <row r="7529" spans="21:23" x14ac:dyDescent="0.2">
      <c r="U7529" s="77"/>
      <c r="V7529" s="61"/>
      <c r="W7529" s="61"/>
    </row>
    <row r="7530" spans="21:23" x14ac:dyDescent="0.2">
      <c r="U7530" s="77"/>
      <c r="V7530" s="61"/>
      <c r="W7530" s="61"/>
    </row>
    <row r="7531" spans="21:23" x14ac:dyDescent="0.2">
      <c r="U7531" s="77"/>
      <c r="V7531" s="61"/>
      <c r="W7531" s="61"/>
    </row>
    <row r="7532" spans="21:23" x14ac:dyDescent="0.2">
      <c r="U7532" s="77"/>
      <c r="V7532" s="61"/>
      <c r="W7532" s="61"/>
    </row>
    <row r="7533" spans="21:23" x14ac:dyDescent="0.2">
      <c r="U7533" s="77"/>
      <c r="V7533" s="61"/>
      <c r="W7533" s="61"/>
    </row>
    <row r="7534" spans="21:23" x14ac:dyDescent="0.2">
      <c r="U7534" s="77"/>
      <c r="V7534" s="61"/>
      <c r="W7534" s="61"/>
    </row>
    <row r="7535" spans="21:23" x14ac:dyDescent="0.2">
      <c r="U7535" s="77"/>
      <c r="V7535" s="61"/>
      <c r="W7535" s="61"/>
    </row>
    <row r="7536" spans="21:23" x14ac:dyDescent="0.2">
      <c r="U7536" s="77"/>
      <c r="V7536" s="61"/>
      <c r="W7536" s="61"/>
    </row>
    <row r="7537" spans="21:23" x14ac:dyDescent="0.2">
      <c r="U7537" s="77"/>
      <c r="V7537" s="61"/>
      <c r="W7537" s="61"/>
    </row>
    <row r="7538" spans="21:23" x14ac:dyDescent="0.2">
      <c r="U7538" s="77"/>
      <c r="V7538" s="61"/>
      <c r="W7538" s="61"/>
    </row>
    <row r="7539" spans="21:23" x14ac:dyDescent="0.2">
      <c r="U7539" s="77"/>
      <c r="V7539" s="61"/>
      <c r="W7539" s="61"/>
    </row>
    <row r="7540" spans="21:23" x14ac:dyDescent="0.2">
      <c r="U7540" s="77"/>
      <c r="V7540" s="61"/>
      <c r="W7540" s="61"/>
    </row>
    <row r="7541" spans="21:23" x14ac:dyDescent="0.2">
      <c r="U7541" s="77"/>
      <c r="V7541" s="61"/>
      <c r="W7541" s="61"/>
    </row>
    <row r="7542" spans="21:23" x14ac:dyDescent="0.2">
      <c r="U7542" s="77"/>
      <c r="V7542" s="61"/>
      <c r="W7542" s="61"/>
    </row>
    <row r="7543" spans="21:23" x14ac:dyDescent="0.2">
      <c r="U7543" s="77"/>
      <c r="V7543" s="61"/>
      <c r="W7543" s="61"/>
    </row>
    <row r="7544" spans="21:23" x14ac:dyDescent="0.2">
      <c r="U7544" s="77"/>
      <c r="V7544" s="61"/>
      <c r="W7544" s="61"/>
    </row>
    <row r="7545" spans="21:23" x14ac:dyDescent="0.2">
      <c r="U7545" s="77"/>
      <c r="V7545" s="61"/>
      <c r="W7545" s="61"/>
    </row>
    <row r="7546" spans="21:23" x14ac:dyDescent="0.2">
      <c r="U7546" s="77"/>
      <c r="V7546" s="61"/>
      <c r="W7546" s="61"/>
    </row>
    <row r="7547" spans="21:23" x14ac:dyDescent="0.2">
      <c r="U7547" s="77"/>
      <c r="V7547" s="61"/>
      <c r="W7547" s="61"/>
    </row>
    <row r="7548" spans="21:23" x14ac:dyDescent="0.2">
      <c r="U7548" s="77"/>
      <c r="V7548" s="61"/>
      <c r="W7548" s="61"/>
    </row>
    <row r="7549" spans="21:23" x14ac:dyDescent="0.2">
      <c r="U7549" s="77"/>
      <c r="V7549" s="61"/>
      <c r="W7549" s="61"/>
    </row>
    <row r="7550" spans="21:23" x14ac:dyDescent="0.2">
      <c r="U7550" s="77"/>
      <c r="V7550" s="61"/>
      <c r="W7550" s="61"/>
    </row>
    <row r="7551" spans="21:23" x14ac:dyDescent="0.2">
      <c r="U7551" s="77"/>
      <c r="V7551" s="61"/>
      <c r="W7551" s="61"/>
    </row>
    <row r="7552" spans="21:23" x14ac:dyDescent="0.2">
      <c r="U7552" s="77"/>
      <c r="V7552" s="61"/>
      <c r="W7552" s="61"/>
    </row>
    <row r="7553" spans="21:23" x14ac:dyDescent="0.2">
      <c r="U7553" s="77"/>
      <c r="V7553" s="61"/>
      <c r="W7553" s="61"/>
    </row>
    <row r="7554" spans="21:23" x14ac:dyDescent="0.2">
      <c r="U7554" s="77"/>
      <c r="V7554" s="61"/>
      <c r="W7554" s="61"/>
    </row>
    <row r="7555" spans="21:23" x14ac:dyDescent="0.2">
      <c r="U7555" s="77"/>
      <c r="V7555" s="61"/>
      <c r="W7555" s="61"/>
    </row>
    <row r="7556" spans="21:23" x14ac:dyDescent="0.2">
      <c r="U7556" s="77"/>
      <c r="V7556" s="61"/>
      <c r="W7556" s="61"/>
    </row>
    <row r="7557" spans="21:23" x14ac:dyDescent="0.2">
      <c r="U7557" s="77"/>
      <c r="V7557" s="61"/>
      <c r="W7557" s="61"/>
    </row>
    <row r="7558" spans="21:23" x14ac:dyDescent="0.2">
      <c r="U7558" s="77"/>
      <c r="V7558" s="61"/>
      <c r="W7558" s="61"/>
    </row>
    <row r="7559" spans="21:23" x14ac:dyDescent="0.2">
      <c r="U7559" s="77"/>
      <c r="V7559" s="61"/>
      <c r="W7559" s="61"/>
    </row>
    <row r="7560" spans="21:23" x14ac:dyDescent="0.2">
      <c r="U7560" s="77"/>
      <c r="V7560" s="61"/>
      <c r="W7560" s="61"/>
    </row>
    <row r="7561" spans="21:23" x14ac:dyDescent="0.2">
      <c r="U7561" s="77"/>
      <c r="V7561" s="61"/>
      <c r="W7561" s="61"/>
    </row>
    <row r="7562" spans="21:23" x14ac:dyDescent="0.2">
      <c r="U7562" s="77"/>
      <c r="V7562" s="61"/>
      <c r="W7562" s="61"/>
    </row>
    <row r="7563" spans="21:23" x14ac:dyDescent="0.2">
      <c r="U7563" s="77"/>
      <c r="V7563" s="61"/>
      <c r="W7563" s="61"/>
    </row>
    <row r="7564" spans="21:23" x14ac:dyDescent="0.2">
      <c r="U7564" s="77"/>
      <c r="V7564" s="61"/>
      <c r="W7564" s="61"/>
    </row>
    <row r="7565" spans="21:23" x14ac:dyDescent="0.2">
      <c r="U7565" s="77"/>
      <c r="V7565" s="61"/>
      <c r="W7565" s="61"/>
    </row>
    <row r="7566" spans="21:23" x14ac:dyDescent="0.2">
      <c r="U7566" s="77"/>
      <c r="V7566" s="61"/>
      <c r="W7566" s="61"/>
    </row>
    <row r="7567" spans="21:23" x14ac:dyDescent="0.2">
      <c r="U7567" s="77"/>
      <c r="V7567" s="61"/>
      <c r="W7567" s="61"/>
    </row>
    <row r="7568" spans="21:23" x14ac:dyDescent="0.2">
      <c r="U7568" s="77"/>
      <c r="V7568" s="61"/>
      <c r="W7568" s="61"/>
    </row>
    <row r="7569" spans="21:23" x14ac:dyDescent="0.2">
      <c r="U7569" s="77"/>
      <c r="V7569" s="61"/>
      <c r="W7569" s="61"/>
    </row>
    <row r="7570" spans="21:23" x14ac:dyDescent="0.2">
      <c r="U7570" s="77"/>
      <c r="V7570" s="61"/>
      <c r="W7570" s="61"/>
    </row>
    <row r="7571" spans="21:23" x14ac:dyDescent="0.2">
      <c r="U7571" s="77"/>
      <c r="V7571" s="61"/>
      <c r="W7571" s="61"/>
    </row>
    <row r="7572" spans="21:23" x14ac:dyDescent="0.2">
      <c r="U7572" s="77"/>
      <c r="V7572" s="61"/>
      <c r="W7572" s="61"/>
    </row>
    <row r="7573" spans="21:23" x14ac:dyDescent="0.2">
      <c r="U7573" s="77"/>
      <c r="V7573" s="61"/>
      <c r="W7573" s="61"/>
    </row>
    <row r="7574" spans="21:23" x14ac:dyDescent="0.2">
      <c r="U7574" s="77"/>
      <c r="V7574" s="61"/>
      <c r="W7574" s="61"/>
    </row>
    <row r="7575" spans="21:23" x14ac:dyDescent="0.2">
      <c r="U7575" s="77"/>
      <c r="V7575" s="61"/>
      <c r="W7575" s="61"/>
    </row>
    <row r="7576" spans="21:23" x14ac:dyDescent="0.2">
      <c r="U7576" s="77"/>
      <c r="V7576" s="61"/>
      <c r="W7576" s="61"/>
    </row>
    <row r="7577" spans="21:23" x14ac:dyDescent="0.2">
      <c r="U7577" s="77"/>
      <c r="V7577" s="61"/>
      <c r="W7577" s="61"/>
    </row>
    <row r="7578" spans="21:23" x14ac:dyDescent="0.2">
      <c r="U7578" s="77"/>
      <c r="V7578" s="61"/>
      <c r="W7578" s="61"/>
    </row>
    <row r="7579" spans="21:23" x14ac:dyDescent="0.2">
      <c r="U7579" s="77"/>
      <c r="V7579" s="61"/>
      <c r="W7579" s="61"/>
    </row>
    <row r="7580" spans="21:23" x14ac:dyDescent="0.2">
      <c r="U7580" s="77"/>
      <c r="V7580" s="61"/>
      <c r="W7580" s="61"/>
    </row>
    <row r="7581" spans="21:23" x14ac:dyDescent="0.2">
      <c r="U7581" s="77"/>
      <c r="V7581" s="61"/>
      <c r="W7581" s="61"/>
    </row>
    <row r="7582" spans="21:23" x14ac:dyDescent="0.2">
      <c r="U7582" s="77"/>
      <c r="V7582" s="61"/>
      <c r="W7582" s="61"/>
    </row>
    <row r="7583" spans="21:23" x14ac:dyDescent="0.2">
      <c r="U7583" s="77"/>
      <c r="V7583" s="61"/>
      <c r="W7583" s="61"/>
    </row>
    <row r="7584" spans="21:23" x14ac:dyDescent="0.2">
      <c r="U7584" s="77"/>
      <c r="V7584" s="61"/>
      <c r="W7584" s="61"/>
    </row>
    <row r="7585" spans="21:23" x14ac:dyDescent="0.2">
      <c r="U7585" s="77"/>
      <c r="V7585" s="61"/>
      <c r="W7585" s="61"/>
    </row>
    <row r="7586" spans="21:23" x14ac:dyDescent="0.2">
      <c r="U7586" s="77"/>
      <c r="V7586" s="61"/>
      <c r="W7586" s="61"/>
    </row>
    <row r="7587" spans="21:23" x14ac:dyDescent="0.2">
      <c r="U7587" s="77"/>
      <c r="V7587" s="61"/>
      <c r="W7587" s="61"/>
    </row>
    <row r="7588" spans="21:23" x14ac:dyDescent="0.2">
      <c r="U7588" s="77"/>
      <c r="V7588" s="61"/>
      <c r="W7588" s="61"/>
    </row>
    <row r="7589" spans="21:23" x14ac:dyDescent="0.2">
      <c r="U7589" s="77"/>
      <c r="V7589" s="61"/>
      <c r="W7589" s="61"/>
    </row>
    <row r="7590" spans="21:23" x14ac:dyDescent="0.2">
      <c r="U7590" s="77"/>
      <c r="V7590" s="61"/>
      <c r="W7590" s="61"/>
    </row>
    <row r="7591" spans="21:23" x14ac:dyDescent="0.2">
      <c r="U7591" s="77"/>
      <c r="V7591" s="61"/>
      <c r="W7591" s="61"/>
    </row>
    <row r="7592" spans="21:23" x14ac:dyDescent="0.2">
      <c r="U7592" s="77"/>
      <c r="V7592" s="61"/>
      <c r="W7592" s="61"/>
    </row>
    <row r="7593" spans="21:23" x14ac:dyDescent="0.2">
      <c r="U7593" s="77"/>
      <c r="V7593" s="61"/>
      <c r="W7593" s="61"/>
    </row>
    <row r="7594" spans="21:23" x14ac:dyDescent="0.2">
      <c r="U7594" s="77"/>
      <c r="V7594" s="61"/>
      <c r="W7594" s="61"/>
    </row>
    <row r="7595" spans="21:23" x14ac:dyDescent="0.2">
      <c r="U7595" s="77"/>
      <c r="V7595" s="61"/>
      <c r="W7595" s="61"/>
    </row>
    <row r="7596" spans="21:23" x14ac:dyDescent="0.2">
      <c r="U7596" s="77"/>
      <c r="V7596" s="61"/>
      <c r="W7596" s="61"/>
    </row>
    <row r="7597" spans="21:23" x14ac:dyDescent="0.2">
      <c r="U7597" s="77"/>
      <c r="V7597" s="61"/>
      <c r="W7597" s="61"/>
    </row>
    <row r="7598" spans="21:23" x14ac:dyDescent="0.2">
      <c r="U7598" s="77"/>
      <c r="V7598" s="61"/>
      <c r="W7598" s="61"/>
    </row>
    <row r="7599" spans="21:23" x14ac:dyDescent="0.2">
      <c r="U7599" s="77"/>
      <c r="V7599" s="61"/>
      <c r="W7599" s="61"/>
    </row>
    <row r="7600" spans="21:23" x14ac:dyDescent="0.2">
      <c r="U7600" s="77"/>
      <c r="V7600" s="61"/>
      <c r="W7600" s="61"/>
    </row>
    <row r="7601" spans="21:23" x14ac:dyDescent="0.2">
      <c r="U7601" s="77"/>
      <c r="V7601" s="61"/>
      <c r="W7601" s="61"/>
    </row>
    <row r="7602" spans="21:23" x14ac:dyDescent="0.2">
      <c r="U7602" s="77"/>
      <c r="V7602" s="61"/>
      <c r="W7602" s="61"/>
    </row>
    <row r="7603" spans="21:23" x14ac:dyDescent="0.2">
      <c r="U7603" s="77"/>
      <c r="V7603" s="61"/>
      <c r="W7603" s="61"/>
    </row>
    <row r="7604" spans="21:23" x14ac:dyDescent="0.2">
      <c r="U7604" s="77"/>
      <c r="V7604" s="61"/>
      <c r="W7604" s="61"/>
    </row>
    <row r="7605" spans="21:23" x14ac:dyDescent="0.2">
      <c r="U7605" s="77"/>
      <c r="V7605" s="61"/>
      <c r="W7605" s="61"/>
    </row>
    <row r="7606" spans="21:23" x14ac:dyDescent="0.2">
      <c r="U7606" s="77"/>
      <c r="V7606" s="61"/>
      <c r="W7606" s="61"/>
    </row>
    <row r="7607" spans="21:23" x14ac:dyDescent="0.2">
      <c r="U7607" s="77"/>
      <c r="V7607" s="61"/>
      <c r="W7607" s="61"/>
    </row>
    <row r="7608" spans="21:23" x14ac:dyDescent="0.2">
      <c r="U7608" s="77"/>
      <c r="V7608" s="61"/>
      <c r="W7608" s="61"/>
    </row>
    <row r="7609" spans="21:23" x14ac:dyDescent="0.2">
      <c r="U7609" s="77"/>
      <c r="V7609" s="61"/>
      <c r="W7609" s="61"/>
    </row>
    <row r="7610" spans="21:23" x14ac:dyDescent="0.2">
      <c r="U7610" s="77"/>
      <c r="V7610" s="61"/>
      <c r="W7610" s="61"/>
    </row>
    <row r="7611" spans="21:23" x14ac:dyDescent="0.2">
      <c r="U7611" s="77"/>
      <c r="V7611" s="61"/>
      <c r="W7611" s="61"/>
    </row>
    <row r="7612" spans="21:23" x14ac:dyDescent="0.2">
      <c r="U7612" s="77"/>
      <c r="V7612" s="61"/>
      <c r="W7612" s="61"/>
    </row>
    <row r="7613" spans="21:23" x14ac:dyDescent="0.2">
      <c r="U7613" s="77"/>
      <c r="V7613" s="61"/>
      <c r="W7613" s="61"/>
    </row>
    <row r="7614" spans="21:23" x14ac:dyDescent="0.2">
      <c r="U7614" s="77"/>
      <c r="V7614" s="61"/>
      <c r="W7614" s="61"/>
    </row>
    <row r="7615" spans="21:23" x14ac:dyDescent="0.2">
      <c r="U7615" s="77"/>
      <c r="V7615" s="61"/>
      <c r="W7615" s="61"/>
    </row>
    <row r="7616" spans="21:23" x14ac:dyDescent="0.2">
      <c r="U7616" s="77"/>
      <c r="V7616" s="61"/>
      <c r="W7616" s="61"/>
    </row>
    <row r="7617" spans="21:23" x14ac:dyDescent="0.2">
      <c r="U7617" s="77"/>
      <c r="V7617" s="61"/>
      <c r="W7617" s="61"/>
    </row>
    <row r="7618" spans="21:23" x14ac:dyDescent="0.2">
      <c r="U7618" s="77"/>
      <c r="V7618" s="61"/>
      <c r="W7618" s="61"/>
    </row>
    <row r="7619" spans="21:23" x14ac:dyDescent="0.2">
      <c r="U7619" s="77"/>
      <c r="V7619" s="61"/>
      <c r="W7619" s="61"/>
    </row>
    <row r="7620" spans="21:23" x14ac:dyDescent="0.2">
      <c r="U7620" s="77"/>
      <c r="V7620" s="61"/>
      <c r="W7620" s="61"/>
    </row>
    <row r="7621" spans="21:23" x14ac:dyDescent="0.2">
      <c r="U7621" s="77"/>
      <c r="V7621" s="61"/>
      <c r="W7621" s="61"/>
    </row>
    <row r="7622" spans="21:23" x14ac:dyDescent="0.2">
      <c r="U7622" s="77"/>
      <c r="V7622" s="61"/>
      <c r="W7622" s="61"/>
    </row>
    <row r="7623" spans="21:23" x14ac:dyDescent="0.2">
      <c r="U7623" s="77"/>
      <c r="V7623" s="61"/>
      <c r="W7623" s="61"/>
    </row>
    <row r="7624" spans="21:23" x14ac:dyDescent="0.2">
      <c r="U7624" s="77"/>
      <c r="V7624" s="61"/>
      <c r="W7624" s="61"/>
    </row>
    <row r="7625" spans="21:23" x14ac:dyDescent="0.2">
      <c r="U7625" s="77"/>
      <c r="V7625" s="61"/>
      <c r="W7625" s="61"/>
    </row>
    <row r="7626" spans="21:23" x14ac:dyDescent="0.2">
      <c r="U7626" s="77"/>
      <c r="V7626" s="61"/>
      <c r="W7626" s="61"/>
    </row>
    <row r="7627" spans="21:23" x14ac:dyDescent="0.2">
      <c r="U7627" s="77"/>
      <c r="V7627" s="61"/>
      <c r="W7627" s="61"/>
    </row>
    <row r="7628" spans="21:23" x14ac:dyDescent="0.2">
      <c r="U7628" s="77"/>
      <c r="V7628" s="61"/>
      <c r="W7628" s="61"/>
    </row>
    <row r="7629" spans="21:23" x14ac:dyDescent="0.2">
      <c r="U7629" s="77"/>
      <c r="V7629" s="61"/>
      <c r="W7629" s="61"/>
    </row>
    <row r="7630" spans="21:23" x14ac:dyDescent="0.2">
      <c r="U7630" s="77"/>
      <c r="V7630" s="61"/>
      <c r="W7630" s="61"/>
    </row>
    <row r="7631" spans="21:23" x14ac:dyDescent="0.2">
      <c r="U7631" s="77"/>
      <c r="V7631" s="61"/>
      <c r="W7631" s="61"/>
    </row>
    <row r="7632" spans="21:23" x14ac:dyDescent="0.2">
      <c r="U7632" s="77"/>
      <c r="V7632" s="61"/>
      <c r="W7632" s="61"/>
    </row>
    <row r="7633" spans="21:23" x14ac:dyDescent="0.2">
      <c r="U7633" s="77"/>
      <c r="V7633" s="61"/>
      <c r="W7633" s="61"/>
    </row>
    <row r="7634" spans="21:23" x14ac:dyDescent="0.2">
      <c r="U7634" s="77"/>
      <c r="V7634" s="61"/>
      <c r="W7634" s="61"/>
    </row>
    <row r="7635" spans="21:23" x14ac:dyDescent="0.2">
      <c r="U7635" s="77"/>
      <c r="V7635" s="61"/>
      <c r="W7635" s="61"/>
    </row>
    <row r="7636" spans="21:23" x14ac:dyDescent="0.2">
      <c r="U7636" s="77"/>
      <c r="V7636" s="61"/>
      <c r="W7636" s="61"/>
    </row>
    <row r="7637" spans="21:23" x14ac:dyDescent="0.2">
      <c r="U7637" s="77"/>
      <c r="V7637" s="61"/>
      <c r="W7637" s="61"/>
    </row>
    <row r="7638" spans="21:23" x14ac:dyDescent="0.2">
      <c r="U7638" s="77"/>
      <c r="V7638" s="61"/>
      <c r="W7638" s="61"/>
    </row>
    <row r="7639" spans="21:23" x14ac:dyDescent="0.2">
      <c r="U7639" s="77"/>
      <c r="V7639" s="61"/>
      <c r="W7639" s="61"/>
    </row>
    <row r="7640" spans="21:23" x14ac:dyDescent="0.2">
      <c r="U7640" s="77"/>
      <c r="V7640" s="61"/>
      <c r="W7640" s="61"/>
    </row>
    <row r="7641" spans="21:23" x14ac:dyDescent="0.2">
      <c r="U7641" s="77"/>
      <c r="V7641" s="61"/>
      <c r="W7641" s="61"/>
    </row>
    <row r="7642" spans="21:23" x14ac:dyDescent="0.2">
      <c r="U7642" s="77"/>
      <c r="V7642" s="61"/>
      <c r="W7642" s="61"/>
    </row>
    <row r="7643" spans="21:23" x14ac:dyDescent="0.2">
      <c r="U7643" s="77"/>
      <c r="V7643" s="61"/>
      <c r="W7643" s="61"/>
    </row>
    <row r="7644" spans="21:23" x14ac:dyDescent="0.2">
      <c r="U7644" s="77"/>
      <c r="V7644" s="61"/>
      <c r="W7644" s="61"/>
    </row>
    <row r="7645" spans="21:23" x14ac:dyDescent="0.2">
      <c r="U7645" s="77"/>
      <c r="V7645" s="61"/>
      <c r="W7645" s="61"/>
    </row>
    <row r="7646" spans="21:23" x14ac:dyDescent="0.2">
      <c r="U7646" s="77"/>
      <c r="V7646" s="61"/>
      <c r="W7646" s="61"/>
    </row>
    <row r="7647" spans="21:23" x14ac:dyDescent="0.2">
      <c r="U7647" s="77"/>
      <c r="V7647" s="61"/>
      <c r="W7647" s="61"/>
    </row>
    <row r="7648" spans="21:23" x14ac:dyDescent="0.2">
      <c r="U7648" s="77"/>
      <c r="V7648" s="61"/>
      <c r="W7648" s="61"/>
    </row>
    <row r="7649" spans="21:23" x14ac:dyDescent="0.2">
      <c r="U7649" s="77"/>
      <c r="V7649" s="61"/>
      <c r="W7649" s="61"/>
    </row>
    <row r="7650" spans="21:23" x14ac:dyDescent="0.2">
      <c r="U7650" s="77"/>
      <c r="V7650" s="61"/>
      <c r="W7650" s="61"/>
    </row>
    <row r="7651" spans="21:23" x14ac:dyDescent="0.2">
      <c r="U7651" s="77"/>
      <c r="V7651" s="61"/>
      <c r="W7651" s="61"/>
    </row>
    <row r="7652" spans="21:23" x14ac:dyDescent="0.2">
      <c r="U7652" s="77"/>
      <c r="V7652" s="61"/>
      <c r="W7652" s="61"/>
    </row>
    <row r="7653" spans="21:23" x14ac:dyDescent="0.2">
      <c r="U7653" s="77"/>
      <c r="V7653" s="61"/>
      <c r="W7653" s="61"/>
    </row>
    <row r="7654" spans="21:23" x14ac:dyDescent="0.2">
      <c r="U7654" s="77"/>
      <c r="V7654" s="61"/>
      <c r="W7654" s="61"/>
    </row>
    <row r="7655" spans="21:23" x14ac:dyDescent="0.2">
      <c r="U7655" s="77"/>
      <c r="V7655" s="61"/>
      <c r="W7655" s="61"/>
    </row>
    <row r="7656" spans="21:23" x14ac:dyDescent="0.2">
      <c r="U7656" s="77"/>
      <c r="V7656" s="61"/>
      <c r="W7656" s="61"/>
    </row>
    <row r="7657" spans="21:23" x14ac:dyDescent="0.2">
      <c r="U7657" s="77"/>
      <c r="V7657" s="61"/>
      <c r="W7657" s="61"/>
    </row>
    <row r="7658" spans="21:23" x14ac:dyDescent="0.2">
      <c r="U7658" s="77"/>
      <c r="V7658" s="61"/>
      <c r="W7658" s="61"/>
    </row>
    <row r="7659" spans="21:23" x14ac:dyDescent="0.2">
      <c r="U7659" s="77"/>
      <c r="V7659" s="61"/>
      <c r="W7659" s="61"/>
    </row>
    <row r="7660" spans="21:23" x14ac:dyDescent="0.2">
      <c r="U7660" s="77"/>
      <c r="V7660" s="61"/>
      <c r="W7660" s="61"/>
    </row>
    <row r="7661" spans="21:23" x14ac:dyDescent="0.2">
      <c r="U7661" s="77"/>
      <c r="V7661" s="61"/>
      <c r="W7661" s="61"/>
    </row>
    <row r="7662" spans="21:23" x14ac:dyDescent="0.2">
      <c r="U7662" s="77"/>
      <c r="V7662" s="61"/>
      <c r="W7662" s="61"/>
    </row>
    <row r="7663" spans="21:23" x14ac:dyDescent="0.2">
      <c r="U7663" s="77"/>
      <c r="V7663" s="61"/>
      <c r="W7663" s="61"/>
    </row>
    <row r="7664" spans="21:23" x14ac:dyDescent="0.2">
      <c r="U7664" s="77"/>
      <c r="V7664" s="61"/>
      <c r="W7664" s="61"/>
    </row>
    <row r="7665" spans="21:23" x14ac:dyDescent="0.2">
      <c r="U7665" s="77"/>
      <c r="V7665" s="61"/>
      <c r="W7665" s="61"/>
    </row>
    <row r="7666" spans="21:23" x14ac:dyDescent="0.2">
      <c r="U7666" s="77"/>
      <c r="V7666" s="61"/>
      <c r="W7666" s="61"/>
    </row>
    <row r="7667" spans="21:23" x14ac:dyDescent="0.2">
      <c r="U7667" s="77"/>
      <c r="V7667" s="61"/>
      <c r="W7667" s="61"/>
    </row>
    <row r="7668" spans="21:23" x14ac:dyDescent="0.2">
      <c r="U7668" s="77"/>
      <c r="V7668" s="61"/>
      <c r="W7668" s="61"/>
    </row>
    <row r="7669" spans="21:23" x14ac:dyDescent="0.2">
      <c r="U7669" s="77"/>
      <c r="V7669" s="61"/>
      <c r="W7669" s="61"/>
    </row>
    <row r="7670" spans="21:23" x14ac:dyDescent="0.2">
      <c r="U7670" s="77"/>
      <c r="V7670" s="61"/>
      <c r="W7670" s="61"/>
    </row>
    <row r="7671" spans="21:23" x14ac:dyDescent="0.2">
      <c r="U7671" s="77"/>
      <c r="V7671" s="61"/>
      <c r="W7671" s="61"/>
    </row>
    <row r="7672" spans="21:23" x14ac:dyDescent="0.2">
      <c r="U7672" s="77"/>
      <c r="V7672" s="61"/>
      <c r="W7672" s="61"/>
    </row>
    <row r="7673" spans="21:23" x14ac:dyDescent="0.2">
      <c r="U7673" s="77"/>
      <c r="V7673" s="61"/>
      <c r="W7673" s="61"/>
    </row>
    <row r="7674" spans="21:23" x14ac:dyDescent="0.2">
      <c r="U7674" s="77"/>
      <c r="V7674" s="61"/>
      <c r="W7674" s="61"/>
    </row>
    <row r="7675" spans="21:23" x14ac:dyDescent="0.2">
      <c r="U7675" s="77"/>
      <c r="V7675" s="61"/>
      <c r="W7675" s="61"/>
    </row>
    <row r="7676" spans="21:23" x14ac:dyDescent="0.2">
      <c r="U7676" s="77"/>
      <c r="V7676" s="61"/>
      <c r="W7676" s="61"/>
    </row>
    <row r="7677" spans="21:23" x14ac:dyDescent="0.2">
      <c r="U7677" s="77"/>
      <c r="V7677" s="61"/>
      <c r="W7677" s="61"/>
    </row>
    <row r="7678" spans="21:23" x14ac:dyDescent="0.2">
      <c r="U7678" s="77"/>
      <c r="V7678" s="61"/>
      <c r="W7678" s="61"/>
    </row>
    <row r="7679" spans="21:23" x14ac:dyDescent="0.2">
      <c r="U7679" s="77"/>
      <c r="V7679" s="61"/>
      <c r="W7679" s="61"/>
    </row>
    <row r="7680" spans="21:23" x14ac:dyDescent="0.2">
      <c r="U7680" s="77"/>
      <c r="V7680" s="61"/>
      <c r="W7680" s="61"/>
    </row>
    <row r="7681" spans="21:23" x14ac:dyDescent="0.2">
      <c r="U7681" s="77"/>
      <c r="V7681" s="61"/>
      <c r="W7681" s="61"/>
    </row>
    <row r="7682" spans="21:23" x14ac:dyDescent="0.2">
      <c r="U7682" s="77"/>
      <c r="V7682" s="61"/>
      <c r="W7682" s="61"/>
    </row>
    <row r="7683" spans="21:23" x14ac:dyDescent="0.2">
      <c r="U7683" s="77"/>
      <c r="V7683" s="61"/>
      <c r="W7683" s="61"/>
    </row>
    <row r="7684" spans="21:23" x14ac:dyDescent="0.2">
      <c r="U7684" s="77"/>
      <c r="V7684" s="61"/>
      <c r="W7684" s="61"/>
    </row>
    <row r="7685" spans="21:23" x14ac:dyDescent="0.2">
      <c r="U7685" s="77"/>
      <c r="V7685" s="61"/>
      <c r="W7685" s="61"/>
    </row>
    <row r="7686" spans="21:23" x14ac:dyDescent="0.2">
      <c r="U7686" s="77"/>
      <c r="V7686" s="61"/>
      <c r="W7686" s="61"/>
    </row>
    <row r="7687" spans="21:23" x14ac:dyDescent="0.2">
      <c r="U7687" s="77"/>
      <c r="V7687" s="61"/>
      <c r="W7687" s="61"/>
    </row>
    <row r="7688" spans="21:23" x14ac:dyDescent="0.2">
      <c r="U7688" s="77"/>
      <c r="V7688" s="61"/>
      <c r="W7688" s="61"/>
    </row>
    <row r="7689" spans="21:23" x14ac:dyDescent="0.2">
      <c r="U7689" s="77"/>
      <c r="V7689" s="61"/>
      <c r="W7689" s="61"/>
    </row>
    <row r="7690" spans="21:23" x14ac:dyDescent="0.2">
      <c r="U7690" s="77"/>
      <c r="V7690" s="61"/>
      <c r="W7690" s="61"/>
    </row>
    <row r="7691" spans="21:23" x14ac:dyDescent="0.2">
      <c r="U7691" s="77"/>
      <c r="V7691" s="61"/>
      <c r="W7691" s="61"/>
    </row>
    <row r="7692" spans="21:23" x14ac:dyDescent="0.2">
      <c r="U7692" s="77"/>
      <c r="V7692" s="61"/>
      <c r="W7692" s="61"/>
    </row>
    <row r="7693" spans="21:23" x14ac:dyDescent="0.2">
      <c r="U7693" s="77"/>
      <c r="V7693" s="61"/>
      <c r="W7693" s="61"/>
    </row>
    <row r="7694" spans="21:23" x14ac:dyDescent="0.2">
      <c r="U7694" s="77"/>
      <c r="V7694" s="61"/>
      <c r="W7694" s="61"/>
    </row>
    <row r="7695" spans="21:23" x14ac:dyDescent="0.2">
      <c r="U7695" s="77"/>
      <c r="V7695" s="61"/>
      <c r="W7695" s="61"/>
    </row>
    <row r="7696" spans="21:23" x14ac:dyDescent="0.2">
      <c r="U7696" s="77"/>
      <c r="V7696" s="61"/>
      <c r="W7696" s="61"/>
    </row>
    <row r="7697" spans="21:23" x14ac:dyDescent="0.2">
      <c r="U7697" s="77"/>
      <c r="V7697" s="61"/>
      <c r="W7697" s="61"/>
    </row>
    <row r="7698" spans="21:23" x14ac:dyDescent="0.2">
      <c r="U7698" s="77"/>
      <c r="V7698" s="61"/>
      <c r="W7698" s="61"/>
    </row>
    <row r="7699" spans="21:23" x14ac:dyDescent="0.2">
      <c r="U7699" s="77"/>
      <c r="V7699" s="61"/>
      <c r="W7699" s="61"/>
    </row>
    <row r="7700" spans="21:23" x14ac:dyDescent="0.2">
      <c r="U7700" s="77"/>
      <c r="V7700" s="61"/>
      <c r="W7700" s="61"/>
    </row>
    <row r="7701" spans="21:23" x14ac:dyDescent="0.2">
      <c r="U7701" s="77"/>
      <c r="V7701" s="61"/>
      <c r="W7701" s="61"/>
    </row>
    <row r="7702" spans="21:23" x14ac:dyDescent="0.2">
      <c r="U7702" s="77"/>
      <c r="V7702" s="61"/>
      <c r="W7702" s="61"/>
    </row>
    <row r="7703" spans="21:23" x14ac:dyDescent="0.2">
      <c r="U7703" s="77"/>
      <c r="V7703" s="61"/>
      <c r="W7703" s="61"/>
    </row>
    <row r="7704" spans="21:23" x14ac:dyDescent="0.2">
      <c r="U7704" s="77"/>
      <c r="V7704" s="61"/>
      <c r="W7704" s="61"/>
    </row>
    <row r="7705" spans="21:23" x14ac:dyDescent="0.2">
      <c r="U7705" s="77"/>
      <c r="V7705" s="61"/>
      <c r="W7705" s="61"/>
    </row>
    <row r="7706" spans="21:23" x14ac:dyDescent="0.2">
      <c r="U7706" s="77"/>
      <c r="V7706" s="61"/>
      <c r="W7706" s="61"/>
    </row>
    <row r="7707" spans="21:23" x14ac:dyDescent="0.2">
      <c r="U7707" s="77"/>
      <c r="V7707" s="61"/>
      <c r="W7707" s="61"/>
    </row>
    <row r="7708" spans="21:23" x14ac:dyDescent="0.2">
      <c r="U7708" s="77"/>
      <c r="V7708" s="61"/>
      <c r="W7708" s="61"/>
    </row>
    <row r="7709" spans="21:23" x14ac:dyDescent="0.2">
      <c r="U7709" s="77"/>
      <c r="V7709" s="61"/>
      <c r="W7709" s="61"/>
    </row>
    <row r="7710" spans="21:23" x14ac:dyDescent="0.2">
      <c r="U7710" s="77"/>
      <c r="V7710" s="61"/>
      <c r="W7710" s="61"/>
    </row>
    <row r="7711" spans="21:23" x14ac:dyDescent="0.2">
      <c r="U7711" s="77"/>
      <c r="V7711" s="61"/>
      <c r="W7711" s="61"/>
    </row>
    <row r="7712" spans="21:23" x14ac:dyDescent="0.2">
      <c r="U7712" s="77"/>
      <c r="V7712" s="61"/>
      <c r="W7712" s="61"/>
    </row>
    <row r="7713" spans="21:23" x14ac:dyDescent="0.2">
      <c r="U7713" s="77"/>
      <c r="V7713" s="61"/>
      <c r="W7713" s="61"/>
    </row>
    <row r="7714" spans="21:23" x14ac:dyDescent="0.2">
      <c r="U7714" s="77"/>
      <c r="V7714" s="61"/>
      <c r="W7714" s="61"/>
    </row>
    <row r="7715" spans="21:23" x14ac:dyDescent="0.2">
      <c r="U7715" s="77"/>
      <c r="V7715" s="61"/>
      <c r="W7715" s="61"/>
    </row>
    <row r="7716" spans="21:23" x14ac:dyDescent="0.2">
      <c r="U7716" s="77"/>
      <c r="V7716" s="61"/>
      <c r="W7716" s="61"/>
    </row>
    <row r="7717" spans="21:23" x14ac:dyDescent="0.2">
      <c r="U7717" s="77"/>
      <c r="V7717" s="61"/>
      <c r="W7717" s="61"/>
    </row>
    <row r="7718" spans="21:23" x14ac:dyDescent="0.2">
      <c r="U7718" s="77"/>
      <c r="V7718" s="61"/>
      <c r="W7718" s="61"/>
    </row>
    <row r="7719" spans="21:23" x14ac:dyDescent="0.2">
      <c r="U7719" s="77"/>
      <c r="V7719" s="61"/>
      <c r="W7719" s="61"/>
    </row>
    <row r="7720" spans="21:23" x14ac:dyDescent="0.2">
      <c r="U7720" s="77"/>
      <c r="V7720" s="61"/>
      <c r="W7720" s="61"/>
    </row>
    <row r="7721" spans="21:23" x14ac:dyDescent="0.2">
      <c r="U7721" s="77"/>
      <c r="V7721" s="61"/>
      <c r="W7721" s="61"/>
    </row>
    <row r="7722" spans="21:23" x14ac:dyDescent="0.2">
      <c r="U7722" s="77"/>
      <c r="V7722" s="61"/>
      <c r="W7722" s="61"/>
    </row>
    <row r="7723" spans="21:23" x14ac:dyDescent="0.2">
      <c r="U7723" s="77"/>
      <c r="V7723" s="61"/>
      <c r="W7723" s="61"/>
    </row>
    <row r="7724" spans="21:23" x14ac:dyDescent="0.2">
      <c r="U7724" s="77"/>
      <c r="V7724" s="61"/>
      <c r="W7724" s="61"/>
    </row>
    <row r="7725" spans="21:23" x14ac:dyDescent="0.2">
      <c r="U7725" s="77"/>
      <c r="V7725" s="61"/>
      <c r="W7725" s="61"/>
    </row>
    <row r="7726" spans="21:23" x14ac:dyDescent="0.2">
      <c r="U7726" s="77"/>
      <c r="V7726" s="61"/>
      <c r="W7726" s="61"/>
    </row>
    <row r="7727" spans="21:23" x14ac:dyDescent="0.2">
      <c r="U7727" s="77"/>
      <c r="V7727" s="61"/>
      <c r="W7727" s="61"/>
    </row>
    <row r="7728" spans="21:23" x14ac:dyDescent="0.2">
      <c r="U7728" s="77"/>
      <c r="V7728" s="61"/>
      <c r="W7728" s="61"/>
    </row>
    <row r="7729" spans="21:23" x14ac:dyDescent="0.2">
      <c r="U7729" s="77"/>
      <c r="V7729" s="61"/>
      <c r="W7729" s="61"/>
    </row>
    <row r="7730" spans="21:23" x14ac:dyDescent="0.2">
      <c r="U7730" s="77"/>
      <c r="V7730" s="61"/>
      <c r="W7730" s="61"/>
    </row>
    <row r="7731" spans="21:23" x14ac:dyDescent="0.2">
      <c r="U7731" s="77"/>
      <c r="V7731" s="61"/>
      <c r="W7731" s="61"/>
    </row>
    <row r="7732" spans="21:23" x14ac:dyDescent="0.2">
      <c r="U7732" s="77"/>
      <c r="V7732" s="61"/>
      <c r="W7732" s="61"/>
    </row>
    <row r="7733" spans="21:23" x14ac:dyDescent="0.2">
      <c r="U7733" s="77"/>
      <c r="V7733" s="61"/>
      <c r="W7733" s="61"/>
    </row>
    <row r="7734" spans="21:23" x14ac:dyDescent="0.2">
      <c r="U7734" s="77"/>
      <c r="V7734" s="61"/>
      <c r="W7734" s="61"/>
    </row>
    <row r="7735" spans="21:23" x14ac:dyDescent="0.2">
      <c r="U7735" s="77"/>
      <c r="V7735" s="61"/>
      <c r="W7735" s="61"/>
    </row>
    <row r="7736" spans="21:23" x14ac:dyDescent="0.2">
      <c r="U7736" s="77"/>
      <c r="V7736" s="61"/>
      <c r="W7736" s="61"/>
    </row>
    <row r="7737" spans="21:23" x14ac:dyDescent="0.2">
      <c r="U7737" s="77"/>
      <c r="V7737" s="61"/>
      <c r="W7737" s="61"/>
    </row>
    <row r="7738" spans="21:23" x14ac:dyDescent="0.2">
      <c r="U7738" s="77"/>
      <c r="V7738" s="61"/>
      <c r="W7738" s="61"/>
    </row>
    <row r="7739" spans="21:23" x14ac:dyDescent="0.2">
      <c r="U7739" s="77"/>
      <c r="V7739" s="61"/>
      <c r="W7739" s="61"/>
    </row>
    <row r="7740" spans="21:23" x14ac:dyDescent="0.2">
      <c r="U7740" s="77"/>
      <c r="V7740" s="61"/>
      <c r="W7740" s="61"/>
    </row>
    <row r="7741" spans="21:23" x14ac:dyDescent="0.2">
      <c r="U7741" s="77"/>
      <c r="V7741" s="61"/>
      <c r="W7741" s="61"/>
    </row>
    <row r="7742" spans="21:23" x14ac:dyDescent="0.2">
      <c r="U7742" s="77"/>
      <c r="V7742" s="61"/>
      <c r="W7742" s="61"/>
    </row>
    <row r="7743" spans="21:23" x14ac:dyDescent="0.2">
      <c r="U7743" s="77"/>
      <c r="V7743" s="61"/>
      <c r="W7743" s="61"/>
    </row>
    <row r="7744" spans="21:23" x14ac:dyDescent="0.2">
      <c r="U7744" s="77"/>
      <c r="V7744" s="61"/>
      <c r="W7744" s="61"/>
    </row>
    <row r="7745" spans="21:23" x14ac:dyDescent="0.2">
      <c r="U7745" s="77"/>
      <c r="V7745" s="61"/>
      <c r="W7745" s="61"/>
    </row>
    <row r="7746" spans="21:23" x14ac:dyDescent="0.2">
      <c r="U7746" s="77"/>
      <c r="V7746" s="61"/>
      <c r="W7746" s="61"/>
    </row>
    <row r="7747" spans="21:23" x14ac:dyDescent="0.2">
      <c r="U7747" s="77"/>
      <c r="V7747" s="61"/>
      <c r="W7747" s="61"/>
    </row>
    <row r="7748" spans="21:23" x14ac:dyDescent="0.2">
      <c r="U7748" s="77"/>
      <c r="V7748" s="61"/>
      <c r="W7748" s="61"/>
    </row>
    <row r="7749" spans="21:23" x14ac:dyDescent="0.2">
      <c r="U7749" s="77"/>
      <c r="V7749" s="61"/>
      <c r="W7749" s="61"/>
    </row>
    <row r="7750" spans="21:23" x14ac:dyDescent="0.2">
      <c r="U7750" s="77"/>
      <c r="V7750" s="61"/>
      <c r="W7750" s="61"/>
    </row>
    <row r="7751" spans="21:23" x14ac:dyDescent="0.2">
      <c r="U7751" s="77"/>
      <c r="V7751" s="61"/>
      <c r="W7751" s="61"/>
    </row>
    <row r="7752" spans="21:23" x14ac:dyDescent="0.2">
      <c r="U7752" s="77"/>
      <c r="V7752" s="61"/>
      <c r="W7752" s="61"/>
    </row>
    <row r="7753" spans="21:23" x14ac:dyDescent="0.2">
      <c r="U7753" s="77"/>
      <c r="V7753" s="61"/>
      <c r="W7753" s="61"/>
    </row>
    <row r="7754" spans="21:23" x14ac:dyDescent="0.2">
      <c r="U7754" s="77"/>
      <c r="V7754" s="61"/>
      <c r="W7754" s="61"/>
    </row>
    <row r="7755" spans="21:23" x14ac:dyDescent="0.2">
      <c r="U7755" s="77"/>
      <c r="V7755" s="61"/>
      <c r="W7755" s="61"/>
    </row>
    <row r="7756" spans="21:23" x14ac:dyDescent="0.2">
      <c r="U7756" s="77"/>
      <c r="V7756" s="61"/>
      <c r="W7756" s="61"/>
    </row>
    <row r="7757" spans="21:23" x14ac:dyDescent="0.2">
      <c r="U7757" s="77"/>
      <c r="V7757" s="61"/>
      <c r="W7757" s="61"/>
    </row>
    <row r="7758" spans="21:23" x14ac:dyDescent="0.2">
      <c r="U7758" s="77"/>
      <c r="V7758" s="61"/>
      <c r="W7758" s="61"/>
    </row>
    <row r="7759" spans="21:23" x14ac:dyDescent="0.2">
      <c r="U7759" s="77"/>
      <c r="V7759" s="61"/>
      <c r="W7759" s="61"/>
    </row>
    <row r="7760" spans="21:23" x14ac:dyDescent="0.2">
      <c r="U7760" s="77"/>
      <c r="V7760" s="61"/>
      <c r="W7760" s="61"/>
    </row>
    <row r="7761" spans="21:23" x14ac:dyDescent="0.2">
      <c r="U7761" s="77"/>
      <c r="V7761" s="61"/>
      <c r="W7761" s="61"/>
    </row>
    <row r="7762" spans="21:23" x14ac:dyDescent="0.2">
      <c r="U7762" s="77"/>
      <c r="V7762" s="61"/>
      <c r="W7762" s="61"/>
    </row>
    <row r="7763" spans="21:23" x14ac:dyDescent="0.2">
      <c r="U7763" s="77"/>
      <c r="V7763" s="61"/>
      <c r="W7763" s="61"/>
    </row>
    <row r="7764" spans="21:23" x14ac:dyDescent="0.2">
      <c r="U7764" s="77"/>
      <c r="V7764" s="61"/>
      <c r="W7764" s="61"/>
    </row>
    <row r="7765" spans="21:23" x14ac:dyDescent="0.2">
      <c r="U7765" s="77"/>
      <c r="V7765" s="61"/>
      <c r="W7765" s="61"/>
    </row>
    <row r="7766" spans="21:23" x14ac:dyDescent="0.2">
      <c r="U7766" s="77"/>
      <c r="V7766" s="61"/>
      <c r="W7766" s="61"/>
    </row>
    <row r="7767" spans="21:23" x14ac:dyDescent="0.2">
      <c r="U7767" s="77"/>
      <c r="V7767" s="61"/>
      <c r="W7767" s="61"/>
    </row>
    <row r="7768" spans="21:23" x14ac:dyDescent="0.2">
      <c r="U7768" s="77"/>
      <c r="V7768" s="61"/>
      <c r="W7768" s="61"/>
    </row>
    <row r="7769" spans="21:23" x14ac:dyDescent="0.2">
      <c r="U7769" s="77"/>
      <c r="V7769" s="61"/>
      <c r="W7769" s="61"/>
    </row>
    <row r="7770" spans="21:23" x14ac:dyDescent="0.2">
      <c r="U7770" s="77"/>
      <c r="V7770" s="61"/>
      <c r="W7770" s="61"/>
    </row>
    <row r="7771" spans="21:23" x14ac:dyDescent="0.2">
      <c r="U7771" s="77"/>
      <c r="V7771" s="61"/>
      <c r="W7771" s="61"/>
    </row>
    <row r="7772" spans="21:23" x14ac:dyDescent="0.2">
      <c r="U7772" s="77"/>
      <c r="V7772" s="61"/>
      <c r="W7772" s="61"/>
    </row>
    <row r="7773" spans="21:23" x14ac:dyDescent="0.2">
      <c r="U7773" s="77"/>
      <c r="V7773" s="61"/>
      <c r="W7773" s="61"/>
    </row>
    <row r="7774" spans="21:23" x14ac:dyDescent="0.2">
      <c r="U7774" s="77"/>
      <c r="V7774" s="61"/>
      <c r="W7774" s="61"/>
    </row>
    <row r="7775" spans="21:23" x14ac:dyDescent="0.2">
      <c r="U7775" s="77"/>
      <c r="V7775" s="61"/>
      <c r="W7775" s="61"/>
    </row>
    <row r="7776" spans="21:23" x14ac:dyDescent="0.2">
      <c r="U7776" s="77"/>
      <c r="V7776" s="61"/>
      <c r="W7776" s="61"/>
    </row>
    <row r="7777" spans="21:23" x14ac:dyDescent="0.2">
      <c r="U7777" s="77"/>
      <c r="V7777" s="61"/>
      <c r="W7777" s="61"/>
    </row>
    <row r="7778" spans="21:23" x14ac:dyDescent="0.2">
      <c r="U7778" s="77"/>
      <c r="V7778" s="61"/>
      <c r="W7778" s="61"/>
    </row>
    <row r="7779" spans="21:23" x14ac:dyDescent="0.2">
      <c r="U7779" s="77"/>
      <c r="V7779" s="61"/>
      <c r="W7779" s="61"/>
    </row>
    <row r="7780" spans="21:23" x14ac:dyDescent="0.2">
      <c r="U7780" s="77"/>
      <c r="V7780" s="61"/>
      <c r="W7780" s="61"/>
    </row>
    <row r="7781" spans="21:23" x14ac:dyDescent="0.2">
      <c r="U7781" s="77"/>
      <c r="V7781" s="61"/>
      <c r="W7781" s="61"/>
    </row>
    <row r="7782" spans="21:23" x14ac:dyDescent="0.2">
      <c r="U7782" s="77"/>
      <c r="V7782" s="61"/>
      <c r="W7782" s="61"/>
    </row>
    <row r="7783" spans="21:23" x14ac:dyDescent="0.2">
      <c r="U7783" s="77"/>
      <c r="V7783" s="61"/>
      <c r="W7783" s="61"/>
    </row>
    <row r="7784" spans="21:23" x14ac:dyDescent="0.2">
      <c r="U7784" s="77"/>
      <c r="V7784" s="61"/>
      <c r="W7784" s="61"/>
    </row>
    <row r="7785" spans="21:23" x14ac:dyDescent="0.2">
      <c r="U7785" s="77"/>
      <c r="V7785" s="61"/>
      <c r="W7785" s="61"/>
    </row>
    <row r="7786" spans="21:23" x14ac:dyDescent="0.2">
      <c r="U7786" s="77"/>
      <c r="V7786" s="61"/>
      <c r="W7786" s="61"/>
    </row>
    <row r="7787" spans="21:23" x14ac:dyDescent="0.2">
      <c r="U7787" s="77"/>
      <c r="V7787" s="61"/>
      <c r="W7787" s="61"/>
    </row>
    <row r="7788" spans="21:23" x14ac:dyDescent="0.2">
      <c r="U7788" s="77"/>
      <c r="V7788" s="61"/>
      <c r="W7788" s="61"/>
    </row>
    <row r="7789" spans="21:23" x14ac:dyDescent="0.2">
      <c r="U7789" s="77"/>
      <c r="V7789" s="61"/>
      <c r="W7789" s="61"/>
    </row>
    <row r="7790" spans="21:23" x14ac:dyDescent="0.2">
      <c r="U7790" s="77"/>
      <c r="V7790" s="61"/>
      <c r="W7790" s="61"/>
    </row>
    <row r="7791" spans="21:23" x14ac:dyDescent="0.2">
      <c r="U7791" s="77"/>
      <c r="V7791" s="61"/>
      <c r="W7791" s="61"/>
    </row>
    <row r="7792" spans="21:23" x14ac:dyDescent="0.2">
      <c r="U7792" s="77"/>
      <c r="V7792" s="61"/>
      <c r="W7792" s="61"/>
    </row>
    <row r="7793" spans="21:23" x14ac:dyDescent="0.2">
      <c r="U7793" s="77"/>
      <c r="V7793" s="61"/>
      <c r="W7793" s="61"/>
    </row>
    <row r="7794" spans="21:23" x14ac:dyDescent="0.2">
      <c r="U7794" s="77"/>
      <c r="V7794" s="61"/>
      <c r="W7794" s="61"/>
    </row>
    <row r="7795" spans="21:23" x14ac:dyDescent="0.2">
      <c r="U7795" s="77"/>
      <c r="V7795" s="61"/>
      <c r="W7795" s="61"/>
    </row>
    <row r="7796" spans="21:23" x14ac:dyDescent="0.2">
      <c r="U7796" s="77"/>
      <c r="V7796" s="61"/>
      <c r="W7796" s="61"/>
    </row>
    <row r="7797" spans="21:23" x14ac:dyDescent="0.2">
      <c r="U7797" s="77"/>
      <c r="V7797" s="61"/>
      <c r="W7797" s="61"/>
    </row>
    <row r="7798" spans="21:23" x14ac:dyDescent="0.2">
      <c r="U7798" s="77"/>
      <c r="V7798" s="61"/>
      <c r="W7798" s="61"/>
    </row>
    <row r="7799" spans="21:23" x14ac:dyDescent="0.2">
      <c r="U7799" s="77"/>
      <c r="V7799" s="61"/>
      <c r="W7799" s="61"/>
    </row>
    <row r="7800" spans="21:23" x14ac:dyDescent="0.2">
      <c r="U7800" s="77"/>
      <c r="V7800" s="61"/>
      <c r="W7800" s="61"/>
    </row>
    <row r="7801" spans="21:23" x14ac:dyDescent="0.2">
      <c r="U7801" s="77"/>
      <c r="V7801" s="61"/>
      <c r="W7801" s="61"/>
    </row>
    <row r="7802" spans="21:23" x14ac:dyDescent="0.2">
      <c r="U7802" s="77"/>
      <c r="V7802" s="61"/>
      <c r="W7802" s="61"/>
    </row>
    <row r="7803" spans="21:23" x14ac:dyDescent="0.2">
      <c r="U7803" s="77"/>
      <c r="V7803" s="61"/>
      <c r="W7803" s="61"/>
    </row>
    <row r="7804" spans="21:23" x14ac:dyDescent="0.2">
      <c r="U7804" s="77"/>
      <c r="V7804" s="61"/>
      <c r="W7804" s="61"/>
    </row>
    <row r="7805" spans="21:23" x14ac:dyDescent="0.2">
      <c r="U7805" s="77"/>
      <c r="V7805" s="61"/>
      <c r="W7805" s="61"/>
    </row>
    <row r="7806" spans="21:23" x14ac:dyDescent="0.2">
      <c r="U7806" s="77"/>
      <c r="V7806" s="61"/>
      <c r="W7806" s="61"/>
    </row>
    <row r="7807" spans="21:23" x14ac:dyDescent="0.2">
      <c r="U7807" s="77"/>
      <c r="V7807" s="61"/>
      <c r="W7807" s="61"/>
    </row>
    <row r="7808" spans="21:23" x14ac:dyDescent="0.2">
      <c r="U7808" s="77"/>
      <c r="V7808" s="61"/>
      <c r="W7808" s="61"/>
    </row>
    <row r="7809" spans="21:23" x14ac:dyDescent="0.2">
      <c r="U7809" s="77"/>
      <c r="V7809" s="61"/>
      <c r="W7809" s="61"/>
    </row>
    <row r="7810" spans="21:23" x14ac:dyDescent="0.2">
      <c r="U7810" s="77"/>
      <c r="V7810" s="61"/>
      <c r="W7810" s="61"/>
    </row>
    <row r="7811" spans="21:23" x14ac:dyDescent="0.2">
      <c r="U7811" s="77"/>
      <c r="V7811" s="61"/>
      <c r="W7811" s="61"/>
    </row>
    <row r="7812" spans="21:23" x14ac:dyDescent="0.2">
      <c r="U7812" s="77"/>
      <c r="V7812" s="61"/>
      <c r="W7812" s="61"/>
    </row>
    <row r="7813" spans="21:23" x14ac:dyDescent="0.2">
      <c r="U7813" s="77"/>
      <c r="V7813" s="61"/>
      <c r="W7813" s="61"/>
    </row>
    <row r="7814" spans="21:23" x14ac:dyDescent="0.2">
      <c r="U7814" s="77"/>
      <c r="V7814" s="61"/>
      <c r="W7814" s="61"/>
    </row>
    <row r="7815" spans="21:23" x14ac:dyDescent="0.2">
      <c r="U7815" s="77"/>
      <c r="V7815" s="61"/>
      <c r="W7815" s="61"/>
    </row>
    <row r="7816" spans="21:23" x14ac:dyDescent="0.2">
      <c r="U7816" s="77"/>
      <c r="V7816" s="61"/>
      <c r="W7816" s="61"/>
    </row>
    <row r="7817" spans="21:23" x14ac:dyDescent="0.2">
      <c r="U7817" s="77"/>
      <c r="V7817" s="61"/>
      <c r="W7817" s="61"/>
    </row>
    <row r="7818" spans="21:23" x14ac:dyDescent="0.2">
      <c r="U7818" s="77"/>
      <c r="V7818" s="61"/>
      <c r="W7818" s="61"/>
    </row>
    <row r="7819" spans="21:23" x14ac:dyDescent="0.2">
      <c r="U7819" s="77"/>
      <c r="V7819" s="61"/>
      <c r="W7819" s="61"/>
    </row>
    <row r="7820" spans="21:23" x14ac:dyDescent="0.2">
      <c r="U7820" s="77"/>
      <c r="V7820" s="61"/>
      <c r="W7820" s="61"/>
    </row>
    <row r="7821" spans="21:23" x14ac:dyDescent="0.2">
      <c r="U7821" s="77"/>
      <c r="V7821" s="61"/>
      <c r="W7821" s="61"/>
    </row>
    <row r="7822" spans="21:23" x14ac:dyDescent="0.2">
      <c r="U7822" s="77"/>
      <c r="V7822" s="61"/>
      <c r="W7822" s="61"/>
    </row>
    <row r="7823" spans="21:23" x14ac:dyDescent="0.2">
      <c r="U7823" s="77"/>
      <c r="V7823" s="61"/>
      <c r="W7823" s="61"/>
    </row>
    <row r="7824" spans="21:23" x14ac:dyDescent="0.2">
      <c r="U7824" s="77"/>
      <c r="V7824" s="61"/>
      <c r="W7824" s="61"/>
    </row>
    <row r="7825" spans="21:23" x14ac:dyDescent="0.2">
      <c r="U7825" s="77"/>
      <c r="V7825" s="61"/>
      <c r="W7825" s="61"/>
    </row>
    <row r="7826" spans="21:23" x14ac:dyDescent="0.2">
      <c r="U7826" s="77"/>
      <c r="V7826" s="61"/>
      <c r="W7826" s="61"/>
    </row>
    <row r="7827" spans="21:23" x14ac:dyDescent="0.2">
      <c r="U7827" s="77"/>
      <c r="V7827" s="61"/>
      <c r="W7827" s="61"/>
    </row>
    <row r="7828" spans="21:23" x14ac:dyDescent="0.2">
      <c r="U7828" s="77"/>
      <c r="V7828" s="61"/>
      <c r="W7828" s="61"/>
    </row>
    <row r="7829" spans="21:23" x14ac:dyDescent="0.2">
      <c r="U7829" s="77"/>
      <c r="V7829" s="61"/>
      <c r="W7829" s="61"/>
    </row>
    <row r="7830" spans="21:23" x14ac:dyDescent="0.2">
      <c r="U7830" s="77"/>
      <c r="V7830" s="61"/>
      <c r="W7830" s="61"/>
    </row>
    <row r="7831" spans="21:23" x14ac:dyDescent="0.2">
      <c r="U7831" s="77"/>
      <c r="V7831" s="61"/>
      <c r="W7831" s="61"/>
    </row>
    <row r="7832" spans="21:23" x14ac:dyDescent="0.2">
      <c r="U7832" s="77"/>
      <c r="V7832" s="61"/>
      <c r="W7832" s="61"/>
    </row>
    <row r="7833" spans="21:23" x14ac:dyDescent="0.2">
      <c r="U7833" s="77"/>
      <c r="V7833" s="61"/>
      <c r="W7833" s="61"/>
    </row>
    <row r="7834" spans="21:23" x14ac:dyDescent="0.2">
      <c r="U7834" s="77"/>
      <c r="V7834" s="61"/>
      <c r="W7834" s="61"/>
    </row>
    <row r="7835" spans="21:23" x14ac:dyDescent="0.2">
      <c r="U7835" s="77"/>
      <c r="V7835" s="61"/>
      <c r="W7835" s="61"/>
    </row>
    <row r="7836" spans="21:23" x14ac:dyDescent="0.2">
      <c r="U7836" s="77"/>
      <c r="V7836" s="61"/>
      <c r="W7836" s="61"/>
    </row>
    <row r="7837" spans="21:23" x14ac:dyDescent="0.2">
      <c r="U7837" s="77"/>
      <c r="V7837" s="61"/>
      <c r="W7837" s="61"/>
    </row>
    <row r="7838" spans="21:23" x14ac:dyDescent="0.2">
      <c r="U7838" s="77"/>
      <c r="V7838" s="61"/>
      <c r="W7838" s="61"/>
    </row>
    <row r="7839" spans="21:23" x14ac:dyDescent="0.2">
      <c r="U7839" s="77"/>
      <c r="V7839" s="61"/>
      <c r="W7839" s="61"/>
    </row>
    <row r="7840" spans="21:23" x14ac:dyDescent="0.2">
      <c r="U7840" s="77"/>
      <c r="V7840" s="61"/>
      <c r="W7840" s="61"/>
    </row>
    <row r="7841" spans="21:23" x14ac:dyDescent="0.2">
      <c r="U7841" s="77"/>
      <c r="V7841" s="61"/>
      <c r="W7841" s="61"/>
    </row>
    <row r="7842" spans="21:23" x14ac:dyDescent="0.2">
      <c r="U7842" s="77"/>
      <c r="V7842" s="61"/>
      <c r="W7842" s="61"/>
    </row>
    <row r="7843" spans="21:23" x14ac:dyDescent="0.2">
      <c r="U7843" s="77"/>
      <c r="V7843" s="61"/>
      <c r="W7843" s="61"/>
    </row>
    <row r="7844" spans="21:23" x14ac:dyDescent="0.2">
      <c r="U7844" s="77"/>
      <c r="V7844" s="61"/>
      <c r="W7844" s="61"/>
    </row>
    <row r="7845" spans="21:23" x14ac:dyDescent="0.2">
      <c r="U7845" s="77"/>
      <c r="V7845" s="61"/>
      <c r="W7845" s="61"/>
    </row>
    <row r="7846" spans="21:23" x14ac:dyDescent="0.2">
      <c r="U7846" s="77"/>
      <c r="V7846" s="61"/>
      <c r="W7846" s="61"/>
    </row>
    <row r="7847" spans="21:23" x14ac:dyDescent="0.2">
      <c r="U7847" s="77"/>
      <c r="V7847" s="61"/>
      <c r="W7847" s="61"/>
    </row>
    <row r="7848" spans="21:23" x14ac:dyDescent="0.2">
      <c r="U7848" s="77"/>
      <c r="V7848" s="61"/>
      <c r="W7848" s="61"/>
    </row>
    <row r="7849" spans="21:23" x14ac:dyDescent="0.2">
      <c r="U7849" s="77"/>
      <c r="V7849" s="61"/>
      <c r="W7849" s="61"/>
    </row>
    <row r="7850" spans="21:23" x14ac:dyDescent="0.2">
      <c r="U7850" s="77"/>
      <c r="V7850" s="61"/>
      <c r="W7850" s="61"/>
    </row>
    <row r="7851" spans="21:23" x14ac:dyDescent="0.2">
      <c r="U7851" s="77"/>
      <c r="V7851" s="61"/>
      <c r="W7851" s="61"/>
    </row>
    <row r="7852" spans="21:23" x14ac:dyDescent="0.2">
      <c r="U7852" s="77"/>
      <c r="V7852" s="61"/>
      <c r="W7852" s="61"/>
    </row>
    <row r="7853" spans="21:23" x14ac:dyDescent="0.2">
      <c r="U7853" s="77"/>
      <c r="V7853" s="61"/>
      <c r="W7853" s="61"/>
    </row>
    <row r="7854" spans="21:23" x14ac:dyDescent="0.2">
      <c r="U7854" s="77"/>
      <c r="V7854" s="61"/>
      <c r="W7854" s="61"/>
    </row>
    <row r="7855" spans="21:23" x14ac:dyDescent="0.2">
      <c r="U7855" s="77"/>
      <c r="V7855" s="61"/>
      <c r="W7855" s="61"/>
    </row>
    <row r="7856" spans="21:23" x14ac:dyDescent="0.2">
      <c r="U7856" s="77"/>
      <c r="V7856" s="61"/>
      <c r="W7856" s="61"/>
    </row>
    <row r="7857" spans="21:23" x14ac:dyDescent="0.2">
      <c r="U7857" s="77"/>
      <c r="V7857" s="61"/>
      <c r="W7857" s="61"/>
    </row>
    <row r="7858" spans="21:23" x14ac:dyDescent="0.2">
      <c r="U7858" s="77"/>
      <c r="V7858" s="61"/>
      <c r="W7858" s="61"/>
    </row>
    <row r="7859" spans="21:23" x14ac:dyDescent="0.2">
      <c r="U7859" s="77"/>
      <c r="V7859" s="61"/>
      <c r="W7859" s="61"/>
    </row>
    <row r="7860" spans="21:23" x14ac:dyDescent="0.2">
      <c r="U7860" s="77"/>
      <c r="V7860" s="61"/>
      <c r="W7860" s="61"/>
    </row>
    <row r="7861" spans="21:23" x14ac:dyDescent="0.2">
      <c r="U7861" s="77"/>
      <c r="V7861" s="61"/>
      <c r="W7861" s="61"/>
    </row>
    <row r="7862" spans="21:23" x14ac:dyDescent="0.2">
      <c r="U7862" s="77"/>
      <c r="V7862" s="61"/>
      <c r="W7862" s="61"/>
    </row>
    <row r="7863" spans="21:23" x14ac:dyDescent="0.2">
      <c r="U7863" s="77"/>
      <c r="V7863" s="61"/>
      <c r="W7863" s="61"/>
    </row>
    <row r="7864" spans="21:23" x14ac:dyDescent="0.2">
      <c r="U7864" s="77"/>
      <c r="V7864" s="61"/>
      <c r="W7864" s="61"/>
    </row>
    <row r="7865" spans="21:23" x14ac:dyDescent="0.2">
      <c r="U7865" s="77"/>
      <c r="V7865" s="61"/>
      <c r="W7865" s="61"/>
    </row>
    <row r="7866" spans="21:23" x14ac:dyDescent="0.2">
      <c r="U7866" s="77"/>
      <c r="V7866" s="61"/>
      <c r="W7866" s="61"/>
    </row>
    <row r="7867" spans="21:23" x14ac:dyDescent="0.2">
      <c r="U7867" s="77"/>
      <c r="V7867" s="61"/>
      <c r="W7867" s="61"/>
    </row>
    <row r="7868" spans="21:23" x14ac:dyDescent="0.2">
      <c r="U7868" s="77"/>
      <c r="V7868" s="61"/>
      <c r="W7868" s="61"/>
    </row>
    <row r="7869" spans="21:23" x14ac:dyDescent="0.2">
      <c r="U7869" s="77"/>
      <c r="V7869" s="61"/>
      <c r="W7869" s="61"/>
    </row>
    <row r="7870" spans="21:23" x14ac:dyDescent="0.2">
      <c r="U7870" s="77"/>
      <c r="V7870" s="61"/>
      <c r="W7870" s="61"/>
    </row>
    <row r="7871" spans="21:23" x14ac:dyDescent="0.2">
      <c r="U7871" s="77"/>
      <c r="V7871" s="61"/>
      <c r="W7871" s="61"/>
    </row>
    <row r="7872" spans="21:23" x14ac:dyDescent="0.2">
      <c r="U7872" s="77"/>
      <c r="V7872" s="61"/>
      <c r="W7872" s="61"/>
    </row>
    <row r="7873" spans="21:23" x14ac:dyDescent="0.2">
      <c r="U7873" s="77"/>
      <c r="V7873" s="61"/>
      <c r="W7873" s="61"/>
    </row>
    <row r="7874" spans="21:23" x14ac:dyDescent="0.2">
      <c r="U7874" s="77"/>
      <c r="V7874" s="61"/>
      <c r="W7874" s="61"/>
    </row>
    <row r="7875" spans="21:23" x14ac:dyDescent="0.2">
      <c r="U7875" s="77"/>
      <c r="V7875" s="61"/>
      <c r="W7875" s="61"/>
    </row>
    <row r="7876" spans="21:23" x14ac:dyDescent="0.2">
      <c r="U7876" s="77"/>
      <c r="V7876" s="61"/>
      <c r="W7876" s="61"/>
    </row>
    <row r="7877" spans="21:23" x14ac:dyDescent="0.2">
      <c r="U7877" s="77"/>
      <c r="V7877" s="61"/>
      <c r="W7877" s="61"/>
    </row>
    <row r="7878" spans="21:23" x14ac:dyDescent="0.2">
      <c r="U7878" s="77"/>
      <c r="V7878" s="61"/>
      <c r="W7878" s="61"/>
    </row>
    <row r="7879" spans="21:23" x14ac:dyDescent="0.2">
      <c r="U7879" s="77"/>
      <c r="V7879" s="61"/>
      <c r="W7879" s="61"/>
    </row>
    <row r="7880" spans="21:23" x14ac:dyDescent="0.2">
      <c r="U7880" s="77"/>
      <c r="V7880" s="61"/>
      <c r="W7880" s="61"/>
    </row>
    <row r="7881" spans="21:23" x14ac:dyDescent="0.2">
      <c r="U7881" s="77"/>
      <c r="V7881" s="61"/>
      <c r="W7881" s="61"/>
    </row>
    <row r="7882" spans="21:23" x14ac:dyDescent="0.2">
      <c r="U7882" s="77"/>
      <c r="V7882" s="61"/>
      <c r="W7882" s="61"/>
    </row>
    <row r="7883" spans="21:23" x14ac:dyDescent="0.2">
      <c r="U7883" s="77"/>
      <c r="V7883" s="61"/>
      <c r="W7883" s="61"/>
    </row>
    <row r="7884" spans="21:23" x14ac:dyDescent="0.2">
      <c r="U7884" s="77"/>
      <c r="V7884" s="61"/>
      <c r="W7884" s="61"/>
    </row>
    <row r="7885" spans="21:23" x14ac:dyDescent="0.2">
      <c r="U7885" s="77"/>
      <c r="V7885" s="61"/>
      <c r="W7885" s="61"/>
    </row>
    <row r="7886" spans="21:23" x14ac:dyDescent="0.2">
      <c r="U7886" s="77"/>
      <c r="V7886" s="61"/>
      <c r="W7886" s="61"/>
    </row>
    <row r="7887" spans="21:23" x14ac:dyDescent="0.2">
      <c r="U7887" s="77"/>
      <c r="V7887" s="61"/>
      <c r="W7887" s="61"/>
    </row>
    <row r="7888" spans="21:23" x14ac:dyDescent="0.2">
      <c r="U7888" s="77"/>
      <c r="V7888" s="61"/>
      <c r="W7888" s="61"/>
    </row>
    <row r="7889" spans="21:23" x14ac:dyDescent="0.2">
      <c r="U7889" s="77"/>
      <c r="V7889" s="61"/>
      <c r="W7889" s="61"/>
    </row>
    <row r="7890" spans="21:23" x14ac:dyDescent="0.2">
      <c r="U7890" s="77"/>
      <c r="V7890" s="61"/>
      <c r="W7890" s="61"/>
    </row>
    <row r="7891" spans="21:23" x14ac:dyDescent="0.2">
      <c r="U7891" s="77"/>
      <c r="V7891" s="61"/>
      <c r="W7891" s="61"/>
    </row>
    <row r="7892" spans="21:23" x14ac:dyDescent="0.2">
      <c r="U7892" s="77"/>
      <c r="V7892" s="61"/>
      <c r="W7892" s="61"/>
    </row>
    <row r="7893" spans="21:23" x14ac:dyDescent="0.2">
      <c r="U7893" s="77"/>
      <c r="V7893" s="61"/>
      <c r="W7893" s="61"/>
    </row>
    <row r="7894" spans="21:23" x14ac:dyDescent="0.2">
      <c r="U7894" s="77"/>
      <c r="V7894" s="61"/>
      <c r="W7894" s="61"/>
    </row>
    <row r="7895" spans="21:23" x14ac:dyDescent="0.2">
      <c r="U7895" s="77"/>
      <c r="V7895" s="61"/>
      <c r="W7895" s="61"/>
    </row>
    <row r="7896" spans="21:23" x14ac:dyDescent="0.2">
      <c r="U7896" s="77"/>
      <c r="V7896" s="61"/>
      <c r="W7896" s="61"/>
    </row>
    <row r="7897" spans="21:23" x14ac:dyDescent="0.2">
      <c r="U7897" s="77"/>
      <c r="V7897" s="61"/>
      <c r="W7897" s="61"/>
    </row>
    <row r="7898" spans="21:23" x14ac:dyDescent="0.2">
      <c r="U7898" s="77"/>
      <c r="V7898" s="61"/>
      <c r="W7898" s="61"/>
    </row>
    <row r="7899" spans="21:23" x14ac:dyDescent="0.2">
      <c r="U7899" s="77"/>
      <c r="V7899" s="61"/>
      <c r="W7899" s="61"/>
    </row>
    <row r="7900" spans="21:23" x14ac:dyDescent="0.2">
      <c r="U7900" s="77"/>
      <c r="V7900" s="61"/>
      <c r="W7900" s="61"/>
    </row>
    <row r="7901" spans="21:23" x14ac:dyDescent="0.2">
      <c r="U7901" s="77"/>
      <c r="V7901" s="61"/>
      <c r="W7901" s="61"/>
    </row>
    <row r="7902" spans="21:23" x14ac:dyDescent="0.2">
      <c r="U7902" s="77"/>
      <c r="V7902" s="61"/>
      <c r="W7902" s="61"/>
    </row>
    <row r="7903" spans="21:23" x14ac:dyDescent="0.2">
      <c r="U7903" s="77"/>
      <c r="V7903" s="61"/>
      <c r="W7903" s="61"/>
    </row>
    <row r="7904" spans="21:23" x14ac:dyDescent="0.2">
      <c r="U7904" s="77"/>
      <c r="V7904" s="61"/>
      <c r="W7904" s="61"/>
    </row>
    <row r="7905" spans="21:23" x14ac:dyDescent="0.2">
      <c r="U7905" s="77"/>
      <c r="V7905" s="61"/>
      <c r="W7905" s="61"/>
    </row>
    <row r="7906" spans="21:23" x14ac:dyDescent="0.2">
      <c r="U7906" s="77"/>
      <c r="V7906" s="61"/>
      <c r="W7906" s="61"/>
    </row>
    <row r="7907" spans="21:23" x14ac:dyDescent="0.2">
      <c r="U7907" s="77"/>
      <c r="V7907" s="61"/>
      <c r="W7907" s="61"/>
    </row>
    <row r="7908" spans="21:23" x14ac:dyDescent="0.2">
      <c r="U7908" s="77"/>
      <c r="V7908" s="61"/>
      <c r="W7908" s="61"/>
    </row>
    <row r="7909" spans="21:23" x14ac:dyDescent="0.2">
      <c r="U7909" s="77"/>
      <c r="V7909" s="61"/>
      <c r="W7909" s="61"/>
    </row>
    <row r="7910" spans="21:23" x14ac:dyDescent="0.2">
      <c r="U7910" s="77"/>
      <c r="V7910" s="61"/>
      <c r="W7910" s="61"/>
    </row>
    <row r="7911" spans="21:23" x14ac:dyDescent="0.2">
      <c r="U7911" s="77"/>
      <c r="V7911" s="61"/>
      <c r="W7911" s="61"/>
    </row>
    <row r="7912" spans="21:23" x14ac:dyDescent="0.2">
      <c r="U7912" s="77"/>
      <c r="V7912" s="61"/>
      <c r="W7912" s="61"/>
    </row>
    <row r="7913" spans="21:23" x14ac:dyDescent="0.2">
      <c r="U7913" s="77"/>
      <c r="V7913" s="61"/>
      <c r="W7913" s="61"/>
    </row>
    <row r="7914" spans="21:23" x14ac:dyDescent="0.2">
      <c r="U7914" s="77"/>
      <c r="V7914" s="61"/>
      <c r="W7914" s="61"/>
    </row>
    <row r="7915" spans="21:23" x14ac:dyDescent="0.2">
      <c r="U7915" s="77"/>
      <c r="V7915" s="61"/>
      <c r="W7915" s="61"/>
    </row>
    <row r="7916" spans="21:23" x14ac:dyDescent="0.2">
      <c r="U7916" s="77"/>
      <c r="V7916" s="61"/>
      <c r="W7916" s="61"/>
    </row>
    <row r="7917" spans="21:23" x14ac:dyDescent="0.2">
      <c r="U7917" s="77"/>
      <c r="V7917" s="61"/>
      <c r="W7917" s="61"/>
    </row>
    <row r="7918" spans="21:23" x14ac:dyDescent="0.2">
      <c r="U7918" s="77"/>
      <c r="V7918" s="61"/>
      <c r="W7918" s="61"/>
    </row>
    <row r="7919" spans="21:23" x14ac:dyDescent="0.2">
      <c r="U7919" s="77"/>
      <c r="V7919" s="61"/>
      <c r="W7919" s="61"/>
    </row>
    <row r="7920" spans="21:23" x14ac:dyDescent="0.2">
      <c r="U7920" s="77"/>
      <c r="V7920" s="61"/>
      <c r="W7920" s="61"/>
    </row>
    <row r="7921" spans="21:23" x14ac:dyDescent="0.2">
      <c r="U7921" s="77"/>
      <c r="V7921" s="61"/>
      <c r="W7921" s="61"/>
    </row>
    <row r="7922" spans="21:23" x14ac:dyDescent="0.2">
      <c r="U7922" s="77"/>
      <c r="V7922" s="61"/>
      <c r="W7922" s="61"/>
    </row>
    <row r="7923" spans="21:23" x14ac:dyDescent="0.2">
      <c r="U7923" s="77"/>
      <c r="V7923" s="61"/>
      <c r="W7923" s="61"/>
    </row>
    <row r="7924" spans="21:23" x14ac:dyDescent="0.2">
      <c r="U7924" s="77"/>
      <c r="V7924" s="61"/>
      <c r="W7924" s="61"/>
    </row>
    <row r="7925" spans="21:23" x14ac:dyDescent="0.2">
      <c r="U7925" s="77"/>
      <c r="V7925" s="61"/>
      <c r="W7925" s="61"/>
    </row>
    <row r="7926" spans="21:23" x14ac:dyDescent="0.2">
      <c r="U7926" s="77"/>
      <c r="V7926" s="61"/>
      <c r="W7926" s="61"/>
    </row>
    <row r="7927" spans="21:23" x14ac:dyDescent="0.2">
      <c r="U7927" s="77"/>
      <c r="V7927" s="61"/>
      <c r="W7927" s="61"/>
    </row>
    <row r="7928" spans="21:23" x14ac:dyDescent="0.2">
      <c r="U7928" s="77"/>
      <c r="V7928" s="61"/>
      <c r="W7928" s="61"/>
    </row>
    <row r="7929" spans="21:23" x14ac:dyDescent="0.2">
      <c r="U7929" s="77"/>
      <c r="V7929" s="61"/>
      <c r="W7929" s="61"/>
    </row>
    <row r="7930" spans="21:23" x14ac:dyDescent="0.2">
      <c r="U7930" s="77"/>
      <c r="V7930" s="61"/>
      <c r="W7930" s="61"/>
    </row>
    <row r="7931" spans="21:23" x14ac:dyDescent="0.2">
      <c r="U7931" s="77"/>
      <c r="V7931" s="61"/>
      <c r="W7931" s="61"/>
    </row>
    <row r="7932" spans="21:23" x14ac:dyDescent="0.2">
      <c r="U7932" s="77"/>
      <c r="V7932" s="61"/>
      <c r="W7932" s="61"/>
    </row>
    <row r="7933" spans="21:23" x14ac:dyDescent="0.2">
      <c r="U7933" s="77"/>
      <c r="V7933" s="61"/>
      <c r="W7933" s="61"/>
    </row>
    <row r="7934" spans="21:23" x14ac:dyDescent="0.2">
      <c r="U7934" s="77"/>
      <c r="V7934" s="61"/>
      <c r="W7934" s="61"/>
    </row>
    <row r="7935" spans="21:23" x14ac:dyDescent="0.2">
      <c r="U7935" s="77"/>
      <c r="V7935" s="61"/>
      <c r="W7935" s="61"/>
    </row>
    <row r="7936" spans="21:23" x14ac:dyDescent="0.2">
      <c r="U7936" s="77"/>
      <c r="V7936" s="61"/>
      <c r="W7936" s="61"/>
    </row>
    <row r="7937" spans="21:23" x14ac:dyDescent="0.2">
      <c r="U7937" s="77"/>
      <c r="V7937" s="61"/>
      <c r="W7937" s="61"/>
    </row>
    <row r="7938" spans="21:23" x14ac:dyDescent="0.2">
      <c r="U7938" s="77"/>
      <c r="V7938" s="61"/>
      <c r="W7938" s="61"/>
    </row>
    <row r="7939" spans="21:23" x14ac:dyDescent="0.2">
      <c r="U7939" s="77"/>
      <c r="V7939" s="61"/>
      <c r="W7939" s="61"/>
    </row>
    <row r="7940" spans="21:23" x14ac:dyDescent="0.2">
      <c r="U7940" s="77"/>
      <c r="V7940" s="61"/>
      <c r="W7940" s="61"/>
    </row>
    <row r="7941" spans="21:23" x14ac:dyDescent="0.2">
      <c r="U7941" s="77"/>
      <c r="V7941" s="61"/>
      <c r="W7941" s="61"/>
    </row>
    <row r="7942" spans="21:23" x14ac:dyDescent="0.2">
      <c r="U7942" s="77"/>
      <c r="V7942" s="61"/>
      <c r="W7942" s="61"/>
    </row>
    <row r="7943" spans="21:23" x14ac:dyDescent="0.2">
      <c r="U7943" s="77"/>
      <c r="V7943" s="61"/>
      <c r="W7943" s="61"/>
    </row>
    <row r="7944" spans="21:23" x14ac:dyDescent="0.2">
      <c r="U7944" s="77"/>
      <c r="V7944" s="61"/>
      <c r="W7944" s="61"/>
    </row>
    <row r="7945" spans="21:23" x14ac:dyDescent="0.2">
      <c r="U7945" s="77"/>
      <c r="V7945" s="61"/>
      <c r="W7945" s="61"/>
    </row>
    <row r="7946" spans="21:23" x14ac:dyDescent="0.2">
      <c r="U7946" s="77"/>
      <c r="V7946" s="61"/>
      <c r="W7946" s="61"/>
    </row>
    <row r="7947" spans="21:23" x14ac:dyDescent="0.2">
      <c r="U7947" s="77"/>
      <c r="V7947" s="61"/>
      <c r="W7947" s="61"/>
    </row>
    <row r="7948" spans="21:23" x14ac:dyDescent="0.2">
      <c r="U7948" s="77"/>
      <c r="V7948" s="61"/>
      <c r="W7948" s="61"/>
    </row>
    <row r="7949" spans="21:23" x14ac:dyDescent="0.2">
      <c r="U7949" s="77"/>
      <c r="V7949" s="61"/>
      <c r="W7949" s="61"/>
    </row>
    <row r="7950" spans="21:23" x14ac:dyDescent="0.2">
      <c r="U7950" s="77"/>
      <c r="V7950" s="61"/>
      <c r="W7950" s="61"/>
    </row>
    <row r="7951" spans="21:23" x14ac:dyDescent="0.2">
      <c r="U7951" s="77"/>
      <c r="V7951" s="61"/>
      <c r="W7951" s="61"/>
    </row>
    <row r="7952" spans="21:23" x14ac:dyDescent="0.2">
      <c r="U7952" s="77"/>
      <c r="V7952" s="61"/>
      <c r="W7952" s="61"/>
    </row>
    <row r="7953" spans="21:23" x14ac:dyDescent="0.2">
      <c r="U7953" s="77"/>
      <c r="V7953" s="61"/>
      <c r="W7953" s="61"/>
    </row>
    <row r="7954" spans="21:23" x14ac:dyDescent="0.2">
      <c r="U7954" s="77"/>
      <c r="V7954" s="61"/>
      <c r="W7954" s="61"/>
    </row>
    <row r="7955" spans="21:23" x14ac:dyDescent="0.2">
      <c r="U7955" s="77"/>
      <c r="V7955" s="61"/>
      <c r="W7955" s="61"/>
    </row>
    <row r="7956" spans="21:23" x14ac:dyDescent="0.2">
      <c r="U7956" s="77"/>
      <c r="V7956" s="61"/>
      <c r="W7956" s="61"/>
    </row>
    <row r="7957" spans="21:23" x14ac:dyDescent="0.2">
      <c r="U7957" s="77"/>
      <c r="V7957" s="61"/>
      <c r="W7957" s="61"/>
    </row>
    <row r="7958" spans="21:23" x14ac:dyDescent="0.2">
      <c r="U7958" s="77"/>
      <c r="V7958" s="61"/>
      <c r="W7958" s="61"/>
    </row>
    <row r="7959" spans="21:23" x14ac:dyDescent="0.2">
      <c r="U7959" s="77"/>
      <c r="V7959" s="61"/>
      <c r="W7959" s="61"/>
    </row>
    <row r="7960" spans="21:23" x14ac:dyDescent="0.2">
      <c r="U7960" s="77"/>
      <c r="V7960" s="61"/>
      <c r="W7960" s="61"/>
    </row>
    <row r="7961" spans="21:23" x14ac:dyDescent="0.2">
      <c r="U7961" s="77"/>
      <c r="V7961" s="61"/>
      <c r="W7961" s="61"/>
    </row>
    <row r="7962" spans="21:23" x14ac:dyDescent="0.2">
      <c r="U7962" s="77"/>
      <c r="V7962" s="61"/>
      <c r="W7962" s="61"/>
    </row>
    <row r="7963" spans="21:23" x14ac:dyDescent="0.2">
      <c r="U7963" s="77"/>
      <c r="V7963" s="61"/>
      <c r="W7963" s="61"/>
    </row>
    <row r="7964" spans="21:23" x14ac:dyDescent="0.2">
      <c r="U7964" s="77"/>
      <c r="V7964" s="61"/>
      <c r="W7964" s="61"/>
    </row>
    <row r="7965" spans="21:23" x14ac:dyDescent="0.2">
      <c r="U7965" s="77"/>
      <c r="V7965" s="61"/>
      <c r="W7965" s="61"/>
    </row>
    <row r="7966" spans="21:23" x14ac:dyDescent="0.2">
      <c r="U7966" s="77"/>
      <c r="V7966" s="61"/>
      <c r="W7966" s="61"/>
    </row>
    <row r="7967" spans="21:23" x14ac:dyDescent="0.2">
      <c r="U7967" s="77"/>
      <c r="V7967" s="61"/>
      <c r="W7967" s="61"/>
    </row>
    <row r="7968" spans="21:23" x14ac:dyDescent="0.2">
      <c r="U7968" s="77"/>
      <c r="V7968" s="61"/>
      <c r="W7968" s="61"/>
    </row>
    <row r="7969" spans="21:23" x14ac:dyDescent="0.2">
      <c r="U7969" s="77"/>
      <c r="V7969" s="61"/>
      <c r="W7969" s="61"/>
    </row>
    <row r="7970" spans="21:23" x14ac:dyDescent="0.2">
      <c r="U7970" s="77"/>
      <c r="V7970" s="61"/>
      <c r="W7970" s="61"/>
    </row>
    <row r="7971" spans="21:23" x14ac:dyDescent="0.2">
      <c r="U7971" s="77"/>
      <c r="V7971" s="61"/>
      <c r="W7971" s="61"/>
    </row>
    <row r="7972" spans="21:23" x14ac:dyDescent="0.2">
      <c r="U7972" s="77"/>
      <c r="V7972" s="61"/>
      <c r="W7972" s="61"/>
    </row>
    <row r="7973" spans="21:23" x14ac:dyDescent="0.2">
      <c r="U7973" s="77"/>
      <c r="V7973" s="61"/>
      <c r="W7973" s="61"/>
    </row>
    <row r="7974" spans="21:23" x14ac:dyDescent="0.2">
      <c r="U7974" s="77"/>
      <c r="V7974" s="61"/>
      <c r="W7974" s="61"/>
    </row>
    <row r="7975" spans="21:23" x14ac:dyDescent="0.2">
      <c r="U7975" s="77"/>
      <c r="V7975" s="61"/>
      <c r="W7975" s="61"/>
    </row>
    <row r="7976" spans="21:23" x14ac:dyDescent="0.2">
      <c r="U7976" s="77"/>
      <c r="V7976" s="61"/>
      <c r="W7976" s="61"/>
    </row>
    <row r="7977" spans="21:23" x14ac:dyDescent="0.2">
      <c r="U7977" s="77"/>
      <c r="V7977" s="61"/>
      <c r="W7977" s="61"/>
    </row>
    <row r="7978" spans="21:23" x14ac:dyDescent="0.2">
      <c r="U7978" s="77"/>
      <c r="V7978" s="61"/>
      <c r="W7978" s="61"/>
    </row>
    <row r="7979" spans="21:23" x14ac:dyDescent="0.2">
      <c r="U7979" s="77"/>
      <c r="V7979" s="61"/>
      <c r="W7979" s="61"/>
    </row>
    <row r="7980" spans="21:23" x14ac:dyDescent="0.2">
      <c r="U7980" s="77"/>
      <c r="V7980" s="61"/>
      <c r="W7980" s="61"/>
    </row>
    <row r="7981" spans="21:23" x14ac:dyDescent="0.2">
      <c r="U7981" s="77"/>
      <c r="V7981" s="61"/>
      <c r="W7981" s="61"/>
    </row>
    <row r="7982" spans="21:23" x14ac:dyDescent="0.2">
      <c r="U7982" s="77"/>
      <c r="V7982" s="61"/>
      <c r="W7982" s="61"/>
    </row>
    <row r="7983" spans="21:23" x14ac:dyDescent="0.2">
      <c r="U7983" s="77"/>
      <c r="V7983" s="61"/>
      <c r="W7983" s="61"/>
    </row>
    <row r="7984" spans="21:23" x14ac:dyDescent="0.2">
      <c r="U7984" s="77"/>
      <c r="V7984" s="61"/>
      <c r="W7984" s="61"/>
    </row>
    <row r="7985" spans="21:23" x14ac:dyDescent="0.2">
      <c r="U7985" s="77"/>
      <c r="V7985" s="61"/>
      <c r="W7985" s="61"/>
    </row>
    <row r="7986" spans="21:23" x14ac:dyDescent="0.2">
      <c r="U7986" s="77"/>
      <c r="V7986" s="61"/>
      <c r="W7986" s="61"/>
    </row>
    <row r="7987" spans="21:23" x14ac:dyDescent="0.2">
      <c r="U7987" s="77"/>
      <c r="V7987" s="61"/>
      <c r="W7987" s="61"/>
    </row>
    <row r="7988" spans="21:23" x14ac:dyDescent="0.2">
      <c r="U7988" s="77"/>
      <c r="V7988" s="61"/>
      <c r="W7988" s="61"/>
    </row>
    <row r="7989" spans="21:23" x14ac:dyDescent="0.2">
      <c r="U7989" s="77"/>
      <c r="V7989" s="61"/>
      <c r="W7989" s="61"/>
    </row>
    <row r="7990" spans="21:23" x14ac:dyDescent="0.2">
      <c r="U7990" s="77"/>
      <c r="V7990" s="61"/>
      <c r="W7990" s="61"/>
    </row>
    <row r="7991" spans="21:23" x14ac:dyDescent="0.2">
      <c r="U7991" s="77"/>
      <c r="V7991" s="61"/>
      <c r="W7991" s="61"/>
    </row>
    <row r="7992" spans="21:23" x14ac:dyDescent="0.2">
      <c r="U7992" s="77"/>
      <c r="V7992" s="61"/>
      <c r="W7992" s="61"/>
    </row>
    <row r="7993" spans="21:23" x14ac:dyDescent="0.2">
      <c r="U7993" s="77"/>
      <c r="V7993" s="61"/>
      <c r="W7993" s="61"/>
    </row>
    <row r="7994" spans="21:23" x14ac:dyDescent="0.2">
      <c r="U7994" s="77"/>
      <c r="V7994" s="61"/>
      <c r="W7994" s="61"/>
    </row>
    <row r="7995" spans="21:23" x14ac:dyDescent="0.2">
      <c r="U7995" s="77"/>
      <c r="V7995" s="61"/>
      <c r="W7995" s="61"/>
    </row>
    <row r="7996" spans="21:23" x14ac:dyDescent="0.2">
      <c r="U7996" s="77"/>
      <c r="V7996" s="61"/>
      <c r="W7996" s="61"/>
    </row>
    <row r="7997" spans="21:23" x14ac:dyDescent="0.2">
      <c r="U7997" s="77"/>
      <c r="V7997" s="61"/>
      <c r="W7997" s="61"/>
    </row>
    <row r="7998" spans="21:23" x14ac:dyDescent="0.2">
      <c r="U7998" s="77"/>
      <c r="V7998" s="61"/>
      <c r="W7998" s="61"/>
    </row>
    <row r="7999" spans="21:23" x14ac:dyDescent="0.2">
      <c r="U7999" s="77"/>
      <c r="V7999" s="61"/>
      <c r="W7999" s="61"/>
    </row>
    <row r="8000" spans="21:23" x14ac:dyDescent="0.2">
      <c r="U8000" s="77"/>
      <c r="V8000" s="61"/>
      <c r="W8000" s="61"/>
    </row>
    <row r="8001" spans="21:23" x14ac:dyDescent="0.2">
      <c r="U8001" s="77"/>
      <c r="V8001" s="61"/>
      <c r="W8001" s="61"/>
    </row>
    <row r="8002" spans="21:23" x14ac:dyDescent="0.2">
      <c r="U8002" s="77"/>
      <c r="V8002" s="61"/>
      <c r="W8002" s="61"/>
    </row>
    <row r="8003" spans="21:23" x14ac:dyDescent="0.2">
      <c r="U8003" s="77"/>
      <c r="V8003" s="61"/>
      <c r="W8003" s="61"/>
    </row>
    <row r="8004" spans="21:23" x14ac:dyDescent="0.2">
      <c r="U8004" s="77"/>
      <c r="V8004" s="61"/>
      <c r="W8004" s="61"/>
    </row>
    <row r="8005" spans="21:23" x14ac:dyDescent="0.2">
      <c r="U8005" s="77"/>
      <c r="V8005" s="61"/>
      <c r="W8005" s="61"/>
    </row>
    <row r="8006" spans="21:23" x14ac:dyDescent="0.2">
      <c r="U8006" s="77"/>
      <c r="V8006" s="61"/>
      <c r="W8006" s="61"/>
    </row>
    <row r="8007" spans="21:23" x14ac:dyDescent="0.2">
      <c r="U8007" s="77"/>
      <c r="V8007" s="61"/>
      <c r="W8007" s="61"/>
    </row>
    <row r="8008" spans="21:23" x14ac:dyDescent="0.2">
      <c r="U8008" s="77"/>
      <c r="V8008" s="61"/>
      <c r="W8008" s="61"/>
    </row>
    <row r="8009" spans="21:23" x14ac:dyDescent="0.2">
      <c r="U8009" s="77"/>
      <c r="V8009" s="61"/>
      <c r="W8009" s="61"/>
    </row>
    <row r="8010" spans="21:23" x14ac:dyDescent="0.2">
      <c r="U8010" s="77"/>
      <c r="V8010" s="61"/>
      <c r="W8010" s="61"/>
    </row>
    <row r="8011" spans="21:23" x14ac:dyDescent="0.2">
      <c r="U8011" s="77"/>
      <c r="V8011" s="61"/>
      <c r="W8011" s="61"/>
    </row>
    <row r="8012" spans="21:23" x14ac:dyDescent="0.2">
      <c r="U8012" s="77"/>
      <c r="V8012" s="61"/>
      <c r="W8012" s="61"/>
    </row>
    <row r="8013" spans="21:23" x14ac:dyDescent="0.2">
      <c r="U8013" s="77"/>
      <c r="V8013" s="61"/>
      <c r="W8013" s="61"/>
    </row>
    <row r="8014" spans="21:23" x14ac:dyDescent="0.2">
      <c r="U8014" s="77"/>
      <c r="V8014" s="61"/>
      <c r="W8014" s="61"/>
    </row>
    <row r="8015" spans="21:23" x14ac:dyDescent="0.2">
      <c r="U8015" s="77"/>
      <c r="V8015" s="61"/>
      <c r="W8015" s="61"/>
    </row>
    <row r="8016" spans="21:23" x14ac:dyDescent="0.2">
      <c r="U8016" s="77"/>
      <c r="V8016" s="61"/>
      <c r="W8016" s="61"/>
    </row>
    <row r="8017" spans="21:23" x14ac:dyDescent="0.2">
      <c r="U8017" s="77"/>
      <c r="V8017" s="61"/>
      <c r="W8017" s="61"/>
    </row>
    <row r="8018" spans="21:23" x14ac:dyDescent="0.2">
      <c r="U8018" s="77"/>
      <c r="V8018" s="61"/>
      <c r="W8018" s="61"/>
    </row>
    <row r="8019" spans="21:23" x14ac:dyDescent="0.2">
      <c r="U8019" s="77"/>
      <c r="V8019" s="61"/>
      <c r="W8019" s="61"/>
    </row>
    <row r="8020" spans="21:23" x14ac:dyDescent="0.2">
      <c r="U8020" s="77"/>
      <c r="V8020" s="61"/>
      <c r="W8020" s="61"/>
    </row>
    <row r="8021" spans="21:23" x14ac:dyDescent="0.2">
      <c r="U8021" s="77"/>
      <c r="V8021" s="61"/>
      <c r="W8021" s="61"/>
    </row>
    <row r="8022" spans="21:23" x14ac:dyDescent="0.2">
      <c r="U8022" s="77"/>
      <c r="V8022" s="61"/>
      <c r="W8022" s="61"/>
    </row>
    <row r="8023" spans="21:23" x14ac:dyDescent="0.2">
      <c r="U8023" s="77"/>
      <c r="V8023" s="61"/>
      <c r="W8023" s="61"/>
    </row>
    <row r="8024" spans="21:23" x14ac:dyDescent="0.2">
      <c r="U8024" s="77"/>
      <c r="V8024" s="61"/>
      <c r="W8024" s="61"/>
    </row>
    <row r="8025" spans="21:23" x14ac:dyDescent="0.2">
      <c r="U8025" s="77"/>
      <c r="V8025" s="61"/>
      <c r="W8025" s="61"/>
    </row>
    <row r="8026" spans="21:23" x14ac:dyDescent="0.2">
      <c r="U8026" s="77"/>
      <c r="V8026" s="61"/>
      <c r="W8026" s="61"/>
    </row>
    <row r="8027" spans="21:23" x14ac:dyDescent="0.2">
      <c r="U8027" s="77"/>
      <c r="V8027" s="61"/>
      <c r="W8027" s="61"/>
    </row>
    <row r="8028" spans="21:23" x14ac:dyDescent="0.2">
      <c r="U8028" s="77"/>
      <c r="V8028" s="61"/>
      <c r="W8028" s="61"/>
    </row>
    <row r="8029" spans="21:23" x14ac:dyDescent="0.2">
      <c r="U8029" s="77"/>
      <c r="V8029" s="61"/>
      <c r="W8029" s="61"/>
    </row>
    <row r="8030" spans="21:23" x14ac:dyDescent="0.2">
      <c r="U8030" s="77"/>
      <c r="V8030" s="61"/>
      <c r="W8030" s="61"/>
    </row>
    <row r="8031" spans="21:23" x14ac:dyDescent="0.2">
      <c r="U8031" s="77"/>
      <c r="V8031" s="61"/>
      <c r="W8031" s="61"/>
    </row>
    <row r="8032" spans="21:23" x14ac:dyDescent="0.2">
      <c r="U8032" s="77"/>
      <c r="V8032" s="61"/>
      <c r="W8032" s="61"/>
    </row>
    <row r="8033" spans="21:23" x14ac:dyDescent="0.2">
      <c r="U8033" s="77"/>
      <c r="V8033" s="61"/>
      <c r="W8033" s="61"/>
    </row>
    <row r="8034" spans="21:23" x14ac:dyDescent="0.2">
      <c r="U8034" s="77"/>
      <c r="V8034" s="61"/>
      <c r="W8034" s="61"/>
    </row>
    <row r="8035" spans="21:23" x14ac:dyDescent="0.2">
      <c r="U8035" s="77"/>
      <c r="V8035" s="61"/>
      <c r="W8035" s="61"/>
    </row>
    <row r="8036" spans="21:23" x14ac:dyDescent="0.2">
      <c r="U8036" s="77"/>
      <c r="V8036" s="61"/>
      <c r="W8036" s="61"/>
    </row>
    <row r="8037" spans="21:23" x14ac:dyDescent="0.2">
      <c r="U8037" s="77"/>
      <c r="V8037" s="61"/>
      <c r="W8037" s="61"/>
    </row>
    <row r="8038" spans="21:23" x14ac:dyDescent="0.2">
      <c r="U8038" s="77"/>
      <c r="V8038" s="61"/>
      <c r="W8038" s="61"/>
    </row>
    <row r="8039" spans="21:23" x14ac:dyDescent="0.2">
      <c r="U8039" s="77"/>
      <c r="V8039" s="61"/>
      <c r="W8039" s="61"/>
    </row>
    <row r="8040" spans="21:23" x14ac:dyDescent="0.2">
      <c r="U8040" s="77"/>
      <c r="V8040" s="61"/>
      <c r="W8040" s="61"/>
    </row>
    <row r="8041" spans="21:23" x14ac:dyDescent="0.2">
      <c r="U8041" s="77"/>
      <c r="V8041" s="61"/>
      <c r="W8041" s="61"/>
    </row>
    <row r="8042" spans="21:23" x14ac:dyDescent="0.2">
      <c r="U8042" s="77"/>
      <c r="V8042" s="61"/>
      <c r="W8042" s="61"/>
    </row>
    <row r="8043" spans="21:23" x14ac:dyDescent="0.2">
      <c r="U8043" s="77"/>
      <c r="V8043" s="61"/>
      <c r="W8043" s="61"/>
    </row>
    <row r="8044" spans="21:23" x14ac:dyDescent="0.2">
      <c r="U8044" s="77"/>
      <c r="V8044" s="61"/>
      <c r="W8044" s="61"/>
    </row>
    <row r="8045" spans="21:23" x14ac:dyDescent="0.2">
      <c r="U8045" s="77"/>
      <c r="V8045" s="61"/>
      <c r="W8045" s="61"/>
    </row>
    <row r="8046" spans="21:23" x14ac:dyDescent="0.2">
      <c r="U8046" s="77"/>
      <c r="V8046" s="61"/>
      <c r="W8046" s="61"/>
    </row>
    <row r="8047" spans="21:23" x14ac:dyDescent="0.2">
      <c r="U8047" s="77"/>
      <c r="V8047" s="61"/>
      <c r="W8047" s="61"/>
    </row>
    <row r="8048" spans="21:23" x14ac:dyDescent="0.2">
      <c r="U8048" s="77"/>
      <c r="V8048" s="61"/>
      <c r="W8048" s="61"/>
    </row>
    <row r="8049" spans="21:23" x14ac:dyDescent="0.2">
      <c r="U8049" s="77"/>
      <c r="V8049" s="61"/>
      <c r="W8049" s="61"/>
    </row>
    <row r="8050" spans="21:23" x14ac:dyDescent="0.2">
      <c r="U8050" s="77"/>
      <c r="V8050" s="61"/>
      <c r="W8050" s="61"/>
    </row>
    <row r="8051" spans="21:23" x14ac:dyDescent="0.2">
      <c r="U8051" s="77"/>
      <c r="V8051" s="61"/>
      <c r="W8051" s="61"/>
    </row>
    <row r="8052" spans="21:23" x14ac:dyDescent="0.2">
      <c r="U8052" s="77"/>
      <c r="V8052" s="61"/>
      <c r="W8052" s="61"/>
    </row>
    <row r="8053" spans="21:23" x14ac:dyDescent="0.2">
      <c r="U8053" s="77"/>
      <c r="V8053" s="61"/>
      <c r="W8053" s="61"/>
    </row>
    <row r="8054" spans="21:23" x14ac:dyDescent="0.2">
      <c r="U8054" s="77"/>
      <c r="V8054" s="61"/>
      <c r="W8054" s="61"/>
    </row>
    <row r="8055" spans="21:23" x14ac:dyDescent="0.2">
      <c r="U8055" s="77"/>
      <c r="V8055" s="61"/>
      <c r="W8055" s="61"/>
    </row>
    <row r="8056" spans="21:23" x14ac:dyDescent="0.2">
      <c r="U8056" s="77"/>
      <c r="V8056" s="61"/>
      <c r="W8056" s="61"/>
    </row>
    <row r="8057" spans="21:23" x14ac:dyDescent="0.2">
      <c r="U8057" s="77"/>
      <c r="V8057" s="61"/>
      <c r="W8057" s="61"/>
    </row>
    <row r="8058" spans="21:23" x14ac:dyDescent="0.2">
      <c r="U8058" s="77"/>
      <c r="V8058" s="61"/>
      <c r="W8058" s="61"/>
    </row>
    <row r="8059" spans="21:23" x14ac:dyDescent="0.2">
      <c r="U8059" s="77"/>
      <c r="V8059" s="61"/>
      <c r="W8059" s="61"/>
    </row>
    <row r="8060" spans="21:23" x14ac:dyDescent="0.2">
      <c r="U8060" s="77"/>
      <c r="V8060" s="61"/>
      <c r="W8060" s="61"/>
    </row>
    <row r="8061" spans="21:23" x14ac:dyDescent="0.2">
      <c r="U8061" s="77"/>
      <c r="V8061" s="61"/>
      <c r="W8061" s="61"/>
    </row>
    <row r="8062" spans="21:23" x14ac:dyDescent="0.2">
      <c r="U8062" s="77"/>
      <c r="V8062" s="61"/>
      <c r="W8062" s="61"/>
    </row>
    <row r="8063" spans="21:23" x14ac:dyDescent="0.2">
      <c r="U8063" s="77"/>
      <c r="V8063" s="61"/>
      <c r="W8063" s="61"/>
    </row>
    <row r="8064" spans="21:23" x14ac:dyDescent="0.2">
      <c r="U8064" s="77"/>
      <c r="V8064" s="61"/>
      <c r="W8064" s="61"/>
    </row>
    <row r="8065" spans="21:23" x14ac:dyDescent="0.2">
      <c r="U8065" s="77"/>
      <c r="V8065" s="61"/>
      <c r="W8065" s="61"/>
    </row>
    <row r="8066" spans="21:23" x14ac:dyDescent="0.2">
      <c r="U8066" s="77"/>
      <c r="V8066" s="61"/>
      <c r="W8066" s="61"/>
    </row>
    <row r="8067" spans="21:23" x14ac:dyDescent="0.2">
      <c r="U8067" s="77"/>
      <c r="V8067" s="61"/>
      <c r="W8067" s="61"/>
    </row>
    <row r="8068" spans="21:23" x14ac:dyDescent="0.2">
      <c r="U8068" s="77"/>
      <c r="V8068" s="61"/>
      <c r="W8068" s="61"/>
    </row>
    <row r="8069" spans="21:23" x14ac:dyDescent="0.2">
      <c r="U8069" s="77"/>
      <c r="V8069" s="61"/>
      <c r="W8069" s="61"/>
    </row>
    <row r="8070" spans="21:23" x14ac:dyDescent="0.2">
      <c r="U8070" s="77"/>
      <c r="V8070" s="61"/>
      <c r="W8070" s="61"/>
    </row>
    <row r="8071" spans="21:23" x14ac:dyDescent="0.2">
      <c r="U8071" s="77"/>
      <c r="V8071" s="61"/>
      <c r="W8071" s="61"/>
    </row>
    <row r="8072" spans="21:23" x14ac:dyDescent="0.2">
      <c r="U8072" s="77"/>
      <c r="V8072" s="61"/>
      <c r="W8072" s="61"/>
    </row>
    <row r="8073" spans="21:23" x14ac:dyDescent="0.2">
      <c r="U8073" s="77"/>
      <c r="V8073" s="61"/>
      <c r="W8073" s="61"/>
    </row>
    <row r="8074" spans="21:23" x14ac:dyDescent="0.2">
      <c r="U8074" s="77"/>
      <c r="V8074" s="61"/>
      <c r="W8074" s="61"/>
    </row>
    <row r="8075" spans="21:23" x14ac:dyDescent="0.2">
      <c r="U8075" s="77"/>
      <c r="V8075" s="61"/>
      <c r="W8075" s="61"/>
    </row>
    <row r="8076" spans="21:23" x14ac:dyDescent="0.2">
      <c r="U8076" s="77"/>
      <c r="V8076" s="61"/>
      <c r="W8076" s="61"/>
    </row>
    <row r="8077" spans="21:23" x14ac:dyDescent="0.2">
      <c r="U8077" s="77"/>
      <c r="V8077" s="61"/>
      <c r="W8077" s="61"/>
    </row>
    <row r="8078" spans="21:23" x14ac:dyDescent="0.2">
      <c r="U8078" s="77"/>
      <c r="V8078" s="61"/>
      <c r="W8078" s="61"/>
    </row>
    <row r="8079" spans="21:23" x14ac:dyDescent="0.2">
      <c r="U8079" s="77"/>
      <c r="V8079" s="61"/>
      <c r="W8079" s="61"/>
    </row>
    <row r="8080" spans="21:23" x14ac:dyDescent="0.2">
      <c r="U8080" s="77"/>
      <c r="V8080" s="61"/>
      <c r="W8080" s="61"/>
    </row>
    <row r="8081" spans="21:23" x14ac:dyDescent="0.2">
      <c r="U8081" s="77"/>
      <c r="V8081" s="61"/>
      <c r="W8081" s="61"/>
    </row>
    <row r="8082" spans="21:23" x14ac:dyDescent="0.2">
      <c r="U8082" s="77"/>
      <c r="V8082" s="61"/>
      <c r="W8082" s="61"/>
    </row>
    <row r="8083" spans="21:23" x14ac:dyDescent="0.2">
      <c r="U8083" s="77"/>
      <c r="V8083" s="61"/>
      <c r="W8083" s="61"/>
    </row>
    <row r="8084" spans="21:23" x14ac:dyDescent="0.2">
      <c r="U8084" s="77"/>
      <c r="V8084" s="61"/>
      <c r="W8084" s="61"/>
    </row>
    <row r="8085" spans="21:23" x14ac:dyDescent="0.2">
      <c r="U8085" s="77"/>
      <c r="V8085" s="61"/>
      <c r="W8085" s="61"/>
    </row>
    <row r="8086" spans="21:23" x14ac:dyDescent="0.2">
      <c r="U8086" s="77"/>
      <c r="V8086" s="61"/>
      <c r="W8086" s="61"/>
    </row>
    <row r="8087" spans="21:23" x14ac:dyDescent="0.2">
      <c r="U8087" s="77"/>
      <c r="V8087" s="61"/>
      <c r="W8087" s="61"/>
    </row>
    <row r="8088" spans="21:23" x14ac:dyDescent="0.2">
      <c r="U8088" s="77"/>
      <c r="V8088" s="61"/>
      <c r="W8088" s="61"/>
    </row>
    <row r="8089" spans="21:23" x14ac:dyDescent="0.2">
      <c r="U8089" s="77"/>
      <c r="V8089" s="61"/>
      <c r="W8089" s="61"/>
    </row>
    <row r="8090" spans="21:23" x14ac:dyDescent="0.2">
      <c r="U8090" s="77"/>
      <c r="V8090" s="61"/>
      <c r="W8090" s="61"/>
    </row>
    <row r="8091" spans="21:23" x14ac:dyDescent="0.2">
      <c r="U8091" s="77"/>
      <c r="V8091" s="61"/>
      <c r="W8091" s="61"/>
    </row>
    <row r="8092" spans="21:23" x14ac:dyDescent="0.2">
      <c r="U8092" s="77"/>
      <c r="V8092" s="61"/>
      <c r="W8092" s="61"/>
    </row>
    <row r="8093" spans="21:23" x14ac:dyDescent="0.2">
      <c r="U8093" s="77"/>
      <c r="V8093" s="61"/>
      <c r="W8093" s="61"/>
    </row>
    <row r="8094" spans="21:23" x14ac:dyDescent="0.2">
      <c r="U8094" s="77"/>
      <c r="V8094" s="61"/>
      <c r="W8094" s="61"/>
    </row>
    <row r="8095" spans="21:23" x14ac:dyDescent="0.2">
      <c r="U8095" s="77"/>
      <c r="V8095" s="61"/>
      <c r="W8095" s="61"/>
    </row>
    <row r="8096" spans="21:23" x14ac:dyDescent="0.2">
      <c r="U8096" s="77"/>
      <c r="V8096" s="61"/>
      <c r="W8096" s="61"/>
    </row>
    <row r="8097" spans="21:23" x14ac:dyDescent="0.2">
      <c r="U8097" s="77"/>
      <c r="V8097" s="61"/>
      <c r="W8097" s="61"/>
    </row>
    <row r="8098" spans="21:23" x14ac:dyDescent="0.2">
      <c r="U8098" s="77"/>
      <c r="V8098" s="61"/>
      <c r="W8098" s="61"/>
    </row>
    <row r="8099" spans="21:23" x14ac:dyDescent="0.2">
      <c r="U8099" s="77"/>
      <c r="V8099" s="61"/>
      <c r="W8099" s="61"/>
    </row>
    <row r="8100" spans="21:23" x14ac:dyDescent="0.2">
      <c r="U8100" s="77"/>
      <c r="V8100" s="61"/>
      <c r="W8100" s="61"/>
    </row>
    <row r="8101" spans="21:23" x14ac:dyDescent="0.2">
      <c r="U8101" s="77"/>
      <c r="V8101" s="61"/>
      <c r="W8101" s="61"/>
    </row>
    <row r="8102" spans="21:23" x14ac:dyDescent="0.2">
      <c r="U8102" s="77"/>
      <c r="V8102" s="61"/>
      <c r="W8102" s="61"/>
    </row>
    <row r="8103" spans="21:23" x14ac:dyDescent="0.2">
      <c r="U8103" s="77"/>
      <c r="V8103" s="61"/>
      <c r="W8103" s="61"/>
    </row>
    <row r="8104" spans="21:23" x14ac:dyDescent="0.2">
      <c r="U8104" s="77"/>
      <c r="V8104" s="61"/>
      <c r="W8104" s="61"/>
    </row>
    <row r="8105" spans="21:23" x14ac:dyDescent="0.2">
      <c r="U8105" s="77"/>
      <c r="V8105" s="61"/>
      <c r="W8105" s="61"/>
    </row>
    <row r="8106" spans="21:23" x14ac:dyDescent="0.2">
      <c r="U8106" s="77"/>
      <c r="V8106" s="61"/>
      <c r="W8106" s="61"/>
    </row>
    <row r="8107" spans="21:23" x14ac:dyDescent="0.2">
      <c r="U8107" s="77"/>
      <c r="V8107" s="61"/>
      <c r="W8107" s="61"/>
    </row>
    <row r="8108" spans="21:23" x14ac:dyDescent="0.2">
      <c r="U8108" s="77"/>
      <c r="V8108" s="61"/>
      <c r="W8108" s="61"/>
    </row>
    <row r="8109" spans="21:23" x14ac:dyDescent="0.2">
      <c r="U8109" s="77"/>
      <c r="V8109" s="61"/>
      <c r="W8109" s="61"/>
    </row>
    <row r="8110" spans="21:23" x14ac:dyDescent="0.2">
      <c r="U8110" s="77"/>
      <c r="V8110" s="61"/>
      <c r="W8110" s="61"/>
    </row>
    <row r="8111" spans="21:23" x14ac:dyDescent="0.2">
      <c r="U8111" s="77"/>
      <c r="V8111" s="61"/>
      <c r="W8111" s="61"/>
    </row>
    <row r="8112" spans="21:23" x14ac:dyDescent="0.2">
      <c r="U8112" s="77"/>
      <c r="V8112" s="61"/>
      <c r="W8112" s="61"/>
    </row>
    <row r="8113" spans="21:23" x14ac:dyDescent="0.2">
      <c r="U8113" s="77"/>
      <c r="V8113" s="61"/>
      <c r="W8113" s="61"/>
    </row>
    <row r="8114" spans="21:23" x14ac:dyDescent="0.2">
      <c r="U8114" s="77"/>
      <c r="V8114" s="61"/>
      <c r="W8114" s="61"/>
    </row>
    <row r="8115" spans="21:23" x14ac:dyDescent="0.2">
      <c r="U8115" s="77"/>
      <c r="V8115" s="61"/>
      <c r="W8115" s="61"/>
    </row>
    <row r="8116" spans="21:23" x14ac:dyDescent="0.2">
      <c r="U8116" s="77"/>
      <c r="V8116" s="61"/>
      <c r="W8116" s="61"/>
    </row>
    <row r="8117" spans="21:23" x14ac:dyDescent="0.2">
      <c r="U8117" s="77"/>
      <c r="V8117" s="61"/>
      <c r="W8117" s="61"/>
    </row>
    <row r="8118" spans="21:23" x14ac:dyDescent="0.2">
      <c r="U8118" s="77"/>
      <c r="V8118" s="61"/>
      <c r="W8118" s="61"/>
    </row>
    <row r="8119" spans="21:23" x14ac:dyDescent="0.2">
      <c r="U8119" s="77"/>
      <c r="V8119" s="61"/>
      <c r="W8119" s="61"/>
    </row>
    <row r="8120" spans="21:23" x14ac:dyDescent="0.2">
      <c r="U8120" s="77"/>
      <c r="V8120" s="61"/>
      <c r="W8120" s="61"/>
    </row>
    <row r="8121" spans="21:23" x14ac:dyDescent="0.2">
      <c r="U8121" s="77"/>
      <c r="V8121" s="61"/>
      <c r="W8121" s="61"/>
    </row>
    <row r="8122" spans="21:23" x14ac:dyDescent="0.2">
      <c r="U8122" s="77"/>
      <c r="V8122" s="61"/>
      <c r="W8122" s="61"/>
    </row>
    <row r="8123" spans="21:23" x14ac:dyDescent="0.2">
      <c r="U8123" s="77"/>
      <c r="V8123" s="61"/>
      <c r="W8123" s="61"/>
    </row>
    <row r="8124" spans="21:23" x14ac:dyDescent="0.2">
      <c r="U8124" s="77"/>
      <c r="V8124" s="61"/>
      <c r="W8124" s="61"/>
    </row>
    <row r="8125" spans="21:23" x14ac:dyDescent="0.2">
      <c r="U8125" s="77"/>
      <c r="V8125" s="61"/>
      <c r="W8125" s="61"/>
    </row>
    <row r="8126" spans="21:23" x14ac:dyDescent="0.2">
      <c r="U8126" s="77"/>
      <c r="V8126" s="61"/>
      <c r="W8126" s="61"/>
    </row>
    <row r="8127" spans="21:23" x14ac:dyDescent="0.2">
      <c r="U8127" s="77"/>
      <c r="V8127" s="61"/>
      <c r="W8127" s="61"/>
    </row>
    <row r="8128" spans="21:23" x14ac:dyDescent="0.2">
      <c r="U8128" s="77"/>
      <c r="V8128" s="61"/>
      <c r="W8128" s="61"/>
    </row>
    <row r="8129" spans="21:23" x14ac:dyDescent="0.2">
      <c r="U8129" s="77"/>
      <c r="V8129" s="61"/>
      <c r="W8129" s="61"/>
    </row>
    <row r="8130" spans="21:23" x14ac:dyDescent="0.2">
      <c r="U8130" s="77"/>
      <c r="V8130" s="61"/>
      <c r="W8130" s="61"/>
    </row>
    <row r="8131" spans="21:23" x14ac:dyDescent="0.2">
      <c r="U8131" s="77"/>
      <c r="V8131" s="61"/>
      <c r="W8131" s="61"/>
    </row>
    <row r="8132" spans="21:23" x14ac:dyDescent="0.2">
      <c r="U8132" s="77"/>
      <c r="V8132" s="61"/>
      <c r="W8132" s="61"/>
    </row>
    <row r="8133" spans="21:23" x14ac:dyDescent="0.2">
      <c r="U8133" s="77"/>
      <c r="V8133" s="61"/>
      <c r="W8133" s="61"/>
    </row>
    <row r="8134" spans="21:23" x14ac:dyDescent="0.2">
      <c r="U8134" s="77"/>
      <c r="V8134" s="61"/>
      <c r="W8134" s="61"/>
    </row>
    <row r="8135" spans="21:23" x14ac:dyDescent="0.2">
      <c r="U8135" s="77"/>
      <c r="V8135" s="61"/>
      <c r="W8135" s="61"/>
    </row>
    <row r="8136" spans="21:23" x14ac:dyDescent="0.2">
      <c r="U8136" s="77"/>
      <c r="V8136" s="61"/>
      <c r="W8136" s="61"/>
    </row>
    <row r="8137" spans="21:23" x14ac:dyDescent="0.2">
      <c r="U8137" s="77"/>
      <c r="V8137" s="61"/>
      <c r="W8137" s="61"/>
    </row>
    <row r="8138" spans="21:23" x14ac:dyDescent="0.2">
      <c r="U8138" s="77"/>
      <c r="V8138" s="61"/>
      <c r="W8138" s="61"/>
    </row>
    <row r="8139" spans="21:23" x14ac:dyDescent="0.2">
      <c r="U8139" s="77"/>
      <c r="V8139" s="61"/>
      <c r="W8139" s="61"/>
    </row>
    <row r="8140" spans="21:23" x14ac:dyDescent="0.2">
      <c r="U8140" s="77"/>
      <c r="V8140" s="61"/>
      <c r="W8140" s="61"/>
    </row>
    <row r="8141" spans="21:23" x14ac:dyDescent="0.2">
      <c r="U8141" s="77"/>
      <c r="V8141" s="61"/>
      <c r="W8141" s="61"/>
    </row>
    <row r="8142" spans="21:23" x14ac:dyDescent="0.2">
      <c r="U8142" s="77"/>
      <c r="V8142" s="61"/>
      <c r="W8142" s="61"/>
    </row>
    <row r="8143" spans="21:23" x14ac:dyDescent="0.2">
      <c r="U8143" s="77"/>
      <c r="V8143" s="61"/>
      <c r="W8143" s="61"/>
    </row>
    <row r="8144" spans="21:23" x14ac:dyDescent="0.2">
      <c r="U8144" s="77"/>
      <c r="V8144" s="61"/>
      <c r="W8144" s="61"/>
    </row>
    <row r="8145" spans="21:23" x14ac:dyDescent="0.2">
      <c r="U8145" s="77"/>
      <c r="V8145" s="61"/>
      <c r="W8145" s="61"/>
    </row>
    <row r="8146" spans="21:23" x14ac:dyDescent="0.2">
      <c r="U8146" s="77"/>
      <c r="V8146" s="61"/>
      <c r="W8146" s="61"/>
    </row>
    <row r="8147" spans="21:23" x14ac:dyDescent="0.2">
      <c r="U8147" s="77"/>
      <c r="V8147" s="61"/>
      <c r="W8147" s="61"/>
    </row>
    <row r="8148" spans="21:23" x14ac:dyDescent="0.2">
      <c r="U8148" s="77"/>
      <c r="V8148" s="61"/>
      <c r="W8148" s="61"/>
    </row>
    <row r="8149" spans="21:23" x14ac:dyDescent="0.2">
      <c r="U8149" s="77"/>
      <c r="V8149" s="61"/>
      <c r="W8149" s="61"/>
    </row>
    <row r="8150" spans="21:23" x14ac:dyDescent="0.2">
      <c r="U8150" s="77"/>
      <c r="V8150" s="61"/>
      <c r="W8150" s="61"/>
    </row>
    <row r="8151" spans="21:23" x14ac:dyDescent="0.2">
      <c r="U8151" s="77"/>
      <c r="V8151" s="61"/>
      <c r="W8151" s="61"/>
    </row>
    <row r="8152" spans="21:23" x14ac:dyDescent="0.2">
      <c r="U8152" s="77"/>
      <c r="V8152" s="61"/>
      <c r="W8152" s="61"/>
    </row>
    <row r="8153" spans="21:23" x14ac:dyDescent="0.2">
      <c r="U8153" s="77"/>
      <c r="V8153" s="61"/>
      <c r="W8153" s="61"/>
    </row>
    <row r="8154" spans="21:23" x14ac:dyDescent="0.2">
      <c r="U8154" s="77"/>
      <c r="V8154" s="61"/>
      <c r="W8154" s="61"/>
    </row>
    <row r="8155" spans="21:23" x14ac:dyDescent="0.2">
      <c r="U8155" s="77"/>
      <c r="V8155" s="61"/>
      <c r="W8155" s="61"/>
    </row>
    <row r="8156" spans="21:23" x14ac:dyDescent="0.2">
      <c r="U8156" s="77"/>
      <c r="V8156" s="61"/>
      <c r="W8156" s="61"/>
    </row>
    <row r="8157" spans="21:23" x14ac:dyDescent="0.2">
      <c r="U8157" s="77"/>
      <c r="V8157" s="61"/>
      <c r="W8157" s="61"/>
    </row>
    <row r="8158" spans="21:23" x14ac:dyDescent="0.2">
      <c r="U8158" s="77"/>
      <c r="V8158" s="61"/>
      <c r="W8158" s="61"/>
    </row>
    <row r="8159" spans="21:23" x14ac:dyDescent="0.2">
      <c r="U8159" s="77"/>
      <c r="V8159" s="61"/>
      <c r="W8159" s="61"/>
    </row>
    <row r="8160" spans="21:23" x14ac:dyDescent="0.2">
      <c r="U8160" s="77"/>
      <c r="V8160" s="61"/>
      <c r="W8160" s="61"/>
    </row>
    <row r="8161" spans="21:23" x14ac:dyDescent="0.2">
      <c r="U8161" s="77"/>
      <c r="V8161" s="61"/>
      <c r="W8161" s="61"/>
    </row>
    <row r="8162" spans="21:23" x14ac:dyDescent="0.2">
      <c r="U8162" s="77"/>
      <c r="V8162" s="61"/>
      <c r="W8162" s="61"/>
    </row>
    <row r="8163" spans="21:23" x14ac:dyDescent="0.2">
      <c r="U8163" s="77"/>
      <c r="V8163" s="61"/>
      <c r="W8163" s="61"/>
    </row>
    <row r="8164" spans="21:23" x14ac:dyDescent="0.2">
      <c r="U8164" s="77"/>
      <c r="V8164" s="61"/>
      <c r="W8164" s="61"/>
    </row>
    <row r="8165" spans="21:23" x14ac:dyDescent="0.2">
      <c r="U8165" s="77"/>
      <c r="V8165" s="61"/>
      <c r="W8165" s="61"/>
    </row>
    <row r="8166" spans="21:23" x14ac:dyDescent="0.2">
      <c r="U8166" s="77"/>
      <c r="V8166" s="61"/>
      <c r="W8166" s="61"/>
    </row>
    <row r="8167" spans="21:23" x14ac:dyDescent="0.2">
      <c r="U8167" s="77"/>
      <c r="V8167" s="61"/>
      <c r="W8167" s="61"/>
    </row>
    <row r="8168" spans="21:23" x14ac:dyDescent="0.2">
      <c r="U8168" s="77"/>
      <c r="V8168" s="61"/>
      <c r="W8168" s="61"/>
    </row>
    <row r="8169" spans="21:23" x14ac:dyDescent="0.2">
      <c r="U8169" s="77"/>
      <c r="V8169" s="61"/>
      <c r="W8169" s="61"/>
    </row>
    <row r="8170" spans="21:23" x14ac:dyDescent="0.2">
      <c r="U8170" s="77"/>
      <c r="V8170" s="61"/>
      <c r="W8170" s="61"/>
    </row>
    <row r="8171" spans="21:23" x14ac:dyDescent="0.2">
      <c r="U8171" s="77"/>
      <c r="V8171" s="61"/>
      <c r="W8171" s="61"/>
    </row>
    <row r="8172" spans="21:23" x14ac:dyDescent="0.2">
      <c r="U8172" s="77"/>
      <c r="V8172" s="61"/>
      <c r="W8172" s="61"/>
    </row>
    <row r="8173" spans="21:23" x14ac:dyDescent="0.2">
      <c r="U8173" s="77"/>
      <c r="V8173" s="61"/>
      <c r="W8173" s="61"/>
    </row>
    <row r="8174" spans="21:23" x14ac:dyDescent="0.2">
      <c r="U8174" s="77"/>
      <c r="V8174" s="61"/>
      <c r="W8174" s="61"/>
    </row>
    <row r="8175" spans="21:23" x14ac:dyDescent="0.2">
      <c r="U8175" s="77"/>
      <c r="V8175" s="61"/>
      <c r="W8175" s="61"/>
    </row>
    <row r="8176" spans="21:23" x14ac:dyDescent="0.2">
      <c r="U8176" s="77"/>
      <c r="V8176" s="61"/>
      <c r="W8176" s="61"/>
    </row>
    <row r="8177" spans="21:23" x14ac:dyDescent="0.2">
      <c r="U8177" s="77"/>
      <c r="V8177" s="61"/>
      <c r="W8177" s="61"/>
    </row>
    <row r="8178" spans="21:23" x14ac:dyDescent="0.2">
      <c r="U8178" s="77"/>
      <c r="V8178" s="61"/>
      <c r="W8178" s="61"/>
    </row>
    <row r="8179" spans="21:23" x14ac:dyDescent="0.2">
      <c r="U8179" s="77"/>
      <c r="V8179" s="61"/>
      <c r="W8179" s="61"/>
    </row>
    <row r="8180" spans="21:23" x14ac:dyDescent="0.2">
      <c r="U8180" s="77"/>
      <c r="V8180" s="61"/>
      <c r="W8180" s="61"/>
    </row>
    <row r="8181" spans="21:23" x14ac:dyDescent="0.2">
      <c r="U8181" s="77"/>
      <c r="V8181" s="61"/>
      <c r="W8181" s="61"/>
    </row>
    <row r="8182" spans="21:23" x14ac:dyDescent="0.2">
      <c r="U8182" s="77"/>
      <c r="V8182" s="61"/>
      <c r="W8182" s="61"/>
    </row>
    <row r="8183" spans="21:23" x14ac:dyDescent="0.2">
      <c r="U8183" s="77"/>
      <c r="V8183" s="61"/>
      <c r="W8183" s="61"/>
    </row>
    <row r="8184" spans="21:23" x14ac:dyDescent="0.2">
      <c r="U8184" s="77"/>
      <c r="V8184" s="61"/>
      <c r="W8184" s="61"/>
    </row>
    <row r="8185" spans="21:23" x14ac:dyDescent="0.2">
      <c r="U8185" s="77"/>
      <c r="V8185" s="61"/>
      <c r="W8185" s="61"/>
    </row>
    <row r="8186" spans="21:23" x14ac:dyDescent="0.2">
      <c r="U8186" s="77"/>
      <c r="V8186" s="61"/>
      <c r="W8186" s="61"/>
    </row>
    <row r="8187" spans="21:23" x14ac:dyDescent="0.2">
      <c r="U8187" s="77"/>
      <c r="V8187" s="61"/>
      <c r="W8187" s="61"/>
    </row>
    <row r="8188" spans="21:23" x14ac:dyDescent="0.2">
      <c r="U8188" s="77"/>
      <c r="V8188" s="61"/>
      <c r="W8188" s="61"/>
    </row>
    <row r="8189" spans="21:23" x14ac:dyDescent="0.2">
      <c r="U8189" s="77"/>
      <c r="V8189" s="61"/>
      <c r="W8189" s="61"/>
    </row>
    <row r="8190" spans="21:23" x14ac:dyDescent="0.2">
      <c r="U8190" s="77"/>
      <c r="V8190" s="61"/>
      <c r="W8190" s="61"/>
    </row>
    <row r="8191" spans="21:23" x14ac:dyDescent="0.2">
      <c r="U8191" s="77"/>
      <c r="V8191" s="61"/>
      <c r="W8191" s="61"/>
    </row>
    <row r="8192" spans="21:23" x14ac:dyDescent="0.2">
      <c r="U8192" s="77"/>
      <c r="V8192" s="61"/>
      <c r="W8192" s="61"/>
    </row>
    <row r="8193" spans="21:23" x14ac:dyDescent="0.2">
      <c r="U8193" s="77"/>
      <c r="V8193" s="61"/>
      <c r="W8193" s="61"/>
    </row>
    <row r="8194" spans="21:23" x14ac:dyDescent="0.2">
      <c r="U8194" s="77"/>
      <c r="V8194" s="61"/>
      <c r="W8194" s="61"/>
    </row>
    <row r="8195" spans="21:23" x14ac:dyDescent="0.2">
      <c r="U8195" s="77"/>
      <c r="V8195" s="61"/>
      <c r="W8195" s="61"/>
    </row>
    <row r="8196" spans="21:23" x14ac:dyDescent="0.2">
      <c r="U8196" s="77"/>
      <c r="V8196" s="61"/>
      <c r="W8196" s="61"/>
    </row>
    <row r="8197" spans="21:23" x14ac:dyDescent="0.2">
      <c r="U8197" s="77"/>
      <c r="V8197" s="61"/>
      <c r="W8197" s="61"/>
    </row>
    <row r="8198" spans="21:23" x14ac:dyDescent="0.2">
      <c r="U8198" s="77"/>
      <c r="V8198" s="61"/>
      <c r="W8198" s="61"/>
    </row>
    <row r="8199" spans="21:23" x14ac:dyDescent="0.2">
      <c r="U8199" s="77"/>
      <c r="V8199" s="61"/>
      <c r="W8199" s="61"/>
    </row>
    <row r="8200" spans="21:23" x14ac:dyDescent="0.2">
      <c r="U8200" s="77"/>
      <c r="V8200" s="61"/>
      <c r="W8200" s="61"/>
    </row>
    <row r="8201" spans="21:23" x14ac:dyDescent="0.2">
      <c r="U8201" s="77"/>
      <c r="V8201" s="61"/>
      <c r="W8201" s="61"/>
    </row>
    <row r="8202" spans="21:23" x14ac:dyDescent="0.2">
      <c r="U8202" s="77"/>
      <c r="V8202" s="61"/>
      <c r="W8202" s="61"/>
    </row>
    <row r="8203" spans="21:23" x14ac:dyDescent="0.2">
      <c r="U8203" s="77"/>
      <c r="V8203" s="61"/>
      <c r="W8203" s="61"/>
    </row>
    <row r="8204" spans="21:23" x14ac:dyDescent="0.2">
      <c r="U8204" s="77"/>
      <c r="V8204" s="61"/>
      <c r="W8204" s="61"/>
    </row>
    <row r="8205" spans="21:23" x14ac:dyDescent="0.2">
      <c r="U8205" s="77"/>
      <c r="V8205" s="61"/>
      <c r="W8205" s="61"/>
    </row>
    <row r="8206" spans="21:23" x14ac:dyDescent="0.2">
      <c r="U8206" s="77"/>
      <c r="V8206" s="61"/>
      <c r="W8206" s="61"/>
    </row>
    <row r="8207" spans="21:23" x14ac:dyDescent="0.2">
      <c r="U8207" s="77"/>
      <c r="V8207" s="61"/>
      <c r="W8207" s="61"/>
    </row>
    <row r="8208" spans="21:23" x14ac:dyDescent="0.2">
      <c r="U8208" s="77"/>
      <c r="V8208" s="61"/>
      <c r="W8208" s="61"/>
    </row>
    <row r="8209" spans="21:23" x14ac:dyDescent="0.2">
      <c r="U8209" s="77"/>
      <c r="V8209" s="61"/>
      <c r="W8209" s="61"/>
    </row>
    <row r="8210" spans="21:23" x14ac:dyDescent="0.2">
      <c r="U8210" s="77"/>
      <c r="V8210" s="61"/>
      <c r="W8210" s="61"/>
    </row>
    <row r="8211" spans="21:23" x14ac:dyDescent="0.2">
      <c r="U8211" s="77"/>
      <c r="V8211" s="61"/>
      <c r="W8211" s="61"/>
    </row>
    <row r="8212" spans="21:23" x14ac:dyDescent="0.2">
      <c r="U8212" s="77"/>
      <c r="V8212" s="61"/>
      <c r="W8212" s="61"/>
    </row>
    <row r="8213" spans="21:23" x14ac:dyDescent="0.2">
      <c r="U8213" s="77"/>
      <c r="V8213" s="61"/>
      <c r="W8213" s="61"/>
    </row>
    <row r="8214" spans="21:23" x14ac:dyDescent="0.2">
      <c r="U8214" s="77"/>
      <c r="V8214" s="61"/>
      <c r="W8214" s="61"/>
    </row>
    <row r="8215" spans="21:23" x14ac:dyDescent="0.2">
      <c r="U8215" s="77"/>
      <c r="V8215" s="61"/>
      <c r="W8215" s="61"/>
    </row>
    <row r="8216" spans="21:23" x14ac:dyDescent="0.2">
      <c r="U8216" s="77"/>
      <c r="V8216" s="61"/>
      <c r="W8216" s="61"/>
    </row>
    <row r="8217" spans="21:23" x14ac:dyDescent="0.2">
      <c r="U8217" s="77"/>
      <c r="V8217" s="61"/>
      <c r="W8217" s="61"/>
    </row>
    <row r="8218" spans="21:23" x14ac:dyDescent="0.2">
      <c r="U8218" s="77"/>
      <c r="V8218" s="61"/>
      <c r="W8218" s="61"/>
    </row>
    <row r="8219" spans="21:23" x14ac:dyDescent="0.2">
      <c r="U8219" s="77"/>
      <c r="V8219" s="61"/>
      <c r="W8219" s="61"/>
    </row>
    <row r="8220" spans="21:23" x14ac:dyDescent="0.2">
      <c r="U8220" s="77"/>
      <c r="V8220" s="61"/>
      <c r="W8220" s="61"/>
    </row>
    <row r="8221" spans="21:23" x14ac:dyDescent="0.2">
      <c r="U8221" s="77"/>
      <c r="V8221" s="61"/>
      <c r="W8221" s="61"/>
    </row>
    <row r="8222" spans="21:23" x14ac:dyDescent="0.2">
      <c r="U8222" s="77"/>
      <c r="V8222" s="61"/>
      <c r="W8222" s="61"/>
    </row>
    <row r="8223" spans="21:23" x14ac:dyDescent="0.2">
      <c r="U8223" s="77"/>
      <c r="V8223" s="61"/>
      <c r="W8223" s="61"/>
    </row>
    <row r="8224" spans="21:23" x14ac:dyDescent="0.2">
      <c r="U8224" s="77"/>
      <c r="V8224" s="61"/>
      <c r="W8224" s="61"/>
    </row>
    <row r="8225" spans="21:23" x14ac:dyDescent="0.2">
      <c r="U8225" s="77"/>
      <c r="V8225" s="61"/>
      <c r="W8225" s="61"/>
    </row>
    <row r="8226" spans="21:23" x14ac:dyDescent="0.2">
      <c r="U8226" s="77"/>
      <c r="V8226" s="61"/>
      <c r="W8226" s="61"/>
    </row>
    <row r="8227" spans="21:23" x14ac:dyDescent="0.2">
      <c r="U8227" s="77"/>
      <c r="V8227" s="61"/>
      <c r="W8227" s="61"/>
    </row>
    <row r="8228" spans="21:23" x14ac:dyDescent="0.2">
      <c r="U8228" s="77"/>
      <c r="V8228" s="61"/>
      <c r="W8228" s="61"/>
    </row>
    <row r="8229" spans="21:23" x14ac:dyDescent="0.2">
      <c r="U8229" s="77"/>
      <c r="V8229" s="61"/>
      <c r="W8229" s="61"/>
    </row>
    <row r="8230" spans="21:23" x14ac:dyDescent="0.2">
      <c r="U8230" s="77"/>
      <c r="V8230" s="61"/>
      <c r="W8230" s="61"/>
    </row>
    <row r="8231" spans="21:23" x14ac:dyDescent="0.2">
      <c r="U8231" s="77"/>
      <c r="V8231" s="61"/>
      <c r="W8231" s="61"/>
    </row>
    <row r="8232" spans="21:23" x14ac:dyDescent="0.2">
      <c r="U8232" s="77"/>
      <c r="V8232" s="61"/>
      <c r="W8232" s="61"/>
    </row>
    <row r="8233" spans="21:23" x14ac:dyDescent="0.2">
      <c r="U8233" s="77"/>
      <c r="V8233" s="61"/>
      <c r="W8233" s="61"/>
    </row>
    <row r="8234" spans="21:23" x14ac:dyDescent="0.2">
      <c r="U8234" s="77"/>
      <c r="V8234" s="61"/>
      <c r="W8234" s="61"/>
    </row>
    <row r="8235" spans="21:23" x14ac:dyDescent="0.2">
      <c r="U8235" s="77"/>
      <c r="V8235" s="61"/>
      <c r="W8235" s="61"/>
    </row>
    <row r="8236" spans="21:23" x14ac:dyDescent="0.2">
      <c r="U8236" s="77"/>
      <c r="V8236" s="61"/>
      <c r="W8236" s="61"/>
    </row>
    <row r="8237" spans="21:23" x14ac:dyDescent="0.2">
      <c r="U8237" s="77"/>
      <c r="V8237" s="61"/>
      <c r="W8237" s="61"/>
    </row>
    <row r="8238" spans="21:23" x14ac:dyDescent="0.2">
      <c r="U8238" s="77"/>
      <c r="V8238" s="61"/>
      <c r="W8238" s="61"/>
    </row>
    <row r="8239" spans="21:23" x14ac:dyDescent="0.2">
      <c r="U8239" s="77"/>
      <c r="V8239" s="61"/>
      <c r="W8239" s="61"/>
    </row>
    <row r="8240" spans="21:23" x14ac:dyDescent="0.2">
      <c r="U8240" s="77"/>
      <c r="V8240" s="61"/>
      <c r="W8240" s="61"/>
    </row>
    <row r="8241" spans="21:23" x14ac:dyDescent="0.2">
      <c r="U8241" s="77"/>
      <c r="V8241" s="61"/>
      <c r="W8241" s="61"/>
    </row>
    <row r="8242" spans="21:23" x14ac:dyDescent="0.2">
      <c r="U8242" s="77"/>
      <c r="V8242" s="61"/>
      <c r="W8242" s="61"/>
    </row>
    <row r="8243" spans="21:23" x14ac:dyDescent="0.2">
      <c r="U8243" s="77"/>
      <c r="V8243" s="61"/>
      <c r="W8243" s="61"/>
    </row>
    <row r="8244" spans="21:23" x14ac:dyDescent="0.2">
      <c r="U8244" s="77"/>
      <c r="V8244" s="61"/>
      <c r="W8244" s="61"/>
    </row>
    <row r="8245" spans="21:23" x14ac:dyDescent="0.2">
      <c r="U8245" s="77"/>
      <c r="V8245" s="61"/>
      <c r="W8245" s="61"/>
    </row>
    <row r="8246" spans="21:23" x14ac:dyDescent="0.2">
      <c r="U8246" s="77"/>
      <c r="V8246" s="61"/>
      <c r="W8246" s="61"/>
    </row>
    <row r="8247" spans="21:23" x14ac:dyDescent="0.2">
      <c r="U8247" s="77"/>
      <c r="V8247" s="61"/>
      <c r="W8247" s="61"/>
    </row>
    <row r="8248" spans="21:23" x14ac:dyDescent="0.2">
      <c r="U8248" s="77"/>
      <c r="V8248" s="61"/>
      <c r="W8248" s="61"/>
    </row>
    <row r="8249" spans="21:23" x14ac:dyDescent="0.2">
      <c r="U8249" s="77"/>
      <c r="V8249" s="61"/>
      <c r="W8249" s="61"/>
    </row>
    <row r="8250" spans="21:23" x14ac:dyDescent="0.2">
      <c r="U8250" s="77"/>
      <c r="V8250" s="61"/>
      <c r="W8250" s="61"/>
    </row>
    <row r="8251" spans="21:23" x14ac:dyDescent="0.2">
      <c r="U8251" s="77"/>
      <c r="V8251" s="61"/>
      <c r="W8251" s="61"/>
    </row>
    <row r="8252" spans="21:23" x14ac:dyDescent="0.2">
      <c r="U8252" s="77"/>
      <c r="V8252" s="61"/>
      <c r="W8252" s="61"/>
    </row>
    <row r="8253" spans="21:23" x14ac:dyDescent="0.2">
      <c r="U8253" s="77"/>
      <c r="V8253" s="61"/>
      <c r="W8253" s="61"/>
    </row>
    <row r="8254" spans="21:23" x14ac:dyDescent="0.2">
      <c r="U8254" s="77"/>
      <c r="V8254" s="61"/>
      <c r="W8254" s="61"/>
    </row>
    <row r="8255" spans="21:23" x14ac:dyDescent="0.2">
      <c r="U8255" s="77"/>
      <c r="V8255" s="61"/>
      <c r="W8255" s="61"/>
    </row>
    <row r="8256" spans="21:23" x14ac:dyDescent="0.2">
      <c r="U8256" s="77"/>
      <c r="V8256" s="61"/>
      <c r="W8256" s="61"/>
    </row>
    <row r="8257" spans="21:23" x14ac:dyDescent="0.2">
      <c r="U8257" s="77"/>
      <c r="V8257" s="61"/>
      <c r="W8257" s="61"/>
    </row>
    <row r="8258" spans="21:23" x14ac:dyDescent="0.2">
      <c r="U8258" s="77"/>
      <c r="V8258" s="61"/>
      <c r="W8258" s="61"/>
    </row>
    <row r="8259" spans="21:23" x14ac:dyDescent="0.2">
      <c r="U8259" s="77"/>
      <c r="V8259" s="61"/>
      <c r="W8259" s="61"/>
    </row>
    <row r="8260" spans="21:23" x14ac:dyDescent="0.2">
      <c r="U8260" s="77"/>
      <c r="V8260" s="61"/>
      <c r="W8260" s="61"/>
    </row>
    <row r="8261" spans="21:23" x14ac:dyDescent="0.2">
      <c r="U8261" s="77"/>
      <c r="V8261" s="61"/>
      <c r="W8261" s="61"/>
    </row>
    <row r="8262" spans="21:23" x14ac:dyDescent="0.2">
      <c r="U8262" s="77"/>
      <c r="V8262" s="61"/>
      <c r="W8262" s="61"/>
    </row>
    <row r="8263" spans="21:23" x14ac:dyDescent="0.2">
      <c r="U8263" s="77"/>
      <c r="V8263" s="61"/>
      <c r="W8263" s="61"/>
    </row>
    <row r="8264" spans="21:23" x14ac:dyDescent="0.2">
      <c r="U8264" s="77"/>
      <c r="V8264" s="61"/>
      <c r="W8264" s="61"/>
    </row>
    <row r="8265" spans="21:23" x14ac:dyDescent="0.2">
      <c r="U8265" s="77"/>
      <c r="V8265" s="61"/>
      <c r="W8265" s="61"/>
    </row>
    <row r="8266" spans="21:23" x14ac:dyDescent="0.2">
      <c r="U8266" s="77"/>
      <c r="V8266" s="61"/>
      <c r="W8266" s="61"/>
    </row>
    <row r="8267" spans="21:23" x14ac:dyDescent="0.2">
      <c r="U8267" s="77"/>
      <c r="V8267" s="61"/>
      <c r="W8267" s="61"/>
    </row>
    <row r="8268" spans="21:23" x14ac:dyDescent="0.2">
      <c r="U8268" s="77"/>
      <c r="V8268" s="61"/>
      <c r="W8268" s="61"/>
    </row>
    <row r="8269" spans="21:23" x14ac:dyDescent="0.2">
      <c r="U8269" s="77"/>
      <c r="V8269" s="61"/>
      <c r="W8269" s="61"/>
    </row>
    <row r="8270" spans="21:23" x14ac:dyDescent="0.2">
      <c r="U8270" s="77"/>
      <c r="V8270" s="61"/>
      <c r="W8270" s="61"/>
    </row>
    <row r="8271" spans="21:23" x14ac:dyDescent="0.2">
      <c r="U8271" s="77"/>
      <c r="V8271" s="61"/>
      <c r="W8271" s="61"/>
    </row>
    <row r="8272" spans="21:23" x14ac:dyDescent="0.2">
      <c r="U8272" s="77"/>
      <c r="V8272" s="61"/>
      <c r="W8272" s="61"/>
    </row>
    <row r="8273" spans="21:23" x14ac:dyDescent="0.2">
      <c r="U8273" s="77"/>
      <c r="V8273" s="61"/>
      <c r="W8273" s="61"/>
    </row>
    <row r="8274" spans="21:23" x14ac:dyDescent="0.2">
      <c r="U8274" s="77"/>
      <c r="V8274" s="61"/>
      <c r="W8274" s="61"/>
    </row>
    <row r="8275" spans="21:23" x14ac:dyDescent="0.2">
      <c r="U8275" s="77"/>
      <c r="V8275" s="61"/>
      <c r="W8275" s="61"/>
    </row>
    <row r="8276" spans="21:23" x14ac:dyDescent="0.2">
      <c r="U8276" s="77"/>
      <c r="V8276" s="61"/>
      <c r="W8276" s="61"/>
    </row>
    <row r="8277" spans="21:23" x14ac:dyDescent="0.2">
      <c r="U8277" s="77"/>
      <c r="V8277" s="61"/>
      <c r="W8277" s="61"/>
    </row>
    <row r="8278" spans="21:23" x14ac:dyDescent="0.2">
      <c r="U8278" s="77"/>
      <c r="V8278" s="61"/>
      <c r="W8278" s="61"/>
    </row>
    <row r="8279" spans="21:23" x14ac:dyDescent="0.2">
      <c r="U8279" s="77"/>
      <c r="V8279" s="61"/>
      <c r="W8279" s="61"/>
    </row>
    <row r="8280" spans="21:23" x14ac:dyDescent="0.2">
      <c r="U8280" s="77"/>
      <c r="V8280" s="61"/>
      <c r="W8280" s="61"/>
    </row>
    <row r="8281" spans="21:23" x14ac:dyDescent="0.2">
      <c r="U8281" s="77"/>
      <c r="V8281" s="61"/>
      <c r="W8281" s="61"/>
    </row>
    <row r="8282" spans="21:23" x14ac:dyDescent="0.2">
      <c r="U8282" s="77"/>
      <c r="V8282" s="61"/>
      <c r="W8282" s="61"/>
    </row>
    <row r="8283" spans="21:23" x14ac:dyDescent="0.2">
      <c r="U8283" s="77"/>
      <c r="V8283" s="61"/>
      <c r="W8283" s="61"/>
    </row>
    <row r="8284" spans="21:23" x14ac:dyDescent="0.2">
      <c r="U8284" s="77"/>
      <c r="V8284" s="61"/>
      <c r="W8284" s="61"/>
    </row>
    <row r="8285" spans="21:23" x14ac:dyDescent="0.2">
      <c r="U8285" s="77"/>
      <c r="V8285" s="61"/>
      <c r="W8285" s="61"/>
    </row>
    <row r="8286" spans="21:23" x14ac:dyDescent="0.2">
      <c r="U8286" s="77"/>
      <c r="V8286" s="61"/>
      <c r="W8286" s="61"/>
    </row>
    <row r="8287" spans="21:23" x14ac:dyDescent="0.2">
      <c r="U8287" s="77"/>
      <c r="V8287" s="61"/>
      <c r="W8287" s="61"/>
    </row>
    <row r="8288" spans="21:23" x14ac:dyDescent="0.2">
      <c r="U8288" s="77"/>
      <c r="V8288" s="61"/>
      <c r="W8288" s="61"/>
    </row>
    <row r="8289" spans="21:23" x14ac:dyDescent="0.2">
      <c r="U8289" s="77"/>
      <c r="V8289" s="61"/>
      <c r="W8289" s="61"/>
    </row>
    <row r="8290" spans="21:23" x14ac:dyDescent="0.2">
      <c r="U8290" s="77"/>
      <c r="V8290" s="61"/>
      <c r="W8290" s="61"/>
    </row>
    <row r="8291" spans="21:23" x14ac:dyDescent="0.2">
      <c r="U8291" s="77"/>
      <c r="V8291" s="61"/>
      <c r="W8291" s="61"/>
    </row>
    <row r="8292" spans="21:23" x14ac:dyDescent="0.2">
      <c r="U8292" s="77"/>
      <c r="V8292" s="61"/>
      <c r="W8292" s="61"/>
    </row>
    <row r="8293" spans="21:23" x14ac:dyDescent="0.2">
      <c r="U8293" s="77"/>
      <c r="V8293" s="61"/>
      <c r="W8293" s="61"/>
    </row>
    <row r="8294" spans="21:23" x14ac:dyDescent="0.2">
      <c r="U8294" s="77"/>
      <c r="V8294" s="61"/>
      <c r="W8294" s="61"/>
    </row>
    <row r="8295" spans="21:23" x14ac:dyDescent="0.2">
      <c r="U8295" s="77"/>
      <c r="V8295" s="61"/>
      <c r="W8295" s="61"/>
    </row>
    <row r="8296" spans="21:23" x14ac:dyDescent="0.2">
      <c r="U8296" s="77"/>
      <c r="V8296" s="61"/>
      <c r="W8296" s="61"/>
    </row>
    <row r="8297" spans="21:23" x14ac:dyDescent="0.2">
      <c r="U8297" s="77"/>
      <c r="V8297" s="61"/>
      <c r="W8297" s="61"/>
    </row>
    <row r="8298" spans="21:23" x14ac:dyDescent="0.2">
      <c r="U8298" s="77"/>
      <c r="V8298" s="61"/>
      <c r="W8298" s="61"/>
    </row>
    <row r="8299" spans="21:23" x14ac:dyDescent="0.2">
      <c r="U8299" s="77"/>
      <c r="V8299" s="61"/>
      <c r="W8299" s="61"/>
    </row>
    <row r="8300" spans="21:23" x14ac:dyDescent="0.2">
      <c r="U8300" s="77"/>
      <c r="V8300" s="61"/>
      <c r="W8300" s="61"/>
    </row>
    <row r="8301" spans="21:23" x14ac:dyDescent="0.2">
      <c r="U8301" s="77"/>
      <c r="V8301" s="61"/>
      <c r="W8301" s="61"/>
    </row>
    <row r="8302" spans="21:23" x14ac:dyDescent="0.2">
      <c r="U8302" s="77"/>
      <c r="V8302" s="61"/>
      <c r="W8302" s="61"/>
    </row>
    <row r="8303" spans="21:23" x14ac:dyDescent="0.2">
      <c r="U8303" s="77"/>
      <c r="V8303" s="61"/>
      <c r="W8303" s="61"/>
    </row>
    <row r="8304" spans="21:23" x14ac:dyDescent="0.2">
      <c r="U8304" s="77"/>
      <c r="V8304" s="61"/>
      <c r="W8304" s="61"/>
    </row>
    <row r="8305" spans="21:23" x14ac:dyDescent="0.2">
      <c r="U8305" s="77"/>
      <c r="V8305" s="61"/>
      <c r="W8305" s="61"/>
    </row>
    <row r="8306" spans="21:23" x14ac:dyDescent="0.2">
      <c r="U8306" s="77"/>
      <c r="V8306" s="61"/>
      <c r="W8306" s="61"/>
    </row>
    <row r="8307" spans="21:23" x14ac:dyDescent="0.2">
      <c r="U8307" s="77"/>
      <c r="V8307" s="61"/>
      <c r="W8307" s="61"/>
    </row>
    <row r="8308" spans="21:23" x14ac:dyDescent="0.2">
      <c r="U8308" s="77"/>
      <c r="V8308" s="61"/>
      <c r="W8308" s="61"/>
    </row>
    <row r="8309" spans="21:23" x14ac:dyDescent="0.2">
      <c r="U8309" s="77"/>
      <c r="V8309" s="61"/>
      <c r="W8309" s="61"/>
    </row>
    <row r="8310" spans="21:23" x14ac:dyDescent="0.2">
      <c r="U8310" s="77"/>
      <c r="V8310" s="61"/>
      <c r="W8310" s="61"/>
    </row>
    <row r="8311" spans="21:23" x14ac:dyDescent="0.2">
      <c r="U8311" s="77"/>
      <c r="V8311" s="61"/>
      <c r="W8311" s="61"/>
    </row>
    <row r="8312" spans="21:23" x14ac:dyDescent="0.2">
      <c r="U8312" s="77"/>
      <c r="V8312" s="61"/>
      <c r="W8312" s="61"/>
    </row>
    <row r="8313" spans="21:23" x14ac:dyDescent="0.2">
      <c r="U8313" s="77"/>
      <c r="V8313" s="61"/>
      <c r="W8313" s="61"/>
    </row>
    <row r="8314" spans="21:23" x14ac:dyDescent="0.2">
      <c r="U8314" s="77"/>
      <c r="V8314" s="61"/>
      <c r="W8314" s="61"/>
    </row>
    <row r="8315" spans="21:23" x14ac:dyDescent="0.2">
      <c r="U8315" s="77"/>
      <c r="V8315" s="61"/>
      <c r="W8315" s="61"/>
    </row>
    <row r="8316" spans="21:23" x14ac:dyDescent="0.2">
      <c r="U8316" s="77"/>
      <c r="V8316" s="61"/>
      <c r="W8316" s="61"/>
    </row>
    <row r="8317" spans="21:23" x14ac:dyDescent="0.2">
      <c r="U8317" s="77"/>
      <c r="V8317" s="61"/>
      <c r="W8317" s="61"/>
    </row>
    <row r="8318" spans="21:23" x14ac:dyDescent="0.2">
      <c r="U8318" s="77"/>
      <c r="V8318" s="61"/>
      <c r="W8318" s="61"/>
    </row>
    <row r="8319" spans="21:23" x14ac:dyDescent="0.2">
      <c r="U8319" s="77"/>
      <c r="V8319" s="61"/>
      <c r="W8319" s="61"/>
    </row>
    <row r="8320" spans="21:23" x14ac:dyDescent="0.2">
      <c r="U8320" s="77"/>
      <c r="V8320" s="61"/>
      <c r="W8320" s="61"/>
    </row>
    <row r="8321" spans="21:23" x14ac:dyDescent="0.2">
      <c r="U8321" s="77"/>
      <c r="V8321" s="61"/>
      <c r="W8321" s="61"/>
    </row>
    <row r="8322" spans="21:23" x14ac:dyDescent="0.2">
      <c r="U8322" s="77"/>
      <c r="V8322" s="61"/>
      <c r="W8322" s="61"/>
    </row>
    <row r="8323" spans="21:23" x14ac:dyDescent="0.2">
      <c r="U8323" s="77"/>
      <c r="V8323" s="61"/>
      <c r="W8323" s="61"/>
    </row>
    <row r="8324" spans="21:23" x14ac:dyDescent="0.2">
      <c r="U8324" s="77"/>
      <c r="V8324" s="61"/>
      <c r="W8324" s="61"/>
    </row>
    <row r="8325" spans="21:23" x14ac:dyDescent="0.2">
      <c r="U8325" s="77"/>
      <c r="V8325" s="61"/>
      <c r="W8325" s="61"/>
    </row>
    <row r="8326" spans="21:23" x14ac:dyDescent="0.2">
      <c r="U8326" s="77"/>
      <c r="V8326" s="61"/>
      <c r="W8326" s="61"/>
    </row>
    <row r="8327" spans="21:23" x14ac:dyDescent="0.2">
      <c r="U8327" s="77"/>
      <c r="V8327" s="61"/>
      <c r="W8327" s="61"/>
    </row>
    <row r="8328" spans="21:23" x14ac:dyDescent="0.2">
      <c r="U8328" s="77"/>
      <c r="V8328" s="61"/>
      <c r="W8328" s="61"/>
    </row>
    <row r="8329" spans="21:23" x14ac:dyDescent="0.2">
      <c r="U8329" s="77"/>
      <c r="V8329" s="61"/>
      <c r="W8329" s="61"/>
    </row>
    <row r="8330" spans="21:23" x14ac:dyDescent="0.2">
      <c r="U8330" s="77"/>
      <c r="V8330" s="61"/>
      <c r="W8330" s="61"/>
    </row>
    <row r="8331" spans="21:23" x14ac:dyDescent="0.2">
      <c r="U8331" s="77"/>
      <c r="V8331" s="61"/>
      <c r="W8331" s="61"/>
    </row>
    <row r="8332" spans="21:23" x14ac:dyDescent="0.2">
      <c r="U8332" s="77"/>
      <c r="V8332" s="61"/>
      <c r="W8332" s="61"/>
    </row>
    <row r="8333" spans="21:23" x14ac:dyDescent="0.2">
      <c r="U8333" s="77"/>
      <c r="V8333" s="61"/>
      <c r="W8333" s="61"/>
    </row>
    <row r="8334" spans="21:23" x14ac:dyDescent="0.2">
      <c r="U8334" s="77"/>
      <c r="V8334" s="61"/>
      <c r="W8334" s="61"/>
    </row>
    <row r="8335" spans="21:23" x14ac:dyDescent="0.2">
      <c r="U8335" s="77"/>
      <c r="V8335" s="61"/>
      <c r="W8335" s="61"/>
    </row>
    <row r="8336" spans="21:23" x14ac:dyDescent="0.2">
      <c r="U8336" s="77"/>
      <c r="V8336" s="61"/>
      <c r="W8336" s="61"/>
    </row>
    <row r="8337" spans="21:23" x14ac:dyDescent="0.2">
      <c r="U8337" s="77"/>
      <c r="V8337" s="61"/>
      <c r="W8337" s="61"/>
    </row>
    <row r="8338" spans="21:23" x14ac:dyDescent="0.2">
      <c r="U8338" s="77"/>
      <c r="V8338" s="61"/>
      <c r="W8338" s="61"/>
    </row>
    <row r="8339" spans="21:23" x14ac:dyDescent="0.2">
      <c r="U8339" s="77"/>
      <c r="V8339" s="61"/>
      <c r="W8339" s="61"/>
    </row>
    <row r="8340" spans="21:23" x14ac:dyDescent="0.2">
      <c r="U8340" s="77"/>
      <c r="V8340" s="61"/>
      <c r="W8340" s="61"/>
    </row>
    <row r="8341" spans="21:23" x14ac:dyDescent="0.2">
      <c r="U8341" s="77"/>
      <c r="V8341" s="61"/>
      <c r="W8341" s="61"/>
    </row>
    <row r="8342" spans="21:23" x14ac:dyDescent="0.2">
      <c r="U8342" s="77"/>
      <c r="V8342" s="61"/>
      <c r="W8342" s="61"/>
    </row>
    <row r="8343" spans="21:23" x14ac:dyDescent="0.2">
      <c r="U8343" s="77"/>
      <c r="V8343" s="61"/>
      <c r="W8343" s="61"/>
    </row>
    <row r="8344" spans="21:23" x14ac:dyDescent="0.2">
      <c r="U8344" s="77"/>
      <c r="V8344" s="61"/>
      <c r="W8344" s="61"/>
    </row>
    <row r="8345" spans="21:23" x14ac:dyDescent="0.2">
      <c r="U8345" s="77"/>
      <c r="V8345" s="61"/>
      <c r="W8345" s="61"/>
    </row>
    <row r="8346" spans="21:23" x14ac:dyDescent="0.2">
      <c r="U8346" s="77"/>
      <c r="V8346" s="61"/>
      <c r="W8346" s="61"/>
    </row>
    <row r="8347" spans="21:23" x14ac:dyDescent="0.2">
      <c r="U8347" s="77"/>
      <c r="V8347" s="61"/>
      <c r="W8347" s="61"/>
    </row>
    <row r="8348" spans="21:23" x14ac:dyDescent="0.2">
      <c r="U8348" s="77"/>
      <c r="V8348" s="61"/>
      <c r="W8348" s="61"/>
    </row>
    <row r="8349" spans="21:23" x14ac:dyDescent="0.2">
      <c r="U8349" s="77"/>
      <c r="V8349" s="61"/>
      <c r="W8349" s="61"/>
    </row>
    <row r="8350" spans="21:23" x14ac:dyDescent="0.2">
      <c r="U8350" s="77"/>
      <c r="V8350" s="61"/>
      <c r="W8350" s="61"/>
    </row>
    <row r="8351" spans="21:23" x14ac:dyDescent="0.2">
      <c r="U8351" s="77"/>
      <c r="V8351" s="61"/>
      <c r="W8351" s="61"/>
    </row>
    <row r="8352" spans="21:23" x14ac:dyDescent="0.2">
      <c r="U8352" s="77"/>
      <c r="V8352" s="61"/>
      <c r="W8352" s="61"/>
    </row>
    <row r="8353" spans="21:23" x14ac:dyDescent="0.2">
      <c r="U8353" s="77"/>
      <c r="V8353" s="61"/>
      <c r="W8353" s="61"/>
    </row>
    <row r="8354" spans="21:23" x14ac:dyDescent="0.2">
      <c r="U8354" s="77"/>
      <c r="V8354" s="61"/>
      <c r="W8354" s="61"/>
    </row>
    <row r="8355" spans="21:23" x14ac:dyDescent="0.2">
      <c r="U8355" s="77"/>
      <c r="V8355" s="61"/>
      <c r="W8355" s="61"/>
    </row>
    <row r="8356" spans="21:23" x14ac:dyDescent="0.2">
      <c r="U8356" s="77"/>
      <c r="V8356" s="61"/>
      <c r="W8356" s="61"/>
    </row>
    <row r="8357" spans="21:23" x14ac:dyDescent="0.2">
      <c r="U8357" s="77"/>
      <c r="V8357" s="61"/>
      <c r="W8357" s="61"/>
    </row>
    <row r="8358" spans="21:23" x14ac:dyDescent="0.2">
      <c r="U8358" s="77"/>
      <c r="V8358" s="61"/>
      <c r="W8358" s="61"/>
    </row>
    <row r="8359" spans="21:23" x14ac:dyDescent="0.2">
      <c r="U8359" s="77"/>
      <c r="V8359" s="61"/>
      <c r="W8359" s="61"/>
    </row>
    <row r="8360" spans="21:23" x14ac:dyDescent="0.2">
      <c r="U8360" s="77"/>
      <c r="V8360" s="61"/>
      <c r="W8360" s="61"/>
    </row>
    <row r="8361" spans="21:23" x14ac:dyDescent="0.2">
      <c r="U8361" s="77"/>
      <c r="V8361" s="61"/>
      <c r="W8361" s="61"/>
    </row>
    <row r="8362" spans="21:23" x14ac:dyDescent="0.2">
      <c r="U8362" s="77"/>
      <c r="V8362" s="61"/>
      <c r="W8362" s="61"/>
    </row>
    <row r="8363" spans="21:23" x14ac:dyDescent="0.2">
      <c r="U8363" s="77"/>
      <c r="V8363" s="61"/>
      <c r="W8363" s="61"/>
    </row>
    <row r="8364" spans="21:23" x14ac:dyDescent="0.2">
      <c r="U8364" s="77"/>
      <c r="V8364" s="61"/>
      <c r="W8364" s="61"/>
    </row>
    <row r="8365" spans="21:23" x14ac:dyDescent="0.2">
      <c r="U8365" s="77"/>
      <c r="V8365" s="61"/>
      <c r="W8365" s="61"/>
    </row>
    <row r="8366" spans="21:23" x14ac:dyDescent="0.2">
      <c r="U8366" s="77"/>
      <c r="V8366" s="61"/>
      <c r="W8366" s="61"/>
    </row>
    <row r="8367" spans="21:23" x14ac:dyDescent="0.2">
      <c r="U8367" s="77"/>
      <c r="V8367" s="61"/>
      <c r="W8367" s="61"/>
    </row>
    <row r="8368" spans="21:23" x14ac:dyDescent="0.2">
      <c r="U8368" s="77"/>
      <c r="V8368" s="61"/>
      <c r="W8368" s="61"/>
    </row>
    <row r="8369" spans="21:23" x14ac:dyDescent="0.2">
      <c r="U8369" s="77"/>
      <c r="V8369" s="61"/>
      <c r="W8369" s="61"/>
    </row>
    <row r="8370" spans="21:23" x14ac:dyDescent="0.2">
      <c r="U8370" s="77"/>
      <c r="V8370" s="61"/>
      <c r="W8370" s="61"/>
    </row>
    <row r="8371" spans="21:23" x14ac:dyDescent="0.2">
      <c r="U8371" s="77"/>
      <c r="V8371" s="61"/>
      <c r="W8371" s="61"/>
    </row>
    <row r="8372" spans="21:23" x14ac:dyDescent="0.2">
      <c r="U8372" s="77"/>
      <c r="V8372" s="61"/>
      <c r="W8372" s="61"/>
    </row>
    <row r="8373" spans="21:23" x14ac:dyDescent="0.2">
      <c r="U8373" s="77"/>
      <c r="V8373" s="61"/>
      <c r="W8373" s="61"/>
    </row>
    <row r="8374" spans="21:23" x14ac:dyDescent="0.2">
      <c r="U8374" s="77"/>
      <c r="V8374" s="61"/>
      <c r="W8374" s="61"/>
    </row>
    <row r="8375" spans="21:23" x14ac:dyDescent="0.2">
      <c r="U8375" s="77"/>
      <c r="V8375" s="61"/>
      <c r="W8375" s="61"/>
    </row>
    <row r="8376" spans="21:23" x14ac:dyDescent="0.2">
      <c r="U8376" s="77"/>
      <c r="V8376" s="61"/>
      <c r="W8376" s="61"/>
    </row>
    <row r="8377" spans="21:23" x14ac:dyDescent="0.2">
      <c r="U8377" s="77"/>
      <c r="V8377" s="61"/>
      <c r="W8377" s="61"/>
    </row>
    <row r="8378" spans="21:23" x14ac:dyDescent="0.2">
      <c r="U8378" s="77"/>
      <c r="V8378" s="61"/>
      <c r="W8378" s="61"/>
    </row>
    <row r="8379" spans="21:23" x14ac:dyDescent="0.2">
      <c r="U8379" s="77"/>
      <c r="V8379" s="61"/>
      <c r="W8379" s="61"/>
    </row>
    <row r="8380" spans="21:23" x14ac:dyDescent="0.2">
      <c r="U8380" s="77"/>
      <c r="V8380" s="61"/>
      <c r="W8380" s="61"/>
    </row>
    <row r="8381" spans="21:23" x14ac:dyDescent="0.2">
      <c r="U8381" s="77"/>
      <c r="V8381" s="61"/>
      <c r="W8381" s="61"/>
    </row>
    <row r="8382" spans="21:23" x14ac:dyDescent="0.2">
      <c r="U8382" s="77"/>
      <c r="V8382" s="61"/>
      <c r="W8382" s="61"/>
    </row>
    <row r="8383" spans="21:23" x14ac:dyDescent="0.2">
      <c r="U8383" s="77"/>
      <c r="V8383" s="61"/>
      <c r="W8383" s="61"/>
    </row>
    <row r="8384" spans="21:23" x14ac:dyDescent="0.2">
      <c r="U8384" s="77"/>
      <c r="V8384" s="61"/>
      <c r="W8384" s="61"/>
    </row>
    <row r="8385" spans="21:23" x14ac:dyDescent="0.2">
      <c r="U8385" s="77"/>
      <c r="V8385" s="61"/>
      <c r="W8385" s="61"/>
    </row>
    <row r="8386" spans="21:23" x14ac:dyDescent="0.2">
      <c r="U8386" s="77"/>
      <c r="V8386" s="61"/>
      <c r="W8386" s="61"/>
    </row>
    <row r="8387" spans="21:23" x14ac:dyDescent="0.2">
      <c r="U8387" s="77"/>
      <c r="V8387" s="61"/>
      <c r="W8387" s="61"/>
    </row>
    <row r="8388" spans="21:23" x14ac:dyDescent="0.2">
      <c r="U8388" s="77"/>
      <c r="V8388" s="61"/>
      <c r="W8388" s="61"/>
    </row>
    <row r="8389" spans="21:23" x14ac:dyDescent="0.2">
      <c r="U8389" s="77"/>
      <c r="V8389" s="61"/>
      <c r="W8389" s="61"/>
    </row>
    <row r="8390" spans="21:23" x14ac:dyDescent="0.2">
      <c r="U8390" s="77"/>
      <c r="V8390" s="61"/>
      <c r="W8390" s="61"/>
    </row>
    <row r="8391" spans="21:23" x14ac:dyDescent="0.2">
      <c r="U8391" s="77"/>
      <c r="V8391" s="61"/>
      <c r="W8391" s="61"/>
    </row>
    <row r="8392" spans="21:23" x14ac:dyDescent="0.2">
      <c r="U8392" s="77"/>
      <c r="V8392" s="61"/>
      <c r="W8392" s="61"/>
    </row>
    <row r="8393" spans="21:23" x14ac:dyDescent="0.2">
      <c r="U8393" s="77"/>
      <c r="V8393" s="61"/>
      <c r="W8393" s="61"/>
    </row>
    <row r="8394" spans="21:23" x14ac:dyDescent="0.2">
      <c r="U8394" s="77"/>
      <c r="V8394" s="61"/>
      <c r="W8394" s="61"/>
    </row>
    <row r="8395" spans="21:23" x14ac:dyDescent="0.2">
      <c r="U8395" s="77"/>
      <c r="V8395" s="61"/>
      <c r="W8395" s="61"/>
    </row>
    <row r="8396" spans="21:23" x14ac:dyDescent="0.2">
      <c r="U8396" s="77"/>
      <c r="V8396" s="61"/>
      <c r="W8396" s="61"/>
    </row>
    <row r="8397" spans="21:23" x14ac:dyDescent="0.2">
      <c r="U8397" s="77"/>
      <c r="V8397" s="61"/>
      <c r="W8397" s="61"/>
    </row>
    <row r="8398" spans="21:23" x14ac:dyDescent="0.2">
      <c r="U8398" s="77"/>
      <c r="V8398" s="61"/>
      <c r="W8398" s="61"/>
    </row>
    <row r="8399" spans="21:23" x14ac:dyDescent="0.2">
      <c r="U8399" s="77"/>
      <c r="V8399" s="61"/>
      <c r="W8399" s="61"/>
    </row>
    <row r="8400" spans="21:23" x14ac:dyDescent="0.2">
      <c r="U8400" s="77"/>
      <c r="V8400" s="61"/>
      <c r="W8400" s="61"/>
    </row>
    <row r="8401" spans="21:23" x14ac:dyDescent="0.2">
      <c r="U8401" s="77"/>
      <c r="V8401" s="61"/>
      <c r="W8401" s="61"/>
    </row>
    <row r="8402" spans="21:23" x14ac:dyDescent="0.2">
      <c r="U8402" s="77"/>
      <c r="V8402" s="61"/>
      <c r="W8402" s="61"/>
    </row>
    <row r="8403" spans="21:23" x14ac:dyDescent="0.2">
      <c r="U8403" s="77"/>
      <c r="V8403" s="61"/>
      <c r="W8403" s="61"/>
    </row>
    <row r="8404" spans="21:23" x14ac:dyDescent="0.2">
      <c r="U8404" s="77"/>
      <c r="V8404" s="61"/>
      <c r="W8404" s="61"/>
    </row>
    <row r="8405" spans="21:23" x14ac:dyDescent="0.2">
      <c r="U8405" s="77"/>
      <c r="V8405" s="61"/>
      <c r="W8405" s="61"/>
    </row>
    <row r="8406" spans="21:23" x14ac:dyDescent="0.2">
      <c r="U8406" s="77"/>
      <c r="V8406" s="61"/>
      <c r="W8406" s="61"/>
    </row>
    <row r="8407" spans="21:23" x14ac:dyDescent="0.2">
      <c r="U8407" s="77"/>
      <c r="V8407" s="61"/>
      <c r="W8407" s="61"/>
    </row>
    <row r="8408" spans="21:23" x14ac:dyDescent="0.2">
      <c r="U8408" s="77"/>
      <c r="V8408" s="61"/>
      <c r="W8408" s="61"/>
    </row>
    <row r="8409" spans="21:23" x14ac:dyDescent="0.2">
      <c r="U8409" s="77"/>
      <c r="V8409" s="61"/>
      <c r="W8409" s="61"/>
    </row>
    <row r="8410" spans="21:23" x14ac:dyDescent="0.2">
      <c r="U8410" s="77"/>
      <c r="V8410" s="61"/>
      <c r="W8410" s="61"/>
    </row>
    <row r="8411" spans="21:23" x14ac:dyDescent="0.2">
      <c r="U8411" s="77"/>
      <c r="V8411" s="61"/>
      <c r="W8411" s="61"/>
    </row>
    <row r="8412" spans="21:23" x14ac:dyDescent="0.2">
      <c r="U8412" s="77"/>
      <c r="V8412" s="61"/>
      <c r="W8412" s="61"/>
    </row>
    <row r="8413" spans="21:23" x14ac:dyDescent="0.2">
      <c r="U8413" s="77"/>
      <c r="V8413" s="61"/>
      <c r="W8413" s="61"/>
    </row>
    <row r="8414" spans="21:23" x14ac:dyDescent="0.2">
      <c r="U8414" s="77"/>
      <c r="V8414" s="61"/>
      <c r="W8414" s="61"/>
    </row>
    <row r="8415" spans="21:23" x14ac:dyDescent="0.2">
      <c r="U8415" s="77"/>
      <c r="V8415" s="61"/>
      <c r="W8415" s="61"/>
    </row>
    <row r="8416" spans="21:23" x14ac:dyDescent="0.2">
      <c r="U8416" s="77"/>
      <c r="V8416" s="61"/>
      <c r="W8416" s="61"/>
    </row>
    <row r="8417" spans="21:23" x14ac:dyDescent="0.2">
      <c r="U8417" s="77"/>
      <c r="V8417" s="61"/>
      <c r="W8417" s="61"/>
    </row>
    <row r="8418" spans="21:23" x14ac:dyDescent="0.2">
      <c r="U8418" s="77"/>
      <c r="V8418" s="61"/>
      <c r="W8418" s="61"/>
    </row>
    <row r="8419" spans="21:23" x14ac:dyDescent="0.2">
      <c r="U8419" s="77"/>
      <c r="V8419" s="61"/>
      <c r="W8419" s="61"/>
    </row>
    <row r="8420" spans="21:23" x14ac:dyDescent="0.2">
      <c r="U8420" s="77"/>
      <c r="V8420" s="61"/>
      <c r="W8420" s="61"/>
    </row>
    <row r="8421" spans="21:23" x14ac:dyDescent="0.2">
      <c r="U8421" s="77"/>
      <c r="V8421" s="61"/>
      <c r="W8421" s="61"/>
    </row>
    <row r="8422" spans="21:23" x14ac:dyDescent="0.2">
      <c r="U8422" s="77"/>
      <c r="V8422" s="61"/>
      <c r="W8422" s="61"/>
    </row>
    <row r="8423" spans="21:23" x14ac:dyDescent="0.2">
      <c r="U8423" s="77"/>
      <c r="V8423" s="61"/>
      <c r="W8423" s="61"/>
    </row>
    <row r="8424" spans="21:23" x14ac:dyDescent="0.2">
      <c r="U8424" s="77"/>
      <c r="V8424" s="61"/>
      <c r="W8424" s="61"/>
    </row>
    <row r="8425" spans="21:23" x14ac:dyDescent="0.2">
      <c r="U8425" s="77"/>
      <c r="V8425" s="61"/>
      <c r="W8425" s="61"/>
    </row>
    <row r="8426" spans="21:23" x14ac:dyDescent="0.2">
      <c r="U8426" s="77"/>
      <c r="V8426" s="61"/>
      <c r="W8426" s="61"/>
    </row>
    <row r="8427" spans="21:23" x14ac:dyDescent="0.2">
      <c r="U8427" s="77"/>
      <c r="V8427" s="61"/>
      <c r="W8427" s="61"/>
    </row>
    <row r="8428" spans="21:23" x14ac:dyDescent="0.2">
      <c r="U8428" s="77"/>
      <c r="V8428" s="61"/>
      <c r="W8428" s="61"/>
    </row>
    <row r="8429" spans="21:23" x14ac:dyDescent="0.2">
      <c r="U8429" s="77"/>
      <c r="V8429" s="61"/>
      <c r="W8429" s="61"/>
    </row>
    <row r="8430" spans="21:23" x14ac:dyDescent="0.2">
      <c r="U8430" s="77"/>
      <c r="V8430" s="61"/>
      <c r="W8430" s="61"/>
    </row>
    <row r="8431" spans="21:23" x14ac:dyDescent="0.2">
      <c r="U8431" s="77"/>
      <c r="V8431" s="61"/>
      <c r="W8431" s="61"/>
    </row>
    <row r="8432" spans="21:23" x14ac:dyDescent="0.2">
      <c r="U8432" s="77"/>
      <c r="V8432" s="61"/>
      <c r="W8432" s="61"/>
    </row>
    <row r="8433" spans="21:23" x14ac:dyDescent="0.2">
      <c r="U8433" s="77"/>
      <c r="V8433" s="61"/>
      <c r="W8433" s="61"/>
    </row>
    <row r="8434" spans="21:23" x14ac:dyDescent="0.2">
      <c r="U8434" s="77"/>
      <c r="V8434" s="61"/>
      <c r="W8434" s="61"/>
    </row>
    <row r="8435" spans="21:23" x14ac:dyDescent="0.2">
      <c r="U8435" s="77"/>
      <c r="V8435" s="61"/>
      <c r="W8435" s="61"/>
    </row>
    <row r="8436" spans="21:23" x14ac:dyDescent="0.2">
      <c r="U8436" s="77"/>
      <c r="V8436" s="61"/>
      <c r="W8436" s="61"/>
    </row>
    <row r="8437" spans="21:23" x14ac:dyDescent="0.2">
      <c r="U8437" s="77"/>
      <c r="V8437" s="61"/>
      <c r="W8437" s="61"/>
    </row>
    <row r="8438" spans="21:23" x14ac:dyDescent="0.2">
      <c r="U8438" s="77"/>
      <c r="V8438" s="61"/>
      <c r="W8438" s="61"/>
    </row>
    <row r="8439" spans="21:23" x14ac:dyDescent="0.2">
      <c r="U8439" s="77"/>
      <c r="V8439" s="61"/>
      <c r="W8439" s="61"/>
    </row>
    <row r="8440" spans="21:23" x14ac:dyDescent="0.2">
      <c r="U8440" s="77"/>
      <c r="V8440" s="61"/>
      <c r="W8440" s="61"/>
    </row>
    <row r="8441" spans="21:23" x14ac:dyDescent="0.2">
      <c r="U8441" s="77"/>
      <c r="V8441" s="61"/>
      <c r="W8441" s="61"/>
    </row>
    <row r="8442" spans="21:23" x14ac:dyDescent="0.2">
      <c r="U8442" s="77"/>
      <c r="V8442" s="61"/>
      <c r="W8442" s="61"/>
    </row>
    <row r="8443" spans="21:23" x14ac:dyDescent="0.2">
      <c r="U8443" s="77"/>
      <c r="V8443" s="61"/>
      <c r="W8443" s="61"/>
    </row>
    <row r="8444" spans="21:23" x14ac:dyDescent="0.2">
      <c r="U8444" s="77"/>
      <c r="V8444" s="61"/>
      <c r="W8444" s="61"/>
    </row>
    <row r="8445" spans="21:23" x14ac:dyDescent="0.2">
      <c r="U8445" s="77"/>
      <c r="V8445" s="61"/>
      <c r="W8445" s="61"/>
    </row>
    <row r="8446" spans="21:23" x14ac:dyDescent="0.2">
      <c r="U8446" s="77"/>
      <c r="V8446" s="61"/>
      <c r="W8446" s="61"/>
    </row>
    <row r="8447" spans="21:23" x14ac:dyDescent="0.2">
      <c r="U8447" s="77"/>
      <c r="V8447" s="61"/>
      <c r="W8447" s="61"/>
    </row>
    <row r="8448" spans="21:23" x14ac:dyDescent="0.2">
      <c r="U8448" s="77"/>
      <c r="V8448" s="61"/>
      <c r="W8448" s="61"/>
    </row>
    <row r="8449" spans="21:23" x14ac:dyDescent="0.2">
      <c r="U8449" s="77"/>
      <c r="V8449" s="61"/>
      <c r="W8449" s="61"/>
    </row>
    <row r="8450" spans="21:23" x14ac:dyDescent="0.2">
      <c r="U8450" s="77"/>
      <c r="V8450" s="61"/>
      <c r="W8450" s="61"/>
    </row>
    <row r="8451" spans="21:23" x14ac:dyDescent="0.2">
      <c r="U8451" s="77"/>
      <c r="V8451" s="61"/>
      <c r="W8451" s="61"/>
    </row>
    <row r="8452" spans="21:23" x14ac:dyDescent="0.2">
      <c r="U8452" s="77"/>
      <c r="V8452" s="61"/>
      <c r="W8452" s="61"/>
    </row>
    <row r="8453" spans="21:23" x14ac:dyDescent="0.2">
      <c r="U8453" s="77"/>
      <c r="V8453" s="61"/>
      <c r="W8453" s="61"/>
    </row>
    <row r="8454" spans="21:23" x14ac:dyDescent="0.2">
      <c r="U8454" s="77"/>
      <c r="V8454" s="61"/>
      <c r="W8454" s="61"/>
    </row>
    <row r="8455" spans="21:23" x14ac:dyDescent="0.2">
      <c r="U8455" s="77"/>
      <c r="V8455" s="61"/>
      <c r="W8455" s="61"/>
    </row>
    <row r="8456" spans="21:23" x14ac:dyDescent="0.2">
      <c r="U8456" s="77"/>
      <c r="V8456" s="61"/>
      <c r="W8456" s="61"/>
    </row>
    <row r="8457" spans="21:23" x14ac:dyDescent="0.2">
      <c r="U8457" s="77"/>
      <c r="V8457" s="61"/>
      <c r="W8457" s="61"/>
    </row>
    <row r="8458" spans="21:23" x14ac:dyDescent="0.2">
      <c r="U8458" s="77"/>
      <c r="V8458" s="61"/>
      <c r="W8458" s="61"/>
    </row>
    <row r="8459" spans="21:23" x14ac:dyDescent="0.2">
      <c r="U8459" s="77"/>
      <c r="V8459" s="61"/>
      <c r="W8459" s="61"/>
    </row>
    <row r="8460" spans="21:23" x14ac:dyDescent="0.2">
      <c r="U8460" s="77"/>
      <c r="V8460" s="61"/>
      <c r="W8460" s="61"/>
    </row>
    <row r="8461" spans="21:23" x14ac:dyDescent="0.2">
      <c r="U8461" s="77"/>
      <c r="V8461" s="61"/>
      <c r="W8461" s="61"/>
    </row>
    <row r="8462" spans="21:23" x14ac:dyDescent="0.2">
      <c r="U8462" s="77"/>
      <c r="V8462" s="61"/>
      <c r="W8462" s="61"/>
    </row>
    <row r="8463" spans="21:23" x14ac:dyDescent="0.2">
      <c r="U8463" s="77"/>
      <c r="V8463" s="61"/>
      <c r="W8463" s="61"/>
    </row>
    <row r="8464" spans="21:23" x14ac:dyDescent="0.2">
      <c r="U8464" s="77"/>
      <c r="V8464" s="61"/>
      <c r="W8464" s="61"/>
    </row>
    <row r="8465" spans="21:23" x14ac:dyDescent="0.2">
      <c r="U8465" s="77"/>
      <c r="V8465" s="61"/>
      <c r="W8465" s="61"/>
    </row>
    <row r="8466" spans="21:23" x14ac:dyDescent="0.2">
      <c r="U8466" s="77"/>
      <c r="V8466" s="61"/>
      <c r="W8466" s="61"/>
    </row>
    <row r="8467" spans="21:23" x14ac:dyDescent="0.2">
      <c r="U8467" s="77"/>
      <c r="V8467" s="61"/>
      <c r="W8467" s="61"/>
    </row>
    <row r="8468" spans="21:23" x14ac:dyDescent="0.2">
      <c r="U8468" s="77"/>
      <c r="V8468" s="61"/>
      <c r="W8468" s="61"/>
    </row>
    <row r="8469" spans="21:23" x14ac:dyDescent="0.2">
      <c r="U8469" s="77"/>
      <c r="V8469" s="61"/>
      <c r="W8469" s="61"/>
    </row>
    <row r="8470" spans="21:23" x14ac:dyDescent="0.2">
      <c r="U8470" s="77"/>
      <c r="V8470" s="61"/>
      <c r="W8470" s="61"/>
    </row>
    <row r="8471" spans="21:23" x14ac:dyDescent="0.2">
      <c r="U8471" s="77"/>
      <c r="V8471" s="61"/>
      <c r="W8471" s="61"/>
    </row>
    <row r="8472" spans="21:23" x14ac:dyDescent="0.2">
      <c r="U8472" s="77"/>
      <c r="V8472" s="61"/>
      <c r="W8472" s="61"/>
    </row>
    <row r="8473" spans="21:23" x14ac:dyDescent="0.2">
      <c r="U8473" s="77"/>
      <c r="V8473" s="61"/>
      <c r="W8473" s="61"/>
    </row>
    <row r="8474" spans="21:23" x14ac:dyDescent="0.2">
      <c r="U8474" s="77"/>
      <c r="V8474" s="61"/>
      <c r="W8474" s="61"/>
    </row>
    <row r="8475" spans="21:23" x14ac:dyDescent="0.2">
      <c r="U8475" s="77"/>
      <c r="V8475" s="61"/>
      <c r="W8475" s="61"/>
    </row>
    <row r="8476" spans="21:23" x14ac:dyDescent="0.2">
      <c r="U8476" s="77"/>
      <c r="V8476" s="61"/>
      <c r="W8476" s="61"/>
    </row>
    <row r="8477" spans="21:23" x14ac:dyDescent="0.2">
      <c r="U8477" s="77"/>
      <c r="V8477" s="61"/>
      <c r="W8477" s="61"/>
    </row>
    <row r="8478" spans="21:23" x14ac:dyDescent="0.2">
      <c r="U8478" s="77"/>
      <c r="V8478" s="61"/>
      <c r="W8478" s="61"/>
    </row>
    <row r="8479" spans="21:23" x14ac:dyDescent="0.2">
      <c r="U8479" s="77"/>
      <c r="V8479" s="61"/>
      <c r="W8479" s="61"/>
    </row>
    <row r="8480" spans="21:23" x14ac:dyDescent="0.2">
      <c r="U8480" s="77"/>
      <c r="V8480" s="61"/>
      <c r="W8480" s="61"/>
    </row>
    <row r="8481" spans="21:23" x14ac:dyDescent="0.2">
      <c r="U8481" s="77"/>
      <c r="V8481" s="61"/>
      <c r="W8481" s="61"/>
    </row>
    <row r="8482" spans="21:23" x14ac:dyDescent="0.2">
      <c r="U8482" s="77"/>
      <c r="V8482" s="61"/>
      <c r="W8482" s="61"/>
    </row>
    <row r="8483" spans="21:23" x14ac:dyDescent="0.2">
      <c r="U8483" s="77"/>
      <c r="V8483" s="61"/>
      <c r="W8483" s="61"/>
    </row>
    <row r="8484" spans="21:23" x14ac:dyDescent="0.2">
      <c r="U8484" s="77"/>
      <c r="V8484" s="61"/>
      <c r="W8484" s="61"/>
    </row>
    <row r="8485" spans="21:23" x14ac:dyDescent="0.2">
      <c r="U8485" s="77"/>
      <c r="V8485" s="61"/>
      <c r="W8485" s="61"/>
    </row>
    <row r="8486" spans="21:23" x14ac:dyDescent="0.2">
      <c r="U8486" s="77"/>
      <c r="V8486" s="61"/>
      <c r="W8486" s="61"/>
    </row>
    <row r="8487" spans="21:23" x14ac:dyDescent="0.2">
      <c r="U8487" s="77"/>
      <c r="V8487" s="61"/>
      <c r="W8487" s="61"/>
    </row>
    <row r="8488" spans="21:23" x14ac:dyDescent="0.2">
      <c r="U8488" s="77"/>
      <c r="V8488" s="61"/>
      <c r="W8488" s="61"/>
    </row>
    <row r="8489" spans="21:23" x14ac:dyDescent="0.2">
      <c r="U8489" s="77"/>
      <c r="V8489" s="61"/>
      <c r="W8489" s="61"/>
    </row>
    <row r="8490" spans="21:23" x14ac:dyDescent="0.2">
      <c r="U8490" s="77"/>
      <c r="V8490" s="61"/>
      <c r="W8490" s="61"/>
    </row>
    <row r="8491" spans="21:23" x14ac:dyDescent="0.2">
      <c r="U8491" s="77"/>
      <c r="V8491" s="61"/>
      <c r="W8491" s="61"/>
    </row>
    <row r="8492" spans="21:23" x14ac:dyDescent="0.2">
      <c r="U8492" s="77"/>
      <c r="V8492" s="61"/>
      <c r="W8492" s="61"/>
    </row>
    <row r="8493" spans="21:23" x14ac:dyDescent="0.2">
      <c r="U8493" s="77"/>
      <c r="V8493" s="61"/>
      <c r="W8493" s="61"/>
    </row>
    <row r="8494" spans="21:23" x14ac:dyDescent="0.2">
      <c r="U8494" s="77"/>
      <c r="V8494" s="61"/>
      <c r="W8494" s="61"/>
    </row>
    <row r="8495" spans="21:23" x14ac:dyDescent="0.2">
      <c r="U8495" s="77"/>
      <c r="V8495" s="61"/>
      <c r="W8495" s="61"/>
    </row>
    <row r="8496" spans="21:23" x14ac:dyDescent="0.2">
      <c r="U8496" s="77"/>
      <c r="V8496" s="61"/>
      <c r="W8496" s="61"/>
    </row>
    <row r="8497" spans="21:23" x14ac:dyDescent="0.2">
      <c r="U8497" s="77"/>
      <c r="V8497" s="61"/>
      <c r="W8497" s="61"/>
    </row>
    <row r="8498" spans="21:23" x14ac:dyDescent="0.2">
      <c r="U8498" s="77"/>
      <c r="V8498" s="61"/>
      <c r="W8498" s="61"/>
    </row>
    <row r="8499" spans="21:23" x14ac:dyDescent="0.2">
      <c r="U8499" s="77"/>
      <c r="V8499" s="61"/>
      <c r="W8499" s="61"/>
    </row>
    <row r="8500" spans="21:23" x14ac:dyDescent="0.2">
      <c r="U8500" s="77"/>
      <c r="V8500" s="61"/>
      <c r="W8500" s="61"/>
    </row>
    <row r="8501" spans="21:23" x14ac:dyDescent="0.2">
      <c r="U8501" s="77"/>
      <c r="V8501" s="61"/>
      <c r="W8501" s="61"/>
    </row>
    <row r="8502" spans="21:23" x14ac:dyDescent="0.2">
      <c r="U8502" s="77"/>
      <c r="V8502" s="61"/>
      <c r="W8502" s="61"/>
    </row>
    <row r="8503" spans="21:23" x14ac:dyDescent="0.2">
      <c r="U8503" s="77"/>
      <c r="V8503" s="61"/>
      <c r="W8503" s="61"/>
    </row>
    <row r="8504" spans="21:23" x14ac:dyDescent="0.2">
      <c r="U8504" s="77"/>
      <c r="V8504" s="61"/>
      <c r="W8504" s="61"/>
    </row>
    <row r="8505" spans="21:23" x14ac:dyDescent="0.2">
      <c r="U8505" s="77"/>
      <c r="V8505" s="61"/>
      <c r="W8505" s="61"/>
    </row>
    <row r="8506" spans="21:23" x14ac:dyDescent="0.2">
      <c r="U8506" s="77"/>
      <c r="V8506" s="61"/>
      <c r="W8506" s="61"/>
    </row>
    <row r="8507" spans="21:23" x14ac:dyDescent="0.2">
      <c r="U8507" s="77"/>
      <c r="V8507" s="61"/>
      <c r="W8507" s="61"/>
    </row>
    <row r="8508" spans="21:23" x14ac:dyDescent="0.2">
      <c r="U8508" s="77"/>
      <c r="V8508" s="61"/>
      <c r="W8508" s="61"/>
    </row>
    <row r="8509" spans="21:23" x14ac:dyDescent="0.2">
      <c r="U8509" s="77"/>
      <c r="V8509" s="61"/>
      <c r="W8509" s="61"/>
    </row>
    <row r="8510" spans="21:23" x14ac:dyDescent="0.2">
      <c r="U8510" s="77"/>
      <c r="V8510" s="61"/>
      <c r="W8510" s="61"/>
    </row>
    <row r="8511" spans="21:23" x14ac:dyDescent="0.2">
      <c r="U8511" s="77"/>
      <c r="V8511" s="61"/>
      <c r="W8511" s="61"/>
    </row>
    <row r="8512" spans="21:23" x14ac:dyDescent="0.2">
      <c r="U8512" s="77"/>
      <c r="V8512" s="61"/>
      <c r="W8512" s="61"/>
    </row>
    <row r="8513" spans="21:23" x14ac:dyDescent="0.2">
      <c r="U8513" s="77"/>
      <c r="V8513" s="61"/>
      <c r="W8513" s="61"/>
    </row>
    <row r="8514" spans="21:23" x14ac:dyDescent="0.2">
      <c r="U8514" s="77"/>
      <c r="V8514" s="61"/>
      <c r="W8514" s="61"/>
    </row>
    <row r="8515" spans="21:23" x14ac:dyDescent="0.2">
      <c r="U8515" s="77"/>
      <c r="V8515" s="61"/>
      <c r="W8515" s="61"/>
    </row>
    <row r="8516" spans="21:23" x14ac:dyDescent="0.2">
      <c r="U8516" s="77"/>
      <c r="V8516" s="61"/>
      <c r="W8516" s="61"/>
    </row>
    <row r="8517" spans="21:23" x14ac:dyDescent="0.2">
      <c r="U8517" s="77"/>
      <c r="V8517" s="61"/>
      <c r="W8517" s="61"/>
    </row>
    <row r="8518" spans="21:23" x14ac:dyDescent="0.2">
      <c r="U8518" s="77"/>
      <c r="V8518" s="61"/>
      <c r="W8518" s="61"/>
    </row>
    <row r="8519" spans="21:23" x14ac:dyDescent="0.2">
      <c r="U8519" s="77"/>
      <c r="V8519" s="61"/>
      <c r="W8519" s="61"/>
    </row>
    <row r="8520" spans="21:23" x14ac:dyDescent="0.2">
      <c r="U8520" s="77"/>
      <c r="V8520" s="61"/>
      <c r="W8520" s="61"/>
    </row>
    <row r="8521" spans="21:23" x14ac:dyDescent="0.2">
      <c r="U8521" s="77"/>
      <c r="V8521" s="61"/>
      <c r="W8521" s="61"/>
    </row>
    <row r="8522" spans="21:23" x14ac:dyDescent="0.2">
      <c r="U8522" s="77"/>
      <c r="V8522" s="61"/>
      <c r="W8522" s="61"/>
    </row>
    <row r="8523" spans="21:23" x14ac:dyDescent="0.2">
      <c r="U8523" s="77"/>
      <c r="V8523" s="61"/>
      <c r="W8523" s="61"/>
    </row>
    <row r="8524" spans="21:23" x14ac:dyDescent="0.2">
      <c r="U8524" s="77"/>
      <c r="V8524" s="61"/>
      <c r="W8524" s="61"/>
    </row>
    <row r="8525" spans="21:23" x14ac:dyDescent="0.2">
      <c r="U8525" s="77"/>
      <c r="V8525" s="61"/>
      <c r="W8525" s="61"/>
    </row>
    <row r="8526" spans="21:23" x14ac:dyDescent="0.2">
      <c r="U8526" s="77"/>
      <c r="V8526" s="61"/>
      <c r="W8526" s="61"/>
    </row>
    <row r="8527" spans="21:23" x14ac:dyDescent="0.2">
      <c r="U8527" s="77"/>
      <c r="V8527" s="61"/>
      <c r="W8527" s="61"/>
    </row>
    <row r="8528" spans="21:23" x14ac:dyDescent="0.2">
      <c r="U8528" s="77"/>
      <c r="V8528" s="61"/>
      <c r="W8528" s="61"/>
    </row>
    <row r="8529" spans="21:23" x14ac:dyDescent="0.2">
      <c r="U8529" s="77"/>
      <c r="V8529" s="61"/>
      <c r="W8529" s="61"/>
    </row>
    <row r="8530" spans="21:23" x14ac:dyDescent="0.2">
      <c r="U8530" s="77"/>
      <c r="V8530" s="61"/>
      <c r="W8530" s="61"/>
    </row>
    <row r="8531" spans="21:23" x14ac:dyDescent="0.2">
      <c r="U8531" s="77"/>
      <c r="V8531" s="61"/>
      <c r="W8531" s="61"/>
    </row>
    <row r="8532" spans="21:23" x14ac:dyDescent="0.2">
      <c r="U8532" s="77"/>
      <c r="V8532" s="61"/>
      <c r="W8532" s="61"/>
    </row>
    <row r="8533" spans="21:23" x14ac:dyDescent="0.2">
      <c r="U8533" s="77"/>
      <c r="V8533" s="61"/>
      <c r="W8533" s="61"/>
    </row>
    <row r="8534" spans="21:23" x14ac:dyDescent="0.2">
      <c r="U8534" s="77"/>
      <c r="V8534" s="61"/>
      <c r="W8534" s="61"/>
    </row>
    <row r="8535" spans="21:23" x14ac:dyDescent="0.2">
      <c r="U8535" s="77"/>
      <c r="V8535" s="61"/>
      <c r="W8535" s="61"/>
    </row>
    <row r="8536" spans="21:23" x14ac:dyDescent="0.2">
      <c r="U8536" s="77"/>
      <c r="V8536" s="61"/>
      <c r="W8536" s="61"/>
    </row>
    <row r="8537" spans="21:23" x14ac:dyDescent="0.2">
      <c r="U8537" s="77"/>
      <c r="V8537" s="61"/>
      <c r="W8537" s="61"/>
    </row>
    <row r="8538" spans="21:23" x14ac:dyDescent="0.2">
      <c r="U8538" s="77"/>
      <c r="V8538" s="61"/>
      <c r="W8538" s="61"/>
    </row>
    <row r="8539" spans="21:23" x14ac:dyDescent="0.2">
      <c r="U8539" s="77"/>
      <c r="V8539" s="61"/>
      <c r="W8539" s="61"/>
    </row>
    <row r="8540" spans="21:23" x14ac:dyDescent="0.2">
      <c r="U8540" s="77"/>
      <c r="V8540" s="61"/>
      <c r="W8540" s="61"/>
    </row>
    <row r="8541" spans="21:23" x14ac:dyDescent="0.2">
      <c r="U8541" s="77"/>
      <c r="V8541" s="61"/>
      <c r="W8541" s="61"/>
    </row>
    <row r="8542" spans="21:23" x14ac:dyDescent="0.2">
      <c r="U8542" s="77"/>
      <c r="V8542" s="61"/>
      <c r="W8542" s="61"/>
    </row>
    <row r="8543" spans="21:23" x14ac:dyDescent="0.2">
      <c r="U8543" s="77"/>
      <c r="V8543" s="61"/>
      <c r="W8543" s="61"/>
    </row>
    <row r="8544" spans="21:23" x14ac:dyDescent="0.2">
      <c r="U8544" s="77"/>
      <c r="V8544" s="61"/>
      <c r="W8544" s="61"/>
    </row>
    <row r="8545" spans="21:23" x14ac:dyDescent="0.2">
      <c r="U8545" s="77"/>
      <c r="V8545" s="61"/>
      <c r="W8545" s="61"/>
    </row>
    <row r="8546" spans="21:23" x14ac:dyDescent="0.2">
      <c r="U8546" s="77"/>
      <c r="V8546" s="61"/>
      <c r="W8546" s="61"/>
    </row>
    <row r="8547" spans="21:23" x14ac:dyDescent="0.2">
      <c r="U8547" s="77"/>
      <c r="V8547" s="61"/>
      <c r="W8547" s="61"/>
    </row>
    <row r="8548" spans="21:23" x14ac:dyDescent="0.2">
      <c r="U8548" s="77"/>
      <c r="V8548" s="61"/>
      <c r="W8548" s="61"/>
    </row>
    <row r="8549" spans="21:23" x14ac:dyDescent="0.2">
      <c r="U8549" s="77"/>
      <c r="V8549" s="61"/>
      <c r="W8549" s="61"/>
    </row>
    <row r="8550" spans="21:23" x14ac:dyDescent="0.2">
      <c r="U8550" s="77"/>
      <c r="V8550" s="61"/>
      <c r="W8550" s="61"/>
    </row>
    <row r="8551" spans="21:23" x14ac:dyDescent="0.2">
      <c r="U8551" s="77"/>
      <c r="V8551" s="61"/>
      <c r="W8551" s="61"/>
    </row>
    <row r="8552" spans="21:23" x14ac:dyDescent="0.2">
      <c r="U8552" s="77"/>
      <c r="V8552" s="61"/>
      <c r="W8552" s="61"/>
    </row>
    <row r="8553" spans="21:23" x14ac:dyDescent="0.2">
      <c r="U8553" s="77"/>
      <c r="V8553" s="61"/>
      <c r="W8553" s="61"/>
    </row>
    <row r="8554" spans="21:23" x14ac:dyDescent="0.2">
      <c r="U8554" s="77"/>
      <c r="V8554" s="61"/>
      <c r="W8554" s="61"/>
    </row>
    <row r="8555" spans="21:23" x14ac:dyDescent="0.2">
      <c r="U8555" s="77"/>
      <c r="V8555" s="61"/>
      <c r="W8555" s="61"/>
    </row>
    <row r="8556" spans="21:23" x14ac:dyDescent="0.2">
      <c r="U8556" s="77"/>
      <c r="V8556" s="61"/>
      <c r="W8556" s="61"/>
    </row>
    <row r="8557" spans="21:23" x14ac:dyDescent="0.2">
      <c r="U8557" s="77"/>
      <c r="V8557" s="61"/>
      <c r="W8557" s="61"/>
    </row>
    <row r="8558" spans="21:23" x14ac:dyDescent="0.2">
      <c r="U8558" s="77"/>
      <c r="V8558" s="61"/>
      <c r="W8558" s="61"/>
    </row>
    <row r="8559" spans="21:23" x14ac:dyDescent="0.2">
      <c r="U8559" s="77"/>
      <c r="V8559" s="61"/>
      <c r="W8559" s="61"/>
    </row>
    <row r="8560" spans="21:23" x14ac:dyDescent="0.2">
      <c r="U8560" s="77"/>
      <c r="V8560" s="61"/>
      <c r="W8560" s="61"/>
    </row>
    <row r="8561" spans="21:23" x14ac:dyDescent="0.2">
      <c r="U8561" s="77"/>
      <c r="V8561" s="61"/>
      <c r="W8561" s="61"/>
    </row>
    <row r="8562" spans="21:23" x14ac:dyDescent="0.2">
      <c r="U8562" s="77"/>
      <c r="V8562" s="61"/>
      <c r="W8562" s="61"/>
    </row>
    <row r="8563" spans="21:23" x14ac:dyDescent="0.2">
      <c r="U8563" s="77"/>
      <c r="V8563" s="61"/>
      <c r="W8563" s="61"/>
    </row>
    <row r="8564" spans="21:23" x14ac:dyDescent="0.2">
      <c r="U8564" s="77"/>
      <c r="V8564" s="61"/>
      <c r="W8564" s="61"/>
    </row>
    <row r="8565" spans="21:23" x14ac:dyDescent="0.2">
      <c r="U8565" s="77"/>
      <c r="V8565" s="61"/>
      <c r="W8565" s="61"/>
    </row>
    <row r="8566" spans="21:23" x14ac:dyDescent="0.2">
      <c r="U8566" s="77"/>
      <c r="V8566" s="61"/>
      <c r="W8566" s="61"/>
    </row>
    <row r="8567" spans="21:23" x14ac:dyDescent="0.2">
      <c r="U8567" s="77"/>
      <c r="V8567" s="61"/>
      <c r="W8567" s="61"/>
    </row>
    <row r="8568" spans="21:23" x14ac:dyDescent="0.2">
      <c r="U8568" s="77"/>
      <c r="V8568" s="61"/>
      <c r="W8568" s="61"/>
    </row>
    <row r="8569" spans="21:23" x14ac:dyDescent="0.2">
      <c r="U8569" s="77"/>
      <c r="V8569" s="61"/>
      <c r="W8569" s="61"/>
    </row>
    <row r="8570" spans="21:23" x14ac:dyDescent="0.2">
      <c r="U8570" s="77"/>
      <c r="V8570" s="61"/>
      <c r="W8570" s="61"/>
    </row>
    <row r="8571" spans="21:23" x14ac:dyDescent="0.2">
      <c r="U8571" s="77"/>
      <c r="V8571" s="61"/>
      <c r="W8571" s="61"/>
    </row>
    <row r="8572" spans="21:23" x14ac:dyDescent="0.2">
      <c r="U8572" s="77"/>
      <c r="V8572" s="61"/>
      <c r="W8572" s="61"/>
    </row>
    <row r="8573" spans="21:23" x14ac:dyDescent="0.2">
      <c r="U8573" s="77"/>
      <c r="V8573" s="61"/>
      <c r="W8573" s="61"/>
    </row>
    <row r="8574" spans="21:23" x14ac:dyDescent="0.2">
      <c r="U8574" s="77"/>
      <c r="V8574" s="61"/>
      <c r="W8574" s="61"/>
    </row>
    <row r="8575" spans="21:23" x14ac:dyDescent="0.2">
      <c r="U8575" s="77"/>
      <c r="V8575" s="61"/>
      <c r="W8575" s="61"/>
    </row>
    <row r="8576" spans="21:23" x14ac:dyDescent="0.2">
      <c r="U8576" s="77"/>
      <c r="V8576" s="61"/>
      <c r="W8576" s="61"/>
    </row>
    <row r="8577" spans="21:23" x14ac:dyDescent="0.2">
      <c r="U8577" s="77"/>
      <c r="V8577" s="61"/>
      <c r="W8577" s="61"/>
    </row>
    <row r="8578" spans="21:23" x14ac:dyDescent="0.2">
      <c r="U8578" s="77"/>
      <c r="V8578" s="61"/>
      <c r="W8578" s="61"/>
    </row>
    <row r="8579" spans="21:23" x14ac:dyDescent="0.2">
      <c r="U8579" s="77"/>
      <c r="V8579" s="61"/>
      <c r="W8579" s="61"/>
    </row>
    <row r="8580" spans="21:23" x14ac:dyDescent="0.2">
      <c r="U8580" s="77"/>
      <c r="V8580" s="61"/>
      <c r="W8580" s="61"/>
    </row>
    <row r="8581" spans="21:23" x14ac:dyDescent="0.2">
      <c r="U8581" s="77"/>
      <c r="V8581" s="61"/>
      <c r="W8581" s="61"/>
    </row>
    <row r="8582" spans="21:23" x14ac:dyDescent="0.2">
      <c r="U8582" s="77"/>
      <c r="V8582" s="61"/>
      <c r="W8582" s="61"/>
    </row>
    <row r="8583" spans="21:23" x14ac:dyDescent="0.2">
      <c r="U8583" s="77"/>
      <c r="V8583" s="61"/>
      <c r="W8583" s="61"/>
    </row>
    <row r="8584" spans="21:23" x14ac:dyDescent="0.2">
      <c r="U8584" s="77"/>
      <c r="V8584" s="61"/>
      <c r="W8584" s="61"/>
    </row>
    <row r="8585" spans="21:23" x14ac:dyDescent="0.2">
      <c r="U8585" s="77"/>
      <c r="V8585" s="61"/>
      <c r="W8585" s="61"/>
    </row>
    <row r="8586" spans="21:23" x14ac:dyDescent="0.2">
      <c r="U8586" s="77"/>
      <c r="V8586" s="61"/>
      <c r="W8586" s="61"/>
    </row>
    <row r="8587" spans="21:23" x14ac:dyDescent="0.2">
      <c r="U8587" s="77"/>
      <c r="V8587" s="61"/>
      <c r="W8587" s="61"/>
    </row>
    <row r="8588" spans="21:23" x14ac:dyDescent="0.2">
      <c r="U8588" s="77"/>
      <c r="V8588" s="61"/>
      <c r="W8588" s="61"/>
    </row>
    <row r="8589" spans="21:23" x14ac:dyDescent="0.2">
      <c r="U8589" s="77"/>
      <c r="V8589" s="61"/>
      <c r="W8589" s="61"/>
    </row>
    <row r="8590" spans="21:23" x14ac:dyDescent="0.2">
      <c r="U8590" s="77"/>
      <c r="V8590" s="61"/>
      <c r="W8590" s="61"/>
    </row>
    <row r="8591" spans="21:23" x14ac:dyDescent="0.2">
      <c r="U8591" s="77"/>
      <c r="V8591" s="61"/>
      <c r="W8591" s="61"/>
    </row>
    <row r="8592" spans="21:23" x14ac:dyDescent="0.2">
      <c r="U8592" s="77"/>
      <c r="V8592" s="61"/>
      <c r="W8592" s="61"/>
    </row>
    <row r="8593" spans="21:23" x14ac:dyDescent="0.2">
      <c r="U8593" s="77"/>
      <c r="V8593" s="61"/>
      <c r="W8593" s="61"/>
    </row>
    <row r="8594" spans="21:23" x14ac:dyDescent="0.2">
      <c r="U8594" s="77"/>
      <c r="V8594" s="61"/>
      <c r="W8594" s="61"/>
    </row>
    <row r="8595" spans="21:23" x14ac:dyDescent="0.2">
      <c r="U8595" s="77"/>
      <c r="V8595" s="61"/>
      <c r="W8595" s="61"/>
    </row>
    <row r="8596" spans="21:23" x14ac:dyDescent="0.2">
      <c r="U8596" s="77"/>
      <c r="V8596" s="61"/>
      <c r="W8596" s="61"/>
    </row>
    <row r="8597" spans="21:23" x14ac:dyDescent="0.2">
      <c r="U8597" s="77"/>
      <c r="V8597" s="61"/>
      <c r="W8597" s="61"/>
    </row>
    <row r="8598" spans="21:23" x14ac:dyDescent="0.2">
      <c r="U8598" s="77"/>
      <c r="V8598" s="61"/>
      <c r="W8598" s="61"/>
    </row>
    <row r="8599" spans="21:23" x14ac:dyDescent="0.2">
      <c r="U8599" s="77"/>
      <c r="V8599" s="61"/>
      <c r="W8599" s="61"/>
    </row>
    <row r="8600" spans="21:23" x14ac:dyDescent="0.2">
      <c r="U8600" s="77"/>
      <c r="V8600" s="61"/>
      <c r="W8600" s="61"/>
    </row>
    <row r="8601" spans="21:23" x14ac:dyDescent="0.2">
      <c r="U8601" s="77"/>
      <c r="V8601" s="61"/>
      <c r="W8601" s="61"/>
    </row>
    <row r="8602" spans="21:23" x14ac:dyDescent="0.2">
      <c r="U8602" s="77"/>
      <c r="V8602" s="61"/>
      <c r="W8602" s="61"/>
    </row>
    <row r="8603" spans="21:23" x14ac:dyDescent="0.2">
      <c r="U8603" s="77"/>
      <c r="V8603" s="61"/>
      <c r="W8603" s="61"/>
    </row>
    <row r="8604" spans="21:23" x14ac:dyDescent="0.2">
      <c r="U8604" s="77"/>
      <c r="V8604" s="61"/>
      <c r="W8604" s="61"/>
    </row>
    <row r="8605" spans="21:23" x14ac:dyDescent="0.2">
      <c r="U8605" s="77"/>
      <c r="V8605" s="61"/>
      <c r="W8605" s="61"/>
    </row>
    <row r="8606" spans="21:23" x14ac:dyDescent="0.2">
      <c r="U8606" s="77"/>
      <c r="V8606" s="61"/>
      <c r="W8606" s="61"/>
    </row>
    <row r="8607" spans="21:23" x14ac:dyDescent="0.2">
      <c r="U8607" s="77"/>
      <c r="V8607" s="61"/>
      <c r="W8607" s="61"/>
    </row>
    <row r="8608" spans="21:23" x14ac:dyDescent="0.2">
      <c r="U8608" s="77"/>
      <c r="V8608" s="61"/>
      <c r="W8608" s="61"/>
    </row>
    <row r="8609" spans="21:23" x14ac:dyDescent="0.2">
      <c r="U8609" s="77"/>
      <c r="V8609" s="61"/>
      <c r="W8609" s="61"/>
    </row>
    <row r="8610" spans="21:23" x14ac:dyDescent="0.2">
      <c r="U8610" s="77"/>
      <c r="V8610" s="61"/>
      <c r="W8610" s="61"/>
    </row>
    <row r="8611" spans="21:23" x14ac:dyDescent="0.2">
      <c r="U8611" s="77"/>
      <c r="V8611" s="61"/>
      <c r="W8611" s="61"/>
    </row>
    <row r="8612" spans="21:23" x14ac:dyDescent="0.2">
      <c r="U8612" s="77"/>
      <c r="V8612" s="61"/>
      <c r="W8612" s="61"/>
    </row>
    <row r="8613" spans="21:23" x14ac:dyDescent="0.2">
      <c r="U8613" s="77"/>
      <c r="V8613" s="61"/>
      <c r="W8613" s="61"/>
    </row>
    <row r="8614" spans="21:23" x14ac:dyDescent="0.2">
      <c r="U8614" s="77"/>
      <c r="V8614" s="61"/>
      <c r="W8614" s="61"/>
    </row>
    <row r="8615" spans="21:23" x14ac:dyDescent="0.2">
      <c r="U8615" s="77"/>
      <c r="V8615" s="61"/>
      <c r="W8615" s="61"/>
    </row>
    <row r="8616" spans="21:23" x14ac:dyDescent="0.2">
      <c r="U8616" s="77"/>
      <c r="V8616" s="61"/>
      <c r="W8616" s="61"/>
    </row>
    <row r="8617" spans="21:23" x14ac:dyDescent="0.2">
      <c r="U8617" s="77"/>
      <c r="V8617" s="61"/>
      <c r="W8617" s="61"/>
    </row>
    <row r="8618" spans="21:23" x14ac:dyDescent="0.2">
      <c r="U8618" s="77"/>
      <c r="V8618" s="61"/>
      <c r="W8618" s="61"/>
    </row>
    <row r="8619" spans="21:23" x14ac:dyDescent="0.2">
      <c r="U8619" s="77"/>
      <c r="V8619" s="61"/>
      <c r="W8619" s="61"/>
    </row>
    <row r="8620" spans="21:23" x14ac:dyDescent="0.2">
      <c r="U8620" s="77"/>
      <c r="V8620" s="61"/>
      <c r="W8620" s="61"/>
    </row>
    <row r="8621" spans="21:23" x14ac:dyDescent="0.2">
      <c r="U8621" s="77"/>
      <c r="V8621" s="61"/>
      <c r="W8621" s="61"/>
    </row>
    <row r="8622" spans="21:23" x14ac:dyDescent="0.2">
      <c r="U8622" s="77"/>
      <c r="V8622" s="61"/>
      <c r="W8622" s="61"/>
    </row>
    <row r="8623" spans="21:23" x14ac:dyDescent="0.2">
      <c r="U8623" s="77"/>
      <c r="V8623" s="61"/>
      <c r="W8623" s="61"/>
    </row>
    <row r="8624" spans="21:23" x14ac:dyDescent="0.2">
      <c r="U8624" s="77"/>
      <c r="V8624" s="61"/>
      <c r="W8624" s="61"/>
    </row>
    <row r="8625" spans="21:23" x14ac:dyDescent="0.2">
      <c r="U8625" s="77"/>
      <c r="V8625" s="61"/>
      <c r="W8625" s="61"/>
    </row>
    <row r="8626" spans="21:23" x14ac:dyDescent="0.2">
      <c r="U8626" s="77"/>
      <c r="V8626" s="61"/>
      <c r="W8626" s="61"/>
    </row>
    <row r="8627" spans="21:23" x14ac:dyDescent="0.2">
      <c r="U8627" s="77"/>
      <c r="V8627" s="61"/>
      <c r="W8627" s="61"/>
    </row>
    <row r="8628" spans="21:23" x14ac:dyDescent="0.2">
      <c r="U8628" s="77"/>
      <c r="V8628" s="61"/>
      <c r="W8628" s="61"/>
    </row>
    <row r="8629" spans="21:23" x14ac:dyDescent="0.2">
      <c r="U8629" s="77"/>
      <c r="V8629" s="61"/>
      <c r="W8629" s="61"/>
    </row>
    <row r="8630" spans="21:23" x14ac:dyDescent="0.2">
      <c r="U8630" s="77"/>
      <c r="V8630" s="61"/>
      <c r="W8630" s="61"/>
    </row>
    <row r="8631" spans="21:23" x14ac:dyDescent="0.2">
      <c r="U8631" s="77"/>
      <c r="V8631" s="61"/>
      <c r="W8631" s="61"/>
    </row>
    <row r="8632" spans="21:23" x14ac:dyDescent="0.2">
      <c r="U8632" s="77"/>
      <c r="V8632" s="61"/>
      <c r="W8632" s="61"/>
    </row>
    <row r="8633" spans="21:23" x14ac:dyDescent="0.2">
      <c r="U8633" s="77"/>
      <c r="V8633" s="61"/>
      <c r="W8633" s="61"/>
    </row>
    <row r="8634" spans="21:23" x14ac:dyDescent="0.2">
      <c r="U8634" s="77"/>
      <c r="V8634" s="61"/>
      <c r="W8634" s="61"/>
    </row>
    <row r="8635" spans="21:23" x14ac:dyDescent="0.2">
      <c r="U8635" s="77"/>
      <c r="V8635" s="61"/>
      <c r="W8635" s="61"/>
    </row>
    <row r="8636" spans="21:23" x14ac:dyDescent="0.2">
      <c r="U8636" s="77"/>
      <c r="V8636" s="61"/>
      <c r="W8636" s="61"/>
    </row>
    <row r="8637" spans="21:23" x14ac:dyDescent="0.2">
      <c r="U8637" s="77"/>
      <c r="V8637" s="61"/>
      <c r="W8637" s="61"/>
    </row>
    <row r="8638" spans="21:23" x14ac:dyDescent="0.2">
      <c r="U8638" s="77"/>
      <c r="V8638" s="61"/>
      <c r="W8638" s="61"/>
    </row>
    <row r="8639" spans="21:23" x14ac:dyDescent="0.2">
      <c r="U8639" s="77"/>
      <c r="V8639" s="61"/>
      <c r="W8639" s="61"/>
    </row>
    <row r="8640" spans="21:23" x14ac:dyDescent="0.2">
      <c r="U8640" s="77"/>
      <c r="V8640" s="61"/>
      <c r="W8640" s="61"/>
    </row>
    <row r="8641" spans="21:23" x14ac:dyDescent="0.2">
      <c r="U8641" s="77"/>
      <c r="V8641" s="61"/>
      <c r="W8641" s="61"/>
    </row>
    <row r="8642" spans="21:23" x14ac:dyDescent="0.2">
      <c r="U8642" s="77"/>
      <c r="V8642" s="61"/>
      <c r="W8642" s="61"/>
    </row>
    <row r="8643" spans="21:23" x14ac:dyDescent="0.2">
      <c r="U8643" s="77"/>
      <c r="V8643" s="61"/>
      <c r="W8643" s="61"/>
    </row>
    <row r="8644" spans="21:23" x14ac:dyDescent="0.2">
      <c r="U8644" s="77"/>
      <c r="V8644" s="61"/>
      <c r="W8644" s="61"/>
    </row>
    <row r="8645" spans="21:23" x14ac:dyDescent="0.2">
      <c r="U8645" s="77"/>
      <c r="V8645" s="61"/>
      <c r="W8645" s="61"/>
    </row>
    <row r="8646" spans="21:23" x14ac:dyDescent="0.2">
      <c r="U8646" s="77"/>
      <c r="V8646" s="61"/>
      <c r="W8646" s="61"/>
    </row>
    <row r="8647" spans="21:23" x14ac:dyDescent="0.2">
      <c r="U8647" s="77"/>
      <c r="V8647" s="61"/>
      <c r="W8647" s="61"/>
    </row>
    <row r="8648" spans="21:23" x14ac:dyDescent="0.2">
      <c r="U8648" s="77"/>
      <c r="V8648" s="61"/>
      <c r="W8648" s="61"/>
    </row>
    <row r="8649" spans="21:23" x14ac:dyDescent="0.2">
      <c r="U8649" s="77"/>
      <c r="V8649" s="61"/>
      <c r="W8649" s="61"/>
    </row>
    <row r="8650" spans="21:23" x14ac:dyDescent="0.2">
      <c r="U8650" s="77"/>
      <c r="V8650" s="61"/>
      <c r="W8650" s="61"/>
    </row>
    <row r="8651" spans="21:23" x14ac:dyDescent="0.2">
      <c r="U8651" s="77"/>
      <c r="V8651" s="61"/>
      <c r="W8651" s="61"/>
    </row>
    <row r="8652" spans="21:23" x14ac:dyDescent="0.2">
      <c r="U8652" s="77"/>
      <c r="V8652" s="61"/>
      <c r="W8652" s="61"/>
    </row>
    <row r="8653" spans="21:23" x14ac:dyDescent="0.2">
      <c r="U8653" s="77"/>
      <c r="V8653" s="61"/>
      <c r="W8653" s="61"/>
    </row>
    <row r="8654" spans="21:23" x14ac:dyDescent="0.2">
      <c r="U8654" s="77"/>
      <c r="V8654" s="61"/>
      <c r="W8654" s="61"/>
    </row>
    <row r="8655" spans="21:23" x14ac:dyDescent="0.2">
      <c r="U8655" s="77"/>
      <c r="V8655" s="61"/>
      <c r="W8655" s="61"/>
    </row>
    <row r="8656" spans="21:23" x14ac:dyDescent="0.2">
      <c r="U8656" s="77"/>
      <c r="V8656" s="61"/>
      <c r="W8656" s="61"/>
    </row>
    <row r="8657" spans="21:23" x14ac:dyDescent="0.2">
      <c r="U8657" s="77"/>
      <c r="V8657" s="61"/>
      <c r="W8657" s="61"/>
    </row>
    <row r="8658" spans="21:23" x14ac:dyDescent="0.2">
      <c r="U8658" s="77"/>
      <c r="V8658" s="61"/>
      <c r="W8658" s="61"/>
    </row>
    <row r="8659" spans="21:23" x14ac:dyDescent="0.2">
      <c r="U8659" s="77"/>
      <c r="V8659" s="61"/>
      <c r="W8659" s="61"/>
    </row>
    <row r="8660" spans="21:23" x14ac:dyDescent="0.2">
      <c r="U8660" s="77"/>
      <c r="V8660" s="61"/>
      <c r="W8660" s="61"/>
    </row>
    <row r="8661" spans="21:23" x14ac:dyDescent="0.2">
      <c r="U8661" s="77"/>
      <c r="V8661" s="61"/>
      <c r="W8661" s="61"/>
    </row>
    <row r="8662" spans="21:23" x14ac:dyDescent="0.2">
      <c r="U8662" s="77"/>
      <c r="V8662" s="61"/>
      <c r="W8662" s="61"/>
    </row>
    <row r="8663" spans="21:23" x14ac:dyDescent="0.2">
      <c r="U8663" s="77"/>
      <c r="V8663" s="61"/>
      <c r="W8663" s="61"/>
    </row>
    <row r="8664" spans="21:23" x14ac:dyDescent="0.2">
      <c r="U8664" s="77"/>
      <c r="V8664" s="61"/>
      <c r="W8664" s="61"/>
    </row>
    <row r="8665" spans="21:23" x14ac:dyDescent="0.2">
      <c r="U8665" s="77"/>
      <c r="V8665" s="61"/>
      <c r="W8665" s="61"/>
    </row>
    <row r="8666" spans="21:23" x14ac:dyDescent="0.2">
      <c r="U8666" s="77"/>
      <c r="V8666" s="61"/>
      <c r="W8666" s="61"/>
    </row>
    <row r="8667" spans="21:23" x14ac:dyDescent="0.2">
      <c r="U8667" s="77"/>
      <c r="V8667" s="61"/>
      <c r="W8667" s="61"/>
    </row>
    <row r="8668" spans="21:23" x14ac:dyDescent="0.2">
      <c r="U8668" s="77"/>
      <c r="V8668" s="61"/>
      <c r="W8668" s="61"/>
    </row>
    <row r="8669" spans="21:23" x14ac:dyDescent="0.2">
      <c r="U8669" s="77"/>
      <c r="V8669" s="61"/>
      <c r="W8669" s="61"/>
    </row>
    <row r="8670" spans="21:23" x14ac:dyDescent="0.2">
      <c r="U8670" s="77"/>
      <c r="V8670" s="61"/>
      <c r="W8670" s="61"/>
    </row>
    <row r="8671" spans="21:23" x14ac:dyDescent="0.2">
      <c r="U8671" s="77"/>
      <c r="V8671" s="61"/>
      <c r="W8671" s="61"/>
    </row>
    <row r="8672" spans="21:23" x14ac:dyDescent="0.2">
      <c r="U8672" s="77"/>
      <c r="V8672" s="61"/>
      <c r="W8672" s="61"/>
    </row>
    <row r="8673" spans="21:23" x14ac:dyDescent="0.2">
      <c r="U8673" s="77"/>
      <c r="V8673" s="61"/>
      <c r="W8673" s="61"/>
    </row>
    <row r="8674" spans="21:23" x14ac:dyDescent="0.2">
      <c r="U8674" s="77"/>
      <c r="V8674" s="61"/>
      <c r="W8674" s="61"/>
    </row>
    <row r="8675" spans="21:23" x14ac:dyDescent="0.2">
      <c r="U8675" s="77"/>
      <c r="V8675" s="61"/>
      <c r="W8675" s="61"/>
    </row>
    <row r="8676" spans="21:23" x14ac:dyDescent="0.2">
      <c r="U8676" s="77"/>
      <c r="V8676" s="61"/>
      <c r="W8676" s="61"/>
    </row>
    <row r="8677" spans="21:23" x14ac:dyDescent="0.2">
      <c r="U8677" s="77"/>
      <c r="V8677" s="61"/>
      <c r="W8677" s="61"/>
    </row>
    <row r="8678" spans="21:23" x14ac:dyDescent="0.2">
      <c r="U8678" s="77"/>
      <c r="V8678" s="61"/>
      <c r="W8678" s="61"/>
    </row>
    <row r="8679" spans="21:23" x14ac:dyDescent="0.2">
      <c r="U8679" s="77"/>
      <c r="V8679" s="61"/>
      <c r="W8679" s="61"/>
    </row>
    <row r="8680" spans="21:23" x14ac:dyDescent="0.2">
      <c r="U8680" s="77"/>
      <c r="V8680" s="61"/>
      <c r="W8680" s="61"/>
    </row>
    <row r="8681" spans="21:23" x14ac:dyDescent="0.2">
      <c r="U8681" s="77"/>
      <c r="V8681" s="61"/>
      <c r="W8681" s="61"/>
    </row>
    <row r="8682" spans="21:23" x14ac:dyDescent="0.2">
      <c r="U8682" s="77"/>
      <c r="V8682" s="61"/>
      <c r="W8682" s="61"/>
    </row>
    <row r="8683" spans="21:23" x14ac:dyDescent="0.2">
      <c r="U8683" s="77"/>
      <c r="V8683" s="61"/>
      <c r="W8683" s="61"/>
    </row>
    <row r="8684" spans="21:23" x14ac:dyDescent="0.2">
      <c r="U8684" s="77"/>
      <c r="V8684" s="61"/>
      <c r="W8684" s="61"/>
    </row>
    <row r="8685" spans="21:23" x14ac:dyDescent="0.2">
      <c r="U8685" s="77"/>
      <c r="V8685" s="61"/>
      <c r="W8685" s="61"/>
    </row>
    <row r="8686" spans="21:23" x14ac:dyDescent="0.2">
      <c r="U8686" s="77"/>
      <c r="V8686" s="61"/>
      <c r="W8686" s="61"/>
    </row>
    <row r="8687" spans="21:23" x14ac:dyDescent="0.2">
      <c r="U8687" s="77"/>
      <c r="V8687" s="61"/>
      <c r="W8687" s="61"/>
    </row>
    <row r="8688" spans="21:23" x14ac:dyDescent="0.2">
      <c r="U8688" s="77"/>
      <c r="V8688" s="61"/>
      <c r="W8688" s="61"/>
    </row>
    <row r="8689" spans="21:23" x14ac:dyDescent="0.2">
      <c r="U8689" s="77"/>
      <c r="V8689" s="61"/>
      <c r="W8689" s="61"/>
    </row>
    <row r="8690" spans="21:23" x14ac:dyDescent="0.2">
      <c r="U8690" s="77"/>
      <c r="V8690" s="61"/>
      <c r="W8690" s="61"/>
    </row>
    <row r="8691" spans="21:23" x14ac:dyDescent="0.2">
      <c r="U8691" s="77"/>
      <c r="V8691" s="61"/>
      <c r="W8691" s="61"/>
    </row>
    <row r="8692" spans="21:23" x14ac:dyDescent="0.2">
      <c r="U8692" s="77"/>
      <c r="V8692" s="61"/>
      <c r="W8692" s="61"/>
    </row>
    <row r="8693" spans="21:23" x14ac:dyDescent="0.2">
      <c r="U8693" s="77"/>
      <c r="V8693" s="61"/>
      <c r="W8693" s="61"/>
    </row>
    <row r="8694" spans="21:23" x14ac:dyDescent="0.2">
      <c r="U8694" s="77"/>
      <c r="V8694" s="61"/>
      <c r="W8694" s="61"/>
    </row>
    <row r="8695" spans="21:23" x14ac:dyDescent="0.2">
      <c r="U8695" s="77"/>
      <c r="V8695" s="61"/>
      <c r="W8695" s="61"/>
    </row>
    <row r="8696" spans="21:23" x14ac:dyDescent="0.2">
      <c r="U8696" s="77"/>
      <c r="V8696" s="61"/>
      <c r="W8696" s="61"/>
    </row>
    <row r="8697" spans="21:23" x14ac:dyDescent="0.2">
      <c r="U8697" s="77"/>
      <c r="V8697" s="61"/>
      <c r="W8697" s="61"/>
    </row>
    <row r="8698" spans="21:23" x14ac:dyDescent="0.2">
      <c r="U8698" s="77"/>
      <c r="V8698" s="61"/>
      <c r="W8698" s="61"/>
    </row>
    <row r="8699" spans="21:23" x14ac:dyDescent="0.2">
      <c r="U8699" s="77"/>
      <c r="V8699" s="61"/>
      <c r="W8699" s="61"/>
    </row>
    <row r="8700" spans="21:23" x14ac:dyDescent="0.2">
      <c r="U8700" s="77"/>
      <c r="V8700" s="61"/>
      <c r="W8700" s="61"/>
    </row>
    <row r="8701" spans="21:23" x14ac:dyDescent="0.2">
      <c r="U8701" s="77"/>
      <c r="V8701" s="61"/>
      <c r="W8701" s="61"/>
    </row>
    <row r="8702" spans="21:23" x14ac:dyDescent="0.2">
      <c r="U8702" s="77"/>
      <c r="V8702" s="61"/>
      <c r="W8702" s="61"/>
    </row>
    <row r="8703" spans="21:23" x14ac:dyDescent="0.2">
      <c r="U8703" s="77"/>
      <c r="V8703" s="61"/>
      <c r="W8703" s="61"/>
    </row>
    <row r="8704" spans="21:23" x14ac:dyDescent="0.2">
      <c r="U8704" s="77"/>
      <c r="V8704" s="61"/>
      <c r="W8704" s="61"/>
    </row>
    <row r="8705" spans="21:23" x14ac:dyDescent="0.2">
      <c r="U8705" s="77"/>
      <c r="V8705" s="61"/>
      <c r="W8705" s="61"/>
    </row>
    <row r="8706" spans="21:23" x14ac:dyDescent="0.2">
      <c r="U8706" s="77"/>
      <c r="V8706" s="61"/>
      <c r="W8706" s="61"/>
    </row>
    <row r="8707" spans="21:23" x14ac:dyDescent="0.2">
      <c r="U8707" s="77"/>
      <c r="V8707" s="61"/>
      <c r="W8707" s="61"/>
    </row>
    <row r="8708" spans="21:23" x14ac:dyDescent="0.2">
      <c r="U8708" s="77"/>
      <c r="V8708" s="61"/>
      <c r="W8708" s="61"/>
    </row>
    <row r="8709" spans="21:23" x14ac:dyDescent="0.2">
      <c r="U8709" s="77"/>
      <c r="V8709" s="61"/>
      <c r="W8709" s="61"/>
    </row>
    <row r="8710" spans="21:23" x14ac:dyDescent="0.2">
      <c r="U8710" s="77"/>
      <c r="V8710" s="61"/>
      <c r="W8710" s="61"/>
    </row>
    <row r="8711" spans="21:23" x14ac:dyDescent="0.2">
      <c r="U8711" s="77"/>
      <c r="V8711" s="61"/>
      <c r="W8711" s="61"/>
    </row>
    <row r="8712" spans="21:23" x14ac:dyDescent="0.2">
      <c r="U8712" s="77"/>
      <c r="V8712" s="61"/>
      <c r="W8712" s="61"/>
    </row>
    <row r="8713" spans="21:23" x14ac:dyDescent="0.2">
      <c r="U8713" s="77"/>
      <c r="V8713" s="61"/>
      <c r="W8713" s="61"/>
    </row>
    <row r="8714" spans="21:23" x14ac:dyDescent="0.2">
      <c r="U8714" s="77"/>
      <c r="V8714" s="61"/>
      <c r="W8714" s="61"/>
    </row>
    <row r="8715" spans="21:23" x14ac:dyDescent="0.2">
      <c r="U8715" s="77"/>
      <c r="V8715" s="61"/>
      <c r="W8715" s="61"/>
    </row>
    <row r="8716" spans="21:23" x14ac:dyDescent="0.2">
      <c r="U8716" s="77"/>
      <c r="V8716" s="61"/>
      <c r="W8716" s="61"/>
    </row>
    <row r="8717" spans="21:23" x14ac:dyDescent="0.2">
      <c r="U8717" s="77"/>
      <c r="V8717" s="61"/>
      <c r="W8717" s="61"/>
    </row>
    <row r="8718" spans="21:23" x14ac:dyDescent="0.2">
      <c r="U8718" s="77"/>
      <c r="V8718" s="61"/>
      <c r="W8718" s="61"/>
    </row>
    <row r="8719" spans="21:23" x14ac:dyDescent="0.2">
      <c r="U8719" s="77"/>
      <c r="V8719" s="61"/>
      <c r="W8719" s="61"/>
    </row>
    <row r="8720" spans="21:23" x14ac:dyDescent="0.2">
      <c r="U8720" s="77"/>
      <c r="V8720" s="61"/>
      <c r="W8720" s="61"/>
    </row>
    <row r="8721" spans="21:23" x14ac:dyDescent="0.2">
      <c r="U8721" s="77"/>
      <c r="V8721" s="61"/>
      <c r="W8721" s="61"/>
    </row>
    <row r="8722" spans="21:23" x14ac:dyDescent="0.2">
      <c r="U8722" s="77"/>
      <c r="V8722" s="61"/>
      <c r="W8722" s="61"/>
    </row>
    <row r="8723" spans="21:23" x14ac:dyDescent="0.2">
      <c r="U8723" s="77"/>
      <c r="V8723" s="61"/>
      <c r="W8723" s="61"/>
    </row>
    <row r="8724" spans="21:23" x14ac:dyDescent="0.2">
      <c r="U8724" s="77"/>
      <c r="V8724" s="61"/>
      <c r="W8724" s="61"/>
    </row>
    <row r="8725" spans="21:23" x14ac:dyDescent="0.2">
      <c r="U8725" s="77"/>
      <c r="V8725" s="61"/>
      <c r="W8725" s="61"/>
    </row>
    <row r="8726" spans="21:23" x14ac:dyDescent="0.2">
      <c r="U8726" s="77"/>
      <c r="V8726" s="61"/>
      <c r="W8726" s="61"/>
    </row>
    <row r="8727" spans="21:23" x14ac:dyDescent="0.2">
      <c r="U8727" s="77"/>
      <c r="V8727" s="61"/>
      <c r="W8727" s="61"/>
    </row>
    <row r="8728" spans="21:23" x14ac:dyDescent="0.2">
      <c r="U8728" s="77"/>
      <c r="V8728" s="61"/>
      <c r="W8728" s="61"/>
    </row>
    <row r="8729" spans="21:23" x14ac:dyDescent="0.2">
      <c r="U8729" s="77"/>
      <c r="V8729" s="61"/>
      <c r="W8729" s="61"/>
    </row>
    <row r="8730" spans="21:23" x14ac:dyDescent="0.2">
      <c r="U8730" s="77"/>
      <c r="V8730" s="61"/>
      <c r="W8730" s="61"/>
    </row>
    <row r="8731" spans="21:23" x14ac:dyDescent="0.2">
      <c r="U8731" s="77"/>
      <c r="V8731" s="61"/>
      <c r="W8731" s="61"/>
    </row>
    <row r="8732" spans="21:23" x14ac:dyDescent="0.2">
      <c r="U8732" s="77"/>
      <c r="V8732" s="61"/>
      <c r="W8732" s="61"/>
    </row>
    <row r="8733" spans="21:23" x14ac:dyDescent="0.2">
      <c r="U8733" s="77"/>
      <c r="V8733" s="61"/>
      <c r="W8733" s="61"/>
    </row>
    <row r="8734" spans="21:23" x14ac:dyDescent="0.2">
      <c r="U8734" s="77"/>
      <c r="V8734" s="61"/>
      <c r="W8734" s="61"/>
    </row>
    <row r="8735" spans="21:23" x14ac:dyDescent="0.2">
      <c r="U8735" s="77"/>
      <c r="V8735" s="61"/>
      <c r="W8735" s="61"/>
    </row>
    <row r="8736" spans="21:23" x14ac:dyDescent="0.2">
      <c r="U8736" s="77"/>
      <c r="V8736" s="61"/>
      <c r="W8736" s="61"/>
    </row>
    <row r="8737" spans="21:23" x14ac:dyDescent="0.2">
      <c r="U8737" s="77"/>
      <c r="V8737" s="61"/>
      <c r="W8737" s="61"/>
    </row>
    <row r="8738" spans="21:23" x14ac:dyDescent="0.2">
      <c r="U8738" s="77"/>
      <c r="V8738" s="61"/>
      <c r="W8738" s="61"/>
    </row>
    <row r="8739" spans="21:23" x14ac:dyDescent="0.2">
      <c r="U8739" s="77"/>
      <c r="V8739" s="61"/>
      <c r="W8739" s="61"/>
    </row>
    <row r="8740" spans="21:23" x14ac:dyDescent="0.2">
      <c r="U8740" s="77"/>
      <c r="V8740" s="61"/>
      <c r="W8740" s="61"/>
    </row>
    <row r="8741" spans="21:23" x14ac:dyDescent="0.2">
      <c r="U8741" s="77"/>
      <c r="V8741" s="61"/>
      <c r="W8741" s="61"/>
    </row>
    <row r="8742" spans="21:23" x14ac:dyDescent="0.2">
      <c r="U8742" s="77"/>
      <c r="V8742" s="61"/>
      <c r="W8742" s="61"/>
    </row>
    <row r="8743" spans="21:23" x14ac:dyDescent="0.2">
      <c r="U8743" s="77"/>
      <c r="V8743" s="61"/>
      <c r="W8743" s="61"/>
    </row>
    <row r="8744" spans="21:23" x14ac:dyDescent="0.2">
      <c r="U8744" s="77"/>
      <c r="V8744" s="61"/>
      <c r="W8744" s="61"/>
    </row>
    <row r="8745" spans="21:23" x14ac:dyDescent="0.2">
      <c r="U8745" s="77"/>
      <c r="V8745" s="61"/>
      <c r="W8745" s="61"/>
    </row>
    <row r="8746" spans="21:23" x14ac:dyDescent="0.2">
      <c r="U8746" s="77"/>
      <c r="V8746" s="61"/>
      <c r="W8746" s="61"/>
    </row>
    <row r="8747" spans="21:23" x14ac:dyDescent="0.2">
      <c r="U8747" s="77"/>
      <c r="V8747" s="61"/>
      <c r="W8747" s="61"/>
    </row>
    <row r="8748" spans="21:23" x14ac:dyDescent="0.2">
      <c r="U8748" s="77"/>
      <c r="V8748" s="61"/>
      <c r="W8748" s="61"/>
    </row>
    <row r="8749" spans="21:23" x14ac:dyDescent="0.2">
      <c r="U8749" s="77"/>
      <c r="V8749" s="61"/>
      <c r="W8749" s="61"/>
    </row>
    <row r="8750" spans="21:23" x14ac:dyDescent="0.2">
      <c r="U8750" s="77"/>
      <c r="V8750" s="61"/>
      <c r="W8750" s="61"/>
    </row>
    <row r="8751" spans="21:23" x14ac:dyDescent="0.2">
      <c r="U8751" s="77"/>
      <c r="V8751" s="61"/>
      <c r="W8751" s="61"/>
    </row>
    <row r="8752" spans="21:23" x14ac:dyDescent="0.2">
      <c r="U8752" s="77"/>
      <c r="V8752" s="61"/>
      <c r="W8752" s="61"/>
    </row>
    <row r="8753" spans="21:23" x14ac:dyDescent="0.2">
      <c r="U8753" s="77"/>
      <c r="V8753" s="61"/>
      <c r="W8753" s="61"/>
    </row>
    <row r="8754" spans="21:23" x14ac:dyDescent="0.2">
      <c r="U8754" s="77"/>
      <c r="V8754" s="61"/>
      <c r="W8754" s="61"/>
    </row>
    <row r="8755" spans="21:23" x14ac:dyDescent="0.2">
      <c r="U8755" s="77"/>
      <c r="V8755" s="61"/>
      <c r="W8755" s="61"/>
    </row>
    <row r="8756" spans="21:23" x14ac:dyDescent="0.2">
      <c r="U8756" s="77"/>
      <c r="V8756" s="61"/>
      <c r="W8756" s="61"/>
    </row>
    <row r="8757" spans="21:23" x14ac:dyDescent="0.2">
      <c r="U8757" s="77"/>
      <c r="V8757" s="61"/>
      <c r="W8757" s="61"/>
    </row>
    <row r="8758" spans="21:23" x14ac:dyDescent="0.2">
      <c r="U8758" s="77"/>
      <c r="V8758" s="61"/>
      <c r="W8758" s="61"/>
    </row>
    <row r="8759" spans="21:23" x14ac:dyDescent="0.2">
      <c r="U8759" s="77"/>
      <c r="V8759" s="61"/>
      <c r="W8759" s="61"/>
    </row>
    <row r="8760" spans="21:23" x14ac:dyDescent="0.2">
      <c r="U8760" s="77"/>
      <c r="V8760" s="61"/>
      <c r="W8760" s="61"/>
    </row>
    <row r="8761" spans="21:23" x14ac:dyDescent="0.2">
      <c r="U8761" s="77"/>
      <c r="V8761" s="61"/>
      <c r="W8761" s="61"/>
    </row>
    <row r="8762" spans="21:23" x14ac:dyDescent="0.2">
      <c r="U8762" s="77"/>
      <c r="V8762" s="61"/>
      <c r="W8762" s="61"/>
    </row>
    <row r="8763" spans="21:23" x14ac:dyDescent="0.2">
      <c r="U8763" s="77"/>
      <c r="V8763" s="61"/>
      <c r="W8763" s="61"/>
    </row>
    <row r="8764" spans="21:23" x14ac:dyDescent="0.2">
      <c r="U8764" s="77"/>
      <c r="V8764" s="61"/>
      <c r="W8764" s="61"/>
    </row>
    <row r="8765" spans="21:23" x14ac:dyDescent="0.2">
      <c r="U8765" s="77"/>
      <c r="V8765" s="61"/>
      <c r="W8765" s="61"/>
    </row>
    <row r="8766" spans="21:23" x14ac:dyDescent="0.2">
      <c r="U8766" s="77"/>
      <c r="V8766" s="61"/>
      <c r="W8766" s="61"/>
    </row>
    <row r="8767" spans="21:23" x14ac:dyDescent="0.2">
      <c r="U8767" s="77"/>
      <c r="V8767" s="61"/>
      <c r="W8767" s="61"/>
    </row>
    <row r="8768" spans="21:23" x14ac:dyDescent="0.2">
      <c r="U8768" s="77"/>
      <c r="V8768" s="61"/>
      <c r="W8768" s="61"/>
    </row>
    <row r="8769" spans="21:23" x14ac:dyDescent="0.2">
      <c r="U8769" s="77"/>
      <c r="V8769" s="61"/>
      <c r="W8769" s="61"/>
    </row>
    <row r="8770" spans="21:23" x14ac:dyDescent="0.2">
      <c r="U8770" s="77"/>
      <c r="V8770" s="61"/>
      <c r="W8770" s="61"/>
    </row>
    <row r="8771" spans="21:23" x14ac:dyDescent="0.2">
      <c r="U8771" s="77"/>
      <c r="V8771" s="61"/>
      <c r="W8771" s="61"/>
    </row>
    <row r="8772" spans="21:23" x14ac:dyDescent="0.2">
      <c r="U8772" s="77"/>
      <c r="V8772" s="61"/>
      <c r="W8772" s="61"/>
    </row>
    <row r="8773" spans="21:23" x14ac:dyDescent="0.2">
      <c r="U8773" s="77"/>
      <c r="V8773" s="61"/>
      <c r="W8773" s="61"/>
    </row>
    <row r="8774" spans="21:23" x14ac:dyDescent="0.2">
      <c r="U8774" s="77"/>
      <c r="V8774" s="61"/>
      <c r="W8774" s="61"/>
    </row>
    <row r="8775" spans="21:23" x14ac:dyDescent="0.2">
      <c r="U8775" s="77"/>
      <c r="V8775" s="61"/>
      <c r="W8775" s="61"/>
    </row>
    <row r="8776" spans="21:23" x14ac:dyDescent="0.2">
      <c r="U8776" s="77"/>
      <c r="V8776" s="61"/>
      <c r="W8776" s="61"/>
    </row>
    <row r="8777" spans="21:23" x14ac:dyDescent="0.2">
      <c r="U8777" s="77"/>
      <c r="V8777" s="61"/>
      <c r="W8777" s="61"/>
    </row>
    <row r="8778" spans="21:23" x14ac:dyDescent="0.2">
      <c r="U8778" s="77"/>
      <c r="V8778" s="61"/>
      <c r="W8778" s="61"/>
    </row>
    <row r="8779" spans="21:23" x14ac:dyDescent="0.2">
      <c r="U8779" s="77"/>
      <c r="V8779" s="61"/>
      <c r="W8779" s="61"/>
    </row>
    <row r="8780" spans="21:23" x14ac:dyDescent="0.2">
      <c r="U8780" s="77"/>
      <c r="V8780" s="61"/>
      <c r="W8780" s="61"/>
    </row>
    <row r="8781" spans="21:23" x14ac:dyDescent="0.2">
      <c r="U8781" s="77"/>
      <c r="V8781" s="61"/>
      <c r="W8781" s="61"/>
    </row>
    <row r="8782" spans="21:23" x14ac:dyDescent="0.2">
      <c r="U8782" s="77"/>
      <c r="V8782" s="61"/>
      <c r="W8782" s="61"/>
    </row>
    <row r="8783" spans="21:23" x14ac:dyDescent="0.2">
      <c r="U8783" s="77"/>
      <c r="V8783" s="61"/>
      <c r="W8783" s="61"/>
    </row>
    <row r="8784" spans="21:23" x14ac:dyDescent="0.2">
      <c r="U8784" s="77"/>
      <c r="V8784" s="61"/>
      <c r="W8784" s="61"/>
    </row>
    <row r="8785" spans="21:23" x14ac:dyDescent="0.2">
      <c r="U8785" s="77"/>
      <c r="V8785" s="61"/>
      <c r="W8785" s="61"/>
    </row>
    <row r="8786" spans="21:23" x14ac:dyDescent="0.2">
      <c r="U8786" s="77"/>
      <c r="V8786" s="61"/>
      <c r="W8786" s="61"/>
    </row>
    <row r="8787" spans="21:23" x14ac:dyDescent="0.2">
      <c r="U8787" s="77"/>
      <c r="V8787" s="61"/>
      <c r="W8787" s="61"/>
    </row>
    <row r="8788" spans="21:23" x14ac:dyDescent="0.2">
      <c r="U8788" s="77"/>
      <c r="V8788" s="61"/>
      <c r="W8788" s="61"/>
    </row>
    <row r="8789" spans="21:23" x14ac:dyDescent="0.2">
      <c r="U8789" s="77"/>
      <c r="V8789" s="61"/>
      <c r="W8789" s="61"/>
    </row>
    <row r="8790" spans="21:23" x14ac:dyDescent="0.2">
      <c r="U8790" s="77"/>
      <c r="V8790" s="61"/>
      <c r="W8790" s="61"/>
    </row>
    <row r="8791" spans="21:23" x14ac:dyDescent="0.2">
      <c r="U8791" s="77"/>
      <c r="V8791" s="61"/>
      <c r="W8791" s="61"/>
    </row>
    <row r="8792" spans="21:23" x14ac:dyDescent="0.2">
      <c r="U8792" s="77"/>
      <c r="V8792" s="61"/>
      <c r="W8792" s="61"/>
    </row>
    <row r="8793" spans="21:23" x14ac:dyDescent="0.2">
      <c r="U8793" s="77"/>
      <c r="V8793" s="61"/>
      <c r="W8793" s="61"/>
    </row>
    <row r="8794" spans="21:23" x14ac:dyDescent="0.2">
      <c r="U8794" s="77"/>
      <c r="V8794" s="61"/>
      <c r="W8794" s="61"/>
    </row>
    <row r="8795" spans="21:23" x14ac:dyDescent="0.2">
      <c r="U8795" s="77"/>
      <c r="V8795" s="61"/>
      <c r="W8795" s="61"/>
    </row>
    <row r="8796" spans="21:23" x14ac:dyDescent="0.2">
      <c r="U8796" s="77"/>
      <c r="V8796" s="61"/>
      <c r="W8796" s="61"/>
    </row>
    <row r="8797" spans="21:23" x14ac:dyDescent="0.2">
      <c r="U8797" s="77"/>
      <c r="V8797" s="61"/>
      <c r="W8797" s="61"/>
    </row>
    <row r="8798" spans="21:23" x14ac:dyDescent="0.2">
      <c r="U8798" s="77"/>
      <c r="V8798" s="61"/>
      <c r="W8798" s="61"/>
    </row>
    <row r="8799" spans="21:23" x14ac:dyDescent="0.2">
      <c r="U8799" s="77"/>
      <c r="V8799" s="61"/>
      <c r="W8799" s="61"/>
    </row>
    <row r="8800" spans="21:23" x14ac:dyDescent="0.2">
      <c r="U8800" s="77"/>
      <c r="V8800" s="61"/>
      <c r="W8800" s="61"/>
    </row>
    <row r="8801" spans="21:23" x14ac:dyDescent="0.2">
      <c r="U8801" s="77"/>
      <c r="V8801" s="61"/>
      <c r="W8801" s="61"/>
    </row>
    <row r="8802" spans="21:23" x14ac:dyDescent="0.2">
      <c r="U8802" s="77"/>
      <c r="V8802" s="61"/>
      <c r="W8802" s="61"/>
    </row>
    <row r="8803" spans="21:23" x14ac:dyDescent="0.2">
      <c r="U8803" s="77"/>
      <c r="V8803" s="61"/>
      <c r="W8803" s="61"/>
    </row>
    <row r="8804" spans="21:23" x14ac:dyDescent="0.2">
      <c r="U8804" s="77"/>
      <c r="V8804" s="61"/>
      <c r="W8804" s="61"/>
    </row>
    <row r="8805" spans="21:23" x14ac:dyDescent="0.2">
      <c r="U8805" s="77"/>
      <c r="V8805" s="61"/>
      <c r="W8805" s="61"/>
    </row>
    <row r="8806" spans="21:23" x14ac:dyDescent="0.2">
      <c r="U8806" s="77"/>
      <c r="V8806" s="61"/>
      <c r="W8806" s="61"/>
    </row>
    <row r="8807" spans="21:23" x14ac:dyDescent="0.2">
      <c r="U8807" s="77"/>
      <c r="V8807" s="61"/>
      <c r="W8807" s="61"/>
    </row>
    <row r="8808" spans="21:23" x14ac:dyDescent="0.2">
      <c r="U8808" s="77"/>
      <c r="V8808" s="61"/>
      <c r="W8808" s="61"/>
    </row>
    <row r="8809" spans="21:23" x14ac:dyDescent="0.2">
      <c r="U8809" s="77"/>
      <c r="V8809" s="61"/>
      <c r="W8809" s="61"/>
    </row>
    <row r="8810" spans="21:23" x14ac:dyDescent="0.2">
      <c r="U8810" s="77"/>
      <c r="V8810" s="61"/>
      <c r="W8810" s="61"/>
    </row>
    <row r="8811" spans="21:23" x14ac:dyDescent="0.2">
      <c r="U8811" s="77"/>
      <c r="V8811" s="61"/>
      <c r="W8811" s="61"/>
    </row>
    <row r="8812" spans="21:23" x14ac:dyDescent="0.2">
      <c r="U8812" s="77"/>
      <c r="V8812" s="61"/>
      <c r="W8812" s="61"/>
    </row>
    <row r="8813" spans="21:23" x14ac:dyDescent="0.2">
      <c r="U8813" s="77"/>
      <c r="V8813" s="61"/>
      <c r="W8813" s="61"/>
    </row>
    <row r="8814" spans="21:23" x14ac:dyDescent="0.2">
      <c r="U8814" s="77"/>
      <c r="V8814" s="61"/>
      <c r="W8814" s="61"/>
    </row>
    <row r="8815" spans="21:23" x14ac:dyDescent="0.2">
      <c r="U8815" s="77"/>
      <c r="V8815" s="61"/>
      <c r="W8815" s="61"/>
    </row>
    <row r="8816" spans="21:23" x14ac:dyDescent="0.2">
      <c r="U8816" s="77"/>
      <c r="V8816" s="61"/>
      <c r="W8816" s="61"/>
    </row>
    <row r="8817" spans="21:23" x14ac:dyDescent="0.2">
      <c r="U8817" s="77"/>
      <c r="V8817" s="61"/>
      <c r="W8817" s="61"/>
    </row>
    <row r="8818" spans="21:23" x14ac:dyDescent="0.2">
      <c r="U8818" s="77"/>
      <c r="V8818" s="61"/>
      <c r="W8818" s="61"/>
    </row>
    <row r="8819" spans="21:23" x14ac:dyDescent="0.2">
      <c r="U8819" s="77"/>
      <c r="V8819" s="61"/>
      <c r="W8819" s="61"/>
    </row>
    <row r="8820" spans="21:23" x14ac:dyDescent="0.2">
      <c r="U8820" s="77"/>
      <c r="V8820" s="61"/>
      <c r="W8820" s="61"/>
    </row>
    <row r="8821" spans="21:23" x14ac:dyDescent="0.2">
      <c r="U8821" s="77"/>
      <c r="V8821" s="61"/>
      <c r="W8821" s="61"/>
    </row>
    <row r="8822" spans="21:23" x14ac:dyDescent="0.2">
      <c r="U8822" s="77"/>
      <c r="V8822" s="61"/>
      <c r="W8822" s="61"/>
    </row>
    <row r="8823" spans="21:23" x14ac:dyDescent="0.2">
      <c r="U8823" s="77"/>
      <c r="V8823" s="61"/>
      <c r="W8823" s="61"/>
    </row>
    <row r="8824" spans="21:23" x14ac:dyDescent="0.2">
      <c r="U8824" s="77"/>
      <c r="V8824" s="61"/>
      <c r="W8824" s="61"/>
    </row>
    <row r="8825" spans="21:23" x14ac:dyDescent="0.2">
      <c r="U8825" s="77"/>
      <c r="V8825" s="61"/>
      <c r="W8825" s="61"/>
    </row>
    <row r="8826" spans="21:23" x14ac:dyDescent="0.2">
      <c r="U8826" s="77"/>
      <c r="V8826" s="61"/>
      <c r="W8826" s="61"/>
    </row>
    <row r="8827" spans="21:23" x14ac:dyDescent="0.2">
      <c r="U8827" s="77"/>
      <c r="V8827" s="61"/>
      <c r="W8827" s="61"/>
    </row>
    <row r="8828" spans="21:23" x14ac:dyDescent="0.2">
      <c r="U8828" s="77"/>
      <c r="V8828" s="61"/>
      <c r="W8828" s="61"/>
    </row>
    <row r="8829" spans="21:23" x14ac:dyDescent="0.2">
      <c r="U8829" s="77"/>
      <c r="V8829" s="61"/>
      <c r="W8829" s="61"/>
    </row>
    <row r="8830" spans="21:23" x14ac:dyDescent="0.2">
      <c r="U8830" s="77"/>
      <c r="V8830" s="61"/>
      <c r="W8830" s="61"/>
    </row>
    <row r="8831" spans="21:23" x14ac:dyDescent="0.2">
      <c r="U8831" s="77"/>
      <c r="V8831" s="61"/>
      <c r="W8831" s="61"/>
    </row>
    <row r="8832" spans="21:23" x14ac:dyDescent="0.2">
      <c r="U8832" s="77"/>
      <c r="V8832" s="61"/>
      <c r="W8832" s="61"/>
    </row>
    <row r="8833" spans="21:23" x14ac:dyDescent="0.2">
      <c r="U8833" s="77"/>
      <c r="V8833" s="61"/>
      <c r="W8833" s="61"/>
    </row>
    <row r="8834" spans="21:23" x14ac:dyDescent="0.2">
      <c r="U8834" s="77"/>
      <c r="V8834" s="61"/>
      <c r="W8834" s="61"/>
    </row>
    <row r="8835" spans="21:23" x14ac:dyDescent="0.2">
      <c r="U8835" s="77"/>
      <c r="V8835" s="61"/>
      <c r="W8835" s="61"/>
    </row>
    <row r="8836" spans="21:23" x14ac:dyDescent="0.2">
      <c r="U8836" s="77"/>
      <c r="V8836" s="61"/>
      <c r="W8836" s="61"/>
    </row>
    <row r="8837" spans="21:23" x14ac:dyDescent="0.2">
      <c r="U8837" s="77"/>
      <c r="V8837" s="61"/>
      <c r="W8837" s="61"/>
    </row>
    <row r="8838" spans="21:23" x14ac:dyDescent="0.2">
      <c r="U8838" s="77"/>
      <c r="V8838" s="61"/>
      <c r="W8838" s="61"/>
    </row>
    <row r="8839" spans="21:23" x14ac:dyDescent="0.2">
      <c r="U8839" s="77"/>
      <c r="V8839" s="61"/>
      <c r="W8839" s="61"/>
    </row>
    <row r="8840" spans="21:23" x14ac:dyDescent="0.2">
      <c r="U8840" s="77"/>
      <c r="V8840" s="61"/>
      <c r="W8840" s="61"/>
    </row>
    <row r="8841" spans="21:23" x14ac:dyDescent="0.2">
      <c r="U8841" s="77"/>
      <c r="V8841" s="61"/>
      <c r="W8841" s="61"/>
    </row>
    <row r="8842" spans="21:23" x14ac:dyDescent="0.2">
      <c r="U8842" s="77"/>
      <c r="V8842" s="61"/>
      <c r="W8842" s="61"/>
    </row>
    <row r="8843" spans="21:23" x14ac:dyDescent="0.2">
      <c r="U8843" s="77"/>
      <c r="V8843" s="61"/>
      <c r="W8843" s="61"/>
    </row>
    <row r="8844" spans="21:23" x14ac:dyDescent="0.2">
      <c r="U8844" s="77"/>
      <c r="V8844" s="61"/>
      <c r="W8844" s="61"/>
    </row>
    <row r="8845" spans="21:23" x14ac:dyDescent="0.2">
      <c r="U8845" s="77"/>
      <c r="V8845" s="61"/>
      <c r="W8845" s="61"/>
    </row>
    <row r="8846" spans="21:23" x14ac:dyDescent="0.2">
      <c r="U8846" s="77"/>
      <c r="V8846" s="61"/>
      <c r="W8846" s="61"/>
    </row>
    <row r="8847" spans="21:23" x14ac:dyDescent="0.2">
      <c r="U8847" s="77"/>
      <c r="V8847" s="61"/>
      <c r="W8847" s="61"/>
    </row>
    <row r="8848" spans="21:23" x14ac:dyDescent="0.2">
      <c r="U8848" s="77"/>
      <c r="V8848" s="61"/>
      <c r="W8848" s="61"/>
    </row>
    <row r="8849" spans="21:23" x14ac:dyDescent="0.2">
      <c r="U8849" s="77"/>
      <c r="V8849" s="61"/>
      <c r="W8849" s="61"/>
    </row>
    <row r="8850" spans="21:23" x14ac:dyDescent="0.2">
      <c r="U8850" s="77"/>
      <c r="V8850" s="61"/>
      <c r="W8850" s="61"/>
    </row>
    <row r="8851" spans="21:23" x14ac:dyDescent="0.2">
      <c r="U8851" s="77"/>
      <c r="V8851" s="61"/>
      <c r="W8851" s="61"/>
    </row>
    <row r="8852" spans="21:23" x14ac:dyDescent="0.2">
      <c r="U8852" s="77"/>
      <c r="V8852" s="61"/>
      <c r="W8852" s="61"/>
    </row>
    <row r="8853" spans="21:23" x14ac:dyDescent="0.2">
      <c r="U8853" s="77"/>
      <c r="V8853" s="61"/>
      <c r="W8853" s="61"/>
    </row>
    <row r="8854" spans="21:23" x14ac:dyDescent="0.2">
      <c r="U8854" s="77"/>
      <c r="V8854" s="61"/>
      <c r="W8854" s="61"/>
    </row>
    <row r="8855" spans="21:23" x14ac:dyDescent="0.2">
      <c r="U8855" s="77"/>
      <c r="V8855" s="61"/>
      <c r="W8855" s="61"/>
    </row>
    <row r="8856" spans="21:23" x14ac:dyDescent="0.2">
      <c r="U8856" s="77"/>
      <c r="V8856" s="61"/>
      <c r="W8856" s="61"/>
    </row>
    <row r="8857" spans="21:23" x14ac:dyDescent="0.2">
      <c r="U8857" s="77"/>
      <c r="V8857" s="61"/>
      <c r="W8857" s="61"/>
    </row>
    <row r="8858" spans="21:23" x14ac:dyDescent="0.2">
      <c r="U8858" s="77"/>
      <c r="V8858" s="61"/>
      <c r="W8858" s="61"/>
    </row>
    <row r="8859" spans="21:23" x14ac:dyDescent="0.2">
      <c r="U8859" s="77"/>
      <c r="V8859" s="61"/>
      <c r="W8859" s="61"/>
    </row>
    <row r="8860" spans="21:23" x14ac:dyDescent="0.2">
      <c r="U8860" s="77"/>
      <c r="V8860" s="61"/>
      <c r="W8860" s="61"/>
    </row>
    <row r="8861" spans="21:23" x14ac:dyDescent="0.2">
      <c r="U8861" s="77"/>
      <c r="V8861" s="61"/>
      <c r="W8861" s="61"/>
    </row>
    <row r="8862" spans="21:23" x14ac:dyDescent="0.2">
      <c r="U8862" s="77"/>
      <c r="V8862" s="61"/>
      <c r="W8862" s="61"/>
    </row>
    <row r="8863" spans="21:23" x14ac:dyDescent="0.2">
      <c r="U8863" s="77"/>
      <c r="V8863" s="61"/>
      <c r="W8863" s="61"/>
    </row>
    <row r="8864" spans="21:23" x14ac:dyDescent="0.2">
      <c r="U8864" s="77"/>
      <c r="V8864" s="61"/>
      <c r="W8864" s="61"/>
    </row>
    <row r="8865" spans="21:23" x14ac:dyDescent="0.2">
      <c r="U8865" s="77"/>
      <c r="V8865" s="61"/>
      <c r="W8865" s="61"/>
    </row>
    <row r="8866" spans="21:23" x14ac:dyDescent="0.2">
      <c r="U8866" s="77"/>
      <c r="V8866" s="61"/>
      <c r="W8866" s="61"/>
    </row>
    <row r="8867" spans="21:23" x14ac:dyDescent="0.2">
      <c r="U8867" s="77"/>
      <c r="V8867" s="61"/>
      <c r="W8867" s="61"/>
    </row>
    <row r="8868" spans="21:23" x14ac:dyDescent="0.2">
      <c r="U8868" s="77"/>
      <c r="V8868" s="61"/>
      <c r="W8868" s="61"/>
    </row>
    <row r="8869" spans="21:23" x14ac:dyDescent="0.2">
      <c r="U8869" s="77"/>
      <c r="V8869" s="61"/>
      <c r="W8869" s="61"/>
    </row>
    <row r="8870" spans="21:23" x14ac:dyDescent="0.2">
      <c r="U8870" s="77"/>
      <c r="V8870" s="61"/>
      <c r="W8870" s="61"/>
    </row>
    <row r="8871" spans="21:23" x14ac:dyDescent="0.2">
      <c r="U8871" s="77"/>
      <c r="V8871" s="61"/>
      <c r="W8871" s="61"/>
    </row>
    <row r="8872" spans="21:23" x14ac:dyDescent="0.2">
      <c r="U8872" s="77"/>
      <c r="V8872" s="61"/>
      <c r="W8872" s="61"/>
    </row>
    <row r="8873" spans="21:23" x14ac:dyDescent="0.2">
      <c r="U8873" s="77"/>
      <c r="V8873" s="61"/>
      <c r="W8873" s="61"/>
    </row>
    <row r="8874" spans="21:23" x14ac:dyDescent="0.2">
      <c r="U8874" s="77"/>
      <c r="V8874" s="61"/>
      <c r="W8874" s="61"/>
    </row>
    <row r="8875" spans="21:23" x14ac:dyDescent="0.2">
      <c r="U8875" s="77"/>
      <c r="V8875" s="61"/>
      <c r="W8875" s="61"/>
    </row>
    <row r="8876" spans="21:23" x14ac:dyDescent="0.2">
      <c r="U8876" s="77"/>
      <c r="V8876" s="61"/>
      <c r="W8876" s="61"/>
    </row>
    <row r="8877" spans="21:23" x14ac:dyDescent="0.2">
      <c r="U8877" s="77"/>
      <c r="V8877" s="61"/>
      <c r="W8877" s="61"/>
    </row>
    <row r="8878" spans="21:23" x14ac:dyDescent="0.2">
      <c r="U8878" s="77"/>
      <c r="V8878" s="61"/>
      <c r="W8878" s="61"/>
    </row>
    <row r="8879" spans="21:23" x14ac:dyDescent="0.2">
      <c r="U8879" s="77"/>
      <c r="V8879" s="61"/>
      <c r="W8879" s="61"/>
    </row>
    <row r="8880" spans="21:23" x14ac:dyDescent="0.2">
      <c r="U8880" s="77"/>
      <c r="V8880" s="61"/>
      <c r="W8880" s="61"/>
    </row>
    <row r="8881" spans="21:23" x14ac:dyDescent="0.2">
      <c r="U8881" s="77"/>
      <c r="V8881" s="61"/>
      <c r="W8881" s="61"/>
    </row>
    <row r="8882" spans="21:23" x14ac:dyDescent="0.2">
      <c r="U8882" s="77"/>
      <c r="V8882" s="61"/>
      <c r="W8882" s="61"/>
    </row>
    <row r="8883" spans="21:23" x14ac:dyDescent="0.2">
      <c r="U8883" s="77"/>
      <c r="V8883" s="61"/>
      <c r="W8883" s="61"/>
    </row>
    <row r="8884" spans="21:23" x14ac:dyDescent="0.2">
      <c r="U8884" s="77"/>
      <c r="V8884" s="61"/>
      <c r="W8884" s="61"/>
    </row>
    <row r="8885" spans="21:23" x14ac:dyDescent="0.2">
      <c r="U8885" s="77"/>
      <c r="V8885" s="61"/>
      <c r="W8885" s="61"/>
    </row>
    <row r="8886" spans="21:23" x14ac:dyDescent="0.2">
      <c r="U8886" s="77"/>
      <c r="V8886" s="61"/>
      <c r="W8886" s="61"/>
    </row>
    <row r="8887" spans="21:23" x14ac:dyDescent="0.2">
      <c r="U8887" s="77"/>
      <c r="V8887" s="61"/>
      <c r="W8887" s="61"/>
    </row>
    <row r="8888" spans="21:23" x14ac:dyDescent="0.2">
      <c r="U8888" s="77"/>
      <c r="V8888" s="61"/>
      <c r="W8888" s="61"/>
    </row>
    <row r="8889" spans="21:23" x14ac:dyDescent="0.2">
      <c r="U8889" s="77"/>
      <c r="V8889" s="61"/>
      <c r="W8889" s="61"/>
    </row>
    <row r="8890" spans="21:23" x14ac:dyDescent="0.2">
      <c r="U8890" s="77"/>
      <c r="V8890" s="61"/>
      <c r="W8890" s="61"/>
    </row>
    <row r="8891" spans="21:23" x14ac:dyDescent="0.2">
      <c r="U8891" s="77"/>
      <c r="V8891" s="61"/>
      <c r="W8891" s="61"/>
    </row>
    <row r="8892" spans="21:23" x14ac:dyDescent="0.2">
      <c r="U8892" s="77"/>
      <c r="V8892" s="61"/>
      <c r="W8892" s="61"/>
    </row>
    <row r="8893" spans="21:23" x14ac:dyDescent="0.2">
      <c r="U8893" s="77"/>
      <c r="V8893" s="61"/>
      <c r="W8893" s="61"/>
    </row>
    <row r="8894" spans="21:23" x14ac:dyDescent="0.2">
      <c r="U8894" s="77"/>
      <c r="V8894" s="61"/>
      <c r="W8894" s="61"/>
    </row>
    <row r="8895" spans="21:23" x14ac:dyDescent="0.2">
      <c r="U8895" s="77"/>
      <c r="V8895" s="61"/>
      <c r="W8895" s="61"/>
    </row>
    <row r="8896" spans="21:23" x14ac:dyDescent="0.2">
      <c r="U8896" s="77"/>
      <c r="V8896" s="61"/>
      <c r="W8896" s="61"/>
    </row>
    <row r="8897" spans="21:23" x14ac:dyDescent="0.2">
      <c r="U8897" s="77"/>
      <c r="V8897" s="61"/>
      <c r="W8897" s="61"/>
    </row>
    <row r="8898" spans="21:23" x14ac:dyDescent="0.2">
      <c r="U8898" s="77"/>
      <c r="V8898" s="61"/>
      <c r="W8898" s="61"/>
    </row>
    <row r="8899" spans="21:23" x14ac:dyDescent="0.2">
      <c r="U8899" s="77"/>
      <c r="V8899" s="61"/>
      <c r="W8899" s="61"/>
    </row>
    <row r="8900" spans="21:23" x14ac:dyDescent="0.2">
      <c r="U8900" s="77"/>
      <c r="V8900" s="61"/>
      <c r="W8900" s="61"/>
    </row>
    <row r="8901" spans="21:23" x14ac:dyDescent="0.2">
      <c r="U8901" s="77"/>
      <c r="V8901" s="61"/>
      <c r="W8901" s="61"/>
    </row>
    <row r="8902" spans="21:23" x14ac:dyDescent="0.2">
      <c r="U8902" s="77"/>
      <c r="V8902" s="61"/>
      <c r="W8902" s="61"/>
    </row>
    <row r="8903" spans="21:23" x14ac:dyDescent="0.2">
      <c r="U8903" s="77"/>
      <c r="V8903" s="61"/>
      <c r="W8903" s="61"/>
    </row>
    <row r="8904" spans="21:23" x14ac:dyDescent="0.2">
      <c r="U8904" s="77"/>
      <c r="V8904" s="61"/>
      <c r="W8904" s="61"/>
    </row>
    <row r="8905" spans="21:23" x14ac:dyDescent="0.2">
      <c r="U8905" s="77"/>
      <c r="V8905" s="61"/>
      <c r="W8905" s="61"/>
    </row>
    <row r="8906" spans="21:23" x14ac:dyDescent="0.2">
      <c r="U8906" s="77"/>
      <c r="V8906" s="61"/>
      <c r="W8906" s="61"/>
    </row>
    <row r="8907" spans="21:23" x14ac:dyDescent="0.2">
      <c r="U8907" s="77"/>
      <c r="V8907" s="61"/>
      <c r="W8907" s="61"/>
    </row>
    <row r="8908" spans="21:23" x14ac:dyDescent="0.2">
      <c r="U8908" s="77"/>
      <c r="V8908" s="61"/>
      <c r="W8908" s="61"/>
    </row>
    <row r="8909" spans="21:23" x14ac:dyDescent="0.2">
      <c r="U8909" s="77"/>
      <c r="V8909" s="61"/>
      <c r="W8909" s="61"/>
    </row>
    <row r="8910" spans="21:23" x14ac:dyDescent="0.2">
      <c r="U8910" s="77"/>
      <c r="V8910" s="61"/>
      <c r="W8910" s="61"/>
    </row>
    <row r="8911" spans="21:23" x14ac:dyDescent="0.2">
      <c r="U8911" s="77"/>
      <c r="V8911" s="61"/>
      <c r="W8911" s="61"/>
    </row>
    <row r="8912" spans="21:23" x14ac:dyDescent="0.2">
      <c r="U8912" s="77"/>
      <c r="V8912" s="61"/>
      <c r="W8912" s="61"/>
    </row>
    <row r="8913" spans="21:23" x14ac:dyDescent="0.2">
      <c r="U8913" s="77"/>
      <c r="V8913" s="61"/>
      <c r="W8913" s="61"/>
    </row>
    <row r="8914" spans="21:23" x14ac:dyDescent="0.2">
      <c r="U8914" s="77"/>
      <c r="V8914" s="61"/>
      <c r="W8914" s="61"/>
    </row>
    <row r="8915" spans="21:23" x14ac:dyDescent="0.2">
      <c r="U8915" s="77"/>
      <c r="V8915" s="61"/>
      <c r="W8915" s="61"/>
    </row>
    <row r="8916" spans="21:23" x14ac:dyDescent="0.2">
      <c r="U8916" s="77"/>
      <c r="V8916" s="61"/>
      <c r="W8916" s="61"/>
    </row>
    <row r="8917" spans="21:23" x14ac:dyDescent="0.2">
      <c r="U8917" s="77"/>
      <c r="V8917" s="61"/>
      <c r="W8917" s="61"/>
    </row>
    <row r="8918" spans="21:23" x14ac:dyDescent="0.2">
      <c r="U8918" s="77"/>
      <c r="V8918" s="61"/>
      <c r="W8918" s="61"/>
    </row>
    <row r="8919" spans="21:23" x14ac:dyDescent="0.2">
      <c r="U8919" s="77"/>
      <c r="V8919" s="61"/>
      <c r="W8919" s="61"/>
    </row>
    <row r="8920" spans="21:23" x14ac:dyDescent="0.2">
      <c r="U8920" s="77"/>
      <c r="V8920" s="61"/>
      <c r="W8920" s="61"/>
    </row>
    <row r="8921" spans="21:23" x14ac:dyDescent="0.2">
      <c r="U8921" s="77"/>
      <c r="V8921" s="61"/>
      <c r="W8921" s="61"/>
    </row>
    <row r="8922" spans="21:23" x14ac:dyDescent="0.2">
      <c r="U8922" s="77"/>
      <c r="V8922" s="61"/>
      <c r="W8922" s="61"/>
    </row>
    <row r="8923" spans="21:23" x14ac:dyDescent="0.2">
      <c r="U8923" s="77"/>
      <c r="V8923" s="61"/>
      <c r="W8923" s="61"/>
    </row>
    <row r="8924" spans="21:23" x14ac:dyDescent="0.2">
      <c r="U8924" s="77"/>
      <c r="V8924" s="61"/>
      <c r="W8924" s="61"/>
    </row>
    <row r="8925" spans="21:23" x14ac:dyDescent="0.2">
      <c r="U8925" s="77"/>
      <c r="V8925" s="61"/>
      <c r="W8925" s="61"/>
    </row>
    <row r="8926" spans="21:23" x14ac:dyDescent="0.2">
      <c r="U8926" s="77"/>
      <c r="V8926" s="61"/>
      <c r="W8926" s="61"/>
    </row>
    <row r="8927" spans="21:23" x14ac:dyDescent="0.2">
      <c r="U8927" s="77"/>
      <c r="V8927" s="61"/>
      <c r="W8927" s="61"/>
    </row>
    <row r="8928" spans="21:23" x14ac:dyDescent="0.2">
      <c r="U8928" s="77"/>
      <c r="V8928" s="61"/>
      <c r="W8928" s="61"/>
    </row>
    <row r="8929" spans="21:23" x14ac:dyDescent="0.2">
      <c r="U8929" s="77"/>
      <c r="V8929" s="61"/>
      <c r="W8929" s="61"/>
    </row>
    <row r="8930" spans="21:23" x14ac:dyDescent="0.2">
      <c r="U8930" s="77"/>
      <c r="V8930" s="61"/>
      <c r="W8930" s="61"/>
    </row>
    <row r="8931" spans="21:23" x14ac:dyDescent="0.2">
      <c r="U8931" s="77"/>
      <c r="V8931" s="61"/>
      <c r="W8931" s="61"/>
    </row>
    <row r="8932" spans="21:23" x14ac:dyDescent="0.2">
      <c r="U8932" s="77"/>
      <c r="V8932" s="61"/>
      <c r="W8932" s="61"/>
    </row>
    <row r="8933" spans="21:23" x14ac:dyDescent="0.2">
      <c r="U8933" s="77"/>
      <c r="V8933" s="61"/>
      <c r="W8933" s="61"/>
    </row>
    <row r="8934" spans="21:23" x14ac:dyDescent="0.2">
      <c r="U8934" s="77"/>
      <c r="V8934" s="61"/>
      <c r="W8934" s="61"/>
    </row>
    <row r="8935" spans="21:23" x14ac:dyDescent="0.2">
      <c r="U8935" s="77"/>
      <c r="V8935" s="61"/>
      <c r="W8935" s="61"/>
    </row>
    <row r="8936" spans="21:23" x14ac:dyDescent="0.2">
      <c r="U8936" s="77"/>
      <c r="V8936" s="61"/>
      <c r="W8936" s="61"/>
    </row>
    <row r="8937" spans="21:23" x14ac:dyDescent="0.2">
      <c r="U8937" s="77"/>
      <c r="V8937" s="61"/>
      <c r="W8937" s="61"/>
    </row>
    <row r="8938" spans="21:23" x14ac:dyDescent="0.2">
      <c r="U8938" s="77"/>
      <c r="V8938" s="61"/>
      <c r="W8938" s="61"/>
    </row>
    <row r="8939" spans="21:23" x14ac:dyDescent="0.2">
      <c r="U8939" s="77"/>
      <c r="V8939" s="61"/>
      <c r="W8939" s="61"/>
    </row>
    <row r="8940" spans="21:23" x14ac:dyDescent="0.2">
      <c r="U8940" s="77"/>
      <c r="V8940" s="61"/>
      <c r="W8940" s="61"/>
    </row>
    <row r="8941" spans="21:23" x14ac:dyDescent="0.2">
      <c r="U8941" s="77"/>
      <c r="V8941" s="61"/>
      <c r="W8941" s="61"/>
    </row>
    <row r="8942" spans="21:23" x14ac:dyDescent="0.2">
      <c r="U8942" s="77"/>
      <c r="V8942" s="61"/>
      <c r="W8942" s="61"/>
    </row>
    <row r="8943" spans="21:23" x14ac:dyDescent="0.2">
      <c r="U8943" s="77"/>
      <c r="V8943" s="61"/>
      <c r="W8943" s="61"/>
    </row>
    <row r="8944" spans="21:23" x14ac:dyDescent="0.2">
      <c r="U8944" s="77"/>
      <c r="V8944" s="61"/>
      <c r="W8944" s="61"/>
    </row>
    <row r="8945" spans="21:23" x14ac:dyDescent="0.2">
      <c r="U8945" s="77"/>
      <c r="V8945" s="61"/>
      <c r="W8945" s="61"/>
    </row>
    <row r="8946" spans="21:23" x14ac:dyDescent="0.2">
      <c r="U8946" s="77"/>
      <c r="V8946" s="61"/>
      <c r="W8946" s="61"/>
    </row>
    <row r="8947" spans="21:23" x14ac:dyDescent="0.2">
      <c r="U8947" s="77"/>
      <c r="V8947" s="61"/>
      <c r="W8947" s="61"/>
    </row>
    <row r="8948" spans="21:23" x14ac:dyDescent="0.2">
      <c r="U8948" s="77"/>
      <c r="V8948" s="61"/>
      <c r="W8948" s="61"/>
    </row>
    <row r="8949" spans="21:23" x14ac:dyDescent="0.2">
      <c r="U8949" s="77"/>
      <c r="V8949" s="61"/>
      <c r="W8949" s="61"/>
    </row>
    <row r="8950" spans="21:23" x14ac:dyDescent="0.2">
      <c r="U8950" s="77"/>
      <c r="V8950" s="61"/>
      <c r="W8950" s="61"/>
    </row>
    <row r="8951" spans="21:23" x14ac:dyDescent="0.2">
      <c r="U8951" s="77"/>
      <c r="V8951" s="61"/>
      <c r="W8951" s="61"/>
    </row>
    <row r="8952" spans="21:23" x14ac:dyDescent="0.2">
      <c r="U8952" s="77"/>
      <c r="V8952" s="61"/>
      <c r="W8952" s="61"/>
    </row>
    <row r="8953" spans="21:23" x14ac:dyDescent="0.2">
      <c r="U8953" s="77"/>
      <c r="V8953" s="61"/>
      <c r="W8953" s="61"/>
    </row>
    <row r="8954" spans="21:23" x14ac:dyDescent="0.2">
      <c r="U8954" s="77"/>
      <c r="V8954" s="61"/>
      <c r="W8954" s="61"/>
    </row>
    <row r="8955" spans="21:23" x14ac:dyDescent="0.2">
      <c r="U8955" s="77"/>
      <c r="V8955" s="61"/>
      <c r="W8955" s="61"/>
    </row>
    <row r="8956" spans="21:23" x14ac:dyDescent="0.2">
      <c r="U8956" s="77"/>
      <c r="V8956" s="61"/>
      <c r="W8956" s="61"/>
    </row>
    <row r="8957" spans="21:23" x14ac:dyDescent="0.2">
      <c r="U8957" s="77"/>
      <c r="V8957" s="61"/>
      <c r="W8957" s="61"/>
    </row>
    <row r="8958" spans="21:23" x14ac:dyDescent="0.2">
      <c r="U8958" s="77"/>
      <c r="V8958" s="61"/>
      <c r="W8958" s="61"/>
    </row>
    <row r="8959" spans="21:23" x14ac:dyDescent="0.2">
      <c r="U8959" s="77"/>
      <c r="V8959" s="61"/>
      <c r="W8959" s="61"/>
    </row>
    <row r="8960" spans="21:23" x14ac:dyDescent="0.2">
      <c r="U8960" s="77"/>
      <c r="V8960" s="61"/>
      <c r="W8960" s="61"/>
    </row>
    <row r="8961" spans="21:23" x14ac:dyDescent="0.2">
      <c r="U8961" s="77"/>
      <c r="V8961" s="61"/>
      <c r="W8961" s="61"/>
    </row>
    <row r="8962" spans="21:23" x14ac:dyDescent="0.2">
      <c r="U8962" s="77"/>
      <c r="V8962" s="61"/>
      <c r="W8962" s="61"/>
    </row>
    <row r="8963" spans="21:23" x14ac:dyDescent="0.2">
      <c r="U8963" s="77"/>
      <c r="V8963" s="61"/>
      <c r="W8963" s="61"/>
    </row>
    <row r="8964" spans="21:23" x14ac:dyDescent="0.2">
      <c r="U8964" s="77"/>
      <c r="V8964" s="61"/>
      <c r="W8964" s="61"/>
    </row>
    <row r="8965" spans="21:23" x14ac:dyDescent="0.2">
      <c r="U8965" s="77"/>
      <c r="V8965" s="61"/>
      <c r="W8965" s="61"/>
    </row>
    <row r="8966" spans="21:23" x14ac:dyDescent="0.2">
      <c r="U8966" s="77"/>
      <c r="V8966" s="61"/>
      <c r="W8966" s="61"/>
    </row>
    <row r="8967" spans="21:23" x14ac:dyDescent="0.2">
      <c r="U8967" s="77"/>
      <c r="V8967" s="61"/>
      <c r="W8967" s="61"/>
    </row>
    <row r="8968" spans="21:23" x14ac:dyDescent="0.2">
      <c r="U8968" s="77"/>
      <c r="V8968" s="61"/>
      <c r="W8968" s="61"/>
    </row>
    <row r="8969" spans="21:23" x14ac:dyDescent="0.2">
      <c r="U8969" s="77"/>
      <c r="V8969" s="61"/>
      <c r="W8969" s="61"/>
    </row>
    <row r="8970" spans="21:23" x14ac:dyDescent="0.2">
      <c r="U8970" s="77"/>
      <c r="V8970" s="61"/>
      <c r="W8970" s="61"/>
    </row>
    <row r="8971" spans="21:23" x14ac:dyDescent="0.2">
      <c r="U8971" s="77"/>
      <c r="V8971" s="61"/>
      <c r="W8971" s="61"/>
    </row>
    <row r="8972" spans="21:23" x14ac:dyDescent="0.2">
      <c r="U8972" s="77"/>
      <c r="V8972" s="61"/>
      <c r="W8972" s="61"/>
    </row>
    <row r="8973" spans="21:23" x14ac:dyDescent="0.2">
      <c r="U8973" s="77"/>
      <c r="V8973" s="61"/>
      <c r="W8973" s="61"/>
    </row>
    <row r="8974" spans="21:23" x14ac:dyDescent="0.2">
      <c r="U8974" s="77"/>
      <c r="V8974" s="61"/>
      <c r="W8974" s="61"/>
    </row>
    <row r="8975" spans="21:23" x14ac:dyDescent="0.2">
      <c r="U8975" s="77"/>
      <c r="V8975" s="61"/>
      <c r="W8975" s="61"/>
    </row>
    <row r="8976" spans="21:23" x14ac:dyDescent="0.2">
      <c r="U8976" s="77"/>
      <c r="V8976" s="61"/>
      <c r="W8976" s="61"/>
    </row>
    <row r="8977" spans="21:23" x14ac:dyDescent="0.2">
      <c r="U8977" s="77"/>
      <c r="V8977" s="61"/>
      <c r="W8977" s="61"/>
    </row>
    <row r="8978" spans="21:23" x14ac:dyDescent="0.2">
      <c r="U8978" s="77"/>
      <c r="V8978" s="61"/>
      <c r="W8978" s="61"/>
    </row>
    <row r="8979" spans="21:23" x14ac:dyDescent="0.2">
      <c r="U8979" s="77"/>
      <c r="V8979" s="61"/>
      <c r="W8979" s="61"/>
    </row>
    <row r="8980" spans="21:23" x14ac:dyDescent="0.2">
      <c r="U8980" s="77"/>
      <c r="V8980" s="61"/>
      <c r="W8980" s="61"/>
    </row>
    <row r="8981" spans="21:23" x14ac:dyDescent="0.2">
      <c r="U8981" s="77"/>
      <c r="V8981" s="61"/>
      <c r="W8981" s="61"/>
    </row>
    <row r="8982" spans="21:23" x14ac:dyDescent="0.2">
      <c r="U8982" s="77"/>
      <c r="V8982" s="61"/>
      <c r="W8982" s="61"/>
    </row>
    <row r="8983" spans="21:23" x14ac:dyDescent="0.2">
      <c r="U8983" s="77"/>
      <c r="V8983" s="61"/>
      <c r="W8983" s="61"/>
    </row>
    <row r="8984" spans="21:23" x14ac:dyDescent="0.2">
      <c r="U8984" s="77"/>
      <c r="V8984" s="61"/>
      <c r="W8984" s="61"/>
    </row>
    <row r="8985" spans="21:23" x14ac:dyDescent="0.2">
      <c r="U8985" s="77"/>
      <c r="V8985" s="61"/>
      <c r="W8985" s="61"/>
    </row>
    <row r="8986" spans="21:23" x14ac:dyDescent="0.2">
      <c r="U8986" s="77"/>
      <c r="V8986" s="61"/>
      <c r="W8986" s="61"/>
    </row>
    <row r="8987" spans="21:23" x14ac:dyDescent="0.2">
      <c r="U8987" s="77"/>
      <c r="V8987" s="61"/>
      <c r="W8987" s="61"/>
    </row>
    <row r="8988" spans="21:23" x14ac:dyDescent="0.2">
      <c r="U8988" s="77"/>
      <c r="V8988" s="61"/>
      <c r="W8988" s="61"/>
    </row>
    <row r="8989" spans="21:23" x14ac:dyDescent="0.2">
      <c r="U8989" s="77"/>
      <c r="V8989" s="61"/>
      <c r="W8989" s="61"/>
    </row>
    <row r="8990" spans="21:23" x14ac:dyDescent="0.2">
      <c r="U8990" s="77"/>
      <c r="V8990" s="61"/>
      <c r="W8990" s="61"/>
    </row>
    <row r="8991" spans="21:23" x14ac:dyDescent="0.2">
      <c r="U8991" s="77"/>
      <c r="V8991" s="61"/>
      <c r="W8991" s="61"/>
    </row>
    <row r="8992" spans="21:23" x14ac:dyDescent="0.2">
      <c r="U8992" s="77"/>
      <c r="V8992" s="61"/>
      <c r="W8992" s="61"/>
    </row>
    <row r="8993" spans="21:23" x14ac:dyDescent="0.2">
      <c r="U8993" s="77"/>
      <c r="V8993" s="61"/>
      <c r="W8993" s="61"/>
    </row>
    <row r="8994" spans="21:23" x14ac:dyDescent="0.2">
      <c r="U8994" s="77"/>
      <c r="V8994" s="61"/>
      <c r="W8994" s="61"/>
    </row>
    <row r="8995" spans="21:23" x14ac:dyDescent="0.2">
      <c r="U8995" s="77"/>
      <c r="V8995" s="61"/>
      <c r="W8995" s="61"/>
    </row>
    <row r="8996" spans="21:23" x14ac:dyDescent="0.2">
      <c r="U8996" s="77"/>
      <c r="V8996" s="61"/>
      <c r="W8996" s="61"/>
    </row>
    <row r="8997" spans="21:23" x14ac:dyDescent="0.2">
      <c r="U8997" s="77"/>
      <c r="V8997" s="61"/>
      <c r="W8997" s="61"/>
    </row>
    <row r="8998" spans="21:23" x14ac:dyDescent="0.2">
      <c r="U8998" s="77"/>
      <c r="V8998" s="61"/>
      <c r="W8998" s="61"/>
    </row>
    <row r="8999" spans="21:23" x14ac:dyDescent="0.2">
      <c r="U8999" s="77"/>
      <c r="V8999" s="61"/>
      <c r="W8999" s="61"/>
    </row>
    <row r="9000" spans="21:23" x14ac:dyDescent="0.2">
      <c r="U9000" s="77"/>
      <c r="V9000" s="61"/>
      <c r="W9000" s="61"/>
    </row>
    <row r="9001" spans="21:23" x14ac:dyDescent="0.2">
      <c r="U9001" s="77"/>
      <c r="V9001" s="61"/>
      <c r="W9001" s="61"/>
    </row>
    <row r="9002" spans="21:23" x14ac:dyDescent="0.2">
      <c r="U9002" s="77"/>
      <c r="V9002" s="61"/>
      <c r="W9002" s="61"/>
    </row>
    <row r="9003" spans="21:23" x14ac:dyDescent="0.2">
      <c r="U9003" s="77"/>
      <c r="V9003" s="61"/>
      <c r="W9003" s="61"/>
    </row>
    <row r="9004" spans="21:23" x14ac:dyDescent="0.2">
      <c r="U9004" s="77"/>
      <c r="V9004" s="61"/>
      <c r="W9004" s="61"/>
    </row>
    <row r="9005" spans="21:23" x14ac:dyDescent="0.2">
      <c r="U9005" s="77"/>
      <c r="V9005" s="61"/>
      <c r="W9005" s="61"/>
    </row>
    <row r="9006" spans="21:23" x14ac:dyDescent="0.2">
      <c r="U9006" s="77"/>
      <c r="V9006" s="61"/>
      <c r="W9006" s="61"/>
    </row>
    <row r="9007" spans="21:23" x14ac:dyDescent="0.2">
      <c r="U9007" s="77"/>
      <c r="V9007" s="61"/>
      <c r="W9007" s="61"/>
    </row>
    <row r="9008" spans="21:23" x14ac:dyDescent="0.2">
      <c r="U9008" s="77"/>
      <c r="V9008" s="61"/>
      <c r="W9008" s="61"/>
    </row>
    <row r="9009" spans="21:23" x14ac:dyDescent="0.2">
      <c r="U9009" s="77"/>
      <c r="V9009" s="61"/>
      <c r="W9009" s="61"/>
    </row>
    <row r="9010" spans="21:23" x14ac:dyDescent="0.2">
      <c r="U9010" s="77"/>
      <c r="V9010" s="61"/>
      <c r="W9010" s="61"/>
    </row>
    <row r="9011" spans="21:23" x14ac:dyDescent="0.2">
      <c r="U9011" s="77"/>
      <c r="V9011" s="61"/>
      <c r="W9011" s="61"/>
    </row>
    <row r="9012" spans="21:23" x14ac:dyDescent="0.2">
      <c r="U9012" s="77"/>
      <c r="V9012" s="61"/>
      <c r="W9012" s="61"/>
    </row>
    <row r="9013" spans="21:23" x14ac:dyDescent="0.2">
      <c r="U9013" s="77"/>
      <c r="V9013" s="61"/>
      <c r="W9013" s="61"/>
    </row>
    <row r="9014" spans="21:23" x14ac:dyDescent="0.2">
      <c r="U9014" s="77"/>
      <c r="V9014" s="61"/>
      <c r="W9014" s="61"/>
    </row>
    <row r="9015" spans="21:23" x14ac:dyDescent="0.2">
      <c r="U9015" s="77"/>
      <c r="V9015" s="61"/>
      <c r="W9015" s="61"/>
    </row>
    <row r="9016" spans="21:23" x14ac:dyDescent="0.2">
      <c r="U9016" s="77"/>
      <c r="V9016" s="61"/>
      <c r="W9016" s="61"/>
    </row>
    <row r="9017" spans="21:23" x14ac:dyDescent="0.2">
      <c r="U9017" s="77"/>
      <c r="V9017" s="61"/>
      <c r="W9017" s="61"/>
    </row>
    <row r="9018" spans="21:23" x14ac:dyDescent="0.2">
      <c r="U9018" s="77"/>
      <c r="V9018" s="61"/>
      <c r="W9018" s="61"/>
    </row>
    <row r="9019" spans="21:23" x14ac:dyDescent="0.2">
      <c r="U9019" s="77"/>
      <c r="V9019" s="61"/>
      <c r="W9019" s="61"/>
    </row>
    <row r="9020" spans="21:23" x14ac:dyDescent="0.2">
      <c r="U9020" s="77"/>
      <c r="V9020" s="61"/>
      <c r="W9020" s="61"/>
    </row>
    <row r="9021" spans="21:23" x14ac:dyDescent="0.2">
      <c r="U9021" s="77"/>
      <c r="V9021" s="61"/>
      <c r="W9021" s="61"/>
    </row>
    <row r="9022" spans="21:23" x14ac:dyDescent="0.2">
      <c r="U9022" s="77"/>
      <c r="V9022" s="61"/>
      <c r="W9022" s="61"/>
    </row>
    <row r="9023" spans="21:23" x14ac:dyDescent="0.2">
      <c r="U9023" s="77"/>
      <c r="V9023" s="61"/>
      <c r="W9023" s="61"/>
    </row>
    <row r="9024" spans="21:23" x14ac:dyDescent="0.2">
      <c r="U9024" s="77"/>
      <c r="V9024" s="61"/>
      <c r="W9024" s="61"/>
    </row>
    <row r="9025" spans="21:23" x14ac:dyDescent="0.2">
      <c r="U9025" s="77"/>
      <c r="V9025" s="61"/>
      <c r="W9025" s="61"/>
    </row>
    <row r="9026" spans="21:23" x14ac:dyDescent="0.2">
      <c r="U9026" s="77"/>
      <c r="V9026" s="61"/>
      <c r="W9026" s="61"/>
    </row>
    <row r="9027" spans="21:23" x14ac:dyDescent="0.2">
      <c r="U9027" s="77"/>
      <c r="V9027" s="61"/>
      <c r="W9027" s="61"/>
    </row>
    <row r="9028" spans="21:23" x14ac:dyDescent="0.2">
      <c r="U9028" s="77"/>
      <c r="V9028" s="61"/>
      <c r="W9028" s="61"/>
    </row>
    <row r="9029" spans="21:23" x14ac:dyDescent="0.2">
      <c r="U9029" s="77"/>
      <c r="V9029" s="61"/>
      <c r="W9029" s="61"/>
    </row>
    <row r="9030" spans="21:23" x14ac:dyDescent="0.2">
      <c r="U9030" s="77"/>
      <c r="V9030" s="61"/>
      <c r="W9030" s="61"/>
    </row>
    <row r="9031" spans="21:23" x14ac:dyDescent="0.2">
      <c r="U9031" s="77"/>
      <c r="V9031" s="61"/>
      <c r="W9031" s="61"/>
    </row>
    <row r="9032" spans="21:23" x14ac:dyDescent="0.2">
      <c r="U9032" s="77"/>
      <c r="V9032" s="61"/>
      <c r="W9032" s="61"/>
    </row>
    <row r="9033" spans="21:23" x14ac:dyDescent="0.2">
      <c r="U9033" s="77"/>
      <c r="V9033" s="61"/>
      <c r="W9033" s="61"/>
    </row>
    <row r="9034" spans="21:23" x14ac:dyDescent="0.2">
      <c r="U9034" s="77"/>
      <c r="V9034" s="61"/>
      <c r="W9034" s="61"/>
    </row>
    <row r="9035" spans="21:23" x14ac:dyDescent="0.2">
      <c r="U9035" s="77"/>
      <c r="V9035" s="61"/>
      <c r="W9035" s="61"/>
    </row>
    <row r="9036" spans="21:23" x14ac:dyDescent="0.2">
      <c r="U9036" s="77"/>
      <c r="V9036" s="61"/>
      <c r="W9036" s="61"/>
    </row>
    <row r="9037" spans="21:23" x14ac:dyDescent="0.2">
      <c r="U9037" s="77"/>
      <c r="V9037" s="61"/>
      <c r="W9037" s="61"/>
    </row>
    <row r="9038" spans="21:23" x14ac:dyDescent="0.2">
      <c r="U9038" s="77"/>
      <c r="V9038" s="61"/>
      <c r="W9038" s="61"/>
    </row>
    <row r="9039" spans="21:23" x14ac:dyDescent="0.2">
      <c r="U9039" s="77"/>
      <c r="V9039" s="61"/>
      <c r="W9039" s="61"/>
    </row>
    <row r="9040" spans="21:23" x14ac:dyDescent="0.2">
      <c r="U9040" s="77"/>
      <c r="V9040" s="61"/>
      <c r="W9040" s="61"/>
    </row>
    <row r="9041" spans="21:23" x14ac:dyDescent="0.2">
      <c r="U9041" s="77"/>
      <c r="V9041" s="61"/>
      <c r="W9041" s="61"/>
    </row>
    <row r="9042" spans="21:23" x14ac:dyDescent="0.2">
      <c r="U9042" s="77"/>
      <c r="V9042" s="61"/>
      <c r="W9042" s="61"/>
    </row>
    <row r="9043" spans="21:23" x14ac:dyDescent="0.2">
      <c r="U9043" s="77"/>
      <c r="V9043" s="61"/>
      <c r="W9043" s="61"/>
    </row>
    <row r="9044" spans="21:23" x14ac:dyDescent="0.2">
      <c r="U9044" s="77"/>
      <c r="V9044" s="61"/>
      <c r="W9044" s="61"/>
    </row>
    <row r="9045" spans="21:23" x14ac:dyDescent="0.2">
      <c r="U9045" s="77"/>
      <c r="V9045" s="61"/>
      <c r="W9045" s="61"/>
    </row>
    <row r="9046" spans="21:23" x14ac:dyDescent="0.2">
      <c r="U9046" s="77"/>
      <c r="V9046" s="61"/>
      <c r="W9046" s="61"/>
    </row>
    <row r="9047" spans="21:23" x14ac:dyDescent="0.2">
      <c r="U9047" s="77"/>
      <c r="V9047" s="61"/>
      <c r="W9047" s="61"/>
    </row>
    <row r="9048" spans="21:23" x14ac:dyDescent="0.2">
      <c r="U9048" s="77"/>
      <c r="V9048" s="61"/>
      <c r="W9048" s="61"/>
    </row>
    <row r="9049" spans="21:23" x14ac:dyDescent="0.2">
      <c r="U9049" s="77"/>
      <c r="V9049" s="61"/>
      <c r="W9049" s="61"/>
    </row>
    <row r="9050" spans="21:23" x14ac:dyDescent="0.2">
      <c r="U9050" s="77"/>
      <c r="V9050" s="61"/>
      <c r="W9050" s="61"/>
    </row>
    <row r="9051" spans="21:23" x14ac:dyDescent="0.2">
      <c r="U9051" s="77"/>
      <c r="V9051" s="61"/>
      <c r="W9051" s="61"/>
    </row>
    <row r="9052" spans="21:23" x14ac:dyDescent="0.2">
      <c r="U9052" s="77"/>
      <c r="V9052" s="61"/>
      <c r="W9052" s="61"/>
    </row>
    <row r="9053" spans="21:23" x14ac:dyDescent="0.2">
      <c r="U9053" s="77"/>
      <c r="V9053" s="61"/>
      <c r="W9053" s="61"/>
    </row>
    <row r="9054" spans="21:23" x14ac:dyDescent="0.2">
      <c r="U9054" s="77"/>
      <c r="V9054" s="61"/>
      <c r="W9054" s="61"/>
    </row>
    <row r="9055" spans="21:23" x14ac:dyDescent="0.2">
      <c r="U9055" s="77"/>
      <c r="V9055" s="61"/>
      <c r="W9055" s="61"/>
    </row>
    <row r="9056" spans="21:23" x14ac:dyDescent="0.2">
      <c r="U9056" s="77"/>
      <c r="V9056" s="61"/>
      <c r="W9056" s="61"/>
    </row>
    <row r="9057" spans="21:23" x14ac:dyDescent="0.2">
      <c r="U9057" s="77"/>
      <c r="V9057" s="61"/>
      <c r="W9057" s="61"/>
    </row>
    <row r="9058" spans="21:23" x14ac:dyDescent="0.2">
      <c r="U9058" s="77"/>
      <c r="V9058" s="61"/>
      <c r="W9058" s="61"/>
    </row>
    <row r="9059" spans="21:23" x14ac:dyDescent="0.2">
      <c r="U9059" s="77"/>
      <c r="V9059" s="61"/>
      <c r="W9059" s="61"/>
    </row>
    <row r="9060" spans="21:23" x14ac:dyDescent="0.2">
      <c r="U9060" s="77"/>
      <c r="V9060" s="61"/>
      <c r="W9060" s="61"/>
    </row>
    <row r="9061" spans="21:23" x14ac:dyDescent="0.2">
      <c r="U9061" s="77"/>
      <c r="V9061" s="61"/>
      <c r="W9061" s="61"/>
    </row>
    <row r="9062" spans="21:23" x14ac:dyDescent="0.2">
      <c r="U9062" s="77"/>
      <c r="V9062" s="61"/>
      <c r="W9062" s="61"/>
    </row>
    <row r="9063" spans="21:23" x14ac:dyDescent="0.2">
      <c r="U9063" s="77"/>
      <c r="V9063" s="61"/>
      <c r="W9063" s="61"/>
    </row>
    <row r="9064" spans="21:23" x14ac:dyDescent="0.2">
      <c r="U9064" s="77"/>
      <c r="V9064" s="61"/>
      <c r="W9064" s="61"/>
    </row>
    <row r="9065" spans="21:23" x14ac:dyDescent="0.2">
      <c r="U9065" s="77"/>
      <c r="V9065" s="61"/>
      <c r="W9065" s="61"/>
    </row>
    <row r="9066" spans="21:23" x14ac:dyDescent="0.2">
      <c r="U9066" s="77"/>
      <c r="V9066" s="61"/>
      <c r="W9066" s="61"/>
    </row>
    <row r="9067" spans="21:23" x14ac:dyDescent="0.2">
      <c r="U9067" s="77"/>
      <c r="V9067" s="61"/>
      <c r="W9067" s="61"/>
    </row>
    <row r="9068" spans="21:23" x14ac:dyDescent="0.2">
      <c r="U9068" s="77"/>
      <c r="V9068" s="61"/>
      <c r="W9068" s="61"/>
    </row>
    <row r="9069" spans="21:23" x14ac:dyDescent="0.2">
      <c r="U9069" s="77"/>
      <c r="V9069" s="61"/>
      <c r="W9069" s="61"/>
    </row>
    <row r="9070" spans="21:23" x14ac:dyDescent="0.2">
      <c r="U9070" s="77"/>
      <c r="V9070" s="61"/>
      <c r="W9070" s="61"/>
    </row>
    <row r="9071" spans="21:23" x14ac:dyDescent="0.2">
      <c r="U9071" s="77"/>
      <c r="V9071" s="61"/>
      <c r="W9071" s="61"/>
    </row>
    <row r="9072" spans="21:23" x14ac:dyDescent="0.2">
      <c r="U9072" s="77"/>
      <c r="V9072" s="61"/>
      <c r="W9072" s="61"/>
    </row>
    <row r="9073" spans="21:23" x14ac:dyDescent="0.2">
      <c r="U9073" s="77"/>
      <c r="V9073" s="61"/>
      <c r="W9073" s="61"/>
    </row>
    <row r="9074" spans="21:23" x14ac:dyDescent="0.2">
      <c r="U9074" s="77"/>
      <c r="V9074" s="61"/>
      <c r="W9074" s="61"/>
    </row>
    <row r="9075" spans="21:23" x14ac:dyDescent="0.2">
      <c r="U9075" s="77"/>
      <c r="V9075" s="61"/>
      <c r="W9075" s="61"/>
    </row>
    <row r="9076" spans="21:23" x14ac:dyDescent="0.2">
      <c r="U9076" s="77"/>
      <c r="V9076" s="61"/>
      <c r="W9076" s="61"/>
    </row>
    <row r="9077" spans="21:23" x14ac:dyDescent="0.2">
      <c r="U9077" s="77"/>
      <c r="V9077" s="61"/>
      <c r="W9077" s="61"/>
    </row>
    <row r="9078" spans="21:23" x14ac:dyDescent="0.2">
      <c r="U9078" s="77"/>
      <c r="V9078" s="61"/>
      <c r="W9078" s="61"/>
    </row>
    <row r="9079" spans="21:23" x14ac:dyDescent="0.2">
      <c r="U9079" s="77"/>
      <c r="V9079" s="61"/>
      <c r="W9079" s="61"/>
    </row>
    <row r="9080" spans="21:23" x14ac:dyDescent="0.2">
      <c r="U9080" s="77"/>
      <c r="V9080" s="61"/>
      <c r="W9080" s="61"/>
    </row>
    <row r="9081" spans="21:23" x14ac:dyDescent="0.2">
      <c r="U9081" s="77"/>
      <c r="V9081" s="61"/>
      <c r="W9081" s="61"/>
    </row>
    <row r="9082" spans="21:23" x14ac:dyDescent="0.2">
      <c r="U9082" s="77"/>
      <c r="V9082" s="61"/>
      <c r="W9082" s="61"/>
    </row>
    <row r="9083" spans="21:23" x14ac:dyDescent="0.2">
      <c r="U9083" s="77"/>
      <c r="V9083" s="61"/>
      <c r="W9083" s="61"/>
    </row>
    <row r="9084" spans="21:23" x14ac:dyDescent="0.2">
      <c r="U9084" s="77"/>
      <c r="V9084" s="61"/>
      <c r="W9084" s="61"/>
    </row>
    <row r="9085" spans="21:23" x14ac:dyDescent="0.2">
      <c r="U9085" s="77"/>
      <c r="V9085" s="61"/>
      <c r="W9085" s="61"/>
    </row>
    <row r="9086" spans="21:23" x14ac:dyDescent="0.2">
      <c r="U9086" s="77"/>
      <c r="V9086" s="61"/>
      <c r="W9086" s="61"/>
    </row>
    <row r="9087" spans="21:23" x14ac:dyDescent="0.2">
      <c r="U9087" s="77"/>
      <c r="V9087" s="61"/>
      <c r="W9087" s="61"/>
    </row>
    <row r="9088" spans="21:23" x14ac:dyDescent="0.2">
      <c r="U9088" s="77"/>
      <c r="V9088" s="61"/>
      <c r="W9088" s="61"/>
    </row>
    <row r="9089" spans="21:23" x14ac:dyDescent="0.2">
      <c r="U9089" s="77"/>
      <c r="V9089" s="61"/>
      <c r="W9089" s="61"/>
    </row>
    <row r="9090" spans="21:23" x14ac:dyDescent="0.2">
      <c r="U9090" s="77"/>
      <c r="V9090" s="61"/>
      <c r="W9090" s="61"/>
    </row>
    <row r="9091" spans="21:23" x14ac:dyDescent="0.2">
      <c r="U9091" s="77"/>
      <c r="V9091" s="61"/>
      <c r="W9091" s="61"/>
    </row>
    <row r="9092" spans="21:23" x14ac:dyDescent="0.2">
      <c r="U9092" s="77"/>
      <c r="V9092" s="61"/>
      <c r="W9092" s="61"/>
    </row>
    <row r="9093" spans="21:23" x14ac:dyDescent="0.2">
      <c r="U9093" s="77"/>
      <c r="V9093" s="61"/>
      <c r="W9093" s="61"/>
    </row>
    <row r="9094" spans="21:23" x14ac:dyDescent="0.2">
      <c r="U9094" s="77"/>
      <c r="V9094" s="61"/>
      <c r="W9094" s="61"/>
    </row>
    <row r="9095" spans="21:23" x14ac:dyDescent="0.2">
      <c r="U9095" s="77"/>
      <c r="V9095" s="61"/>
      <c r="W9095" s="61"/>
    </row>
    <row r="9096" spans="21:23" x14ac:dyDescent="0.2">
      <c r="U9096" s="77"/>
      <c r="V9096" s="61"/>
      <c r="W9096" s="61"/>
    </row>
    <row r="9097" spans="21:23" x14ac:dyDescent="0.2">
      <c r="U9097" s="77"/>
      <c r="V9097" s="61"/>
      <c r="W9097" s="61"/>
    </row>
    <row r="9098" spans="21:23" x14ac:dyDescent="0.2">
      <c r="U9098" s="77"/>
      <c r="V9098" s="61"/>
      <c r="W9098" s="61"/>
    </row>
    <row r="9099" spans="21:23" x14ac:dyDescent="0.2">
      <c r="U9099" s="77"/>
      <c r="V9099" s="61"/>
      <c r="W9099" s="61"/>
    </row>
    <row r="9100" spans="21:23" x14ac:dyDescent="0.2">
      <c r="U9100" s="77"/>
      <c r="V9100" s="61"/>
      <c r="W9100" s="61"/>
    </row>
    <row r="9101" spans="21:23" x14ac:dyDescent="0.2">
      <c r="U9101" s="77"/>
      <c r="V9101" s="61"/>
      <c r="W9101" s="61"/>
    </row>
    <row r="9102" spans="21:23" x14ac:dyDescent="0.2">
      <c r="U9102" s="77"/>
      <c r="V9102" s="61"/>
      <c r="W9102" s="61"/>
    </row>
    <row r="9103" spans="21:23" x14ac:dyDescent="0.2">
      <c r="U9103" s="77"/>
      <c r="V9103" s="61"/>
      <c r="W9103" s="61"/>
    </row>
    <row r="9104" spans="21:23" x14ac:dyDescent="0.2">
      <c r="U9104" s="77"/>
      <c r="V9104" s="61"/>
      <c r="W9104" s="61"/>
    </row>
    <row r="9105" spans="21:23" x14ac:dyDescent="0.2">
      <c r="U9105" s="77"/>
      <c r="V9105" s="61"/>
      <c r="W9105" s="61"/>
    </row>
    <row r="9106" spans="21:23" x14ac:dyDescent="0.2">
      <c r="U9106" s="77"/>
      <c r="V9106" s="61"/>
      <c r="W9106" s="61"/>
    </row>
    <row r="9107" spans="21:23" x14ac:dyDescent="0.2">
      <c r="U9107" s="77"/>
      <c r="V9107" s="61"/>
      <c r="W9107" s="61"/>
    </row>
    <row r="9108" spans="21:23" x14ac:dyDescent="0.2">
      <c r="U9108" s="77"/>
      <c r="V9108" s="61"/>
      <c r="W9108" s="61"/>
    </row>
    <row r="9109" spans="21:23" x14ac:dyDescent="0.2">
      <c r="U9109" s="77"/>
      <c r="V9109" s="61"/>
      <c r="W9109" s="61"/>
    </row>
    <row r="9110" spans="21:23" x14ac:dyDescent="0.2">
      <c r="U9110" s="77"/>
      <c r="V9110" s="61"/>
      <c r="W9110" s="61"/>
    </row>
    <row r="9111" spans="21:23" x14ac:dyDescent="0.2">
      <c r="U9111" s="77"/>
      <c r="V9111" s="61"/>
      <c r="W9111" s="61"/>
    </row>
    <row r="9112" spans="21:23" x14ac:dyDescent="0.2">
      <c r="U9112" s="77"/>
      <c r="V9112" s="61"/>
      <c r="W9112" s="61"/>
    </row>
    <row r="9113" spans="21:23" x14ac:dyDescent="0.2">
      <c r="U9113" s="77"/>
      <c r="V9113" s="61"/>
      <c r="W9113" s="61"/>
    </row>
    <row r="9114" spans="21:23" x14ac:dyDescent="0.2">
      <c r="U9114" s="77"/>
      <c r="V9114" s="61"/>
      <c r="W9114" s="61"/>
    </row>
    <row r="9115" spans="21:23" x14ac:dyDescent="0.2">
      <c r="U9115" s="77"/>
      <c r="V9115" s="61"/>
      <c r="W9115" s="61"/>
    </row>
    <row r="9116" spans="21:23" x14ac:dyDescent="0.2">
      <c r="U9116" s="77"/>
      <c r="V9116" s="61"/>
      <c r="W9116" s="61"/>
    </row>
    <row r="9117" spans="21:23" x14ac:dyDescent="0.2">
      <c r="U9117" s="77"/>
      <c r="V9117" s="61"/>
      <c r="W9117" s="61"/>
    </row>
    <row r="9118" spans="21:23" x14ac:dyDescent="0.2">
      <c r="U9118" s="77"/>
      <c r="V9118" s="61"/>
      <c r="W9118" s="61"/>
    </row>
    <row r="9119" spans="21:23" x14ac:dyDescent="0.2">
      <c r="U9119" s="77"/>
      <c r="V9119" s="61"/>
      <c r="W9119" s="61"/>
    </row>
    <row r="9120" spans="21:23" x14ac:dyDescent="0.2">
      <c r="U9120" s="77"/>
      <c r="V9120" s="61"/>
      <c r="W9120" s="61"/>
    </row>
    <row r="9121" spans="21:23" x14ac:dyDescent="0.2">
      <c r="U9121" s="77"/>
      <c r="V9121" s="61"/>
      <c r="W9121" s="61"/>
    </row>
    <row r="9122" spans="21:23" x14ac:dyDescent="0.2">
      <c r="U9122" s="77"/>
      <c r="V9122" s="61"/>
      <c r="W9122" s="61"/>
    </row>
    <row r="9123" spans="21:23" x14ac:dyDescent="0.2">
      <c r="U9123" s="77"/>
      <c r="V9123" s="61"/>
      <c r="W9123" s="61"/>
    </row>
    <row r="9124" spans="21:23" x14ac:dyDescent="0.2">
      <c r="U9124" s="77"/>
      <c r="V9124" s="61"/>
      <c r="W9124" s="61"/>
    </row>
    <row r="9125" spans="21:23" x14ac:dyDescent="0.2">
      <c r="U9125" s="77"/>
      <c r="V9125" s="61"/>
      <c r="W9125" s="61"/>
    </row>
    <row r="9126" spans="21:23" x14ac:dyDescent="0.2">
      <c r="U9126" s="77"/>
      <c r="V9126" s="61"/>
      <c r="W9126" s="61"/>
    </row>
    <row r="9127" spans="21:23" x14ac:dyDescent="0.2">
      <c r="U9127" s="77"/>
      <c r="V9127" s="61"/>
      <c r="W9127" s="61"/>
    </row>
    <row r="9128" spans="21:23" x14ac:dyDescent="0.2">
      <c r="U9128" s="77"/>
      <c r="V9128" s="61"/>
      <c r="W9128" s="61"/>
    </row>
    <row r="9129" spans="21:23" x14ac:dyDescent="0.2">
      <c r="U9129" s="77"/>
      <c r="V9129" s="61"/>
      <c r="W9129" s="61"/>
    </row>
    <row r="9130" spans="21:23" x14ac:dyDescent="0.2">
      <c r="U9130" s="77"/>
      <c r="V9130" s="61"/>
      <c r="W9130" s="61"/>
    </row>
    <row r="9131" spans="21:23" x14ac:dyDescent="0.2">
      <c r="U9131" s="77"/>
      <c r="V9131" s="61"/>
      <c r="W9131" s="61"/>
    </row>
    <row r="9132" spans="21:23" x14ac:dyDescent="0.2">
      <c r="U9132" s="77"/>
      <c r="V9132" s="61"/>
      <c r="W9132" s="61"/>
    </row>
    <row r="9133" spans="21:23" x14ac:dyDescent="0.2">
      <c r="U9133" s="77"/>
      <c r="V9133" s="61"/>
      <c r="W9133" s="61"/>
    </row>
    <row r="9134" spans="21:23" x14ac:dyDescent="0.2">
      <c r="U9134" s="77"/>
      <c r="V9134" s="61"/>
      <c r="W9134" s="61"/>
    </row>
    <row r="9135" spans="21:23" x14ac:dyDescent="0.2">
      <c r="U9135" s="77"/>
      <c r="V9135" s="61"/>
      <c r="W9135" s="61"/>
    </row>
    <row r="9136" spans="21:23" x14ac:dyDescent="0.2">
      <c r="U9136" s="77"/>
      <c r="V9136" s="61"/>
      <c r="W9136" s="61"/>
    </row>
    <row r="9137" spans="21:23" x14ac:dyDescent="0.2">
      <c r="U9137" s="77"/>
      <c r="V9137" s="61"/>
      <c r="W9137" s="61"/>
    </row>
    <row r="9138" spans="21:23" x14ac:dyDescent="0.2">
      <c r="U9138" s="77"/>
      <c r="V9138" s="61"/>
      <c r="W9138" s="61"/>
    </row>
    <row r="9139" spans="21:23" x14ac:dyDescent="0.2">
      <c r="U9139" s="77"/>
      <c r="V9139" s="61"/>
      <c r="W9139" s="61"/>
    </row>
    <row r="9140" spans="21:23" x14ac:dyDescent="0.2">
      <c r="U9140" s="77"/>
      <c r="V9140" s="61"/>
      <c r="W9140" s="61"/>
    </row>
    <row r="9141" spans="21:23" x14ac:dyDescent="0.2">
      <c r="U9141" s="77"/>
      <c r="V9141" s="61"/>
      <c r="W9141" s="61"/>
    </row>
    <row r="9142" spans="21:23" x14ac:dyDescent="0.2">
      <c r="U9142" s="77"/>
      <c r="V9142" s="61"/>
      <c r="W9142" s="61"/>
    </row>
    <row r="9143" spans="21:23" x14ac:dyDescent="0.2">
      <c r="U9143" s="77"/>
      <c r="V9143" s="61"/>
      <c r="W9143" s="61"/>
    </row>
    <row r="9144" spans="21:23" x14ac:dyDescent="0.2">
      <c r="U9144" s="77"/>
      <c r="V9144" s="61"/>
      <c r="W9144" s="61"/>
    </row>
    <row r="9145" spans="21:23" x14ac:dyDescent="0.2">
      <c r="U9145" s="77"/>
      <c r="V9145" s="61"/>
      <c r="W9145" s="61"/>
    </row>
    <row r="9146" spans="21:23" x14ac:dyDescent="0.2">
      <c r="U9146" s="77"/>
      <c r="V9146" s="61"/>
      <c r="W9146" s="61"/>
    </row>
    <row r="9147" spans="21:23" x14ac:dyDescent="0.2">
      <c r="U9147" s="77"/>
      <c r="V9147" s="61"/>
      <c r="W9147" s="61"/>
    </row>
    <row r="9148" spans="21:23" x14ac:dyDescent="0.2">
      <c r="U9148" s="77"/>
      <c r="V9148" s="61"/>
      <c r="W9148" s="61"/>
    </row>
    <row r="9149" spans="21:23" x14ac:dyDescent="0.2">
      <c r="U9149" s="77"/>
      <c r="V9149" s="61"/>
      <c r="W9149" s="61"/>
    </row>
    <row r="9150" spans="21:23" x14ac:dyDescent="0.2">
      <c r="U9150" s="77"/>
      <c r="V9150" s="61"/>
      <c r="W9150" s="61"/>
    </row>
    <row r="9151" spans="21:23" x14ac:dyDescent="0.2">
      <c r="U9151" s="77"/>
      <c r="V9151" s="61"/>
      <c r="W9151" s="61"/>
    </row>
    <row r="9152" spans="21:23" x14ac:dyDescent="0.2">
      <c r="U9152" s="77"/>
      <c r="V9152" s="61"/>
      <c r="W9152" s="61"/>
    </row>
    <row r="9153" spans="21:23" x14ac:dyDescent="0.2">
      <c r="U9153" s="77"/>
      <c r="V9153" s="61"/>
      <c r="W9153" s="61"/>
    </row>
    <row r="9154" spans="21:23" x14ac:dyDescent="0.2">
      <c r="U9154" s="77"/>
      <c r="V9154" s="61"/>
      <c r="W9154" s="61"/>
    </row>
    <row r="9155" spans="21:23" x14ac:dyDescent="0.2">
      <c r="U9155" s="77"/>
      <c r="V9155" s="61"/>
      <c r="W9155" s="61"/>
    </row>
    <row r="9156" spans="21:23" x14ac:dyDescent="0.2">
      <c r="U9156" s="77"/>
      <c r="V9156" s="61"/>
      <c r="W9156" s="61"/>
    </row>
    <row r="9157" spans="21:23" x14ac:dyDescent="0.2">
      <c r="U9157" s="77"/>
      <c r="V9157" s="61"/>
      <c r="W9157" s="61"/>
    </row>
    <row r="9158" spans="21:23" x14ac:dyDescent="0.2">
      <c r="U9158" s="77"/>
      <c r="V9158" s="61"/>
      <c r="W9158" s="61"/>
    </row>
    <row r="9159" spans="21:23" x14ac:dyDescent="0.2">
      <c r="U9159" s="77"/>
      <c r="V9159" s="61"/>
      <c r="W9159" s="61"/>
    </row>
    <row r="9160" spans="21:23" x14ac:dyDescent="0.2">
      <c r="U9160" s="77"/>
      <c r="V9160" s="61"/>
      <c r="W9160" s="61"/>
    </row>
    <row r="9161" spans="21:23" x14ac:dyDescent="0.2">
      <c r="U9161" s="77"/>
      <c r="V9161" s="61"/>
      <c r="W9161" s="61"/>
    </row>
    <row r="9162" spans="21:23" x14ac:dyDescent="0.2">
      <c r="U9162" s="77"/>
      <c r="V9162" s="61"/>
      <c r="W9162" s="61"/>
    </row>
    <row r="9163" spans="21:23" x14ac:dyDescent="0.2">
      <c r="U9163" s="77"/>
      <c r="V9163" s="61"/>
      <c r="W9163" s="61"/>
    </row>
    <row r="9164" spans="21:23" x14ac:dyDescent="0.2">
      <c r="U9164" s="77"/>
      <c r="V9164" s="61"/>
      <c r="W9164" s="61"/>
    </row>
    <row r="9165" spans="21:23" x14ac:dyDescent="0.2">
      <c r="U9165" s="77"/>
      <c r="V9165" s="61"/>
      <c r="W9165" s="61"/>
    </row>
    <row r="9166" spans="21:23" x14ac:dyDescent="0.2">
      <c r="U9166" s="77"/>
      <c r="V9166" s="61"/>
      <c r="W9166" s="61"/>
    </row>
    <row r="9167" spans="21:23" x14ac:dyDescent="0.2">
      <c r="U9167" s="77"/>
      <c r="V9167" s="61"/>
      <c r="W9167" s="61"/>
    </row>
    <row r="9168" spans="21:23" x14ac:dyDescent="0.2">
      <c r="U9168" s="77"/>
      <c r="V9168" s="61"/>
      <c r="W9168" s="61"/>
    </row>
    <row r="9169" spans="21:23" x14ac:dyDescent="0.2">
      <c r="U9169" s="77"/>
      <c r="V9169" s="61"/>
      <c r="W9169" s="61"/>
    </row>
    <row r="9170" spans="21:23" x14ac:dyDescent="0.2">
      <c r="U9170" s="77"/>
      <c r="V9170" s="61"/>
      <c r="W9170" s="61"/>
    </row>
    <row r="9171" spans="21:23" x14ac:dyDescent="0.2">
      <c r="U9171" s="77"/>
      <c r="V9171" s="61"/>
      <c r="W9171" s="61"/>
    </row>
    <row r="9172" spans="21:23" x14ac:dyDescent="0.2">
      <c r="U9172" s="77"/>
      <c r="V9172" s="61"/>
      <c r="W9172" s="61"/>
    </row>
    <row r="9173" spans="21:23" x14ac:dyDescent="0.2">
      <c r="U9173" s="77"/>
      <c r="V9173" s="61"/>
      <c r="W9173" s="61"/>
    </row>
    <row r="9174" spans="21:23" x14ac:dyDescent="0.2">
      <c r="U9174" s="77"/>
      <c r="V9174" s="61"/>
      <c r="W9174" s="61"/>
    </row>
    <row r="9175" spans="21:23" x14ac:dyDescent="0.2">
      <c r="U9175" s="77"/>
      <c r="V9175" s="61"/>
      <c r="W9175" s="61"/>
    </row>
    <row r="9176" spans="21:23" x14ac:dyDescent="0.2">
      <c r="U9176" s="77"/>
      <c r="V9176" s="61"/>
      <c r="W9176" s="61"/>
    </row>
    <row r="9177" spans="21:23" x14ac:dyDescent="0.2">
      <c r="U9177" s="77"/>
      <c r="V9177" s="61"/>
      <c r="W9177" s="61"/>
    </row>
    <row r="9178" spans="21:23" x14ac:dyDescent="0.2">
      <c r="U9178" s="77"/>
      <c r="V9178" s="61"/>
      <c r="W9178" s="61"/>
    </row>
    <row r="9179" spans="21:23" x14ac:dyDescent="0.2">
      <c r="U9179" s="77"/>
      <c r="V9179" s="61"/>
      <c r="W9179" s="61"/>
    </row>
    <row r="9180" spans="21:23" x14ac:dyDescent="0.2">
      <c r="U9180" s="77"/>
      <c r="V9180" s="61"/>
      <c r="W9180" s="61"/>
    </row>
    <row r="9181" spans="21:23" x14ac:dyDescent="0.2">
      <c r="U9181" s="77"/>
      <c r="V9181" s="61"/>
      <c r="W9181" s="61"/>
    </row>
    <row r="9182" spans="21:23" x14ac:dyDescent="0.2">
      <c r="U9182" s="77"/>
      <c r="V9182" s="61"/>
      <c r="W9182" s="61"/>
    </row>
    <row r="9183" spans="21:23" x14ac:dyDescent="0.2">
      <c r="U9183" s="77"/>
      <c r="V9183" s="61"/>
      <c r="W9183" s="61"/>
    </row>
    <row r="9184" spans="21:23" x14ac:dyDescent="0.2">
      <c r="U9184" s="77"/>
      <c r="V9184" s="61"/>
      <c r="W9184" s="61"/>
    </row>
    <row r="9185" spans="21:23" x14ac:dyDescent="0.2">
      <c r="U9185" s="77"/>
      <c r="V9185" s="61"/>
      <c r="W9185" s="61"/>
    </row>
    <row r="9186" spans="21:23" x14ac:dyDescent="0.2">
      <c r="U9186" s="77"/>
      <c r="V9186" s="61"/>
      <c r="W9186" s="61"/>
    </row>
    <row r="9187" spans="21:23" x14ac:dyDescent="0.2">
      <c r="U9187" s="77"/>
      <c r="V9187" s="61"/>
      <c r="W9187" s="61"/>
    </row>
    <row r="9188" spans="21:23" x14ac:dyDescent="0.2">
      <c r="U9188" s="77"/>
      <c r="V9188" s="61"/>
      <c r="W9188" s="61"/>
    </row>
    <row r="9189" spans="21:23" x14ac:dyDescent="0.2">
      <c r="U9189" s="77"/>
      <c r="V9189" s="61"/>
      <c r="W9189" s="61"/>
    </row>
    <row r="9190" spans="21:23" x14ac:dyDescent="0.2">
      <c r="U9190" s="77"/>
      <c r="V9190" s="61"/>
      <c r="W9190" s="61"/>
    </row>
    <row r="9191" spans="21:23" x14ac:dyDescent="0.2">
      <c r="U9191" s="77"/>
      <c r="V9191" s="61"/>
      <c r="W9191" s="61"/>
    </row>
    <row r="9192" spans="21:23" x14ac:dyDescent="0.2">
      <c r="U9192" s="77"/>
      <c r="V9192" s="61"/>
      <c r="W9192" s="61"/>
    </row>
    <row r="9193" spans="21:23" x14ac:dyDescent="0.2">
      <c r="U9193" s="77"/>
      <c r="V9193" s="61"/>
      <c r="W9193" s="61"/>
    </row>
    <row r="9194" spans="21:23" x14ac:dyDescent="0.2">
      <c r="U9194" s="77"/>
      <c r="V9194" s="61"/>
      <c r="W9194" s="61"/>
    </row>
    <row r="9195" spans="21:23" x14ac:dyDescent="0.2">
      <c r="U9195" s="77"/>
      <c r="V9195" s="61"/>
      <c r="W9195" s="61"/>
    </row>
    <row r="9196" spans="21:23" x14ac:dyDescent="0.2">
      <c r="U9196" s="77"/>
      <c r="V9196" s="61"/>
      <c r="W9196" s="61"/>
    </row>
    <row r="9197" spans="21:23" x14ac:dyDescent="0.2">
      <c r="U9197" s="77"/>
      <c r="V9197" s="61"/>
      <c r="W9197" s="61"/>
    </row>
    <row r="9198" spans="21:23" x14ac:dyDescent="0.2">
      <c r="U9198" s="77"/>
      <c r="V9198" s="61"/>
      <c r="W9198" s="61"/>
    </row>
    <row r="9199" spans="21:23" x14ac:dyDescent="0.2">
      <c r="U9199" s="77"/>
      <c r="V9199" s="61"/>
      <c r="W9199" s="61"/>
    </row>
    <row r="9200" spans="21:23" x14ac:dyDescent="0.2">
      <c r="U9200" s="77"/>
      <c r="V9200" s="61"/>
      <c r="W9200" s="61"/>
    </row>
    <row r="9201" spans="21:23" x14ac:dyDescent="0.2">
      <c r="U9201" s="77"/>
      <c r="V9201" s="61"/>
      <c r="W9201" s="61"/>
    </row>
    <row r="9202" spans="21:23" x14ac:dyDescent="0.2">
      <c r="U9202" s="77"/>
      <c r="V9202" s="61"/>
      <c r="W9202" s="61"/>
    </row>
    <row r="9203" spans="21:23" x14ac:dyDescent="0.2">
      <c r="U9203" s="77"/>
      <c r="V9203" s="61"/>
      <c r="W9203" s="61"/>
    </row>
    <row r="9204" spans="21:23" x14ac:dyDescent="0.2">
      <c r="U9204" s="77"/>
      <c r="V9204" s="61"/>
      <c r="W9204" s="61"/>
    </row>
    <row r="9205" spans="21:23" x14ac:dyDescent="0.2">
      <c r="U9205" s="77"/>
      <c r="V9205" s="61"/>
      <c r="W9205" s="61"/>
    </row>
    <row r="9206" spans="21:23" x14ac:dyDescent="0.2">
      <c r="U9206" s="77"/>
      <c r="V9206" s="61"/>
      <c r="W9206" s="61"/>
    </row>
    <row r="9207" spans="21:23" x14ac:dyDescent="0.2">
      <c r="U9207" s="77"/>
      <c r="V9207" s="61"/>
      <c r="W9207" s="61"/>
    </row>
    <row r="9208" spans="21:23" x14ac:dyDescent="0.2">
      <c r="U9208" s="77"/>
      <c r="V9208" s="61"/>
      <c r="W9208" s="61"/>
    </row>
    <row r="9209" spans="21:23" x14ac:dyDescent="0.2">
      <c r="U9209" s="77"/>
      <c r="V9209" s="61"/>
      <c r="W9209" s="61"/>
    </row>
    <row r="9210" spans="21:23" x14ac:dyDescent="0.2">
      <c r="U9210" s="77"/>
      <c r="V9210" s="61"/>
      <c r="W9210" s="61"/>
    </row>
    <row r="9211" spans="21:23" x14ac:dyDescent="0.2">
      <c r="U9211" s="77"/>
      <c r="V9211" s="61"/>
      <c r="W9211" s="61"/>
    </row>
    <row r="9212" spans="21:23" x14ac:dyDescent="0.2">
      <c r="U9212" s="77"/>
      <c r="V9212" s="61"/>
      <c r="W9212" s="61"/>
    </row>
    <row r="9213" spans="21:23" x14ac:dyDescent="0.2">
      <c r="U9213" s="77"/>
      <c r="V9213" s="61"/>
      <c r="W9213" s="61"/>
    </row>
    <row r="9214" spans="21:23" x14ac:dyDescent="0.2">
      <c r="U9214" s="77"/>
      <c r="V9214" s="61"/>
      <c r="W9214" s="61"/>
    </row>
    <row r="9215" spans="21:23" x14ac:dyDescent="0.2">
      <c r="U9215" s="77"/>
      <c r="V9215" s="61"/>
      <c r="W9215" s="61"/>
    </row>
    <row r="9216" spans="21:23" x14ac:dyDescent="0.2">
      <c r="U9216" s="77"/>
      <c r="V9216" s="61"/>
      <c r="W9216" s="61"/>
    </row>
    <row r="9217" spans="21:23" x14ac:dyDescent="0.2">
      <c r="U9217" s="77"/>
      <c r="V9217" s="61"/>
      <c r="W9217" s="61"/>
    </row>
    <row r="9218" spans="21:23" x14ac:dyDescent="0.2">
      <c r="U9218" s="77"/>
      <c r="V9218" s="61"/>
      <c r="W9218" s="61"/>
    </row>
    <row r="9219" spans="21:23" x14ac:dyDescent="0.2">
      <c r="U9219" s="77"/>
      <c r="V9219" s="61"/>
      <c r="W9219" s="61"/>
    </row>
    <row r="9220" spans="21:23" x14ac:dyDescent="0.2">
      <c r="U9220" s="77"/>
      <c r="V9220" s="61"/>
      <c r="W9220" s="61"/>
    </row>
    <row r="9221" spans="21:23" x14ac:dyDescent="0.2">
      <c r="U9221" s="77"/>
      <c r="V9221" s="61"/>
      <c r="W9221" s="61"/>
    </row>
    <row r="9222" spans="21:23" x14ac:dyDescent="0.2">
      <c r="U9222" s="77"/>
      <c r="V9222" s="61"/>
      <c r="W9222" s="61"/>
    </row>
    <row r="9223" spans="21:23" x14ac:dyDescent="0.2">
      <c r="U9223" s="77"/>
      <c r="V9223" s="61"/>
      <c r="W9223" s="61"/>
    </row>
    <row r="9224" spans="21:23" x14ac:dyDescent="0.2">
      <c r="U9224" s="77"/>
      <c r="V9224" s="61"/>
      <c r="W9224" s="61"/>
    </row>
    <row r="9225" spans="21:23" x14ac:dyDescent="0.2">
      <c r="U9225" s="77"/>
      <c r="V9225" s="61"/>
      <c r="W9225" s="61"/>
    </row>
    <row r="9226" spans="21:23" x14ac:dyDescent="0.2">
      <c r="U9226" s="77"/>
      <c r="V9226" s="61"/>
      <c r="W9226" s="61"/>
    </row>
    <row r="9227" spans="21:23" x14ac:dyDescent="0.2">
      <c r="U9227" s="77"/>
      <c r="V9227" s="61"/>
      <c r="W9227" s="61"/>
    </row>
    <row r="9228" spans="21:23" x14ac:dyDescent="0.2">
      <c r="U9228" s="77"/>
      <c r="V9228" s="61"/>
      <c r="W9228" s="61"/>
    </row>
    <row r="9229" spans="21:23" x14ac:dyDescent="0.2">
      <c r="U9229" s="77"/>
      <c r="V9229" s="61"/>
      <c r="W9229" s="61"/>
    </row>
    <row r="9230" spans="21:23" x14ac:dyDescent="0.2">
      <c r="U9230" s="77"/>
      <c r="V9230" s="61"/>
      <c r="W9230" s="61"/>
    </row>
    <row r="9231" spans="21:23" x14ac:dyDescent="0.2">
      <c r="U9231" s="77"/>
      <c r="V9231" s="61"/>
      <c r="W9231" s="61"/>
    </row>
    <row r="9232" spans="21:23" x14ac:dyDescent="0.2">
      <c r="U9232" s="77"/>
      <c r="V9232" s="61"/>
      <c r="W9232" s="61"/>
    </row>
    <row r="9233" spans="21:23" x14ac:dyDescent="0.2">
      <c r="U9233" s="77"/>
      <c r="V9233" s="61"/>
      <c r="W9233" s="61"/>
    </row>
    <row r="9234" spans="21:23" x14ac:dyDescent="0.2">
      <c r="U9234" s="77"/>
      <c r="V9234" s="61"/>
      <c r="W9234" s="61"/>
    </row>
    <row r="9235" spans="21:23" x14ac:dyDescent="0.2">
      <c r="U9235" s="77"/>
      <c r="V9235" s="61"/>
      <c r="W9235" s="61"/>
    </row>
    <row r="9236" spans="21:23" x14ac:dyDescent="0.2">
      <c r="U9236" s="77"/>
      <c r="V9236" s="61"/>
      <c r="W9236" s="61"/>
    </row>
    <row r="9237" spans="21:23" x14ac:dyDescent="0.2">
      <c r="U9237" s="77"/>
      <c r="V9237" s="61"/>
      <c r="W9237" s="61"/>
    </row>
    <row r="9238" spans="21:23" x14ac:dyDescent="0.2">
      <c r="U9238" s="77"/>
      <c r="V9238" s="61"/>
      <c r="W9238" s="61"/>
    </row>
    <row r="9239" spans="21:23" x14ac:dyDescent="0.2">
      <c r="U9239" s="77"/>
      <c r="V9239" s="61"/>
      <c r="W9239" s="61"/>
    </row>
    <row r="9240" spans="21:23" x14ac:dyDescent="0.2">
      <c r="U9240" s="77"/>
      <c r="V9240" s="61"/>
      <c r="W9240" s="61"/>
    </row>
    <row r="9241" spans="21:23" x14ac:dyDescent="0.2">
      <c r="U9241" s="77"/>
      <c r="V9241" s="61"/>
      <c r="W9241" s="61"/>
    </row>
    <row r="9242" spans="21:23" x14ac:dyDescent="0.2">
      <c r="U9242" s="77"/>
      <c r="V9242" s="61"/>
      <c r="W9242" s="61"/>
    </row>
    <row r="9243" spans="21:23" x14ac:dyDescent="0.2">
      <c r="U9243" s="77"/>
      <c r="V9243" s="61"/>
      <c r="W9243" s="61"/>
    </row>
    <row r="9244" spans="21:23" x14ac:dyDescent="0.2">
      <c r="U9244" s="77"/>
      <c r="V9244" s="61"/>
      <c r="W9244" s="61"/>
    </row>
    <row r="9245" spans="21:23" x14ac:dyDescent="0.2">
      <c r="U9245" s="77"/>
      <c r="V9245" s="61"/>
      <c r="W9245" s="61"/>
    </row>
    <row r="9246" spans="21:23" x14ac:dyDescent="0.2">
      <c r="U9246" s="77"/>
      <c r="V9246" s="61"/>
      <c r="W9246" s="61"/>
    </row>
    <row r="9247" spans="21:23" x14ac:dyDescent="0.2">
      <c r="U9247" s="77"/>
      <c r="V9247" s="61"/>
      <c r="W9247" s="61"/>
    </row>
    <row r="9248" spans="21:23" x14ac:dyDescent="0.2">
      <c r="U9248" s="77"/>
      <c r="V9248" s="61"/>
      <c r="W9248" s="61"/>
    </row>
    <row r="9249" spans="21:23" x14ac:dyDescent="0.2">
      <c r="U9249" s="77"/>
      <c r="V9249" s="61"/>
      <c r="W9249" s="61"/>
    </row>
    <row r="9250" spans="21:23" x14ac:dyDescent="0.2">
      <c r="U9250" s="77"/>
      <c r="V9250" s="61"/>
      <c r="W9250" s="61"/>
    </row>
    <row r="9251" spans="21:23" x14ac:dyDescent="0.2">
      <c r="U9251" s="77"/>
      <c r="V9251" s="61"/>
      <c r="W9251" s="61"/>
    </row>
    <row r="9252" spans="21:23" x14ac:dyDescent="0.2">
      <c r="U9252" s="77"/>
      <c r="V9252" s="61"/>
      <c r="W9252" s="61"/>
    </row>
    <row r="9253" spans="21:23" x14ac:dyDescent="0.2">
      <c r="U9253" s="77"/>
      <c r="V9253" s="61"/>
      <c r="W9253" s="61"/>
    </row>
    <row r="9254" spans="21:23" x14ac:dyDescent="0.2">
      <c r="U9254" s="77"/>
      <c r="V9254" s="61"/>
      <c r="W9254" s="61"/>
    </row>
    <row r="9255" spans="21:23" x14ac:dyDescent="0.2">
      <c r="U9255" s="77"/>
      <c r="V9255" s="61"/>
      <c r="W9255" s="61"/>
    </row>
    <row r="9256" spans="21:23" x14ac:dyDescent="0.2">
      <c r="U9256" s="77"/>
      <c r="V9256" s="61"/>
      <c r="W9256" s="61"/>
    </row>
    <row r="9257" spans="21:23" x14ac:dyDescent="0.2">
      <c r="U9257" s="77"/>
      <c r="V9257" s="61"/>
      <c r="W9257" s="61"/>
    </row>
    <row r="9258" spans="21:23" x14ac:dyDescent="0.2">
      <c r="U9258" s="77"/>
      <c r="V9258" s="61"/>
      <c r="W9258" s="61"/>
    </row>
    <row r="9259" spans="21:23" x14ac:dyDescent="0.2">
      <c r="U9259" s="77"/>
      <c r="V9259" s="61"/>
      <c r="W9259" s="61"/>
    </row>
    <row r="9260" spans="21:23" x14ac:dyDescent="0.2">
      <c r="U9260" s="77"/>
      <c r="V9260" s="61"/>
      <c r="W9260" s="61"/>
    </row>
    <row r="9261" spans="21:23" x14ac:dyDescent="0.2">
      <c r="U9261" s="77"/>
      <c r="V9261" s="61"/>
      <c r="W9261" s="61"/>
    </row>
    <row r="9262" spans="21:23" x14ac:dyDescent="0.2">
      <c r="U9262" s="77"/>
      <c r="V9262" s="61"/>
      <c r="W9262" s="61"/>
    </row>
    <row r="9263" spans="21:23" x14ac:dyDescent="0.2">
      <c r="U9263" s="77"/>
      <c r="V9263" s="61"/>
      <c r="W9263" s="61"/>
    </row>
    <row r="9264" spans="21:23" x14ac:dyDescent="0.2">
      <c r="U9264" s="77"/>
      <c r="V9264" s="61"/>
      <c r="W9264" s="61"/>
    </row>
    <row r="9265" spans="21:23" x14ac:dyDescent="0.2">
      <c r="U9265" s="77"/>
      <c r="V9265" s="61"/>
      <c r="W9265" s="61"/>
    </row>
    <row r="9266" spans="21:23" x14ac:dyDescent="0.2">
      <c r="U9266" s="77"/>
      <c r="V9266" s="61"/>
      <c r="W9266" s="61"/>
    </row>
    <row r="9267" spans="21:23" x14ac:dyDescent="0.2">
      <c r="U9267" s="77"/>
      <c r="V9267" s="61"/>
      <c r="W9267" s="61"/>
    </row>
    <row r="9268" spans="21:23" x14ac:dyDescent="0.2">
      <c r="U9268" s="77"/>
      <c r="V9268" s="61"/>
      <c r="W9268" s="61"/>
    </row>
    <row r="9269" spans="21:23" x14ac:dyDescent="0.2">
      <c r="U9269" s="77"/>
      <c r="V9269" s="61"/>
      <c r="W9269" s="61"/>
    </row>
    <row r="9270" spans="21:23" x14ac:dyDescent="0.2">
      <c r="U9270" s="77"/>
      <c r="V9270" s="61"/>
      <c r="W9270" s="61"/>
    </row>
    <row r="9271" spans="21:23" x14ac:dyDescent="0.2">
      <c r="U9271" s="77"/>
      <c r="V9271" s="61"/>
      <c r="W9271" s="61"/>
    </row>
    <row r="9272" spans="21:23" x14ac:dyDescent="0.2">
      <c r="U9272" s="77"/>
      <c r="V9272" s="61"/>
      <c r="W9272" s="61"/>
    </row>
    <row r="9273" spans="21:23" x14ac:dyDescent="0.2">
      <c r="U9273" s="77"/>
      <c r="V9273" s="61"/>
      <c r="W9273" s="61"/>
    </row>
    <row r="9274" spans="21:23" x14ac:dyDescent="0.2">
      <c r="U9274" s="77"/>
      <c r="V9274" s="61"/>
      <c r="W9274" s="61"/>
    </row>
    <row r="9275" spans="21:23" x14ac:dyDescent="0.2">
      <c r="U9275" s="77"/>
      <c r="V9275" s="61"/>
      <c r="W9275" s="61"/>
    </row>
    <row r="9276" spans="21:23" x14ac:dyDescent="0.2">
      <c r="U9276" s="77"/>
      <c r="V9276" s="61"/>
      <c r="W9276" s="61"/>
    </row>
    <row r="9277" spans="21:23" x14ac:dyDescent="0.2">
      <c r="U9277" s="77"/>
      <c r="V9277" s="61"/>
      <c r="W9277" s="61"/>
    </row>
    <row r="9278" spans="21:23" x14ac:dyDescent="0.2">
      <c r="U9278" s="77"/>
      <c r="V9278" s="61"/>
      <c r="W9278" s="61"/>
    </row>
    <row r="9279" spans="21:23" x14ac:dyDescent="0.2">
      <c r="U9279" s="77"/>
      <c r="V9279" s="61"/>
      <c r="W9279" s="61"/>
    </row>
    <row r="9280" spans="21:23" x14ac:dyDescent="0.2">
      <c r="U9280" s="77"/>
      <c r="V9280" s="61"/>
      <c r="W9280" s="61"/>
    </row>
    <row r="9281" spans="21:23" x14ac:dyDescent="0.2">
      <c r="U9281" s="77"/>
      <c r="V9281" s="61"/>
      <c r="W9281" s="61"/>
    </row>
    <row r="9282" spans="21:23" x14ac:dyDescent="0.2">
      <c r="U9282" s="77"/>
      <c r="V9282" s="61"/>
      <c r="W9282" s="61"/>
    </row>
    <row r="9283" spans="21:23" x14ac:dyDescent="0.2">
      <c r="U9283" s="77"/>
      <c r="V9283" s="61"/>
      <c r="W9283" s="61"/>
    </row>
    <row r="9284" spans="21:23" x14ac:dyDescent="0.2">
      <c r="U9284" s="77"/>
      <c r="V9284" s="61"/>
      <c r="W9284" s="61"/>
    </row>
    <row r="9285" spans="21:23" x14ac:dyDescent="0.2">
      <c r="U9285" s="77"/>
      <c r="V9285" s="61"/>
      <c r="W9285" s="61"/>
    </row>
    <row r="9286" spans="21:23" x14ac:dyDescent="0.2">
      <c r="U9286" s="77"/>
      <c r="V9286" s="61"/>
      <c r="W9286" s="61"/>
    </row>
    <row r="9287" spans="21:23" x14ac:dyDescent="0.2">
      <c r="U9287" s="77"/>
      <c r="V9287" s="61"/>
      <c r="W9287" s="61"/>
    </row>
    <row r="9288" spans="21:23" x14ac:dyDescent="0.2">
      <c r="U9288" s="77"/>
      <c r="V9288" s="61"/>
      <c r="W9288" s="61"/>
    </row>
    <row r="9289" spans="21:23" x14ac:dyDescent="0.2">
      <c r="U9289" s="77"/>
      <c r="V9289" s="61"/>
      <c r="W9289" s="61"/>
    </row>
    <row r="9290" spans="21:23" x14ac:dyDescent="0.2">
      <c r="U9290" s="77"/>
      <c r="V9290" s="61"/>
      <c r="W9290" s="61"/>
    </row>
    <row r="9291" spans="21:23" x14ac:dyDescent="0.2">
      <c r="U9291" s="77"/>
      <c r="V9291" s="61"/>
      <c r="W9291" s="61"/>
    </row>
    <row r="9292" spans="21:23" x14ac:dyDescent="0.2">
      <c r="U9292" s="77"/>
      <c r="V9292" s="61"/>
      <c r="W9292" s="61"/>
    </row>
    <row r="9293" spans="21:23" x14ac:dyDescent="0.2">
      <c r="U9293" s="77"/>
      <c r="V9293" s="61"/>
      <c r="W9293" s="61"/>
    </row>
  </sheetData>
  <mergeCells count="3">
    <mergeCell ref="U9:U10"/>
    <mergeCell ref="A9:A10"/>
    <mergeCell ref="C9:C10"/>
  </mergeCells>
  <hyperlinks>
    <hyperlink ref="U8" r:id="rId1" display="http://cdec/histPlot/DataPlotter.jsp?staid=CLE&amp;sensor_no=8&amp;duration=D&amp;start=01/01/1900+00:00&amp;end=06/28/2013+10:49&amp;geom=small"/>
    <hyperlink ref="A8" r:id="rId2" display="http://cdec/histPlot/DataPlotter.jsp?staid=TNL&amp;sensor_no=65&amp;duration=M&amp;start=10/01/1911+00:00&amp;end=06/28/2013+11:20&amp;geom=small"/>
  </hyperlinks>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800000"/>
  </sheetPr>
  <dimension ref="A2:AA1113"/>
  <sheetViews>
    <sheetView workbookViewId="0">
      <selection activeCell="AC14" sqref="AC14"/>
    </sheetView>
  </sheetViews>
  <sheetFormatPr defaultRowHeight="12.75" x14ac:dyDescent="0.2"/>
  <cols>
    <col min="3" max="3" width="2.85546875" customWidth="1"/>
    <col min="19" max="19" width="19" customWidth="1"/>
    <col min="20" max="20" width="8.85546875" customWidth="1"/>
    <col min="21" max="22" width="10.28515625" bestFit="1" customWidth="1"/>
    <col min="23" max="23" width="14.85546875" customWidth="1"/>
    <col min="24" max="24" width="13.5703125" customWidth="1"/>
    <col min="25" max="25" width="14" customWidth="1"/>
    <col min="26" max="26" width="14.140625" bestFit="1" customWidth="1"/>
    <col min="27" max="27" width="6.85546875" customWidth="1"/>
  </cols>
  <sheetData>
    <row r="2" spans="1:27" ht="30" x14ac:dyDescent="0.4">
      <c r="A2" s="1" t="s">
        <v>0</v>
      </c>
    </row>
    <row r="4" spans="1:27" x14ac:dyDescent="0.2">
      <c r="A4" t="s">
        <v>1</v>
      </c>
    </row>
    <row r="6" spans="1:27" x14ac:dyDescent="0.2">
      <c r="A6" t="s">
        <v>2</v>
      </c>
    </row>
    <row r="7" spans="1:27" x14ac:dyDescent="0.2">
      <c r="A7" s="2" t="s">
        <v>3</v>
      </c>
    </row>
    <row r="8" spans="1:27" x14ac:dyDescent="0.2">
      <c r="A8" s="2"/>
    </row>
    <row r="10" spans="1:27" x14ac:dyDescent="0.2">
      <c r="A10" s="3" t="s">
        <v>4</v>
      </c>
    </row>
    <row r="11" spans="1:27" x14ac:dyDescent="0.2">
      <c r="A11" s="6"/>
      <c r="B11" s="6"/>
    </row>
    <row r="12" spans="1:27" ht="25.5" x14ac:dyDescent="0.2">
      <c r="A12" s="131" t="s">
        <v>5</v>
      </c>
      <c r="B12" s="7" t="s">
        <v>6</v>
      </c>
      <c r="D12" t="s">
        <v>8</v>
      </c>
    </row>
    <row r="13" spans="1:27" x14ac:dyDescent="0.2">
      <c r="A13" s="131"/>
      <c r="B13" s="8" t="s">
        <v>7</v>
      </c>
      <c r="D13" t="s">
        <v>9</v>
      </c>
      <c r="E13" t="s">
        <v>10</v>
      </c>
      <c r="F13" t="s">
        <v>11</v>
      </c>
      <c r="G13" t="s">
        <v>12</v>
      </c>
      <c r="H13" t="s">
        <v>13</v>
      </c>
      <c r="I13" t="s">
        <v>14</v>
      </c>
      <c r="J13" t="s">
        <v>15</v>
      </c>
      <c r="K13" t="s">
        <v>16</v>
      </c>
      <c r="L13" t="s">
        <v>17</v>
      </c>
      <c r="M13" t="s">
        <v>18</v>
      </c>
      <c r="N13" t="s">
        <v>19</v>
      </c>
      <c r="O13" t="s">
        <v>20</v>
      </c>
      <c r="P13" t="s">
        <v>21</v>
      </c>
      <c r="Q13" t="s">
        <v>28</v>
      </c>
      <c r="R13" t="s">
        <v>23</v>
      </c>
      <c r="S13" t="s">
        <v>26</v>
      </c>
      <c r="T13" s="10" t="s">
        <v>27</v>
      </c>
      <c r="U13" t="s">
        <v>22</v>
      </c>
      <c r="V13" t="s">
        <v>24</v>
      </c>
      <c r="W13" t="s">
        <v>29</v>
      </c>
      <c r="X13" t="s">
        <v>30</v>
      </c>
      <c r="Y13" t="s">
        <v>25</v>
      </c>
      <c r="Z13" t="s">
        <v>25</v>
      </c>
      <c r="AA13" s="10" t="s">
        <v>27</v>
      </c>
    </row>
    <row r="14" spans="1:27" x14ac:dyDescent="0.2">
      <c r="A14" s="4">
        <v>7945</v>
      </c>
      <c r="B14" s="61">
        <v>81200</v>
      </c>
      <c r="D14">
        <v>1922</v>
      </c>
      <c r="E14">
        <f ca="1">INDIRECT(CONCATENATE("b",(ROW()-14)*12+COLUMN()+9))</f>
        <v>81200</v>
      </c>
      <c r="F14">
        <f t="shared" ref="F14:P29" ca="1" si="0">INDIRECT(CONCATENATE("b",(ROW()-14)*12+COLUMN()+9))</f>
        <v>100000</v>
      </c>
      <c r="G14">
        <f t="shared" ca="1" si="0"/>
        <v>194000</v>
      </c>
      <c r="H14">
        <f t="shared" ca="1" si="0"/>
        <v>192000</v>
      </c>
      <c r="I14">
        <f t="shared" ca="1" si="0"/>
        <v>422000</v>
      </c>
      <c r="J14">
        <f t="shared" ca="1" si="0"/>
        <v>433000</v>
      </c>
      <c r="K14">
        <f t="shared" ca="1" si="0"/>
        <v>933000</v>
      </c>
      <c r="L14">
        <f t="shared" ca="1" si="0"/>
        <v>1570000</v>
      </c>
      <c r="M14">
        <f t="shared" ca="1" si="0"/>
        <v>721000</v>
      </c>
      <c r="N14">
        <f t="shared" ca="1" si="0"/>
        <v>210000</v>
      </c>
      <c r="O14">
        <f t="shared" ca="1" si="0"/>
        <v>119000</v>
      </c>
      <c r="P14">
        <f t="shared" ca="1" si="0"/>
        <v>89400</v>
      </c>
      <c r="Q14" s="9">
        <f ca="1">SUM(E14:P14)/1000</f>
        <v>5064.6000000000004</v>
      </c>
      <c r="R14" s="9">
        <f ca="1">SUM(K14:N14)/1000</f>
        <v>3434</v>
      </c>
      <c r="S14">
        <v>3434</v>
      </c>
      <c r="T14" s="11">
        <f ca="1">R14-S14</f>
        <v>0</v>
      </c>
      <c r="U14">
        <f ca="1">IF(R14&lt;600,1,0)</f>
        <v>0</v>
      </c>
      <c r="V14">
        <v>0</v>
      </c>
      <c r="W14">
        <f>IF(V14&gt;400,1,0)</f>
        <v>0</v>
      </c>
      <c r="X14">
        <f t="shared" ref="X14:X45" ca="1" si="1">MIN(U14+W14,1)</f>
        <v>0</v>
      </c>
      <c r="Y14">
        <f t="shared" ref="Y14:Y19" ca="1" si="2">X14</f>
        <v>0</v>
      </c>
      <c r="Z14">
        <v>0</v>
      </c>
      <c r="AA14" s="10">
        <f ca="1">Y14-Z14</f>
        <v>0</v>
      </c>
    </row>
    <row r="15" spans="1:27" x14ac:dyDescent="0.2">
      <c r="A15" s="4">
        <v>7976</v>
      </c>
      <c r="B15" s="61">
        <v>100000</v>
      </c>
      <c r="D15">
        <v>1923</v>
      </c>
      <c r="E15">
        <f t="shared" ref="E15:P46" ca="1" si="3">INDIRECT(CONCATENATE("b",(ROW()-14)*12+COLUMN()+9))</f>
        <v>95200</v>
      </c>
      <c r="F15">
        <f t="shared" ca="1" si="0"/>
        <v>129000</v>
      </c>
      <c r="G15">
        <f t="shared" ca="1" si="0"/>
        <v>347000</v>
      </c>
      <c r="H15">
        <f t="shared" ca="1" si="0"/>
        <v>309000</v>
      </c>
      <c r="I15">
        <f t="shared" ca="1" si="0"/>
        <v>206000</v>
      </c>
      <c r="J15">
        <f t="shared" ca="1" si="0"/>
        <v>362000</v>
      </c>
      <c r="K15">
        <f t="shared" ca="1" si="0"/>
        <v>651000</v>
      </c>
      <c r="L15">
        <f t="shared" ca="1" si="0"/>
        <v>482000</v>
      </c>
      <c r="M15">
        <f t="shared" ca="1" si="0"/>
        <v>230000</v>
      </c>
      <c r="N15">
        <f t="shared" ca="1" si="0"/>
        <v>125000</v>
      </c>
      <c r="O15">
        <f t="shared" ca="1" si="0"/>
        <v>84700</v>
      </c>
      <c r="P15">
        <f t="shared" ca="1" si="0"/>
        <v>75000</v>
      </c>
      <c r="Q15" s="9">
        <f t="shared" ref="Q15:Q78" ca="1" si="4">SUM(E15:P15)/1000</f>
        <v>3095.9</v>
      </c>
      <c r="R15" s="9">
        <f t="shared" ref="R15:R78" ca="1" si="5">SUM(K15:N15)/1000</f>
        <v>1488</v>
      </c>
      <c r="S15">
        <v>1488</v>
      </c>
      <c r="T15" s="11">
        <f t="shared" ref="T15:T78" ca="1" si="6">R15-S15</f>
        <v>0</v>
      </c>
      <c r="U15">
        <f t="shared" ref="U15:U78" ca="1" si="7">IF(R15&lt;600,1,0)</f>
        <v>0</v>
      </c>
      <c r="V15" s="9">
        <f ca="1">IF(AND(Q14&lt;2500,Q15&lt;2500),5000-Q14-Q15,0)</f>
        <v>0</v>
      </c>
      <c r="W15">
        <f t="shared" ref="W15:W78" ca="1" si="8">IF(V15&gt;400,1,0)</f>
        <v>0</v>
      </c>
      <c r="X15">
        <f t="shared" ca="1" si="1"/>
        <v>0</v>
      </c>
      <c r="Y15">
        <f t="shared" ca="1" si="2"/>
        <v>0</v>
      </c>
      <c r="Z15">
        <v>0</v>
      </c>
      <c r="AA15" s="10">
        <f t="shared" ref="AA15:AA78" ca="1" si="9">Y15-Z15</f>
        <v>0</v>
      </c>
    </row>
    <row r="16" spans="1:27" x14ac:dyDescent="0.2">
      <c r="A16" s="4">
        <v>8006</v>
      </c>
      <c r="B16" s="61">
        <v>194000</v>
      </c>
      <c r="D16">
        <v>1924</v>
      </c>
      <c r="E16">
        <f t="shared" ca="1" si="3"/>
        <v>83600</v>
      </c>
      <c r="F16">
        <f t="shared" ca="1" si="0"/>
        <v>78700</v>
      </c>
      <c r="G16">
        <f t="shared" ca="1" si="0"/>
        <v>91700</v>
      </c>
      <c r="H16">
        <f t="shared" ca="1" si="0"/>
        <v>107000</v>
      </c>
      <c r="I16">
        <f t="shared" ca="1" si="0"/>
        <v>298000</v>
      </c>
      <c r="J16">
        <f t="shared" ca="1" si="0"/>
        <v>122000</v>
      </c>
      <c r="K16">
        <f t="shared" ca="1" si="0"/>
        <v>168000</v>
      </c>
      <c r="L16">
        <f t="shared" ca="1" si="0"/>
        <v>101000</v>
      </c>
      <c r="M16">
        <f t="shared" ca="1" si="0"/>
        <v>63900</v>
      </c>
      <c r="N16">
        <f t="shared" ca="1" si="0"/>
        <v>62700</v>
      </c>
      <c r="O16">
        <f t="shared" ca="1" si="0"/>
        <v>63100</v>
      </c>
      <c r="P16">
        <f t="shared" ca="1" si="0"/>
        <v>55600</v>
      </c>
      <c r="Q16" s="9">
        <f t="shared" ca="1" si="4"/>
        <v>1295.3</v>
      </c>
      <c r="R16" s="9">
        <f t="shared" ca="1" si="5"/>
        <v>395.6</v>
      </c>
      <c r="S16">
        <v>396</v>
      </c>
      <c r="T16" s="11">
        <f t="shared" ca="1" si="6"/>
        <v>-0.39999999999997726</v>
      </c>
      <c r="U16">
        <f t="shared" ca="1" si="7"/>
        <v>1</v>
      </c>
      <c r="V16" s="9">
        <f t="shared" ref="V16:V79" ca="1" si="10">IF(AND(Q15&lt;2500,Q16&lt;2500),5000-Q15-Q16,0)</f>
        <v>0</v>
      </c>
      <c r="W16">
        <f t="shared" ca="1" si="8"/>
        <v>0</v>
      </c>
      <c r="X16">
        <f t="shared" ca="1" si="1"/>
        <v>1</v>
      </c>
      <c r="Y16">
        <f t="shared" ca="1" si="2"/>
        <v>1</v>
      </c>
      <c r="Z16">
        <v>1</v>
      </c>
      <c r="AA16" s="10">
        <f t="shared" ca="1" si="9"/>
        <v>0</v>
      </c>
    </row>
    <row r="17" spans="1:27" x14ac:dyDescent="0.2">
      <c r="A17" s="4">
        <v>8037</v>
      </c>
      <c r="B17" s="61">
        <v>192000</v>
      </c>
      <c r="D17">
        <v>1925</v>
      </c>
      <c r="E17">
        <f t="shared" ca="1" si="3"/>
        <v>77600</v>
      </c>
      <c r="F17">
        <f t="shared" ca="1" si="0"/>
        <v>137000</v>
      </c>
      <c r="G17">
        <f t="shared" ca="1" si="0"/>
        <v>140000</v>
      </c>
      <c r="H17">
        <f t="shared" ca="1" si="0"/>
        <v>155000</v>
      </c>
      <c r="I17">
        <f t="shared" ca="1" si="0"/>
        <v>754000</v>
      </c>
      <c r="J17">
        <f t="shared" ca="1" si="0"/>
        <v>378000</v>
      </c>
      <c r="K17">
        <f t="shared" ca="1" si="0"/>
        <v>534000</v>
      </c>
      <c r="L17">
        <f t="shared" ca="1" si="0"/>
        <v>422000</v>
      </c>
      <c r="M17">
        <f t="shared" ca="1" si="0"/>
        <v>192000</v>
      </c>
      <c r="N17">
        <f t="shared" ca="1" si="0"/>
        <v>113000</v>
      </c>
      <c r="O17">
        <f t="shared" ca="1" si="0"/>
        <v>92800</v>
      </c>
      <c r="P17">
        <f t="shared" ca="1" si="0"/>
        <v>80300</v>
      </c>
      <c r="Q17" s="9">
        <f t="shared" ca="1" si="4"/>
        <v>3075.7</v>
      </c>
      <c r="R17" s="9">
        <f t="shared" ca="1" si="5"/>
        <v>1261</v>
      </c>
      <c r="S17">
        <v>1261</v>
      </c>
      <c r="T17" s="11">
        <f t="shared" ca="1" si="6"/>
        <v>0</v>
      </c>
      <c r="U17">
        <f t="shared" ca="1" si="7"/>
        <v>0</v>
      </c>
      <c r="V17" s="9">
        <f t="shared" ca="1" si="10"/>
        <v>0</v>
      </c>
      <c r="W17">
        <f t="shared" ca="1" si="8"/>
        <v>0</v>
      </c>
      <c r="X17">
        <f t="shared" ca="1" si="1"/>
        <v>0</v>
      </c>
      <c r="Y17">
        <f t="shared" ca="1" si="2"/>
        <v>0</v>
      </c>
      <c r="Z17">
        <v>0</v>
      </c>
      <c r="AA17" s="10">
        <f t="shared" ca="1" si="9"/>
        <v>0</v>
      </c>
    </row>
    <row r="18" spans="1:27" x14ac:dyDescent="0.2">
      <c r="A18" s="4">
        <v>8068</v>
      </c>
      <c r="B18" s="61">
        <v>422000</v>
      </c>
      <c r="D18">
        <v>1926</v>
      </c>
      <c r="E18">
        <f t="shared" ca="1" si="3"/>
        <v>89300</v>
      </c>
      <c r="F18">
        <f t="shared" ca="1" si="0"/>
        <v>115000</v>
      </c>
      <c r="G18">
        <f t="shared" ca="1" si="0"/>
        <v>139000</v>
      </c>
      <c r="H18">
        <f t="shared" ca="1" si="0"/>
        <v>156000</v>
      </c>
      <c r="I18">
        <f t="shared" ca="1" si="0"/>
        <v>619000</v>
      </c>
      <c r="J18">
        <f t="shared" ca="1" si="0"/>
        <v>408000</v>
      </c>
      <c r="K18">
        <f t="shared" ca="1" si="0"/>
        <v>862000</v>
      </c>
      <c r="L18">
        <f t="shared" ca="1" si="0"/>
        <v>324000</v>
      </c>
      <c r="M18">
        <f t="shared" ca="1" si="0"/>
        <v>139000</v>
      </c>
      <c r="N18">
        <f t="shared" ca="1" si="0"/>
        <v>94400</v>
      </c>
      <c r="O18">
        <f t="shared" ca="1" si="0"/>
        <v>78100</v>
      </c>
      <c r="P18">
        <f t="shared" ca="1" si="0"/>
        <v>74000</v>
      </c>
      <c r="Q18" s="9">
        <f t="shared" ca="1" si="4"/>
        <v>3097.8</v>
      </c>
      <c r="R18" s="9">
        <f t="shared" ca="1" si="5"/>
        <v>1419.4</v>
      </c>
      <c r="S18">
        <v>1419</v>
      </c>
      <c r="T18" s="11">
        <f t="shared" ca="1" si="6"/>
        <v>0.40000000000009095</v>
      </c>
      <c r="U18">
        <f t="shared" ca="1" si="7"/>
        <v>0</v>
      </c>
      <c r="V18" s="9">
        <f t="shared" ca="1" si="10"/>
        <v>0</v>
      </c>
      <c r="W18">
        <f t="shared" ca="1" si="8"/>
        <v>0</v>
      </c>
      <c r="X18">
        <f t="shared" ca="1" si="1"/>
        <v>0</v>
      </c>
      <c r="Y18">
        <f t="shared" ca="1" si="2"/>
        <v>0</v>
      </c>
      <c r="Z18">
        <v>0</v>
      </c>
      <c r="AA18" s="10">
        <f t="shared" ca="1" si="9"/>
        <v>0</v>
      </c>
    </row>
    <row r="19" spans="1:27" x14ac:dyDescent="0.2">
      <c r="A19" s="4">
        <v>8096</v>
      </c>
      <c r="B19" s="61">
        <v>433000</v>
      </c>
      <c r="D19">
        <v>1927</v>
      </c>
      <c r="E19">
        <f t="shared" ca="1" si="3"/>
        <v>80600</v>
      </c>
      <c r="F19">
        <f t="shared" ca="1" si="0"/>
        <v>448000</v>
      </c>
      <c r="G19">
        <f t="shared" ca="1" si="0"/>
        <v>299000</v>
      </c>
      <c r="H19">
        <f t="shared" ca="1" si="0"/>
        <v>369000</v>
      </c>
      <c r="I19">
        <f t="shared" ca="1" si="0"/>
        <v>1270000</v>
      </c>
      <c r="J19">
        <f t="shared" ca="1" si="0"/>
        <v>782000</v>
      </c>
      <c r="K19">
        <f t="shared" ca="1" si="0"/>
        <v>931000</v>
      </c>
      <c r="L19">
        <f t="shared" ca="1" si="0"/>
        <v>750000</v>
      </c>
      <c r="M19">
        <f t="shared" ca="1" si="0"/>
        <v>382000</v>
      </c>
      <c r="N19">
        <f t="shared" ca="1" si="0"/>
        <v>164000</v>
      </c>
      <c r="O19">
        <f t="shared" ca="1" si="0"/>
        <v>108000</v>
      </c>
      <c r="P19">
        <f t="shared" ca="1" si="0"/>
        <v>86100</v>
      </c>
      <c r="Q19" s="9">
        <f t="shared" ca="1" si="4"/>
        <v>5669.7</v>
      </c>
      <c r="R19" s="9">
        <f t="shared" ca="1" si="5"/>
        <v>2227</v>
      </c>
      <c r="S19">
        <v>2227</v>
      </c>
      <c r="T19" s="11">
        <f t="shared" ca="1" si="6"/>
        <v>0</v>
      </c>
      <c r="U19">
        <f t="shared" ca="1" si="7"/>
        <v>0</v>
      </c>
      <c r="V19" s="9">
        <f t="shared" ca="1" si="10"/>
        <v>0</v>
      </c>
      <c r="W19">
        <f t="shared" ca="1" si="8"/>
        <v>0</v>
      </c>
      <c r="X19">
        <f t="shared" ca="1" si="1"/>
        <v>0</v>
      </c>
      <c r="Y19">
        <f t="shared" ca="1" si="2"/>
        <v>0</v>
      </c>
      <c r="Z19">
        <v>0</v>
      </c>
      <c r="AA19" s="10">
        <f t="shared" ca="1" si="9"/>
        <v>0</v>
      </c>
    </row>
    <row r="20" spans="1:27" x14ac:dyDescent="0.2">
      <c r="A20" s="4">
        <v>8127</v>
      </c>
      <c r="B20" s="61">
        <v>933000</v>
      </c>
      <c r="D20">
        <v>1928</v>
      </c>
      <c r="E20">
        <f t="shared" ca="1" si="3"/>
        <v>83000</v>
      </c>
      <c r="F20">
        <f t="shared" ca="1" si="0"/>
        <v>291000</v>
      </c>
      <c r="G20">
        <f t="shared" ca="1" si="0"/>
        <v>187000</v>
      </c>
      <c r="H20">
        <f t="shared" ca="1" si="0"/>
        <v>229000</v>
      </c>
      <c r="I20">
        <f t="shared" ca="1" si="0"/>
        <v>365000</v>
      </c>
      <c r="J20">
        <f t="shared" ca="1" si="0"/>
        <v>1410000</v>
      </c>
      <c r="K20">
        <f t="shared" ca="1" si="0"/>
        <v>727000</v>
      </c>
      <c r="L20">
        <f t="shared" ca="1" si="0"/>
        <v>440000</v>
      </c>
      <c r="M20">
        <f t="shared" ca="1" si="0"/>
        <v>163000</v>
      </c>
      <c r="N20">
        <f t="shared" ca="1" si="0"/>
        <v>118000</v>
      </c>
      <c r="O20">
        <f t="shared" ca="1" si="0"/>
        <v>86800</v>
      </c>
      <c r="P20">
        <f t="shared" ca="1" si="0"/>
        <v>72300</v>
      </c>
      <c r="Q20" s="9">
        <f t="shared" ca="1" si="4"/>
        <v>4172.1000000000004</v>
      </c>
      <c r="R20" s="9">
        <f t="shared" ca="1" si="5"/>
        <v>1448</v>
      </c>
      <c r="S20">
        <v>1448</v>
      </c>
      <c r="T20" s="11">
        <f t="shared" ca="1" si="6"/>
        <v>0</v>
      </c>
      <c r="U20">
        <f t="shared" ca="1" si="7"/>
        <v>0</v>
      </c>
      <c r="V20" s="9">
        <f t="shared" ca="1" si="10"/>
        <v>0</v>
      </c>
      <c r="W20">
        <f t="shared" ca="1" si="8"/>
        <v>0</v>
      </c>
      <c r="X20">
        <f t="shared" ca="1" si="1"/>
        <v>0</v>
      </c>
      <c r="Y20">
        <f ca="1">IF(INT(X20)=1,IF(SUM(X14:X20)&gt;2,0,X20),X20)</f>
        <v>0</v>
      </c>
      <c r="Z20">
        <v>0</v>
      </c>
      <c r="AA20" s="10">
        <f t="shared" ca="1" si="9"/>
        <v>0</v>
      </c>
    </row>
    <row r="21" spans="1:27" x14ac:dyDescent="0.2">
      <c r="A21" s="4">
        <v>8157</v>
      </c>
      <c r="B21" s="61">
        <v>1570000</v>
      </c>
      <c r="D21">
        <v>1929</v>
      </c>
      <c r="E21">
        <f t="shared" ca="1" si="3"/>
        <v>73600</v>
      </c>
      <c r="F21">
        <f t="shared" ca="1" si="0"/>
        <v>92800</v>
      </c>
      <c r="G21">
        <f t="shared" ca="1" si="0"/>
        <v>118000</v>
      </c>
      <c r="H21">
        <f t="shared" ca="1" si="0"/>
        <v>101000</v>
      </c>
      <c r="I21">
        <f t="shared" ca="1" si="0"/>
        <v>185000</v>
      </c>
      <c r="J21">
        <f t="shared" ca="1" si="0"/>
        <v>259000</v>
      </c>
      <c r="K21">
        <f t="shared" ca="1" si="0"/>
        <v>268000</v>
      </c>
      <c r="L21">
        <f t="shared" ca="1" si="0"/>
        <v>350000</v>
      </c>
      <c r="M21">
        <f t="shared" ca="1" si="0"/>
        <v>177000</v>
      </c>
      <c r="N21">
        <f t="shared" ca="1" si="0"/>
        <v>91200</v>
      </c>
      <c r="O21">
        <f t="shared" ca="1" si="0"/>
        <v>66400</v>
      </c>
      <c r="P21">
        <f t="shared" ca="1" si="0"/>
        <v>62300</v>
      </c>
      <c r="Q21" s="9">
        <f t="shared" ca="1" si="4"/>
        <v>1844.3</v>
      </c>
      <c r="R21" s="9">
        <f t="shared" ca="1" si="5"/>
        <v>886.2</v>
      </c>
      <c r="S21">
        <v>886</v>
      </c>
      <c r="T21" s="11">
        <f t="shared" ca="1" si="6"/>
        <v>0.20000000000004547</v>
      </c>
      <c r="U21">
        <f t="shared" ca="1" si="7"/>
        <v>0</v>
      </c>
      <c r="V21" s="9">
        <f t="shared" ca="1" si="10"/>
        <v>0</v>
      </c>
      <c r="W21">
        <f t="shared" ca="1" si="8"/>
        <v>0</v>
      </c>
      <c r="X21">
        <f t="shared" ca="1" si="1"/>
        <v>0</v>
      </c>
      <c r="Y21">
        <f t="shared" ref="Y21:Y84" ca="1" si="11">IF(INT(X21)=1,IF(SUM(X15:X21)&gt;2,0,X21),X21)</f>
        <v>0</v>
      </c>
      <c r="Z21">
        <v>0</v>
      </c>
      <c r="AA21" s="10">
        <f t="shared" ca="1" si="9"/>
        <v>0</v>
      </c>
    </row>
    <row r="22" spans="1:27" x14ac:dyDescent="0.2">
      <c r="A22" s="4">
        <v>8188</v>
      </c>
      <c r="B22" s="61">
        <v>721000</v>
      </c>
      <c r="D22">
        <v>1930</v>
      </c>
      <c r="E22">
        <f t="shared" ca="1" si="3"/>
        <v>59400</v>
      </c>
      <c r="F22">
        <f t="shared" ca="1" si="0"/>
        <v>57400</v>
      </c>
      <c r="G22">
        <f t="shared" ca="1" si="0"/>
        <v>890000</v>
      </c>
      <c r="H22">
        <f t="shared" ca="1" si="0"/>
        <v>326000</v>
      </c>
      <c r="I22">
        <f t="shared" ca="1" si="0"/>
        <v>420000</v>
      </c>
      <c r="J22">
        <f t="shared" ca="1" si="0"/>
        <v>618000</v>
      </c>
      <c r="K22">
        <f t="shared" ca="1" si="0"/>
        <v>650000</v>
      </c>
      <c r="L22">
        <f t="shared" ca="1" si="0"/>
        <v>452000</v>
      </c>
      <c r="M22">
        <f t="shared" ca="1" si="0"/>
        <v>209000</v>
      </c>
      <c r="N22">
        <f t="shared" ca="1" si="0"/>
        <v>115000</v>
      </c>
      <c r="O22">
        <f t="shared" ca="1" si="0"/>
        <v>85000</v>
      </c>
      <c r="P22">
        <f t="shared" ca="1" si="0"/>
        <v>70200</v>
      </c>
      <c r="Q22" s="9">
        <f t="shared" ca="1" si="4"/>
        <v>3952</v>
      </c>
      <c r="R22" s="9">
        <f t="shared" ca="1" si="5"/>
        <v>1426</v>
      </c>
      <c r="S22">
        <v>1426</v>
      </c>
      <c r="T22" s="11">
        <f t="shared" ca="1" si="6"/>
        <v>0</v>
      </c>
      <c r="U22">
        <f t="shared" ca="1" si="7"/>
        <v>0</v>
      </c>
      <c r="V22" s="9">
        <f t="shared" ca="1" si="10"/>
        <v>0</v>
      </c>
      <c r="W22">
        <f t="shared" ca="1" si="8"/>
        <v>0</v>
      </c>
      <c r="X22">
        <f t="shared" ca="1" si="1"/>
        <v>0</v>
      </c>
      <c r="Y22">
        <f t="shared" ca="1" si="11"/>
        <v>0</v>
      </c>
      <c r="Z22">
        <v>0</v>
      </c>
      <c r="AA22" s="10">
        <f t="shared" ca="1" si="9"/>
        <v>0</v>
      </c>
    </row>
    <row r="23" spans="1:27" x14ac:dyDescent="0.2">
      <c r="A23" s="4">
        <v>8218</v>
      </c>
      <c r="B23" s="61">
        <v>210000</v>
      </c>
      <c r="D23">
        <v>1931</v>
      </c>
      <c r="E23">
        <f t="shared" ca="1" si="3"/>
        <v>71500</v>
      </c>
      <c r="F23">
        <f t="shared" ca="1" si="0"/>
        <v>102000</v>
      </c>
      <c r="G23">
        <f t="shared" ca="1" si="0"/>
        <v>83400</v>
      </c>
      <c r="H23">
        <f t="shared" ca="1" si="0"/>
        <v>148000</v>
      </c>
      <c r="I23">
        <f t="shared" ca="1" si="0"/>
        <v>146000</v>
      </c>
      <c r="J23">
        <f t="shared" ca="1" si="0"/>
        <v>280000</v>
      </c>
      <c r="K23">
        <f t="shared" ca="1" si="0"/>
        <v>202000</v>
      </c>
      <c r="L23">
        <f t="shared" ca="1" si="0"/>
        <v>143000</v>
      </c>
      <c r="M23">
        <f t="shared" ca="1" si="0"/>
        <v>88700</v>
      </c>
      <c r="N23">
        <f t="shared" ca="1" si="0"/>
        <v>68400</v>
      </c>
      <c r="O23">
        <f t="shared" ca="1" si="0"/>
        <v>57800</v>
      </c>
      <c r="P23">
        <f t="shared" ca="1" si="0"/>
        <v>52500</v>
      </c>
      <c r="Q23" s="9">
        <f t="shared" ca="1" si="4"/>
        <v>1443.3</v>
      </c>
      <c r="R23" s="9">
        <f t="shared" ca="1" si="5"/>
        <v>502.1</v>
      </c>
      <c r="S23">
        <v>502</v>
      </c>
      <c r="T23" s="11">
        <f t="shared" ca="1" si="6"/>
        <v>0.10000000000002274</v>
      </c>
      <c r="U23">
        <f t="shared" ca="1" si="7"/>
        <v>1</v>
      </c>
      <c r="V23" s="9">
        <f t="shared" ca="1" si="10"/>
        <v>0</v>
      </c>
      <c r="W23">
        <f t="shared" ca="1" si="8"/>
        <v>0</v>
      </c>
      <c r="X23">
        <f t="shared" ca="1" si="1"/>
        <v>1</v>
      </c>
      <c r="Y23">
        <f t="shared" ca="1" si="11"/>
        <v>1</v>
      </c>
      <c r="Z23">
        <v>1</v>
      </c>
      <c r="AA23" s="10">
        <f t="shared" ca="1" si="9"/>
        <v>0</v>
      </c>
    </row>
    <row r="24" spans="1:27" x14ac:dyDescent="0.2">
      <c r="A24" s="4">
        <v>8249</v>
      </c>
      <c r="B24" s="61">
        <v>119000</v>
      </c>
      <c r="D24">
        <v>1932</v>
      </c>
      <c r="E24">
        <f t="shared" ca="1" si="3"/>
        <v>78600</v>
      </c>
      <c r="F24">
        <f t="shared" ca="1" si="0"/>
        <v>81900</v>
      </c>
      <c r="G24">
        <f t="shared" ca="1" si="0"/>
        <v>264000</v>
      </c>
      <c r="H24">
        <f t="shared" ca="1" si="0"/>
        <v>237000</v>
      </c>
      <c r="I24">
        <f t="shared" ca="1" si="0"/>
        <v>210000</v>
      </c>
      <c r="J24">
        <f t="shared" ca="1" si="0"/>
        <v>554000</v>
      </c>
      <c r="K24">
        <f t="shared" ca="1" si="0"/>
        <v>606000</v>
      </c>
      <c r="L24">
        <f t="shared" ca="1" si="0"/>
        <v>681000</v>
      </c>
      <c r="M24">
        <f t="shared" ca="1" si="0"/>
        <v>326000</v>
      </c>
      <c r="N24">
        <f t="shared" ca="1" si="0"/>
        <v>129000</v>
      </c>
      <c r="O24">
        <f t="shared" ca="1" si="0"/>
        <v>83700</v>
      </c>
      <c r="P24">
        <f t="shared" ca="1" si="0"/>
        <v>73200</v>
      </c>
      <c r="Q24" s="9">
        <f t="shared" ca="1" si="4"/>
        <v>3324.4</v>
      </c>
      <c r="R24" s="9">
        <f t="shared" ca="1" si="5"/>
        <v>1742</v>
      </c>
      <c r="S24">
        <v>1742</v>
      </c>
      <c r="T24" s="11">
        <f t="shared" ca="1" si="6"/>
        <v>0</v>
      </c>
      <c r="U24">
        <f t="shared" ca="1" si="7"/>
        <v>0</v>
      </c>
      <c r="V24" s="9">
        <f t="shared" ca="1" si="10"/>
        <v>0</v>
      </c>
      <c r="W24">
        <f t="shared" ca="1" si="8"/>
        <v>0</v>
      </c>
      <c r="X24">
        <f t="shared" ca="1" si="1"/>
        <v>0</v>
      </c>
      <c r="Y24">
        <f t="shared" ca="1" si="11"/>
        <v>0</v>
      </c>
      <c r="Z24">
        <v>0</v>
      </c>
      <c r="AA24" s="10">
        <f t="shared" ca="1" si="9"/>
        <v>0</v>
      </c>
    </row>
    <row r="25" spans="1:27" x14ac:dyDescent="0.2">
      <c r="A25" s="4">
        <v>8280</v>
      </c>
      <c r="B25" s="61">
        <v>89400</v>
      </c>
      <c r="D25">
        <v>1933</v>
      </c>
      <c r="E25">
        <f t="shared" ca="1" si="3"/>
        <v>69900</v>
      </c>
      <c r="F25">
        <f t="shared" ca="1" si="0"/>
        <v>73100</v>
      </c>
      <c r="G25">
        <f t="shared" ca="1" si="0"/>
        <v>84600</v>
      </c>
      <c r="H25">
        <f t="shared" ca="1" si="0"/>
        <v>147000</v>
      </c>
      <c r="I25">
        <f t="shared" ca="1" si="0"/>
        <v>88900</v>
      </c>
      <c r="J25">
        <f t="shared" ca="1" si="0"/>
        <v>261000</v>
      </c>
      <c r="K25">
        <f t="shared" ca="1" si="0"/>
        <v>343000</v>
      </c>
      <c r="L25">
        <f t="shared" ca="1" si="0"/>
        <v>398000</v>
      </c>
      <c r="M25">
        <f t="shared" ca="1" si="0"/>
        <v>295000</v>
      </c>
      <c r="N25">
        <f t="shared" ca="1" si="0"/>
        <v>106000</v>
      </c>
      <c r="O25">
        <f t="shared" ca="1" si="0"/>
        <v>71300</v>
      </c>
      <c r="P25">
        <f t="shared" ca="1" si="0"/>
        <v>61700</v>
      </c>
      <c r="Q25" s="9">
        <f t="shared" ca="1" si="4"/>
        <v>1999.5</v>
      </c>
      <c r="R25" s="9">
        <f t="shared" ca="1" si="5"/>
        <v>1142</v>
      </c>
      <c r="S25">
        <v>1142</v>
      </c>
      <c r="T25" s="11">
        <f t="shared" ca="1" si="6"/>
        <v>0</v>
      </c>
      <c r="U25">
        <f t="shared" ca="1" si="7"/>
        <v>0</v>
      </c>
      <c r="V25" s="9">
        <f t="shared" ca="1" si="10"/>
        <v>0</v>
      </c>
      <c r="W25">
        <f t="shared" ca="1" si="8"/>
        <v>0</v>
      </c>
      <c r="X25">
        <f t="shared" ca="1" si="1"/>
        <v>0</v>
      </c>
      <c r="Y25">
        <f t="shared" ca="1" si="11"/>
        <v>0</v>
      </c>
      <c r="Z25">
        <v>0</v>
      </c>
      <c r="AA25" s="10">
        <f t="shared" ca="1" si="9"/>
        <v>0</v>
      </c>
    </row>
    <row r="26" spans="1:27" x14ac:dyDescent="0.2">
      <c r="A26" s="4">
        <v>8310</v>
      </c>
      <c r="B26" s="61">
        <v>95200</v>
      </c>
      <c r="D26">
        <v>1934</v>
      </c>
      <c r="E26">
        <f t="shared" ca="1" si="3"/>
        <v>67100</v>
      </c>
      <c r="F26">
        <f t="shared" ca="1" si="0"/>
        <v>68000</v>
      </c>
      <c r="G26">
        <f t="shared" ca="1" si="0"/>
        <v>205000</v>
      </c>
      <c r="H26">
        <f t="shared" ca="1" si="0"/>
        <v>278000</v>
      </c>
      <c r="I26">
        <f t="shared" ca="1" si="0"/>
        <v>314000</v>
      </c>
      <c r="J26">
        <f t="shared" ca="1" si="0"/>
        <v>372000</v>
      </c>
      <c r="K26">
        <f t="shared" ca="1" si="0"/>
        <v>264000</v>
      </c>
      <c r="L26">
        <f t="shared" ca="1" si="0"/>
        <v>156000</v>
      </c>
      <c r="M26">
        <f t="shared" ca="1" si="0"/>
        <v>99200</v>
      </c>
      <c r="N26">
        <f t="shared" ca="1" si="0"/>
        <v>75000</v>
      </c>
      <c r="O26">
        <f t="shared" ca="1" si="0"/>
        <v>64600</v>
      </c>
      <c r="P26">
        <f t="shared" ca="1" si="0"/>
        <v>53900</v>
      </c>
      <c r="Q26" s="9">
        <f t="shared" ca="1" si="4"/>
        <v>2016.8</v>
      </c>
      <c r="R26" s="9">
        <f t="shared" ca="1" si="5"/>
        <v>594.20000000000005</v>
      </c>
      <c r="S26">
        <v>594</v>
      </c>
      <c r="T26" s="11">
        <f t="shared" ca="1" si="6"/>
        <v>0.20000000000004547</v>
      </c>
      <c r="U26">
        <f t="shared" ca="1" si="7"/>
        <v>1</v>
      </c>
      <c r="V26" s="9">
        <f t="shared" ca="1" si="10"/>
        <v>983.7</v>
      </c>
      <c r="W26">
        <f t="shared" ca="1" si="8"/>
        <v>1</v>
      </c>
      <c r="X26">
        <f t="shared" ca="1" si="1"/>
        <v>1</v>
      </c>
      <c r="Y26">
        <f t="shared" ca="1" si="11"/>
        <v>1</v>
      </c>
      <c r="Z26">
        <v>1</v>
      </c>
      <c r="AA26" s="10">
        <f t="shared" ca="1" si="9"/>
        <v>0</v>
      </c>
    </row>
    <row r="27" spans="1:27" x14ac:dyDescent="0.2">
      <c r="A27" s="4">
        <v>8341</v>
      </c>
      <c r="B27" s="61">
        <v>129000</v>
      </c>
      <c r="D27">
        <v>1935</v>
      </c>
      <c r="E27">
        <f t="shared" ca="1" si="3"/>
        <v>62800</v>
      </c>
      <c r="F27">
        <f t="shared" ca="1" si="0"/>
        <v>140000</v>
      </c>
      <c r="G27">
        <f t="shared" ca="1" si="0"/>
        <v>139000</v>
      </c>
      <c r="H27">
        <f t="shared" ca="1" si="0"/>
        <v>276000</v>
      </c>
      <c r="I27">
        <f t="shared" ca="1" si="0"/>
        <v>240000</v>
      </c>
      <c r="J27">
        <f t="shared" ca="1" si="0"/>
        <v>347000</v>
      </c>
      <c r="K27">
        <f t="shared" ca="1" si="0"/>
        <v>1380000</v>
      </c>
      <c r="L27">
        <f t="shared" ca="1" si="0"/>
        <v>962000</v>
      </c>
      <c r="M27">
        <f t="shared" ca="1" si="0"/>
        <v>401000</v>
      </c>
      <c r="N27">
        <f t="shared" ca="1" si="0"/>
        <v>149000</v>
      </c>
      <c r="O27">
        <f t="shared" ca="1" si="0"/>
        <v>96300</v>
      </c>
      <c r="P27">
        <f t="shared" ca="1" si="0"/>
        <v>76900</v>
      </c>
      <c r="Q27" s="9">
        <f t="shared" ca="1" si="4"/>
        <v>4270</v>
      </c>
      <c r="R27" s="9">
        <f t="shared" ca="1" si="5"/>
        <v>2892</v>
      </c>
      <c r="S27">
        <v>2892</v>
      </c>
      <c r="T27" s="11">
        <f t="shared" ca="1" si="6"/>
        <v>0</v>
      </c>
      <c r="U27">
        <f t="shared" ca="1" si="7"/>
        <v>0</v>
      </c>
      <c r="V27" s="9">
        <f t="shared" ca="1" si="10"/>
        <v>0</v>
      </c>
      <c r="W27">
        <f t="shared" ca="1" si="8"/>
        <v>0</v>
      </c>
      <c r="X27">
        <f t="shared" ca="1" si="1"/>
        <v>0</v>
      </c>
      <c r="Y27">
        <f t="shared" ca="1" si="11"/>
        <v>0</v>
      </c>
      <c r="Z27">
        <v>0</v>
      </c>
      <c r="AA27" s="10">
        <f t="shared" ca="1" si="9"/>
        <v>0</v>
      </c>
    </row>
    <row r="28" spans="1:27" x14ac:dyDescent="0.2">
      <c r="A28" s="4">
        <v>8371</v>
      </c>
      <c r="B28" s="61">
        <v>347000</v>
      </c>
      <c r="D28">
        <v>1936</v>
      </c>
      <c r="E28">
        <f t="shared" ca="1" si="3"/>
        <v>79700</v>
      </c>
      <c r="F28">
        <f t="shared" ca="1" si="0"/>
        <v>78400</v>
      </c>
      <c r="G28">
        <f t="shared" ca="1" si="0"/>
        <v>102000</v>
      </c>
      <c r="H28">
        <f t="shared" ca="1" si="0"/>
        <v>663000</v>
      </c>
      <c r="I28">
        <f t="shared" ca="1" si="0"/>
        <v>944000</v>
      </c>
      <c r="J28">
        <f t="shared" ca="1" si="0"/>
        <v>601000</v>
      </c>
      <c r="K28">
        <f t="shared" ca="1" si="0"/>
        <v>719000</v>
      </c>
      <c r="L28">
        <f t="shared" ca="1" si="0"/>
        <v>521000</v>
      </c>
      <c r="M28">
        <f t="shared" ca="1" si="0"/>
        <v>278000</v>
      </c>
      <c r="N28">
        <f t="shared" ca="1" si="0"/>
        <v>130000</v>
      </c>
      <c r="O28">
        <f t="shared" ca="1" si="0"/>
        <v>93300</v>
      </c>
      <c r="P28">
        <f t="shared" ca="1" si="0"/>
        <v>81000</v>
      </c>
      <c r="Q28" s="9">
        <f t="shared" ca="1" si="4"/>
        <v>4290.3999999999996</v>
      </c>
      <c r="R28" s="9">
        <f t="shared" ca="1" si="5"/>
        <v>1648</v>
      </c>
      <c r="S28">
        <v>1648</v>
      </c>
      <c r="T28" s="11">
        <f t="shared" ca="1" si="6"/>
        <v>0</v>
      </c>
      <c r="U28">
        <f t="shared" ca="1" si="7"/>
        <v>0</v>
      </c>
      <c r="V28" s="9">
        <f t="shared" ca="1" si="10"/>
        <v>0</v>
      </c>
      <c r="W28">
        <f t="shared" ca="1" si="8"/>
        <v>0</v>
      </c>
      <c r="X28">
        <f t="shared" ca="1" si="1"/>
        <v>0</v>
      </c>
      <c r="Y28">
        <f t="shared" ca="1" si="11"/>
        <v>0</v>
      </c>
      <c r="Z28">
        <v>0</v>
      </c>
      <c r="AA28" s="10">
        <f t="shared" ca="1" si="9"/>
        <v>0</v>
      </c>
    </row>
    <row r="29" spans="1:27" x14ac:dyDescent="0.2">
      <c r="A29" s="4">
        <v>8402</v>
      </c>
      <c r="B29" s="61">
        <v>309000</v>
      </c>
      <c r="D29">
        <v>1937</v>
      </c>
      <c r="E29">
        <f t="shared" ca="1" si="3"/>
        <v>69500</v>
      </c>
      <c r="F29">
        <f t="shared" ca="1" si="0"/>
        <v>69100</v>
      </c>
      <c r="G29">
        <f t="shared" ca="1" si="0"/>
        <v>77500</v>
      </c>
      <c r="H29">
        <f t="shared" ca="1" si="0"/>
        <v>92300</v>
      </c>
      <c r="I29">
        <f t="shared" ca="1" si="0"/>
        <v>252000</v>
      </c>
      <c r="J29">
        <f t="shared" ca="1" si="0"/>
        <v>505000</v>
      </c>
      <c r="K29">
        <f t="shared" ca="1" si="0"/>
        <v>705000</v>
      </c>
      <c r="L29">
        <f t="shared" ca="1" si="0"/>
        <v>784000</v>
      </c>
      <c r="M29">
        <f t="shared" ca="1" si="0"/>
        <v>319000</v>
      </c>
      <c r="N29">
        <f t="shared" ca="1" si="0"/>
        <v>132000</v>
      </c>
      <c r="O29">
        <f t="shared" ca="1" si="0"/>
        <v>89200</v>
      </c>
      <c r="P29">
        <f t="shared" ca="1" si="0"/>
        <v>71500</v>
      </c>
      <c r="Q29" s="9">
        <f t="shared" ca="1" si="4"/>
        <v>3166.1</v>
      </c>
      <c r="R29" s="9">
        <f t="shared" ca="1" si="5"/>
        <v>1940</v>
      </c>
      <c r="S29">
        <v>1940</v>
      </c>
      <c r="T29" s="11">
        <f t="shared" ca="1" si="6"/>
        <v>0</v>
      </c>
      <c r="U29">
        <f t="shared" ca="1" si="7"/>
        <v>0</v>
      </c>
      <c r="V29" s="9">
        <f t="shared" ca="1" si="10"/>
        <v>0</v>
      </c>
      <c r="W29">
        <f t="shared" ca="1" si="8"/>
        <v>0</v>
      </c>
      <c r="X29">
        <f t="shared" ca="1" si="1"/>
        <v>0</v>
      </c>
      <c r="Y29">
        <f t="shared" ca="1" si="11"/>
        <v>0</v>
      </c>
      <c r="Z29">
        <v>0</v>
      </c>
      <c r="AA29" s="10">
        <f t="shared" ca="1" si="9"/>
        <v>0</v>
      </c>
    </row>
    <row r="30" spans="1:27" x14ac:dyDescent="0.2">
      <c r="A30" s="4">
        <v>8433</v>
      </c>
      <c r="B30" s="61">
        <v>206000</v>
      </c>
      <c r="D30">
        <v>1938</v>
      </c>
      <c r="E30">
        <f t="shared" ca="1" si="3"/>
        <v>76900</v>
      </c>
      <c r="F30">
        <f t="shared" ca="1" si="3"/>
        <v>337000</v>
      </c>
      <c r="G30">
        <f t="shared" ca="1" si="3"/>
        <v>1130000</v>
      </c>
      <c r="H30">
        <f t="shared" ca="1" si="3"/>
        <v>346000</v>
      </c>
      <c r="I30">
        <f t="shared" ca="1" si="3"/>
        <v>748000</v>
      </c>
      <c r="J30">
        <f t="shared" ca="1" si="3"/>
        <v>1370000</v>
      </c>
      <c r="K30">
        <f t="shared" ca="1" si="3"/>
        <v>1500000</v>
      </c>
      <c r="L30">
        <f t="shared" ca="1" si="3"/>
        <v>1700000</v>
      </c>
      <c r="M30">
        <f t="shared" ca="1" si="3"/>
        <v>828000</v>
      </c>
      <c r="N30">
        <f t="shared" ca="1" si="3"/>
        <v>293000</v>
      </c>
      <c r="O30">
        <f t="shared" ca="1" si="3"/>
        <v>158000</v>
      </c>
      <c r="P30">
        <f t="shared" ca="1" si="3"/>
        <v>117000</v>
      </c>
      <c r="Q30" s="9">
        <f t="shared" ca="1" si="4"/>
        <v>8603.9</v>
      </c>
      <c r="R30" s="9">
        <f t="shared" ca="1" si="5"/>
        <v>4321</v>
      </c>
      <c r="S30">
        <v>4321</v>
      </c>
      <c r="T30" s="11">
        <f t="shared" ca="1" si="6"/>
        <v>0</v>
      </c>
      <c r="U30">
        <f t="shared" ca="1" si="7"/>
        <v>0</v>
      </c>
      <c r="V30" s="9">
        <f t="shared" ca="1" si="10"/>
        <v>0</v>
      </c>
      <c r="W30">
        <f t="shared" ca="1" si="8"/>
        <v>0</v>
      </c>
      <c r="X30">
        <f t="shared" ca="1" si="1"/>
        <v>0</v>
      </c>
      <c r="Y30">
        <f t="shared" ca="1" si="11"/>
        <v>0</v>
      </c>
      <c r="Z30">
        <v>0</v>
      </c>
      <c r="AA30" s="10">
        <f t="shared" ca="1" si="9"/>
        <v>0</v>
      </c>
    </row>
    <row r="31" spans="1:27" x14ac:dyDescent="0.2">
      <c r="A31" s="4">
        <v>8461</v>
      </c>
      <c r="B31" s="61">
        <v>362000</v>
      </c>
      <c r="D31">
        <v>1939</v>
      </c>
      <c r="E31">
        <f t="shared" ca="1" si="3"/>
        <v>114000</v>
      </c>
      <c r="F31">
        <f t="shared" ca="1" si="3"/>
        <v>122000</v>
      </c>
      <c r="G31">
        <f t="shared" ca="1" si="3"/>
        <v>141000</v>
      </c>
      <c r="H31">
        <f t="shared" ca="1" si="3"/>
        <v>144000</v>
      </c>
      <c r="I31">
        <f t="shared" ca="1" si="3"/>
        <v>130000</v>
      </c>
      <c r="J31">
        <f t="shared" ca="1" si="3"/>
        <v>328000</v>
      </c>
      <c r="K31">
        <f t="shared" ca="1" si="3"/>
        <v>364000</v>
      </c>
      <c r="L31">
        <f t="shared" ca="1" si="3"/>
        <v>194000</v>
      </c>
      <c r="M31">
        <f t="shared" ca="1" si="3"/>
        <v>109000</v>
      </c>
      <c r="N31">
        <f t="shared" ca="1" si="3"/>
        <v>81500</v>
      </c>
      <c r="O31">
        <f t="shared" ca="1" si="3"/>
        <v>67000</v>
      </c>
      <c r="P31">
        <f t="shared" ca="1" si="3"/>
        <v>62500</v>
      </c>
      <c r="Q31" s="9">
        <f t="shared" ca="1" si="4"/>
        <v>1857</v>
      </c>
      <c r="R31" s="9">
        <f t="shared" ca="1" si="5"/>
        <v>748.5</v>
      </c>
      <c r="S31">
        <v>749</v>
      </c>
      <c r="T31" s="11">
        <f t="shared" ca="1" si="6"/>
        <v>-0.5</v>
      </c>
      <c r="U31">
        <f t="shared" ca="1" si="7"/>
        <v>0</v>
      </c>
      <c r="V31" s="9">
        <f t="shared" ca="1" si="10"/>
        <v>0</v>
      </c>
      <c r="W31">
        <f t="shared" ca="1" si="8"/>
        <v>0</v>
      </c>
      <c r="X31">
        <f t="shared" ca="1" si="1"/>
        <v>0</v>
      </c>
      <c r="Y31">
        <f t="shared" ca="1" si="11"/>
        <v>0</v>
      </c>
      <c r="Z31">
        <v>0</v>
      </c>
      <c r="AA31" s="10">
        <f t="shared" ca="1" si="9"/>
        <v>0</v>
      </c>
    </row>
    <row r="32" spans="1:27" x14ac:dyDescent="0.2">
      <c r="A32" s="4">
        <v>8492</v>
      </c>
      <c r="B32" s="61">
        <v>651000</v>
      </c>
      <c r="D32">
        <v>1940</v>
      </c>
      <c r="E32">
        <f t="shared" ca="1" si="3"/>
        <v>69000</v>
      </c>
      <c r="F32">
        <f t="shared" ca="1" si="3"/>
        <v>65700</v>
      </c>
      <c r="G32">
        <f t="shared" ca="1" si="3"/>
        <v>123000</v>
      </c>
      <c r="H32">
        <f t="shared" ca="1" si="3"/>
        <v>675000</v>
      </c>
      <c r="I32">
        <f t="shared" ca="1" si="3"/>
        <v>1220000</v>
      </c>
      <c r="J32">
        <f t="shared" ca="1" si="3"/>
        <v>1500000</v>
      </c>
      <c r="K32">
        <f t="shared" ca="1" si="3"/>
        <v>977000</v>
      </c>
      <c r="L32">
        <f t="shared" ca="1" si="3"/>
        <v>498000</v>
      </c>
      <c r="M32">
        <f t="shared" ca="1" si="3"/>
        <v>226000</v>
      </c>
      <c r="N32">
        <f t="shared" ca="1" si="3"/>
        <v>132000</v>
      </c>
      <c r="O32">
        <f t="shared" ca="1" si="3"/>
        <v>101000</v>
      </c>
      <c r="P32">
        <f t="shared" ca="1" si="3"/>
        <v>88100</v>
      </c>
      <c r="Q32" s="9">
        <f t="shared" ca="1" si="4"/>
        <v>5674.8</v>
      </c>
      <c r="R32" s="9">
        <f t="shared" ca="1" si="5"/>
        <v>1833</v>
      </c>
      <c r="S32">
        <v>1833</v>
      </c>
      <c r="T32" s="11">
        <f t="shared" ca="1" si="6"/>
        <v>0</v>
      </c>
      <c r="U32">
        <f t="shared" ca="1" si="7"/>
        <v>0</v>
      </c>
      <c r="V32" s="9">
        <f t="shared" ca="1" si="10"/>
        <v>0</v>
      </c>
      <c r="W32">
        <f t="shared" ca="1" si="8"/>
        <v>0</v>
      </c>
      <c r="X32">
        <f t="shared" ca="1" si="1"/>
        <v>0</v>
      </c>
      <c r="Y32">
        <f t="shared" ca="1" si="11"/>
        <v>0</v>
      </c>
      <c r="Z32">
        <v>0</v>
      </c>
      <c r="AA32" s="10">
        <f t="shared" ca="1" si="9"/>
        <v>0</v>
      </c>
    </row>
    <row r="33" spans="1:27" x14ac:dyDescent="0.2">
      <c r="A33" s="4">
        <v>8522</v>
      </c>
      <c r="B33" s="61">
        <v>482000</v>
      </c>
      <c r="D33">
        <v>1941</v>
      </c>
      <c r="E33">
        <f t="shared" ca="1" si="3"/>
        <v>101000</v>
      </c>
      <c r="F33">
        <f t="shared" ca="1" si="3"/>
        <v>152000</v>
      </c>
      <c r="G33">
        <f t="shared" ca="1" si="3"/>
        <v>660000</v>
      </c>
      <c r="H33">
        <f t="shared" ca="1" si="3"/>
        <v>686000</v>
      </c>
      <c r="I33">
        <f t="shared" ca="1" si="3"/>
        <v>1100000</v>
      </c>
      <c r="J33">
        <f t="shared" ca="1" si="3"/>
        <v>949000</v>
      </c>
      <c r="K33">
        <f t="shared" ca="1" si="3"/>
        <v>839000</v>
      </c>
      <c r="L33">
        <f t="shared" ca="1" si="3"/>
        <v>1060000</v>
      </c>
      <c r="M33">
        <f t="shared" ca="1" si="3"/>
        <v>451000</v>
      </c>
      <c r="N33">
        <f t="shared" ca="1" si="3"/>
        <v>219000</v>
      </c>
      <c r="O33">
        <f t="shared" ca="1" si="3"/>
        <v>145000</v>
      </c>
      <c r="P33">
        <f t="shared" ca="1" si="3"/>
        <v>120000</v>
      </c>
      <c r="Q33" s="9">
        <f t="shared" ca="1" si="4"/>
        <v>6482</v>
      </c>
      <c r="R33" s="9">
        <f t="shared" ca="1" si="5"/>
        <v>2569</v>
      </c>
      <c r="S33">
        <v>2569</v>
      </c>
      <c r="T33" s="11">
        <f t="shared" ca="1" si="6"/>
        <v>0</v>
      </c>
      <c r="U33">
        <f t="shared" ca="1" si="7"/>
        <v>0</v>
      </c>
      <c r="V33" s="9">
        <f t="shared" ca="1" si="10"/>
        <v>0</v>
      </c>
      <c r="W33">
        <f t="shared" ca="1" si="8"/>
        <v>0</v>
      </c>
      <c r="X33">
        <f t="shared" ca="1" si="1"/>
        <v>0</v>
      </c>
      <c r="Y33">
        <f t="shared" ca="1" si="11"/>
        <v>0</v>
      </c>
      <c r="Z33">
        <v>0</v>
      </c>
      <c r="AA33" s="10">
        <f t="shared" ca="1" si="9"/>
        <v>0</v>
      </c>
    </row>
    <row r="34" spans="1:27" x14ac:dyDescent="0.2">
      <c r="A34" s="4">
        <v>8553</v>
      </c>
      <c r="B34" s="61">
        <v>230000</v>
      </c>
      <c r="D34">
        <v>1942</v>
      </c>
      <c r="E34">
        <f t="shared" ca="1" si="3"/>
        <v>106000</v>
      </c>
      <c r="F34">
        <f t="shared" ca="1" si="3"/>
        <v>139000</v>
      </c>
      <c r="G34">
        <f t="shared" ca="1" si="3"/>
        <v>817000</v>
      </c>
      <c r="H34">
        <f t="shared" ca="1" si="3"/>
        <v>892000</v>
      </c>
      <c r="I34">
        <f t="shared" ca="1" si="3"/>
        <v>1060000</v>
      </c>
      <c r="J34">
        <f t="shared" ca="1" si="3"/>
        <v>483000</v>
      </c>
      <c r="K34">
        <f t="shared" ca="1" si="3"/>
        <v>1070000</v>
      </c>
      <c r="L34">
        <f t="shared" ca="1" si="3"/>
        <v>923000</v>
      </c>
      <c r="M34">
        <f t="shared" ca="1" si="3"/>
        <v>637000</v>
      </c>
      <c r="N34">
        <f t="shared" ca="1" si="3"/>
        <v>253000</v>
      </c>
      <c r="O34">
        <f t="shared" ca="1" si="3"/>
        <v>152000</v>
      </c>
      <c r="P34">
        <f t="shared" ca="1" si="3"/>
        <v>120000</v>
      </c>
      <c r="Q34" s="9">
        <f t="shared" ca="1" si="4"/>
        <v>6652</v>
      </c>
      <c r="R34" s="9">
        <f t="shared" ca="1" si="5"/>
        <v>2883</v>
      </c>
      <c r="S34">
        <v>2883</v>
      </c>
      <c r="T34" s="11">
        <f t="shared" ca="1" si="6"/>
        <v>0</v>
      </c>
      <c r="U34">
        <f t="shared" ca="1" si="7"/>
        <v>0</v>
      </c>
      <c r="V34" s="9">
        <f t="shared" ca="1" si="10"/>
        <v>0</v>
      </c>
      <c r="W34">
        <f t="shared" ca="1" si="8"/>
        <v>0</v>
      </c>
      <c r="X34">
        <f t="shared" ca="1" si="1"/>
        <v>0</v>
      </c>
      <c r="Y34">
        <f t="shared" ca="1" si="11"/>
        <v>0</v>
      </c>
      <c r="Z34">
        <v>0</v>
      </c>
      <c r="AA34" s="10">
        <f t="shared" ca="1" si="9"/>
        <v>0</v>
      </c>
    </row>
    <row r="35" spans="1:27" x14ac:dyDescent="0.2">
      <c r="A35" s="4">
        <v>8583</v>
      </c>
      <c r="B35" s="61">
        <v>125000</v>
      </c>
      <c r="D35">
        <v>1943</v>
      </c>
      <c r="E35">
        <f t="shared" ca="1" si="3"/>
        <v>108000</v>
      </c>
      <c r="F35">
        <f t="shared" ca="1" si="3"/>
        <v>214000</v>
      </c>
      <c r="G35">
        <f t="shared" ca="1" si="3"/>
        <v>405000</v>
      </c>
      <c r="H35">
        <f t="shared" ca="1" si="3"/>
        <v>986000</v>
      </c>
      <c r="I35">
        <f t="shared" ca="1" si="3"/>
        <v>585000</v>
      </c>
      <c r="J35">
        <f t="shared" ca="1" si="3"/>
        <v>1180000</v>
      </c>
      <c r="K35">
        <f t="shared" ca="1" si="3"/>
        <v>892000</v>
      </c>
      <c r="L35">
        <f t="shared" ca="1" si="3"/>
        <v>529000</v>
      </c>
      <c r="M35">
        <f t="shared" ca="1" si="3"/>
        <v>321000</v>
      </c>
      <c r="N35">
        <f t="shared" ca="1" si="3"/>
        <v>172000</v>
      </c>
      <c r="O35">
        <f t="shared" ca="1" si="3"/>
        <v>124000</v>
      </c>
      <c r="P35">
        <f t="shared" ca="1" si="3"/>
        <v>104000</v>
      </c>
      <c r="Q35" s="9">
        <f t="shared" ca="1" si="4"/>
        <v>5620</v>
      </c>
      <c r="R35" s="9">
        <f t="shared" ca="1" si="5"/>
        <v>1914</v>
      </c>
      <c r="S35">
        <v>1914</v>
      </c>
      <c r="T35" s="11">
        <f t="shared" ca="1" si="6"/>
        <v>0</v>
      </c>
      <c r="U35">
        <f t="shared" ca="1" si="7"/>
        <v>0</v>
      </c>
      <c r="V35" s="9">
        <f t="shared" ca="1" si="10"/>
        <v>0</v>
      </c>
      <c r="W35">
        <f t="shared" ca="1" si="8"/>
        <v>0</v>
      </c>
      <c r="X35">
        <f t="shared" ca="1" si="1"/>
        <v>0</v>
      </c>
      <c r="Y35">
        <f t="shared" ca="1" si="11"/>
        <v>0</v>
      </c>
      <c r="Z35">
        <v>0</v>
      </c>
      <c r="AA35" s="10">
        <f t="shared" ca="1" si="9"/>
        <v>0</v>
      </c>
    </row>
    <row r="36" spans="1:27" x14ac:dyDescent="0.2">
      <c r="A36" s="4">
        <v>8614</v>
      </c>
      <c r="B36" s="61">
        <v>84700</v>
      </c>
      <c r="D36">
        <v>1944</v>
      </c>
      <c r="E36">
        <f t="shared" ca="1" si="3"/>
        <v>93300</v>
      </c>
      <c r="F36">
        <f t="shared" ca="1" si="3"/>
        <v>108000</v>
      </c>
      <c r="G36">
        <f t="shared" ca="1" si="3"/>
        <v>118000</v>
      </c>
      <c r="H36">
        <f t="shared" ca="1" si="3"/>
        <v>159000</v>
      </c>
      <c r="I36">
        <f t="shared" ca="1" si="3"/>
        <v>247000</v>
      </c>
      <c r="J36">
        <f t="shared" ca="1" si="3"/>
        <v>400000</v>
      </c>
      <c r="K36">
        <f t="shared" ca="1" si="3"/>
        <v>478000</v>
      </c>
      <c r="L36">
        <f t="shared" ca="1" si="3"/>
        <v>608000</v>
      </c>
      <c r="M36">
        <f t="shared" ca="1" si="3"/>
        <v>274000</v>
      </c>
      <c r="N36">
        <f t="shared" ca="1" si="3"/>
        <v>211000</v>
      </c>
      <c r="O36">
        <f t="shared" ca="1" si="3"/>
        <v>97500</v>
      </c>
      <c r="P36">
        <f t="shared" ca="1" si="3"/>
        <v>78300</v>
      </c>
      <c r="Q36" s="9">
        <f t="shared" ca="1" si="4"/>
        <v>2872.1</v>
      </c>
      <c r="R36" s="9">
        <f t="shared" ca="1" si="5"/>
        <v>1571</v>
      </c>
      <c r="S36">
        <v>1571</v>
      </c>
      <c r="T36" s="11">
        <f t="shared" ca="1" si="6"/>
        <v>0</v>
      </c>
      <c r="U36">
        <f t="shared" ca="1" si="7"/>
        <v>0</v>
      </c>
      <c r="V36" s="9">
        <f t="shared" ca="1" si="10"/>
        <v>0</v>
      </c>
      <c r="W36">
        <f t="shared" ca="1" si="8"/>
        <v>0</v>
      </c>
      <c r="X36">
        <f t="shared" ca="1" si="1"/>
        <v>0</v>
      </c>
      <c r="Y36">
        <f t="shared" ca="1" si="11"/>
        <v>0</v>
      </c>
      <c r="Z36">
        <v>0</v>
      </c>
      <c r="AA36" s="10">
        <f t="shared" ca="1" si="9"/>
        <v>0</v>
      </c>
    </row>
    <row r="37" spans="1:27" x14ac:dyDescent="0.2">
      <c r="A37" s="4">
        <v>8645</v>
      </c>
      <c r="B37" s="61">
        <v>75000</v>
      </c>
      <c r="D37">
        <v>1945</v>
      </c>
      <c r="E37">
        <f t="shared" ca="1" si="3"/>
        <v>81800</v>
      </c>
      <c r="F37">
        <f t="shared" ca="1" si="3"/>
        <v>217000</v>
      </c>
      <c r="G37">
        <f t="shared" ca="1" si="3"/>
        <v>295000</v>
      </c>
      <c r="H37">
        <f t="shared" ca="1" si="3"/>
        <v>214000</v>
      </c>
      <c r="I37">
        <f t="shared" ca="1" si="3"/>
        <v>780000</v>
      </c>
      <c r="J37">
        <f t="shared" ca="1" si="3"/>
        <v>392000</v>
      </c>
      <c r="K37">
        <f t="shared" ca="1" si="3"/>
        <v>527000</v>
      </c>
      <c r="L37">
        <f t="shared" ca="1" si="3"/>
        <v>617000</v>
      </c>
      <c r="M37">
        <f t="shared" ca="1" si="3"/>
        <v>276000</v>
      </c>
      <c r="N37">
        <f t="shared" ca="1" si="3"/>
        <v>143000</v>
      </c>
      <c r="O37">
        <f t="shared" ca="1" si="3"/>
        <v>107000</v>
      </c>
      <c r="P37">
        <f t="shared" ca="1" si="3"/>
        <v>85800</v>
      </c>
      <c r="Q37" s="9">
        <f t="shared" ca="1" si="4"/>
        <v>3735.6</v>
      </c>
      <c r="R37" s="9">
        <f t="shared" ca="1" si="5"/>
        <v>1563</v>
      </c>
      <c r="S37">
        <v>1563</v>
      </c>
      <c r="T37" s="11">
        <f t="shared" ca="1" si="6"/>
        <v>0</v>
      </c>
      <c r="U37">
        <f t="shared" ca="1" si="7"/>
        <v>0</v>
      </c>
      <c r="V37" s="9">
        <f t="shared" ca="1" si="10"/>
        <v>0</v>
      </c>
      <c r="W37">
        <f t="shared" ca="1" si="8"/>
        <v>0</v>
      </c>
      <c r="X37">
        <f t="shared" ca="1" si="1"/>
        <v>0</v>
      </c>
      <c r="Y37">
        <f t="shared" ca="1" si="11"/>
        <v>0</v>
      </c>
      <c r="Z37">
        <v>0</v>
      </c>
      <c r="AA37" s="10">
        <f t="shared" ca="1" si="9"/>
        <v>0</v>
      </c>
    </row>
    <row r="38" spans="1:27" x14ac:dyDescent="0.2">
      <c r="A38" s="4">
        <v>8675</v>
      </c>
      <c r="B38" s="61">
        <v>83600</v>
      </c>
      <c r="D38">
        <v>1946</v>
      </c>
      <c r="E38">
        <f t="shared" ca="1" si="3"/>
        <v>121000</v>
      </c>
      <c r="F38">
        <f t="shared" ca="1" si="3"/>
        <v>222000</v>
      </c>
      <c r="G38">
        <f t="shared" ca="1" si="3"/>
        <v>851000</v>
      </c>
      <c r="H38">
        <f t="shared" ca="1" si="3"/>
        <v>483000</v>
      </c>
      <c r="I38">
        <f t="shared" ca="1" si="3"/>
        <v>250000</v>
      </c>
      <c r="J38">
        <f t="shared" ca="1" si="3"/>
        <v>460000</v>
      </c>
      <c r="K38">
        <f t="shared" ca="1" si="3"/>
        <v>673000</v>
      </c>
      <c r="L38">
        <f t="shared" ca="1" si="3"/>
        <v>569000</v>
      </c>
      <c r="M38">
        <f t="shared" ca="1" si="3"/>
        <v>228000</v>
      </c>
      <c r="N38">
        <f t="shared" ca="1" si="3"/>
        <v>135000</v>
      </c>
      <c r="O38">
        <f t="shared" ca="1" si="3"/>
        <v>106000</v>
      </c>
      <c r="P38">
        <f t="shared" ca="1" si="3"/>
        <v>86800</v>
      </c>
      <c r="Q38" s="9">
        <f t="shared" ca="1" si="4"/>
        <v>4184.8</v>
      </c>
      <c r="R38" s="9">
        <f t="shared" ca="1" si="5"/>
        <v>1605</v>
      </c>
      <c r="S38">
        <v>1605</v>
      </c>
      <c r="T38" s="11">
        <f t="shared" ca="1" si="6"/>
        <v>0</v>
      </c>
      <c r="U38">
        <f t="shared" ca="1" si="7"/>
        <v>0</v>
      </c>
      <c r="V38" s="9">
        <f t="shared" ca="1" si="10"/>
        <v>0</v>
      </c>
      <c r="W38">
        <f t="shared" ca="1" si="8"/>
        <v>0</v>
      </c>
      <c r="X38">
        <f t="shared" ca="1" si="1"/>
        <v>0</v>
      </c>
      <c r="Y38">
        <f t="shared" ca="1" si="11"/>
        <v>0</v>
      </c>
      <c r="Z38">
        <v>0</v>
      </c>
      <c r="AA38" s="10">
        <f t="shared" ca="1" si="9"/>
        <v>0</v>
      </c>
    </row>
    <row r="39" spans="1:27" x14ac:dyDescent="0.2">
      <c r="A39" s="4">
        <v>8706</v>
      </c>
      <c r="B39" s="61">
        <v>78700</v>
      </c>
      <c r="D39">
        <v>1947</v>
      </c>
      <c r="E39">
        <f t="shared" ca="1" si="3"/>
        <v>81400</v>
      </c>
      <c r="F39">
        <f t="shared" ca="1" si="3"/>
        <v>204000</v>
      </c>
      <c r="G39">
        <f t="shared" ca="1" si="3"/>
        <v>214000</v>
      </c>
      <c r="H39">
        <f t="shared" ca="1" si="3"/>
        <v>117000</v>
      </c>
      <c r="I39">
        <f t="shared" ca="1" si="3"/>
        <v>359000</v>
      </c>
      <c r="J39">
        <f t="shared" ca="1" si="3"/>
        <v>515000</v>
      </c>
      <c r="K39">
        <f t="shared" ca="1" si="3"/>
        <v>419000</v>
      </c>
      <c r="L39">
        <f t="shared" ca="1" si="3"/>
        <v>212000</v>
      </c>
      <c r="M39">
        <f t="shared" ca="1" si="3"/>
        <v>165000</v>
      </c>
      <c r="N39">
        <f t="shared" ca="1" si="3"/>
        <v>93200</v>
      </c>
      <c r="O39">
        <f t="shared" ca="1" si="3"/>
        <v>81200</v>
      </c>
      <c r="P39">
        <f t="shared" ca="1" si="3"/>
        <v>71200</v>
      </c>
      <c r="Q39" s="9">
        <f t="shared" ca="1" si="4"/>
        <v>2532</v>
      </c>
      <c r="R39" s="9">
        <f t="shared" ca="1" si="5"/>
        <v>889.2</v>
      </c>
      <c r="S39">
        <v>889</v>
      </c>
      <c r="T39" s="11">
        <f t="shared" ca="1" si="6"/>
        <v>0.20000000000004547</v>
      </c>
      <c r="U39">
        <f t="shared" ca="1" si="7"/>
        <v>0</v>
      </c>
      <c r="V39" s="9">
        <f t="shared" ca="1" si="10"/>
        <v>0</v>
      </c>
      <c r="W39">
        <f t="shared" ca="1" si="8"/>
        <v>0</v>
      </c>
      <c r="X39">
        <f t="shared" ca="1" si="1"/>
        <v>0</v>
      </c>
      <c r="Y39">
        <f t="shared" ca="1" si="11"/>
        <v>0</v>
      </c>
      <c r="Z39">
        <v>0</v>
      </c>
      <c r="AA39" s="10">
        <f t="shared" ca="1" si="9"/>
        <v>0</v>
      </c>
    </row>
    <row r="40" spans="1:27" x14ac:dyDescent="0.2">
      <c r="A40" s="4">
        <v>8736</v>
      </c>
      <c r="B40" s="61">
        <v>91700</v>
      </c>
      <c r="D40">
        <v>1948</v>
      </c>
      <c r="E40">
        <f t="shared" ca="1" si="3"/>
        <v>140000</v>
      </c>
      <c r="F40">
        <f t="shared" ca="1" si="3"/>
        <v>122000</v>
      </c>
      <c r="G40">
        <f t="shared" ca="1" si="3"/>
        <v>96900</v>
      </c>
      <c r="H40">
        <f t="shared" ca="1" si="3"/>
        <v>404000</v>
      </c>
      <c r="I40">
        <f t="shared" ca="1" si="3"/>
        <v>140000</v>
      </c>
      <c r="J40">
        <f t="shared" ca="1" si="3"/>
        <v>272000</v>
      </c>
      <c r="K40">
        <f t="shared" ca="1" si="3"/>
        <v>934000</v>
      </c>
      <c r="L40">
        <f t="shared" ca="1" si="3"/>
        <v>838000</v>
      </c>
      <c r="M40">
        <f t="shared" ca="1" si="3"/>
        <v>533000</v>
      </c>
      <c r="N40">
        <f t="shared" ca="1" si="3"/>
        <v>181000</v>
      </c>
      <c r="O40">
        <f t="shared" ca="1" si="3"/>
        <v>107000</v>
      </c>
      <c r="P40">
        <f t="shared" ca="1" si="3"/>
        <v>85800</v>
      </c>
      <c r="Q40" s="9">
        <f t="shared" ca="1" si="4"/>
        <v>3853.7</v>
      </c>
      <c r="R40" s="9">
        <f t="shared" ca="1" si="5"/>
        <v>2486</v>
      </c>
      <c r="S40">
        <v>2486</v>
      </c>
      <c r="T40" s="11">
        <f t="shared" ca="1" si="6"/>
        <v>0</v>
      </c>
      <c r="U40">
        <f t="shared" ca="1" si="7"/>
        <v>0</v>
      </c>
      <c r="V40" s="9">
        <f t="shared" ca="1" si="10"/>
        <v>0</v>
      </c>
      <c r="W40">
        <f t="shared" ca="1" si="8"/>
        <v>0</v>
      </c>
      <c r="X40">
        <f t="shared" ca="1" si="1"/>
        <v>0</v>
      </c>
      <c r="Y40">
        <f t="shared" ca="1" si="11"/>
        <v>0</v>
      </c>
      <c r="Z40">
        <v>0</v>
      </c>
      <c r="AA40" s="10">
        <f t="shared" ca="1" si="9"/>
        <v>0</v>
      </c>
    </row>
    <row r="41" spans="1:27" x14ac:dyDescent="0.2">
      <c r="A41" s="4">
        <v>8767</v>
      </c>
      <c r="B41" s="61">
        <v>107000</v>
      </c>
      <c r="D41">
        <v>1949</v>
      </c>
      <c r="E41">
        <f t="shared" ca="1" si="3"/>
        <v>80300</v>
      </c>
      <c r="F41">
        <f t="shared" ca="1" si="3"/>
        <v>112000</v>
      </c>
      <c r="G41">
        <f t="shared" ca="1" si="3"/>
        <v>137000</v>
      </c>
      <c r="H41">
        <f t="shared" ca="1" si="3"/>
        <v>101000</v>
      </c>
      <c r="I41">
        <f t="shared" ca="1" si="3"/>
        <v>146000</v>
      </c>
      <c r="J41">
        <f t="shared" ca="1" si="3"/>
        <v>453000</v>
      </c>
      <c r="K41">
        <f t="shared" ca="1" si="3"/>
        <v>638000</v>
      </c>
      <c r="L41">
        <f t="shared" ca="1" si="3"/>
        <v>504000</v>
      </c>
      <c r="M41">
        <f t="shared" ca="1" si="3"/>
        <v>179000</v>
      </c>
      <c r="N41">
        <f t="shared" ca="1" si="3"/>
        <v>99500</v>
      </c>
      <c r="O41">
        <f t="shared" ca="1" si="3"/>
        <v>80300</v>
      </c>
      <c r="P41">
        <f t="shared" ca="1" si="3"/>
        <v>65100</v>
      </c>
      <c r="Q41" s="9">
        <f t="shared" ca="1" si="4"/>
        <v>2595.1999999999998</v>
      </c>
      <c r="R41" s="9">
        <f t="shared" ca="1" si="5"/>
        <v>1420.5</v>
      </c>
      <c r="S41">
        <v>1421</v>
      </c>
      <c r="T41" s="11">
        <f t="shared" ca="1" si="6"/>
        <v>-0.5</v>
      </c>
      <c r="U41">
        <f t="shared" ca="1" si="7"/>
        <v>0</v>
      </c>
      <c r="V41" s="9">
        <f t="shared" ca="1" si="10"/>
        <v>0</v>
      </c>
      <c r="W41">
        <f t="shared" ca="1" si="8"/>
        <v>0</v>
      </c>
      <c r="X41">
        <f t="shared" ca="1" si="1"/>
        <v>0</v>
      </c>
      <c r="Y41">
        <f t="shared" ca="1" si="11"/>
        <v>0</v>
      </c>
      <c r="Z41">
        <v>0</v>
      </c>
      <c r="AA41" s="10">
        <f t="shared" ca="1" si="9"/>
        <v>0</v>
      </c>
    </row>
    <row r="42" spans="1:27" x14ac:dyDescent="0.2">
      <c r="A42" s="4">
        <v>8798</v>
      </c>
      <c r="B42" s="61">
        <v>298000</v>
      </c>
      <c r="D42">
        <v>1950</v>
      </c>
      <c r="E42">
        <f t="shared" ca="1" si="3"/>
        <v>59600</v>
      </c>
      <c r="F42">
        <f t="shared" ca="1" si="3"/>
        <v>80600</v>
      </c>
      <c r="G42">
        <f t="shared" ca="1" si="3"/>
        <v>77400</v>
      </c>
      <c r="H42">
        <f t="shared" ca="1" si="3"/>
        <v>333000</v>
      </c>
      <c r="I42">
        <f t="shared" ca="1" si="3"/>
        <v>568000</v>
      </c>
      <c r="J42">
        <f t="shared" ca="1" si="3"/>
        <v>557000</v>
      </c>
      <c r="K42">
        <f t="shared" ca="1" si="3"/>
        <v>834000</v>
      </c>
      <c r="L42">
        <f t="shared" ca="1" si="3"/>
        <v>698000</v>
      </c>
      <c r="M42">
        <f t="shared" ca="1" si="3"/>
        <v>318000</v>
      </c>
      <c r="N42">
        <f t="shared" ca="1" si="3"/>
        <v>138000</v>
      </c>
      <c r="O42">
        <f t="shared" ca="1" si="3"/>
        <v>98100</v>
      </c>
      <c r="P42">
        <f t="shared" ca="1" si="3"/>
        <v>79400</v>
      </c>
      <c r="Q42" s="9">
        <f t="shared" ca="1" si="4"/>
        <v>3841.1</v>
      </c>
      <c r="R42" s="9">
        <f t="shared" ca="1" si="5"/>
        <v>1988</v>
      </c>
      <c r="S42">
        <v>1988</v>
      </c>
      <c r="T42" s="11">
        <f t="shared" ca="1" si="6"/>
        <v>0</v>
      </c>
      <c r="U42">
        <f t="shared" ca="1" si="7"/>
        <v>0</v>
      </c>
      <c r="V42" s="9">
        <f t="shared" ca="1" si="10"/>
        <v>0</v>
      </c>
      <c r="W42">
        <f t="shared" ca="1" si="8"/>
        <v>0</v>
      </c>
      <c r="X42">
        <f t="shared" ca="1" si="1"/>
        <v>0</v>
      </c>
      <c r="Y42">
        <f t="shared" ca="1" si="11"/>
        <v>0</v>
      </c>
      <c r="Z42">
        <v>0</v>
      </c>
      <c r="AA42" s="10">
        <f t="shared" ca="1" si="9"/>
        <v>0</v>
      </c>
    </row>
    <row r="43" spans="1:27" x14ac:dyDescent="0.2">
      <c r="A43" s="4">
        <v>8827</v>
      </c>
      <c r="B43" s="61">
        <v>122000</v>
      </c>
      <c r="D43">
        <v>1951</v>
      </c>
      <c r="E43">
        <f t="shared" ca="1" si="3"/>
        <v>178000</v>
      </c>
      <c r="F43">
        <f t="shared" ca="1" si="3"/>
        <v>767000</v>
      </c>
      <c r="G43">
        <f t="shared" ca="1" si="3"/>
        <v>1090000</v>
      </c>
      <c r="H43">
        <f t="shared" ca="1" si="3"/>
        <v>668000</v>
      </c>
      <c r="I43">
        <f t="shared" ca="1" si="3"/>
        <v>768000</v>
      </c>
      <c r="J43">
        <f t="shared" ca="1" si="3"/>
        <v>522000</v>
      </c>
      <c r="K43">
        <f t="shared" ca="1" si="3"/>
        <v>601000</v>
      </c>
      <c r="L43">
        <f t="shared" ca="1" si="3"/>
        <v>546000</v>
      </c>
      <c r="M43">
        <f t="shared" ca="1" si="3"/>
        <v>230000</v>
      </c>
      <c r="N43">
        <f t="shared" ca="1" si="3"/>
        <v>134000</v>
      </c>
      <c r="O43">
        <f t="shared" ca="1" si="3"/>
        <v>101000</v>
      </c>
      <c r="P43">
        <f t="shared" ca="1" si="3"/>
        <v>86000</v>
      </c>
      <c r="Q43" s="9">
        <f t="shared" ca="1" si="4"/>
        <v>5691</v>
      </c>
      <c r="R43" s="9">
        <f t="shared" ca="1" si="5"/>
        <v>1511</v>
      </c>
      <c r="S43">
        <v>1511</v>
      </c>
      <c r="T43" s="11">
        <f t="shared" ca="1" si="6"/>
        <v>0</v>
      </c>
      <c r="U43">
        <f t="shared" ca="1" si="7"/>
        <v>0</v>
      </c>
      <c r="V43" s="9">
        <f t="shared" ca="1" si="10"/>
        <v>0</v>
      </c>
      <c r="W43">
        <f t="shared" ca="1" si="8"/>
        <v>0</v>
      </c>
      <c r="X43">
        <f t="shared" ca="1" si="1"/>
        <v>0</v>
      </c>
      <c r="Y43">
        <f t="shared" ca="1" si="11"/>
        <v>0</v>
      </c>
      <c r="Z43">
        <v>0</v>
      </c>
      <c r="AA43" s="10">
        <f t="shared" ca="1" si="9"/>
        <v>0</v>
      </c>
    </row>
    <row r="44" spans="1:27" x14ac:dyDescent="0.2">
      <c r="A44" s="4">
        <v>8858</v>
      </c>
      <c r="B44" s="61">
        <v>168000</v>
      </c>
      <c r="D44">
        <v>1952</v>
      </c>
      <c r="E44">
        <f t="shared" ca="1" si="3"/>
        <v>108000</v>
      </c>
      <c r="F44">
        <f t="shared" ca="1" si="3"/>
        <v>191000</v>
      </c>
      <c r="G44">
        <f t="shared" ca="1" si="3"/>
        <v>644000</v>
      </c>
      <c r="H44">
        <f t="shared" ca="1" si="3"/>
        <v>532000</v>
      </c>
      <c r="I44">
        <f t="shared" ca="1" si="3"/>
        <v>830000</v>
      </c>
      <c r="J44">
        <f t="shared" ca="1" si="3"/>
        <v>677000</v>
      </c>
      <c r="K44">
        <f t="shared" ca="1" si="3"/>
        <v>1830000</v>
      </c>
      <c r="L44">
        <f t="shared" ca="1" si="3"/>
        <v>1690000</v>
      </c>
      <c r="M44">
        <f t="shared" ca="1" si="3"/>
        <v>820000</v>
      </c>
      <c r="N44">
        <f t="shared" ca="1" si="3"/>
        <v>336000</v>
      </c>
      <c r="O44">
        <f t="shared" ca="1" si="3"/>
        <v>176000</v>
      </c>
      <c r="P44">
        <f t="shared" ca="1" si="3"/>
        <v>128000</v>
      </c>
      <c r="Q44" s="9">
        <f t="shared" ca="1" si="4"/>
        <v>7962</v>
      </c>
      <c r="R44" s="9">
        <f t="shared" ca="1" si="5"/>
        <v>4676</v>
      </c>
      <c r="S44">
        <v>4676</v>
      </c>
      <c r="T44" s="11">
        <f t="shared" ca="1" si="6"/>
        <v>0</v>
      </c>
      <c r="U44">
        <f t="shared" ca="1" si="7"/>
        <v>0</v>
      </c>
      <c r="V44" s="9">
        <f t="shared" ca="1" si="10"/>
        <v>0</v>
      </c>
      <c r="W44">
        <f t="shared" ca="1" si="8"/>
        <v>0</v>
      </c>
      <c r="X44">
        <f t="shared" ca="1" si="1"/>
        <v>0</v>
      </c>
      <c r="Y44">
        <f t="shared" ca="1" si="11"/>
        <v>0</v>
      </c>
      <c r="Z44">
        <v>0</v>
      </c>
      <c r="AA44" s="10">
        <f t="shared" ca="1" si="9"/>
        <v>0</v>
      </c>
    </row>
    <row r="45" spans="1:27" x14ac:dyDescent="0.2">
      <c r="A45" s="4">
        <v>8888</v>
      </c>
      <c r="B45" s="61">
        <v>101000</v>
      </c>
      <c r="D45">
        <v>1953</v>
      </c>
      <c r="E45">
        <f t="shared" ca="1" si="3"/>
        <v>107000</v>
      </c>
      <c r="F45">
        <f t="shared" ca="1" si="3"/>
        <v>110000</v>
      </c>
      <c r="G45">
        <f t="shared" ca="1" si="3"/>
        <v>275500</v>
      </c>
      <c r="H45">
        <f t="shared" ca="1" si="3"/>
        <v>1260000</v>
      </c>
      <c r="I45">
        <f t="shared" ca="1" si="3"/>
        <v>352000</v>
      </c>
      <c r="J45">
        <f t="shared" ca="1" si="3"/>
        <v>443000</v>
      </c>
      <c r="K45">
        <f t="shared" ca="1" si="3"/>
        <v>738000</v>
      </c>
      <c r="L45">
        <f t="shared" ca="1" si="3"/>
        <v>793000</v>
      </c>
      <c r="M45">
        <f t="shared" ca="1" si="3"/>
        <v>620000</v>
      </c>
      <c r="N45">
        <f t="shared" ca="1" si="3"/>
        <v>254000</v>
      </c>
      <c r="O45">
        <f t="shared" ca="1" si="3"/>
        <v>143000</v>
      </c>
      <c r="P45">
        <f t="shared" ca="1" si="3"/>
        <v>120000</v>
      </c>
      <c r="Q45" s="9">
        <f t="shared" ca="1" si="4"/>
        <v>5215.5</v>
      </c>
      <c r="R45" s="9">
        <f t="shared" ca="1" si="5"/>
        <v>2405</v>
      </c>
      <c r="S45">
        <v>2405</v>
      </c>
      <c r="T45" s="11">
        <f t="shared" ca="1" si="6"/>
        <v>0</v>
      </c>
      <c r="U45">
        <f t="shared" ca="1" si="7"/>
        <v>0</v>
      </c>
      <c r="V45" s="9">
        <f t="shared" ca="1" si="10"/>
        <v>0</v>
      </c>
      <c r="W45">
        <f t="shared" ca="1" si="8"/>
        <v>0</v>
      </c>
      <c r="X45">
        <f t="shared" ca="1" si="1"/>
        <v>0</v>
      </c>
      <c r="Y45">
        <f t="shared" ca="1" si="11"/>
        <v>0</v>
      </c>
      <c r="Z45">
        <v>0</v>
      </c>
      <c r="AA45" s="10">
        <f t="shared" ca="1" si="9"/>
        <v>0</v>
      </c>
    </row>
    <row r="46" spans="1:27" x14ac:dyDescent="0.2">
      <c r="A46" s="4">
        <v>8919</v>
      </c>
      <c r="B46" s="61">
        <v>63900</v>
      </c>
      <c r="D46">
        <v>1954</v>
      </c>
      <c r="E46">
        <f t="shared" ca="1" si="3"/>
        <v>108000</v>
      </c>
      <c r="F46">
        <f t="shared" ca="1" si="3"/>
        <v>194000</v>
      </c>
      <c r="G46">
        <f t="shared" ca="1" si="3"/>
        <v>168000</v>
      </c>
      <c r="H46">
        <f t="shared" ca="1" si="3"/>
        <v>321000</v>
      </c>
      <c r="I46">
        <f t="shared" ca="1" si="3"/>
        <v>504000</v>
      </c>
      <c r="J46">
        <f t="shared" ca="1" si="3"/>
        <v>766000</v>
      </c>
      <c r="K46">
        <f t="shared" ca="1" si="3"/>
        <v>1020000</v>
      </c>
      <c r="L46">
        <f t="shared" ca="1" si="3"/>
        <v>559000</v>
      </c>
      <c r="M46">
        <f t="shared" ca="1" si="3"/>
        <v>241000</v>
      </c>
      <c r="N46">
        <f t="shared" ca="1" si="3"/>
        <v>145000</v>
      </c>
      <c r="O46">
        <f t="shared" ca="1" si="3"/>
        <v>108000</v>
      </c>
      <c r="P46">
        <f t="shared" ca="1" si="3"/>
        <v>96000</v>
      </c>
      <c r="Q46" s="9">
        <f t="shared" ca="1" si="4"/>
        <v>4230</v>
      </c>
      <c r="R46" s="9">
        <f t="shared" ca="1" si="5"/>
        <v>1965</v>
      </c>
      <c r="S46">
        <v>1965</v>
      </c>
      <c r="T46" s="11">
        <f t="shared" ca="1" si="6"/>
        <v>0</v>
      </c>
      <c r="U46">
        <f t="shared" ca="1" si="7"/>
        <v>0</v>
      </c>
      <c r="V46" s="9">
        <f t="shared" ca="1" si="10"/>
        <v>0</v>
      </c>
      <c r="W46">
        <f t="shared" ca="1" si="8"/>
        <v>0</v>
      </c>
      <c r="X46">
        <f t="shared" ref="X46:X77" ca="1" si="12">MIN(U46+W46,1)</f>
        <v>0</v>
      </c>
      <c r="Y46">
        <f t="shared" ca="1" si="11"/>
        <v>0</v>
      </c>
      <c r="Z46">
        <v>0</v>
      </c>
      <c r="AA46" s="10">
        <f t="shared" ca="1" si="9"/>
        <v>0</v>
      </c>
    </row>
    <row r="47" spans="1:27" x14ac:dyDescent="0.2">
      <c r="A47" s="4">
        <v>8949</v>
      </c>
      <c r="B47" s="61">
        <v>62700</v>
      </c>
      <c r="D47">
        <v>1955</v>
      </c>
      <c r="E47">
        <f t="shared" ref="E47:P68" ca="1" si="13">INDIRECT(CONCATENATE("b",(ROW()-14)*12+COLUMN()+9))</f>
        <v>89000</v>
      </c>
      <c r="F47">
        <f t="shared" ca="1" si="13"/>
        <v>148000</v>
      </c>
      <c r="G47">
        <f t="shared" ca="1" si="13"/>
        <v>220000</v>
      </c>
      <c r="H47">
        <f t="shared" ca="1" si="13"/>
        <v>187000</v>
      </c>
      <c r="I47">
        <f t="shared" ca="1" si="13"/>
        <v>159000</v>
      </c>
      <c r="J47">
        <f t="shared" ca="1" si="13"/>
        <v>277000</v>
      </c>
      <c r="K47">
        <f t="shared" ca="1" si="13"/>
        <v>347000</v>
      </c>
      <c r="L47">
        <f t="shared" ca="1" si="13"/>
        <v>537000</v>
      </c>
      <c r="M47">
        <f t="shared" ca="1" si="13"/>
        <v>231000</v>
      </c>
      <c r="N47">
        <f t="shared" ca="1" si="13"/>
        <v>115000</v>
      </c>
      <c r="O47">
        <f t="shared" ca="1" si="13"/>
        <v>84900</v>
      </c>
      <c r="P47">
        <f t="shared" ca="1" si="13"/>
        <v>77100</v>
      </c>
      <c r="Q47" s="9">
        <f t="shared" ca="1" si="4"/>
        <v>2472</v>
      </c>
      <c r="R47" s="9">
        <f t="shared" ca="1" si="5"/>
        <v>1230</v>
      </c>
      <c r="S47">
        <v>1230</v>
      </c>
      <c r="T47" s="11">
        <f t="shared" ca="1" si="6"/>
        <v>0</v>
      </c>
      <c r="U47">
        <f t="shared" ca="1" si="7"/>
        <v>0</v>
      </c>
      <c r="V47" s="9">
        <f t="shared" ca="1" si="10"/>
        <v>0</v>
      </c>
      <c r="W47">
        <f t="shared" ca="1" si="8"/>
        <v>0</v>
      </c>
      <c r="X47">
        <f t="shared" ca="1" si="12"/>
        <v>0</v>
      </c>
      <c r="Y47">
        <f t="shared" ca="1" si="11"/>
        <v>0</v>
      </c>
      <c r="Z47">
        <v>0</v>
      </c>
      <c r="AA47" s="10">
        <f t="shared" ca="1" si="9"/>
        <v>0</v>
      </c>
    </row>
    <row r="48" spans="1:27" x14ac:dyDescent="0.2">
      <c r="A48" s="4">
        <v>8980</v>
      </c>
      <c r="B48" s="61">
        <v>63100</v>
      </c>
      <c r="D48">
        <v>1956</v>
      </c>
      <c r="E48">
        <f t="shared" ca="1" si="13"/>
        <v>74100</v>
      </c>
      <c r="F48">
        <f t="shared" ca="1" si="13"/>
        <v>111000</v>
      </c>
      <c r="G48">
        <f t="shared" ca="1" si="13"/>
        <v>1960000</v>
      </c>
      <c r="H48">
        <f t="shared" ca="1" si="13"/>
        <v>1370000</v>
      </c>
      <c r="I48">
        <f t="shared" ca="1" si="13"/>
        <v>748000</v>
      </c>
      <c r="J48">
        <f t="shared" ca="1" si="13"/>
        <v>717000</v>
      </c>
      <c r="K48">
        <f t="shared" ca="1" si="13"/>
        <v>898000</v>
      </c>
      <c r="L48">
        <f t="shared" ca="1" si="13"/>
        <v>1060000</v>
      </c>
      <c r="M48">
        <f t="shared" ca="1" si="13"/>
        <v>513000</v>
      </c>
      <c r="N48">
        <f t="shared" ca="1" si="13"/>
        <v>261000</v>
      </c>
      <c r="O48">
        <f t="shared" ca="1" si="13"/>
        <v>142000</v>
      </c>
      <c r="P48">
        <f t="shared" ca="1" si="13"/>
        <v>120000</v>
      </c>
      <c r="Q48" s="9">
        <f t="shared" ca="1" si="4"/>
        <v>7974.1</v>
      </c>
      <c r="R48" s="9">
        <f t="shared" ca="1" si="5"/>
        <v>2732</v>
      </c>
      <c r="S48">
        <v>2732</v>
      </c>
      <c r="T48" s="11">
        <f t="shared" ca="1" si="6"/>
        <v>0</v>
      </c>
      <c r="U48">
        <f t="shared" ca="1" si="7"/>
        <v>0</v>
      </c>
      <c r="V48" s="9">
        <f t="shared" ca="1" si="10"/>
        <v>0</v>
      </c>
      <c r="W48">
        <f t="shared" ca="1" si="8"/>
        <v>0</v>
      </c>
      <c r="X48">
        <f t="shared" ca="1" si="12"/>
        <v>0</v>
      </c>
      <c r="Y48">
        <f t="shared" ca="1" si="11"/>
        <v>0</v>
      </c>
      <c r="Z48">
        <v>0</v>
      </c>
      <c r="AA48" s="10">
        <f t="shared" ca="1" si="9"/>
        <v>0</v>
      </c>
    </row>
    <row r="49" spans="1:27" x14ac:dyDescent="0.2">
      <c r="A49" s="4">
        <v>9011</v>
      </c>
      <c r="B49" s="61">
        <v>55600</v>
      </c>
      <c r="D49">
        <v>1957</v>
      </c>
      <c r="E49">
        <f t="shared" ca="1" si="13"/>
        <v>142000</v>
      </c>
      <c r="F49">
        <f t="shared" ca="1" si="13"/>
        <v>136000</v>
      </c>
      <c r="G49">
        <f t="shared" ca="1" si="13"/>
        <v>124000</v>
      </c>
      <c r="H49">
        <f t="shared" ca="1" si="13"/>
        <v>155000</v>
      </c>
      <c r="I49">
        <f t="shared" ca="1" si="13"/>
        <v>649000</v>
      </c>
      <c r="J49">
        <f t="shared" ca="1" si="13"/>
        <v>708000</v>
      </c>
      <c r="K49">
        <f t="shared" ca="1" si="13"/>
        <v>447000</v>
      </c>
      <c r="L49">
        <f t="shared" ca="1" si="13"/>
        <v>635000</v>
      </c>
      <c r="M49">
        <f t="shared" ca="1" si="13"/>
        <v>290000</v>
      </c>
      <c r="N49">
        <f t="shared" ca="1" si="13"/>
        <v>136000</v>
      </c>
      <c r="O49">
        <f t="shared" ca="1" si="13"/>
        <v>104000</v>
      </c>
      <c r="P49">
        <f t="shared" ca="1" si="13"/>
        <v>97800</v>
      </c>
      <c r="Q49" s="9">
        <f t="shared" ca="1" si="4"/>
        <v>3623.8</v>
      </c>
      <c r="R49" s="9">
        <f t="shared" ca="1" si="5"/>
        <v>1508</v>
      </c>
      <c r="S49">
        <v>1508</v>
      </c>
      <c r="T49" s="11">
        <f t="shared" ca="1" si="6"/>
        <v>0</v>
      </c>
      <c r="U49">
        <f t="shared" ca="1" si="7"/>
        <v>0</v>
      </c>
      <c r="V49" s="9">
        <f t="shared" ca="1" si="10"/>
        <v>0</v>
      </c>
      <c r="W49">
        <f t="shared" ca="1" si="8"/>
        <v>0</v>
      </c>
      <c r="X49">
        <f t="shared" ca="1" si="12"/>
        <v>0</v>
      </c>
      <c r="Y49">
        <f t="shared" ca="1" si="11"/>
        <v>0</v>
      </c>
      <c r="Z49">
        <v>0</v>
      </c>
      <c r="AA49" s="10">
        <f t="shared" ca="1" si="9"/>
        <v>0</v>
      </c>
    </row>
    <row r="50" spans="1:27" x14ac:dyDescent="0.2">
      <c r="A50" s="4">
        <v>9041</v>
      </c>
      <c r="B50" s="61">
        <v>77600</v>
      </c>
      <c r="D50">
        <v>1958</v>
      </c>
      <c r="E50">
        <f t="shared" ca="1" si="13"/>
        <v>153800</v>
      </c>
      <c r="F50">
        <f t="shared" ca="1" si="13"/>
        <v>176200</v>
      </c>
      <c r="G50">
        <f t="shared" ca="1" si="13"/>
        <v>341300</v>
      </c>
      <c r="H50">
        <f t="shared" ca="1" si="13"/>
        <v>391900</v>
      </c>
      <c r="I50">
        <f t="shared" ca="1" si="13"/>
        <v>1434800</v>
      </c>
      <c r="J50">
        <f t="shared" ca="1" si="13"/>
        <v>851700</v>
      </c>
      <c r="K50">
        <f t="shared" ca="1" si="13"/>
        <v>1145900</v>
      </c>
      <c r="L50">
        <f t="shared" ca="1" si="13"/>
        <v>1275300</v>
      </c>
      <c r="M50">
        <f t="shared" ca="1" si="13"/>
        <v>663400</v>
      </c>
      <c r="N50">
        <f t="shared" ca="1" si="13"/>
        <v>265100</v>
      </c>
      <c r="O50">
        <f t="shared" ca="1" si="13"/>
        <v>159700</v>
      </c>
      <c r="P50">
        <f t="shared" ca="1" si="13"/>
        <v>111000</v>
      </c>
      <c r="Q50" s="9">
        <f t="shared" ca="1" si="4"/>
        <v>6970.1</v>
      </c>
      <c r="R50" s="9">
        <f t="shared" ca="1" si="5"/>
        <v>3349.7</v>
      </c>
      <c r="S50">
        <v>3349</v>
      </c>
      <c r="T50" s="11">
        <f t="shared" ca="1" si="6"/>
        <v>0.6999999999998181</v>
      </c>
      <c r="U50">
        <f t="shared" ca="1" si="7"/>
        <v>0</v>
      </c>
      <c r="V50" s="9">
        <f t="shared" ca="1" si="10"/>
        <v>0</v>
      </c>
      <c r="W50">
        <f t="shared" ca="1" si="8"/>
        <v>0</v>
      </c>
      <c r="X50">
        <f t="shared" ca="1" si="12"/>
        <v>0</v>
      </c>
      <c r="Y50">
        <f t="shared" ca="1" si="11"/>
        <v>0</v>
      </c>
      <c r="Z50">
        <v>0</v>
      </c>
      <c r="AA50" s="10">
        <f t="shared" ca="1" si="9"/>
        <v>0</v>
      </c>
    </row>
    <row r="51" spans="1:27" x14ac:dyDescent="0.2">
      <c r="A51" s="4">
        <v>9072</v>
      </c>
      <c r="B51" s="61">
        <v>137000</v>
      </c>
      <c r="D51">
        <v>1959</v>
      </c>
      <c r="E51">
        <f t="shared" ca="1" si="13"/>
        <v>104700</v>
      </c>
      <c r="F51">
        <f t="shared" ca="1" si="13"/>
        <v>118600</v>
      </c>
      <c r="G51">
        <f t="shared" ca="1" si="13"/>
        <v>131300</v>
      </c>
      <c r="H51">
        <f t="shared" ca="1" si="13"/>
        <v>417600</v>
      </c>
      <c r="I51">
        <f t="shared" ca="1" si="13"/>
        <v>459400</v>
      </c>
      <c r="J51">
        <f t="shared" ca="1" si="13"/>
        <v>427400</v>
      </c>
      <c r="K51">
        <f t="shared" ca="1" si="13"/>
        <v>435800</v>
      </c>
      <c r="L51">
        <f t="shared" ca="1" si="13"/>
        <v>301000</v>
      </c>
      <c r="M51">
        <f t="shared" ca="1" si="13"/>
        <v>159000</v>
      </c>
      <c r="N51">
        <f t="shared" ca="1" si="13"/>
        <v>118100</v>
      </c>
      <c r="O51">
        <f t="shared" ca="1" si="13"/>
        <v>89900</v>
      </c>
      <c r="P51">
        <f t="shared" ca="1" si="13"/>
        <v>88400</v>
      </c>
      <c r="Q51" s="9">
        <f t="shared" ca="1" si="4"/>
        <v>2851.2</v>
      </c>
      <c r="R51" s="9">
        <f t="shared" ca="1" si="5"/>
        <v>1013.9</v>
      </c>
      <c r="S51">
        <v>1014</v>
      </c>
      <c r="T51" s="11">
        <f t="shared" ca="1" si="6"/>
        <v>-0.10000000000002274</v>
      </c>
      <c r="U51">
        <f t="shared" ca="1" si="7"/>
        <v>0</v>
      </c>
      <c r="V51" s="9">
        <f t="shared" ca="1" si="10"/>
        <v>0</v>
      </c>
      <c r="W51">
        <f t="shared" ca="1" si="8"/>
        <v>0</v>
      </c>
      <c r="X51">
        <f t="shared" ca="1" si="12"/>
        <v>0</v>
      </c>
      <c r="Y51">
        <f t="shared" ca="1" si="11"/>
        <v>0</v>
      </c>
      <c r="Z51">
        <v>0</v>
      </c>
      <c r="AA51" s="10">
        <f t="shared" ca="1" si="9"/>
        <v>0</v>
      </c>
    </row>
    <row r="52" spans="1:27" x14ac:dyDescent="0.2">
      <c r="A52" s="4">
        <v>9102</v>
      </c>
      <c r="B52" s="61">
        <v>140000</v>
      </c>
      <c r="D52">
        <v>1960</v>
      </c>
      <c r="E52">
        <f t="shared" ca="1" si="13"/>
        <v>79730</v>
      </c>
      <c r="F52">
        <f t="shared" ca="1" si="13"/>
        <v>72060</v>
      </c>
      <c r="G52">
        <f t="shared" ca="1" si="13"/>
        <v>103890</v>
      </c>
      <c r="H52">
        <f t="shared" ca="1" si="13"/>
        <v>153010</v>
      </c>
      <c r="I52">
        <f t="shared" ca="1" si="13"/>
        <v>687860</v>
      </c>
      <c r="J52">
        <f t="shared" ca="1" si="13"/>
        <v>757810</v>
      </c>
      <c r="K52">
        <f t="shared" ca="1" si="13"/>
        <v>501650</v>
      </c>
      <c r="L52">
        <f t="shared" ca="1" si="13"/>
        <v>379690</v>
      </c>
      <c r="M52">
        <f t="shared" ca="1" si="13"/>
        <v>218530</v>
      </c>
      <c r="N52">
        <f t="shared" ca="1" si="13"/>
        <v>113540</v>
      </c>
      <c r="O52">
        <f t="shared" ca="1" si="13"/>
        <v>80630</v>
      </c>
      <c r="P52">
        <f t="shared" ca="1" si="13"/>
        <v>74200</v>
      </c>
      <c r="Q52" s="9">
        <f t="shared" ca="1" si="4"/>
        <v>3222.6</v>
      </c>
      <c r="R52" s="9">
        <f t="shared" ca="1" si="5"/>
        <v>1213.4100000000001</v>
      </c>
      <c r="S52">
        <v>1215</v>
      </c>
      <c r="T52" s="11">
        <f t="shared" ca="1" si="6"/>
        <v>-1.5899999999999181</v>
      </c>
      <c r="U52">
        <f t="shared" ca="1" si="7"/>
        <v>0</v>
      </c>
      <c r="V52" s="9">
        <f t="shared" ca="1" si="10"/>
        <v>0</v>
      </c>
      <c r="W52">
        <f t="shared" ca="1" si="8"/>
        <v>0</v>
      </c>
      <c r="X52">
        <f t="shared" ca="1" si="12"/>
        <v>0</v>
      </c>
      <c r="Y52">
        <f t="shared" ca="1" si="11"/>
        <v>0</v>
      </c>
      <c r="Z52">
        <v>0</v>
      </c>
      <c r="AA52" s="10">
        <f t="shared" ca="1" si="9"/>
        <v>0</v>
      </c>
    </row>
    <row r="53" spans="1:27" x14ac:dyDescent="0.2">
      <c r="A53" s="4">
        <v>9133</v>
      </c>
      <c r="B53" s="61">
        <v>155000</v>
      </c>
      <c r="D53">
        <v>1961</v>
      </c>
      <c r="E53">
        <f t="shared" ca="1" si="13"/>
        <v>71780</v>
      </c>
      <c r="F53">
        <f t="shared" ca="1" si="13"/>
        <v>147120</v>
      </c>
      <c r="G53">
        <f t="shared" ca="1" si="13"/>
        <v>199890</v>
      </c>
      <c r="H53">
        <f t="shared" ca="1" si="13"/>
        <v>159950</v>
      </c>
      <c r="I53">
        <f t="shared" ca="1" si="13"/>
        <v>395830</v>
      </c>
      <c r="J53">
        <f t="shared" ca="1" si="13"/>
        <v>361260</v>
      </c>
      <c r="K53">
        <f t="shared" ca="1" si="13"/>
        <v>388160</v>
      </c>
      <c r="L53">
        <f t="shared" ca="1" si="13"/>
        <v>403010</v>
      </c>
      <c r="M53">
        <f t="shared" ca="1" si="13"/>
        <v>231730</v>
      </c>
      <c r="N53">
        <f t="shared" ca="1" si="13"/>
        <v>112720</v>
      </c>
      <c r="O53">
        <f t="shared" ca="1" si="13"/>
        <v>94180</v>
      </c>
      <c r="P53">
        <f t="shared" ca="1" si="13"/>
        <v>71520</v>
      </c>
      <c r="Q53" s="9">
        <f t="shared" ca="1" si="4"/>
        <v>2637.15</v>
      </c>
      <c r="R53" s="9">
        <f t="shared" ca="1" si="5"/>
        <v>1135.6199999999999</v>
      </c>
      <c r="S53">
        <v>1136</v>
      </c>
      <c r="T53" s="11">
        <f t="shared" ca="1" si="6"/>
        <v>-0.38000000000010914</v>
      </c>
      <c r="U53">
        <f t="shared" ca="1" si="7"/>
        <v>0</v>
      </c>
      <c r="V53" s="9">
        <f t="shared" ca="1" si="10"/>
        <v>0</v>
      </c>
      <c r="W53">
        <f t="shared" ca="1" si="8"/>
        <v>0</v>
      </c>
      <c r="X53">
        <f t="shared" ca="1" si="12"/>
        <v>0</v>
      </c>
      <c r="Y53">
        <f t="shared" ca="1" si="11"/>
        <v>0</v>
      </c>
      <c r="Z53">
        <v>0</v>
      </c>
      <c r="AA53" s="10">
        <f t="shared" ca="1" si="9"/>
        <v>0</v>
      </c>
    </row>
    <row r="54" spans="1:27" x14ac:dyDescent="0.2">
      <c r="A54" s="4">
        <v>9164</v>
      </c>
      <c r="B54" s="61">
        <v>754000</v>
      </c>
      <c r="D54">
        <v>1962</v>
      </c>
      <c r="E54">
        <f t="shared" ca="1" si="13"/>
        <v>69690</v>
      </c>
      <c r="F54">
        <f t="shared" ca="1" si="13"/>
        <v>94610</v>
      </c>
      <c r="G54">
        <f t="shared" ca="1" si="13"/>
        <v>169060</v>
      </c>
      <c r="H54">
        <f t="shared" ca="1" si="13"/>
        <v>132730</v>
      </c>
      <c r="I54">
        <f t="shared" ca="1" si="13"/>
        <v>696390</v>
      </c>
      <c r="J54">
        <f t="shared" ca="1" si="13"/>
        <v>424780</v>
      </c>
      <c r="K54">
        <f t="shared" ca="1" si="13"/>
        <v>867760</v>
      </c>
      <c r="L54">
        <f t="shared" ca="1" si="13"/>
        <v>579220</v>
      </c>
      <c r="M54">
        <f t="shared" ca="1" si="13"/>
        <v>317690</v>
      </c>
      <c r="N54">
        <f t="shared" ca="1" si="13"/>
        <v>139080</v>
      </c>
      <c r="O54">
        <f t="shared" ca="1" si="13"/>
        <v>91840</v>
      </c>
      <c r="P54">
        <f t="shared" ca="1" si="13"/>
        <v>75890</v>
      </c>
      <c r="Q54" s="9">
        <f t="shared" ca="1" si="4"/>
        <v>3658.74</v>
      </c>
      <c r="R54" s="9">
        <f t="shared" ca="1" si="5"/>
        <v>1903.75</v>
      </c>
      <c r="S54">
        <v>1904</v>
      </c>
      <c r="T54" s="11">
        <f t="shared" ca="1" si="6"/>
        <v>-0.25</v>
      </c>
      <c r="U54">
        <f t="shared" ca="1" si="7"/>
        <v>0</v>
      </c>
      <c r="V54" s="9">
        <f t="shared" ca="1" si="10"/>
        <v>0</v>
      </c>
      <c r="W54">
        <f t="shared" ca="1" si="8"/>
        <v>0</v>
      </c>
      <c r="X54">
        <f t="shared" ca="1" si="12"/>
        <v>0</v>
      </c>
      <c r="Y54">
        <f t="shared" ca="1" si="11"/>
        <v>0</v>
      </c>
      <c r="Z54">
        <v>0</v>
      </c>
      <c r="AA54" s="10">
        <f t="shared" ca="1" si="9"/>
        <v>0</v>
      </c>
    </row>
    <row r="55" spans="1:27" x14ac:dyDescent="0.2">
      <c r="A55" s="4">
        <v>9192</v>
      </c>
      <c r="B55" s="61">
        <v>378000</v>
      </c>
      <c r="D55">
        <v>1963</v>
      </c>
      <c r="E55">
        <f t="shared" ca="1" si="13"/>
        <v>855300</v>
      </c>
      <c r="F55">
        <f t="shared" ca="1" si="13"/>
        <v>185610</v>
      </c>
      <c r="G55">
        <f t="shared" ca="1" si="13"/>
        <v>486770</v>
      </c>
      <c r="H55">
        <f t="shared" ca="1" si="13"/>
        <v>389200</v>
      </c>
      <c r="I55">
        <f t="shared" ca="1" si="13"/>
        <v>1081930</v>
      </c>
      <c r="J55">
        <f t="shared" ca="1" si="13"/>
        <v>407900</v>
      </c>
      <c r="K55">
        <f t="shared" ca="1" si="13"/>
        <v>1266990</v>
      </c>
      <c r="L55">
        <f t="shared" ca="1" si="13"/>
        <v>903420</v>
      </c>
      <c r="M55">
        <f t="shared" ca="1" si="13"/>
        <v>316530</v>
      </c>
      <c r="N55">
        <f t="shared" ca="1" si="13"/>
        <v>163810</v>
      </c>
      <c r="O55">
        <f t="shared" ca="1" si="13"/>
        <v>104470</v>
      </c>
      <c r="P55">
        <f t="shared" ca="1" si="13"/>
        <v>104430</v>
      </c>
      <c r="Q55" s="9">
        <f t="shared" ca="1" si="4"/>
        <v>6266.36</v>
      </c>
      <c r="R55" s="9">
        <f t="shared" ca="1" si="5"/>
        <v>2650.75</v>
      </c>
      <c r="S55">
        <v>2651</v>
      </c>
      <c r="T55" s="11">
        <f t="shared" ca="1" si="6"/>
        <v>-0.25</v>
      </c>
      <c r="U55">
        <f t="shared" ca="1" si="7"/>
        <v>0</v>
      </c>
      <c r="V55" s="9">
        <f t="shared" ca="1" si="10"/>
        <v>0</v>
      </c>
      <c r="W55">
        <f t="shared" ca="1" si="8"/>
        <v>0</v>
      </c>
      <c r="X55">
        <f t="shared" ca="1" si="12"/>
        <v>0</v>
      </c>
      <c r="Y55">
        <f t="shared" ca="1" si="11"/>
        <v>0</v>
      </c>
      <c r="Z55">
        <v>0</v>
      </c>
      <c r="AA55" s="10">
        <f t="shared" ca="1" si="9"/>
        <v>0</v>
      </c>
    </row>
    <row r="56" spans="1:27" x14ac:dyDescent="0.2">
      <c r="A56" s="4">
        <v>9223</v>
      </c>
      <c r="B56" s="61">
        <v>534000</v>
      </c>
      <c r="D56">
        <v>1964</v>
      </c>
      <c r="E56">
        <f t="shared" ca="1" si="13"/>
        <v>112130</v>
      </c>
      <c r="F56">
        <f t="shared" ca="1" si="13"/>
        <v>310540</v>
      </c>
      <c r="G56">
        <f t="shared" ca="1" si="13"/>
        <v>155800</v>
      </c>
      <c r="H56">
        <f t="shared" ca="1" si="13"/>
        <v>265900</v>
      </c>
      <c r="I56">
        <f t="shared" ca="1" si="13"/>
        <v>192330</v>
      </c>
      <c r="J56">
        <f t="shared" ca="1" si="13"/>
        <v>240630</v>
      </c>
      <c r="K56">
        <f t="shared" ca="1" si="13"/>
        <v>416330</v>
      </c>
      <c r="L56">
        <f t="shared" ca="1" si="13"/>
        <v>403670</v>
      </c>
      <c r="M56">
        <f t="shared" ca="1" si="13"/>
        <v>224930</v>
      </c>
      <c r="N56">
        <f t="shared" ca="1" si="13"/>
        <v>124100</v>
      </c>
      <c r="O56">
        <f t="shared" ca="1" si="13"/>
        <v>82500</v>
      </c>
      <c r="P56">
        <f t="shared" ca="1" si="13"/>
        <v>59170</v>
      </c>
      <c r="Q56" s="9">
        <f t="shared" ca="1" si="4"/>
        <v>2588.0300000000002</v>
      </c>
      <c r="R56" s="9">
        <f t="shared" ca="1" si="5"/>
        <v>1169.03</v>
      </c>
      <c r="S56">
        <v>1169</v>
      </c>
      <c r="T56" s="11">
        <f t="shared" ca="1" si="6"/>
        <v>2.9999999999972715E-2</v>
      </c>
      <c r="U56">
        <f t="shared" ca="1" si="7"/>
        <v>0</v>
      </c>
      <c r="V56" s="9">
        <f t="shared" ca="1" si="10"/>
        <v>0</v>
      </c>
      <c r="W56">
        <f t="shared" ca="1" si="8"/>
        <v>0</v>
      </c>
      <c r="X56">
        <f t="shared" ca="1" si="12"/>
        <v>0</v>
      </c>
      <c r="Y56">
        <f t="shared" ca="1" si="11"/>
        <v>0</v>
      </c>
      <c r="Z56">
        <v>0</v>
      </c>
      <c r="AA56" s="10">
        <f t="shared" ca="1" si="9"/>
        <v>0</v>
      </c>
    </row>
    <row r="57" spans="1:27" x14ac:dyDescent="0.2">
      <c r="A57" s="4">
        <v>9253</v>
      </c>
      <c r="B57" s="61">
        <v>422000</v>
      </c>
      <c r="D57">
        <v>1965</v>
      </c>
      <c r="E57">
        <f t="shared" ca="1" si="13"/>
        <v>68900</v>
      </c>
      <c r="F57">
        <f t="shared" ca="1" si="13"/>
        <v>152400</v>
      </c>
      <c r="G57">
        <f t="shared" ca="1" si="13"/>
        <v>1997200</v>
      </c>
      <c r="H57">
        <f t="shared" ca="1" si="13"/>
        <v>1199100</v>
      </c>
      <c r="I57">
        <f t="shared" ca="1" si="13"/>
        <v>509600</v>
      </c>
      <c r="J57">
        <f t="shared" ca="1" si="13"/>
        <v>504200</v>
      </c>
      <c r="K57">
        <f t="shared" ca="1" si="13"/>
        <v>1004500</v>
      </c>
      <c r="L57">
        <f t="shared" ca="1" si="13"/>
        <v>728400</v>
      </c>
      <c r="M57">
        <f t="shared" ca="1" si="13"/>
        <v>357900</v>
      </c>
      <c r="N57">
        <f t="shared" ca="1" si="13"/>
        <v>173400</v>
      </c>
      <c r="O57">
        <f t="shared" ca="1" si="13"/>
        <v>145700</v>
      </c>
      <c r="P57">
        <f t="shared" ca="1" si="13"/>
        <v>70420</v>
      </c>
      <c r="Q57" s="9">
        <f t="shared" ca="1" si="4"/>
        <v>6911.72</v>
      </c>
      <c r="R57" s="9">
        <f t="shared" ca="1" si="5"/>
        <v>2264.1999999999998</v>
      </c>
      <c r="S57">
        <v>2264</v>
      </c>
      <c r="T57" s="11">
        <f t="shared" ca="1" si="6"/>
        <v>0.1999999999998181</v>
      </c>
      <c r="U57">
        <f t="shared" ca="1" si="7"/>
        <v>0</v>
      </c>
      <c r="V57" s="9">
        <f t="shared" ca="1" si="10"/>
        <v>0</v>
      </c>
      <c r="W57">
        <f t="shared" ca="1" si="8"/>
        <v>0</v>
      </c>
      <c r="X57">
        <f t="shared" ca="1" si="12"/>
        <v>0</v>
      </c>
      <c r="Y57">
        <f t="shared" ca="1" si="11"/>
        <v>0</v>
      </c>
      <c r="Z57">
        <v>0</v>
      </c>
      <c r="AA57" s="10">
        <f t="shared" ca="1" si="9"/>
        <v>0</v>
      </c>
    </row>
    <row r="58" spans="1:27" x14ac:dyDescent="0.2">
      <c r="A58" s="4">
        <v>9284</v>
      </c>
      <c r="B58" s="61">
        <v>192000</v>
      </c>
      <c r="D58">
        <v>1966</v>
      </c>
      <c r="E58">
        <f t="shared" ca="1" si="13"/>
        <v>93100</v>
      </c>
      <c r="F58">
        <f t="shared" ca="1" si="13"/>
        <v>224100</v>
      </c>
      <c r="G58">
        <f t="shared" ca="1" si="13"/>
        <v>163500</v>
      </c>
      <c r="H58">
        <f t="shared" ca="1" si="13"/>
        <v>265800</v>
      </c>
      <c r="I58">
        <f t="shared" ca="1" si="13"/>
        <v>198900</v>
      </c>
      <c r="J58">
        <f t="shared" ca="1" si="13"/>
        <v>435900</v>
      </c>
      <c r="K58">
        <f t="shared" ca="1" si="13"/>
        <v>661800</v>
      </c>
      <c r="L58">
        <f t="shared" ca="1" si="13"/>
        <v>401400</v>
      </c>
      <c r="M58">
        <f t="shared" ca="1" si="13"/>
        <v>151300</v>
      </c>
      <c r="N58">
        <f t="shared" ca="1" si="13"/>
        <v>106300</v>
      </c>
      <c r="O58">
        <f t="shared" ca="1" si="13"/>
        <v>85600</v>
      </c>
      <c r="P58">
        <f t="shared" ca="1" si="13"/>
        <v>68000</v>
      </c>
      <c r="Q58" s="9">
        <f t="shared" ca="1" si="4"/>
        <v>2855.7</v>
      </c>
      <c r="R58" s="9">
        <f t="shared" ca="1" si="5"/>
        <v>1320.8</v>
      </c>
      <c r="S58">
        <v>1320</v>
      </c>
      <c r="T58" s="11">
        <f t="shared" ca="1" si="6"/>
        <v>0.79999999999995453</v>
      </c>
      <c r="U58">
        <f t="shared" ca="1" si="7"/>
        <v>0</v>
      </c>
      <c r="V58" s="9">
        <f t="shared" ca="1" si="10"/>
        <v>0</v>
      </c>
      <c r="W58">
        <f t="shared" ca="1" si="8"/>
        <v>0</v>
      </c>
      <c r="X58">
        <f t="shared" ca="1" si="12"/>
        <v>0</v>
      </c>
      <c r="Y58">
        <f t="shared" ca="1" si="11"/>
        <v>0</v>
      </c>
      <c r="Z58">
        <v>0</v>
      </c>
      <c r="AA58" s="10">
        <f t="shared" ca="1" si="9"/>
        <v>0</v>
      </c>
    </row>
    <row r="59" spans="1:27" x14ac:dyDescent="0.2">
      <c r="A59" s="4">
        <v>9314</v>
      </c>
      <c r="B59" s="61">
        <v>113000</v>
      </c>
      <c r="D59">
        <v>1967</v>
      </c>
      <c r="E59">
        <f t="shared" ca="1" si="13"/>
        <v>61100</v>
      </c>
      <c r="F59">
        <f t="shared" ca="1" si="13"/>
        <v>273200</v>
      </c>
      <c r="G59">
        <f t="shared" ca="1" si="13"/>
        <v>481200</v>
      </c>
      <c r="H59">
        <f t="shared" ca="1" si="13"/>
        <v>748500</v>
      </c>
      <c r="I59">
        <f t="shared" ca="1" si="13"/>
        <v>559400</v>
      </c>
      <c r="J59">
        <f t="shared" ca="1" si="13"/>
        <v>879900</v>
      </c>
      <c r="K59">
        <f t="shared" ca="1" si="13"/>
        <v>609400</v>
      </c>
      <c r="L59">
        <f t="shared" ca="1" si="13"/>
        <v>1264800</v>
      </c>
      <c r="M59">
        <f t="shared" ca="1" si="13"/>
        <v>890700</v>
      </c>
      <c r="N59">
        <f t="shared" ca="1" si="13"/>
        <v>279200</v>
      </c>
      <c r="O59">
        <f t="shared" ca="1" si="13"/>
        <v>134700</v>
      </c>
      <c r="P59">
        <f t="shared" ca="1" si="13"/>
        <v>100900</v>
      </c>
      <c r="Q59" s="9">
        <f t="shared" ca="1" si="4"/>
        <v>6283</v>
      </c>
      <c r="R59" s="9">
        <f t="shared" ca="1" si="5"/>
        <v>3044.1</v>
      </c>
      <c r="S59">
        <v>3045</v>
      </c>
      <c r="T59" s="11">
        <f t="shared" ca="1" si="6"/>
        <v>-0.90000000000009095</v>
      </c>
      <c r="U59">
        <f t="shared" ca="1" si="7"/>
        <v>0</v>
      </c>
      <c r="V59" s="9">
        <f t="shared" ca="1" si="10"/>
        <v>0</v>
      </c>
      <c r="W59">
        <f t="shared" ca="1" si="8"/>
        <v>0</v>
      </c>
      <c r="X59">
        <f t="shared" ca="1" si="12"/>
        <v>0</v>
      </c>
      <c r="Y59">
        <f t="shared" ca="1" si="11"/>
        <v>0</v>
      </c>
      <c r="Z59">
        <v>0</v>
      </c>
      <c r="AA59" s="10">
        <f t="shared" ca="1" si="9"/>
        <v>0</v>
      </c>
    </row>
    <row r="60" spans="1:27" x14ac:dyDescent="0.2">
      <c r="A60" s="4">
        <v>9345</v>
      </c>
      <c r="B60" s="61">
        <v>92800</v>
      </c>
      <c r="D60">
        <v>1968</v>
      </c>
      <c r="E60">
        <f t="shared" ca="1" si="13"/>
        <v>116100</v>
      </c>
      <c r="F60">
        <f t="shared" ca="1" si="13"/>
        <v>120800</v>
      </c>
      <c r="G60">
        <f t="shared" ca="1" si="13"/>
        <v>166800</v>
      </c>
      <c r="H60">
        <f t="shared" ca="1" si="13"/>
        <v>319900</v>
      </c>
      <c r="I60">
        <f t="shared" ca="1" si="13"/>
        <v>796900</v>
      </c>
      <c r="J60">
        <f t="shared" ca="1" si="13"/>
        <v>583200</v>
      </c>
      <c r="K60">
        <f t="shared" ca="1" si="13"/>
        <v>465600</v>
      </c>
      <c r="L60">
        <f t="shared" ca="1" si="13"/>
        <v>378600</v>
      </c>
      <c r="M60">
        <f t="shared" ca="1" si="13"/>
        <v>186500</v>
      </c>
      <c r="N60">
        <f t="shared" ca="1" si="13"/>
        <v>130400</v>
      </c>
      <c r="O60">
        <f t="shared" ca="1" si="13"/>
        <v>114500</v>
      </c>
      <c r="P60">
        <f t="shared" ca="1" si="13"/>
        <v>79200</v>
      </c>
      <c r="Q60" s="9">
        <f t="shared" ca="1" si="4"/>
        <v>3458.5</v>
      </c>
      <c r="R60" s="9">
        <f t="shared" ca="1" si="5"/>
        <v>1161.0999999999999</v>
      </c>
      <c r="S60">
        <v>1161</v>
      </c>
      <c r="T60" s="11">
        <f t="shared" ca="1" si="6"/>
        <v>9.9999999999909051E-2</v>
      </c>
      <c r="U60">
        <f t="shared" ca="1" si="7"/>
        <v>0</v>
      </c>
      <c r="V60" s="9">
        <f t="shared" ca="1" si="10"/>
        <v>0</v>
      </c>
      <c r="W60">
        <f t="shared" ca="1" si="8"/>
        <v>0</v>
      </c>
      <c r="X60">
        <f t="shared" ca="1" si="12"/>
        <v>0</v>
      </c>
      <c r="Y60">
        <f t="shared" ca="1" si="11"/>
        <v>0</v>
      </c>
      <c r="Z60">
        <v>0</v>
      </c>
      <c r="AA60" s="10">
        <f t="shared" ca="1" si="9"/>
        <v>0</v>
      </c>
    </row>
    <row r="61" spans="1:27" x14ac:dyDescent="0.2">
      <c r="A61" s="4">
        <v>9376</v>
      </c>
      <c r="B61" s="61">
        <v>80300</v>
      </c>
      <c r="D61">
        <v>1969</v>
      </c>
      <c r="E61">
        <f t="shared" ca="1" si="13"/>
        <v>114300</v>
      </c>
      <c r="F61">
        <f t="shared" ca="1" si="13"/>
        <v>160500</v>
      </c>
      <c r="G61">
        <f t="shared" ca="1" si="13"/>
        <v>307900</v>
      </c>
      <c r="H61">
        <f t="shared" ca="1" si="13"/>
        <v>1635200</v>
      </c>
      <c r="I61">
        <f t="shared" ca="1" si="13"/>
        <v>732500</v>
      </c>
      <c r="J61">
        <f t="shared" ca="1" si="13"/>
        <v>600200</v>
      </c>
      <c r="K61">
        <f t="shared" ca="1" si="13"/>
        <v>1196100</v>
      </c>
      <c r="L61">
        <f t="shared" ca="1" si="13"/>
        <v>1340700</v>
      </c>
      <c r="M61">
        <f t="shared" ca="1" si="13"/>
        <v>559600</v>
      </c>
      <c r="N61">
        <f t="shared" ca="1" si="13"/>
        <v>207800</v>
      </c>
      <c r="O61">
        <f t="shared" ca="1" si="13"/>
        <v>115800</v>
      </c>
      <c r="P61">
        <f t="shared" ca="1" si="13"/>
        <v>98300</v>
      </c>
      <c r="Q61" s="9">
        <f t="shared" ca="1" si="4"/>
        <v>7068.9</v>
      </c>
      <c r="R61" s="9">
        <f t="shared" ca="1" si="5"/>
        <v>3304.2</v>
      </c>
      <c r="S61">
        <v>3305</v>
      </c>
      <c r="T61" s="11">
        <f t="shared" ca="1" si="6"/>
        <v>-0.8000000000001819</v>
      </c>
      <c r="U61">
        <f t="shared" ca="1" si="7"/>
        <v>0</v>
      </c>
      <c r="V61" s="9">
        <f t="shared" ca="1" si="10"/>
        <v>0</v>
      </c>
      <c r="W61">
        <f t="shared" ca="1" si="8"/>
        <v>0</v>
      </c>
      <c r="X61">
        <f t="shared" ca="1" si="12"/>
        <v>0</v>
      </c>
      <c r="Y61">
        <f t="shared" ca="1" si="11"/>
        <v>0</v>
      </c>
      <c r="Z61">
        <v>0</v>
      </c>
      <c r="AA61" s="10">
        <f t="shared" ca="1" si="9"/>
        <v>0</v>
      </c>
    </row>
    <row r="62" spans="1:27" x14ac:dyDescent="0.2">
      <c r="A62" s="4">
        <v>9406</v>
      </c>
      <c r="B62" s="61">
        <v>89300</v>
      </c>
      <c r="D62">
        <v>1970</v>
      </c>
      <c r="E62">
        <f t="shared" ca="1" si="13"/>
        <v>115500</v>
      </c>
      <c r="F62">
        <f t="shared" ca="1" si="13"/>
        <v>130200</v>
      </c>
      <c r="G62">
        <f t="shared" ca="1" si="13"/>
        <v>823800</v>
      </c>
      <c r="H62">
        <f t="shared" ca="1" si="13"/>
        <v>2470500</v>
      </c>
      <c r="I62">
        <f t="shared" ca="1" si="13"/>
        <v>654100</v>
      </c>
      <c r="J62">
        <f t="shared" ca="1" si="13"/>
        <v>677900</v>
      </c>
      <c r="K62">
        <f t="shared" ca="1" si="13"/>
        <v>361000</v>
      </c>
      <c r="L62">
        <f t="shared" ca="1" si="13"/>
        <v>422800</v>
      </c>
      <c r="M62">
        <f t="shared" ca="1" si="13"/>
        <v>260800</v>
      </c>
      <c r="N62">
        <f t="shared" ca="1" si="13"/>
        <v>150600</v>
      </c>
      <c r="O62">
        <f t="shared" ca="1" si="13"/>
        <v>104600</v>
      </c>
      <c r="P62">
        <f t="shared" ca="1" si="13"/>
        <v>97300</v>
      </c>
      <c r="Q62" s="9">
        <f t="shared" ca="1" si="4"/>
        <v>6269.1</v>
      </c>
      <c r="R62" s="9">
        <f t="shared" ca="1" si="5"/>
        <v>1195.2</v>
      </c>
      <c r="S62">
        <v>1196</v>
      </c>
      <c r="T62" s="11">
        <f t="shared" ca="1" si="6"/>
        <v>-0.79999999999995453</v>
      </c>
      <c r="U62">
        <f t="shared" ca="1" si="7"/>
        <v>0</v>
      </c>
      <c r="V62" s="9">
        <f t="shared" ca="1" si="10"/>
        <v>0</v>
      </c>
      <c r="W62">
        <f t="shared" ca="1" si="8"/>
        <v>0</v>
      </c>
      <c r="X62">
        <f t="shared" ca="1" si="12"/>
        <v>0</v>
      </c>
      <c r="Y62">
        <f t="shared" ca="1" si="11"/>
        <v>0</v>
      </c>
      <c r="Z62">
        <v>0</v>
      </c>
      <c r="AA62" s="10">
        <f t="shared" ca="1" si="9"/>
        <v>0</v>
      </c>
    </row>
    <row r="63" spans="1:27" x14ac:dyDescent="0.2">
      <c r="A63" s="4">
        <v>9437</v>
      </c>
      <c r="B63" s="61">
        <v>115000</v>
      </c>
      <c r="D63">
        <v>1971</v>
      </c>
      <c r="E63">
        <f t="shared" ca="1" si="13"/>
        <v>99300</v>
      </c>
      <c r="F63">
        <f t="shared" ca="1" si="13"/>
        <v>347800</v>
      </c>
      <c r="G63">
        <f t="shared" ca="1" si="13"/>
        <v>551400</v>
      </c>
      <c r="H63">
        <f t="shared" ca="1" si="13"/>
        <v>490500</v>
      </c>
      <c r="I63">
        <f t="shared" ca="1" si="13"/>
        <v>375200</v>
      </c>
      <c r="J63">
        <f t="shared" ca="1" si="13"/>
        <v>1009400</v>
      </c>
      <c r="K63">
        <f t="shared" ca="1" si="13"/>
        <v>885100</v>
      </c>
      <c r="L63">
        <f t="shared" ca="1" si="13"/>
        <v>1040600</v>
      </c>
      <c r="M63">
        <f t="shared" ca="1" si="13"/>
        <v>693800</v>
      </c>
      <c r="N63">
        <f t="shared" ca="1" si="13"/>
        <v>241500</v>
      </c>
      <c r="O63">
        <f t="shared" ca="1" si="13"/>
        <v>112800</v>
      </c>
      <c r="P63">
        <f t="shared" ca="1" si="13"/>
        <v>111000</v>
      </c>
      <c r="Q63" s="9">
        <f t="shared" ca="1" si="4"/>
        <v>5958.4</v>
      </c>
      <c r="R63" s="9">
        <f t="shared" ca="1" si="5"/>
        <v>2861</v>
      </c>
      <c r="S63">
        <v>2862</v>
      </c>
      <c r="T63" s="11">
        <f t="shared" ca="1" si="6"/>
        <v>-1</v>
      </c>
      <c r="U63">
        <f t="shared" ca="1" si="7"/>
        <v>0</v>
      </c>
      <c r="V63" s="9">
        <f t="shared" ca="1" si="10"/>
        <v>0</v>
      </c>
      <c r="W63">
        <f t="shared" ca="1" si="8"/>
        <v>0</v>
      </c>
      <c r="X63">
        <f t="shared" ca="1" si="12"/>
        <v>0</v>
      </c>
      <c r="Y63">
        <f t="shared" ca="1" si="11"/>
        <v>0</v>
      </c>
      <c r="Z63">
        <v>0</v>
      </c>
      <c r="AA63" s="10">
        <f t="shared" ca="1" si="9"/>
        <v>0</v>
      </c>
    </row>
    <row r="64" spans="1:27" x14ac:dyDescent="0.2">
      <c r="A64" s="4">
        <v>9467</v>
      </c>
      <c r="B64" s="61">
        <v>139000</v>
      </c>
      <c r="D64">
        <v>1972</v>
      </c>
      <c r="E64">
        <f t="shared" ca="1" si="13"/>
        <v>115000</v>
      </c>
      <c r="F64">
        <f t="shared" ca="1" si="13"/>
        <v>140200</v>
      </c>
      <c r="G64">
        <f t="shared" ca="1" si="13"/>
        <v>217300</v>
      </c>
      <c r="H64">
        <f t="shared" ca="1" si="13"/>
        <v>263900</v>
      </c>
      <c r="I64">
        <f t="shared" ca="1" si="13"/>
        <v>347800</v>
      </c>
      <c r="J64">
        <f t="shared" ca="1" si="13"/>
        <v>708200</v>
      </c>
      <c r="K64">
        <f t="shared" ca="1" si="13"/>
        <v>527300</v>
      </c>
      <c r="L64">
        <f t="shared" ca="1" si="13"/>
        <v>426600</v>
      </c>
      <c r="M64">
        <f t="shared" ca="1" si="13"/>
        <v>204700</v>
      </c>
      <c r="N64">
        <f t="shared" ca="1" si="13"/>
        <v>112400</v>
      </c>
      <c r="O64">
        <f t="shared" ca="1" si="13"/>
        <v>80900</v>
      </c>
      <c r="P64">
        <f t="shared" ca="1" si="13"/>
        <v>88600</v>
      </c>
      <c r="Q64" s="9">
        <f t="shared" ca="1" si="4"/>
        <v>3232.9</v>
      </c>
      <c r="R64" s="9">
        <f t="shared" ca="1" si="5"/>
        <v>1271</v>
      </c>
      <c r="S64">
        <v>1271</v>
      </c>
      <c r="T64" s="11">
        <f t="shared" ca="1" si="6"/>
        <v>0</v>
      </c>
      <c r="U64">
        <f t="shared" ca="1" si="7"/>
        <v>0</v>
      </c>
      <c r="V64" s="9">
        <f t="shared" ca="1" si="10"/>
        <v>0</v>
      </c>
      <c r="W64">
        <f t="shared" ca="1" si="8"/>
        <v>0</v>
      </c>
      <c r="X64">
        <f t="shared" ca="1" si="12"/>
        <v>0</v>
      </c>
      <c r="Y64">
        <f t="shared" ca="1" si="11"/>
        <v>0</v>
      </c>
      <c r="Z64">
        <v>0</v>
      </c>
      <c r="AA64" s="10">
        <f t="shared" ca="1" si="9"/>
        <v>0</v>
      </c>
    </row>
    <row r="65" spans="1:27" x14ac:dyDescent="0.2">
      <c r="A65" s="4">
        <v>9498</v>
      </c>
      <c r="B65" s="61">
        <v>156000</v>
      </c>
      <c r="D65">
        <v>1973</v>
      </c>
      <c r="E65">
        <f t="shared" ca="1" si="13"/>
        <v>123200</v>
      </c>
      <c r="F65">
        <f t="shared" ca="1" si="13"/>
        <v>210400</v>
      </c>
      <c r="G65">
        <f t="shared" ca="1" si="13"/>
        <v>339100</v>
      </c>
      <c r="H65">
        <f t="shared" ca="1" si="13"/>
        <v>745200</v>
      </c>
      <c r="I65">
        <f t="shared" ca="1" si="13"/>
        <v>596900</v>
      </c>
      <c r="J65">
        <f t="shared" ca="1" si="13"/>
        <v>628500</v>
      </c>
      <c r="K65">
        <f t="shared" ca="1" si="13"/>
        <v>686600</v>
      </c>
      <c r="L65">
        <f t="shared" ca="1" si="13"/>
        <v>782700</v>
      </c>
      <c r="M65">
        <f t="shared" ca="1" si="13"/>
        <v>285800</v>
      </c>
      <c r="N65">
        <f t="shared" ca="1" si="13"/>
        <v>138200</v>
      </c>
      <c r="O65">
        <f t="shared" ca="1" si="13"/>
        <v>107000</v>
      </c>
      <c r="P65">
        <f t="shared" ca="1" si="13"/>
        <v>97000</v>
      </c>
      <c r="Q65" s="9">
        <f t="shared" ca="1" si="4"/>
        <v>4740.6000000000004</v>
      </c>
      <c r="R65" s="9">
        <f t="shared" ca="1" si="5"/>
        <v>1893.3</v>
      </c>
      <c r="S65">
        <v>1894</v>
      </c>
      <c r="T65" s="11">
        <f t="shared" ca="1" si="6"/>
        <v>-0.70000000000004547</v>
      </c>
      <c r="U65">
        <f t="shared" ca="1" si="7"/>
        <v>0</v>
      </c>
      <c r="V65" s="9">
        <f t="shared" ca="1" si="10"/>
        <v>0</v>
      </c>
      <c r="W65">
        <f t="shared" ca="1" si="8"/>
        <v>0</v>
      </c>
      <c r="X65">
        <f t="shared" ca="1" si="12"/>
        <v>0</v>
      </c>
      <c r="Y65">
        <f t="shared" ca="1" si="11"/>
        <v>0</v>
      </c>
      <c r="Z65">
        <v>0</v>
      </c>
      <c r="AA65" s="10">
        <f t="shared" ca="1" si="9"/>
        <v>0</v>
      </c>
    </row>
    <row r="66" spans="1:27" x14ac:dyDescent="0.2">
      <c r="A66" s="4">
        <v>9529</v>
      </c>
      <c r="B66" s="61">
        <v>619000</v>
      </c>
      <c r="D66">
        <v>1974</v>
      </c>
      <c r="E66">
        <f t="shared" ca="1" si="13"/>
        <v>139440</v>
      </c>
      <c r="F66">
        <f t="shared" ca="1" si="13"/>
        <v>1041440</v>
      </c>
      <c r="G66">
        <f t="shared" ca="1" si="13"/>
        <v>713430</v>
      </c>
      <c r="H66">
        <f t="shared" ca="1" si="13"/>
        <v>1488820</v>
      </c>
      <c r="I66">
        <f t="shared" ca="1" si="13"/>
        <v>444150</v>
      </c>
      <c r="J66">
        <f t="shared" ca="1" si="13"/>
        <v>1559470</v>
      </c>
      <c r="K66">
        <f t="shared" ca="1" si="13"/>
        <v>1131330</v>
      </c>
      <c r="L66">
        <f t="shared" ca="1" si="13"/>
        <v>882010</v>
      </c>
      <c r="M66">
        <f t="shared" ca="1" si="13"/>
        <v>504340</v>
      </c>
      <c r="N66">
        <f t="shared" ca="1" si="13"/>
        <v>242900</v>
      </c>
      <c r="O66">
        <f t="shared" ca="1" si="13"/>
        <v>126540</v>
      </c>
      <c r="P66">
        <f t="shared" ca="1" si="13"/>
        <v>89000</v>
      </c>
      <c r="Q66" s="9">
        <f t="shared" ca="1" si="4"/>
        <v>8362.8700000000008</v>
      </c>
      <c r="R66" s="9">
        <f t="shared" ca="1" si="5"/>
        <v>2760.58</v>
      </c>
      <c r="S66">
        <v>2760</v>
      </c>
      <c r="T66" s="11">
        <f t="shared" ca="1" si="6"/>
        <v>0.57999999999992724</v>
      </c>
      <c r="U66">
        <f t="shared" ca="1" si="7"/>
        <v>0</v>
      </c>
      <c r="V66" s="9">
        <f t="shared" ca="1" si="10"/>
        <v>0</v>
      </c>
      <c r="W66">
        <f t="shared" ca="1" si="8"/>
        <v>0</v>
      </c>
      <c r="X66">
        <f t="shared" ca="1" si="12"/>
        <v>0</v>
      </c>
      <c r="Y66">
        <f t="shared" ca="1" si="11"/>
        <v>0</v>
      </c>
      <c r="Z66">
        <v>0</v>
      </c>
      <c r="AA66" s="10">
        <f t="shared" ca="1" si="9"/>
        <v>0</v>
      </c>
    </row>
    <row r="67" spans="1:27" x14ac:dyDescent="0.2">
      <c r="A67" s="4">
        <v>9557</v>
      </c>
      <c r="B67" s="61">
        <v>408000</v>
      </c>
      <c r="D67">
        <v>1975</v>
      </c>
      <c r="E67">
        <f t="shared" ca="1" si="13"/>
        <v>113620</v>
      </c>
      <c r="F67">
        <f t="shared" ca="1" si="13"/>
        <v>123090</v>
      </c>
      <c r="G67">
        <f t="shared" ca="1" si="13"/>
        <v>154730</v>
      </c>
      <c r="H67">
        <f t="shared" ca="1" si="13"/>
        <v>182110</v>
      </c>
      <c r="I67">
        <f t="shared" ca="1" si="13"/>
        <v>536040</v>
      </c>
      <c r="J67">
        <f t="shared" ca="1" si="13"/>
        <v>864150</v>
      </c>
      <c r="K67">
        <f t="shared" ca="1" si="13"/>
        <v>610520</v>
      </c>
      <c r="L67">
        <f t="shared" ca="1" si="13"/>
        <v>1158580</v>
      </c>
      <c r="M67">
        <f t="shared" ca="1" si="13"/>
        <v>662170</v>
      </c>
      <c r="N67">
        <f t="shared" ca="1" si="13"/>
        <v>202250</v>
      </c>
      <c r="O67">
        <f t="shared" ca="1" si="13"/>
        <v>127000</v>
      </c>
      <c r="P67">
        <f t="shared" ca="1" si="13"/>
        <v>119880</v>
      </c>
      <c r="Q67" s="9">
        <f t="shared" ca="1" si="4"/>
        <v>4854.1400000000003</v>
      </c>
      <c r="R67" s="9">
        <f t="shared" ca="1" si="5"/>
        <v>2633.52</v>
      </c>
      <c r="S67">
        <v>2637</v>
      </c>
      <c r="T67" s="11">
        <f t="shared" ca="1" si="6"/>
        <v>-3.4800000000000182</v>
      </c>
      <c r="U67">
        <f t="shared" ca="1" si="7"/>
        <v>0</v>
      </c>
      <c r="V67" s="9">
        <f t="shared" ca="1" si="10"/>
        <v>0</v>
      </c>
      <c r="W67">
        <f t="shared" ca="1" si="8"/>
        <v>0</v>
      </c>
      <c r="X67">
        <f t="shared" ca="1" si="12"/>
        <v>0</v>
      </c>
      <c r="Y67">
        <f t="shared" ca="1" si="11"/>
        <v>0</v>
      </c>
      <c r="Z67">
        <v>0</v>
      </c>
      <c r="AA67" s="10">
        <f t="shared" ca="1" si="9"/>
        <v>0</v>
      </c>
    </row>
    <row r="68" spans="1:27" x14ac:dyDescent="0.2">
      <c r="A68" s="4">
        <v>9588</v>
      </c>
      <c r="B68" s="61">
        <v>862000</v>
      </c>
      <c r="D68">
        <v>1976</v>
      </c>
      <c r="E68">
        <f t="shared" ca="1" si="13"/>
        <v>151040</v>
      </c>
      <c r="F68">
        <f t="shared" ca="1" si="13"/>
        <v>180390</v>
      </c>
      <c r="G68">
        <f t="shared" ca="1" si="13"/>
        <v>145410</v>
      </c>
      <c r="H68">
        <f t="shared" ref="F68:P91" ca="1" si="14">INDIRECT(CONCATENATE("b",(ROW()-14)*12+COLUMN()+9))</f>
        <v>129670</v>
      </c>
      <c r="I68">
        <f t="shared" ca="1" si="14"/>
        <v>181470</v>
      </c>
      <c r="J68">
        <f t="shared" ca="1" si="14"/>
        <v>264930</v>
      </c>
      <c r="K68">
        <f t="shared" ca="1" si="14"/>
        <v>222220</v>
      </c>
      <c r="L68">
        <f t="shared" ca="1" si="14"/>
        <v>183800</v>
      </c>
      <c r="M68">
        <f t="shared" ca="1" si="14"/>
        <v>112980</v>
      </c>
      <c r="N68">
        <f t="shared" ca="1" si="14"/>
        <v>97800</v>
      </c>
      <c r="O68">
        <f t="shared" ca="1" si="14"/>
        <v>111230</v>
      </c>
      <c r="P68">
        <f t="shared" ca="1" si="14"/>
        <v>68520</v>
      </c>
      <c r="Q68" s="9">
        <f t="shared" ca="1" si="4"/>
        <v>1849.46</v>
      </c>
      <c r="R68" s="9">
        <f t="shared" ca="1" si="5"/>
        <v>616.79999999999995</v>
      </c>
      <c r="S68">
        <v>617</v>
      </c>
      <c r="T68" s="11">
        <f t="shared" ca="1" si="6"/>
        <v>-0.20000000000004547</v>
      </c>
      <c r="U68">
        <f t="shared" ca="1" si="7"/>
        <v>0</v>
      </c>
      <c r="V68" s="9">
        <f t="shared" ca="1" si="10"/>
        <v>0</v>
      </c>
      <c r="W68">
        <f t="shared" ca="1" si="8"/>
        <v>0</v>
      </c>
      <c r="X68">
        <f t="shared" ca="1" si="12"/>
        <v>0</v>
      </c>
      <c r="Y68">
        <f t="shared" ca="1" si="11"/>
        <v>0</v>
      </c>
      <c r="Z68">
        <v>0</v>
      </c>
      <c r="AA68" s="10">
        <f t="shared" ca="1" si="9"/>
        <v>0</v>
      </c>
    </row>
    <row r="69" spans="1:27" x14ac:dyDescent="0.2">
      <c r="A69" s="4">
        <v>9618</v>
      </c>
      <c r="B69" s="61">
        <v>324000</v>
      </c>
      <c r="D69">
        <v>1977</v>
      </c>
      <c r="E69">
        <f t="shared" ref="E69:E104" ca="1" si="15">INDIRECT(CONCATENATE("b",(ROW()-14)*12+COLUMN()+9))</f>
        <v>63520</v>
      </c>
      <c r="F69">
        <f t="shared" ca="1" si="14"/>
        <v>71480</v>
      </c>
      <c r="G69">
        <f t="shared" ca="1" si="14"/>
        <v>68180</v>
      </c>
      <c r="H69">
        <f t="shared" ca="1" si="14"/>
        <v>90130</v>
      </c>
      <c r="I69">
        <f t="shared" ca="1" si="14"/>
        <v>93890</v>
      </c>
      <c r="J69">
        <f t="shared" ca="1" si="14"/>
        <v>91640</v>
      </c>
      <c r="K69">
        <f t="shared" ca="1" si="14"/>
        <v>99940</v>
      </c>
      <c r="L69">
        <f t="shared" ca="1" si="14"/>
        <v>125470</v>
      </c>
      <c r="M69">
        <f t="shared" ca="1" si="14"/>
        <v>92340</v>
      </c>
      <c r="N69">
        <f t="shared" ca="1" si="14"/>
        <v>74100</v>
      </c>
      <c r="O69">
        <f t="shared" ca="1" si="14"/>
        <v>62000</v>
      </c>
      <c r="P69">
        <f t="shared" ca="1" si="14"/>
        <v>61770</v>
      </c>
      <c r="Q69" s="9">
        <f t="shared" ca="1" si="4"/>
        <v>994.46</v>
      </c>
      <c r="R69" s="9">
        <f t="shared" ca="1" si="5"/>
        <v>391.85</v>
      </c>
      <c r="S69">
        <v>392</v>
      </c>
      <c r="T69" s="11">
        <f t="shared" ca="1" si="6"/>
        <v>-0.14999999999997726</v>
      </c>
      <c r="U69">
        <f t="shared" ca="1" si="7"/>
        <v>1</v>
      </c>
      <c r="V69" s="9">
        <f t="shared" ca="1" si="10"/>
        <v>2156.08</v>
      </c>
      <c r="W69">
        <f t="shared" ca="1" si="8"/>
        <v>1</v>
      </c>
      <c r="X69">
        <f t="shared" ca="1" si="12"/>
        <v>1</v>
      </c>
      <c r="Y69">
        <f t="shared" ca="1" si="11"/>
        <v>1</v>
      </c>
      <c r="Z69">
        <v>1</v>
      </c>
      <c r="AA69" s="10">
        <f t="shared" ca="1" si="9"/>
        <v>0</v>
      </c>
    </row>
    <row r="70" spans="1:27" x14ac:dyDescent="0.2">
      <c r="A70" s="4">
        <v>9649</v>
      </c>
      <c r="B70" s="61">
        <v>139000</v>
      </c>
      <c r="D70">
        <v>1978</v>
      </c>
      <c r="E70">
        <f t="shared" ca="1" si="15"/>
        <v>57220</v>
      </c>
      <c r="F70">
        <f t="shared" ca="1" si="14"/>
        <v>82730</v>
      </c>
      <c r="G70">
        <f t="shared" ca="1" si="14"/>
        <v>320400</v>
      </c>
      <c r="H70">
        <f t="shared" ca="1" si="14"/>
        <v>1113980</v>
      </c>
      <c r="I70">
        <f t="shared" ca="1" si="14"/>
        <v>618460</v>
      </c>
      <c r="J70">
        <f t="shared" ca="1" si="14"/>
        <v>1120090</v>
      </c>
      <c r="K70">
        <f t="shared" ca="1" si="14"/>
        <v>792100</v>
      </c>
      <c r="L70">
        <f t="shared" ca="1" si="14"/>
        <v>741890</v>
      </c>
      <c r="M70">
        <f t="shared" ca="1" si="14"/>
        <v>438350</v>
      </c>
      <c r="N70">
        <f t="shared" ca="1" si="14"/>
        <v>194310</v>
      </c>
      <c r="O70">
        <f t="shared" ca="1" si="14"/>
        <v>92450</v>
      </c>
      <c r="P70">
        <f t="shared" ca="1" si="14"/>
        <v>113220</v>
      </c>
      <c r="Q70" s="9">
        <f t="shared" ca="1" si="4"/>
        <v>5685.2</v>
      </c>
      <c r="R70" s="9">
        <f t="shared" ca="1" si="5"/>
        <v>2166.65</v>
      </c>
      <c r="S70">
        <v>2166</v>
      </c>
      <c r="T70" s="11">
        <f t="shared" ca="1" si="6"/>
        <v>0.65000000000009095</v>
      </c>
      <c r="U70">
        <f t="shared" ca="1" si="7"/>
        <v>0</v>
      </c>
      <c r="V70" s="9">
        <f t="shared" ca="1" si="10"/>
        <v>0</v>
      </c>
      <c r="W70">
        <f t="shared" ca="1" si="8"/>
        <v>0</v>
      </c>
      <c r="X70">
        <f t="shared" ca="1" si="12"/>
        <v>0</v>
      </c>
      <c r="Y70">
        <f t="shared" ca="1" si="11"/>
        <v>0</v>
      </c>
      <c r="Z70">
        <v>0</v>
      </c>
      <c r="AA70" s="10">
        <f t="shared" ca="1" si="9"/>
        <v>0</v>
      </c>
    </row>
    <row r="71" spans="1:27" x14ac:dyDescent="0.2">
      <c r="A71" s="4">
        <v>9679</v>
      </c>
      <c r="B71" s="61">
        <v>94400</v>
      </c>
      <c r="D71">
        <v>1979</v>
      </c>
      <c r="E71">
        <f t="shared" ca="1" si="15"/>
        <v>63260</v>
      </c>
      <c r="F71">
        <f t="shared" ca="1" si="14"/>
        <v>123330</v>
      </c>
      <c r="G71">
        <f t="shared" ca="1" si="14"/>
        <v>101010</v>
      </c>
      <c r="H71">
        <f t="shared" ca="1" si="14"/>
        <v>235040</v>
      </c>
      <c r="I71">
        <f t="shared" ca="1" si="14"/>
        <v>300900</v>
      </c>
      <c r="J71">
        <f t="shared" ca="1" si="14"/>
        <v>493120</v>
      </c>
      <c r="K71">
        <f t="shared" ca="1" si="14"/>
        <v>505360</v>
      </c>
      <c r="L71">
        <f t="shared" ca="1" si="14"/>
        <v>669780</v>
      </c>
      <c r="M71">
        <f t="shared" ca="1" si="14"/>
        <v>222080</v>
      </c>
      <c r="N71">
        <f t="shared" ca="1" si="14"/>
        <v>133590</v>
      </c>
      <c r="O71">
        <f t="shared" ca="1" si="14"/>
        <v>96550</v>
      </c>
      <c r="P71">
        <f t="shared" ca="1" si="14"/>
        <v>78650</v>
      </c>
      <c r="Q71" s="9">
        <f t="shared" ca="1" si="4"/>
        <v>3022.67</v>
      </c>
      <c r="R71" s="9">
        <f t="shared" ca="1" si="5"/>
        <v>1530.81</v>
      </c>
      <c r="S71">
        <v>1531</v>
      </c>
      <c r="T71" s="11">
        <f t="shared" ca="1" si="6"/>
        <v>-0.19000000000005457</v>
      </c>
      <c r="U71">
        <f t="shared" ca="1" si="7"/>
        <v>0</v>
      </c>
      <c r="V71" s="9">
        <f t="shared" ca="1" si="10"/>
        <v>0</v>
      </c>
      <c r="W71">
        <f t="shared" ca="1" si="8"/>
        <v>0</v>
      </c>
      <c r="X71">
        <f t="shared" ca="1" si="12"/>
        <v>0</v>
      </c>
      <c r="Y71">
        <f t="shared" ca="1" si="11"/>
        <v>0</v>
      </c>
      <c r="Z71">
        <v>0</v>
      </c>
      <c r="AA71" s="10">
        <f t="shared" ca="1" si="9"/>
        <v>0</v>
      </c>
    </row>
    <row r="72" spans="1:27" x14ac:dyDescent="0.2">
      <c r="A72" s="4">
        <v>9710</v>
      </c>
      <c r="B72" s="61">
        <v>78100</v>
      </c>
      <c r="D72">
        <v>1980</v>
      </c>
      <c r="E72">
        <f t="shared" ca="1" si="15"/>
        <v>148610</v>
      </c>
      <c r="F72">
        <f t="shared" ca="1" si="14"/>
        <v>144290</v>
      </c>
      <c r="G72">
        <f t="shared" ca="1" si="14"/>
        <v>196280</v>
      </c>
      <c r="H72">
        <f t="shared" ca="1" si="14"/>
        <v>1447380</v>
      </c>
      <c r="I72">
        <f t="shared" ca="1" si="14"/>
        <v>1158060</v>
      </c>
      <c r="J72">
        <f t="shared" ca="1" si="14"/>
        <v>650490</v>
      </c>
      <c r="K72">
        <f t="shared" ca="1" si="14"/>
        <v>579840</v>
      </c>
      <c r="L72">
        <f t="shared" ca="1" si="14"/>
        <v>565170</v>
      </c>
      <c r="M72">
        <f t="shared" ca="1" si="14"/>
        <v>282350</v>
      </c>
      <c r="N72">
        <f t="shared" ca="1" si="14"/>
        <v>158490</v>
      </c>
      <c r="O72">
        <f t="shared" ca="1" si="14"/>
        <v>72130</v>
      </c>
      <c r="P72">
        <f t="shared" ca="1" si="14"/>
        <v>129820</v>
      </c>
      <c r="Q72" s="9">
        <f t="shared" ca="1" si="4"/>
        <v>5532.91</v>
      </c>
      <c r="R72" s="9">
        <f t="shared" ca="1" si="5"/>
        <v>1585.85</v>
      </c>
      <c r="S72">
        <v>1585</v>
      </c>
      <c r="T72" s="11">
        <f t="shared" ca="1" si="6"/>
        <v>0.84999999999990905</v>
      </c>
      <c r="U72">
        <f t="shared" ca="1" si="7"/>
        <v>0</v>
      </c>
      <c r="V72" s="9">
        <f t="shared" ca="1" si="10"/>
        <v>0</v>
      </c>
      <c r="W72">
        <f t="shared" ca="1" si="8"/>
        <v>0</v>
      </c>
      <c r="X72">
        <f t="shared" ca="1" si="12"/>
        <v>0</v>
      </c>
      <c r="Y72">
        <f t="shared" ca="1" si="11"/>
        <v>0</v>
      </c>
      <c r="Z72">
        <v>0</v>
      </c>
      <c r="AA72" s="10">
        <f t="shared" ca="1" si="9"/>
        <v>0</v>
      </c>
    </row>
    <row r="73" spans="1:27" x14ac:dyDescent="0.2">
      <c r="A73" s="4">
        <v>9741</v>
      </c>
      <c r="B73" s="61">
        <v>74000</v>
      </c>
      <c r="D73">
        <v>1981</v>
      </c>
      <c r="E73">
        <f t="shared" ca="1" si="15"/>
        <v>93730</v>
      </c>
      <c r="F73">
        <f t="shared" ca="1" si="14"/>
        <v>90880</v>
      </c>
      <c r="G73">
        <f t="shared" ca="1" si="14"/>
        <v>233630</v>
      </c>
      <c r="H73">
        <f t="shared" ca="1" si="14"/>
        <v>262910</v>
      </c>
      <c r="I73">
        <f t="shared" ca="1" si="14"/>
        <v>362230</v>
      </c>
      <c r="J73">
        <f t="shared" ca="1" si="14"/>
        <v>406730</v>
      </c>
      <c r="K73">
        <f t="shared" ca="1" si="14"/>
        <v>385540</v>
      </c>
      <c r="L73">
        <f t="shared" ca="1" si="14"/>
        <v>280560</v>
      </c>
      <c r="M73">
        <f t="shared" ca="1" si="14"/>
        <v>118650</v>
      </c>
      <c r="N73">
        <f t="shared" ca="1" si="14"/>
        <v>88890</v>
      </c>
      <c r="O73">
        <f t="shared" ca="1" si="14"/>
        <v>76160</v>
      </c>
      <c r="P73">
        <f t="shared" ca="1" si="14"/>
        <v>77720</v>
      </c>
      <c r="Q73" s="9">
        <f t="shared" ca="1" si="4"/>
        <v>2477.63</v>
      </c>
      <c r="R73" s="9">
        <f t="shared" ca="1" si="5"/>
        <v>873.64</v>
      </c>
      <c r="S73">
        <v>875</v>
      </c>
      <c r="T73" s="11">
        <f t="shared" ca="1" si="6"/>
        <v>-1.3600000000000136</v>
      </c>
      <c r="U73">
        <f t="shared" ca="1" si="7"/>
        <v>0</v>
      </c>
      <c r="V73" s="9">
        <f t="shared" ca="1" si="10"/>
        <v>0</v>
      </c>
      <c r="W73">
        <f t="shared" ca="1" si="8"/>
        <v>0</v>
      </c>
      <c r="X73">
        <f t="shared" ca="1" si="12"/>
        <v>0</v>
      </c>
      <c r="Y73">
        <f t="shared" ca="1" si="11"/>
        <v>0</v>
      </c>
      <c r="Z73">
        <v>0</v>
      </c>
      <c r="AA73" s="10">
        <f t="shared" ca="1" si="9"/>
        <v>0</v>
      </c>
    </row>
    <row r="74" spans="1:27" x14ac:dyDescent="0.2">
      <c r="A74" s="4">
        <v>9771</v>
      </c>
      <c r="B74" s="61">
        <v>80600</v>
      </c>
      <c r="D74">
        <v>1982</v>
      </c>
      <c r="E74">
        <f t="shared" ca="1" si="15"/>
        <v>147000</v>
      </c>
      <c r="F74">
        <f t="shared" ca="1" si="14"/>
        <v>1240390</v>
      </c>
      <c r="G74">
        <f t="shared" ca="1" si="14"/>
        <v>1326310</v>
      </c>
      <c r="H74">
        <f t="shared" ca="1" si="14"/>
        <v>654970</v>
      </c>
      <c r="I74">
        <f t="shared" ca="1" si="14"/>
        <v>1146290</v>
      </c>
      <c r="J74">
        <f t="shared" ca="1" si="14"/>
        <v>883280</v>
      </c>
      <c r="K74">
        <f t="shared" ca="1" si="14"/>
        <v>1689180</v>
      </c>
      <c r="L74">
        <f t="shared" ca="1" si="14"/>
        <v>998500</v>
      </c>
      <c r="M74">
        <f t="shared" ca="1" si="14"/>
        <v>441830</v>
      </c>
      <c r="N74">
        <f t="shared" ca="1" si="14"/>
        <v>220920</v>
      </c>
      <c r="O74">
        <f t="shared" ca="1" si="14"/>
        <v>125890</v>
      </c>
      <c r="P74">
        <f t="shared" ca="1" si="14"/>
        <v>123410</v>
      </c>
      <c r="Q74" s="9">
        <f t="shared" ca="1" si="4"/>
        <v>8997.9699999999993</v>
      </c>
      <c r="R74" s="9">
        <f t="shared" ca="1" si="5"/>
        <v>3350.43</v>
      </c>
      <c r="S74">
        <v>3350</v>
      </c>
      <c r="T74" s="11">
        <f t="shared" ca="1" si="6"/>
        <v>0.42999999999983629</v>
      </c>
      <c r="U74">
        <f t="shared" ca="1" si="7"/>
        <v>0</v>
      </c>
      <c r="V74" s="9">
        <f t="shared" ca="1" si="10"/>
        <v>0</v>
      </c>
      <c r="W74">
        <f t="shared" ca="1" si="8"/>
        <v>0</v>
      </c>
      <c r="X74">
        <f t="shared" ca="1" si="12"/>
        <v>0</v>
      </c>
      <c r="Y74">
        <f t="shared" ca="1" si="11"/>
        <v>0</v>
      </c>
      <c r="Z74">
        <v>0</v>
      </c>
      <c r="AA74" s="10">
        <f t="shared" ca="1" si="9"/>
        <v>0</v>
      </c>
    </row>
    <row r="75" spans="1:27" x14ac:dyDescent="0.2">
      <c r="A75" s="4">
        <v>9802</v>
      </c>
      <c r="B75" s="61">
        <v>448000</v>
      </c>
      <c r="D75">
        <v>1983</v>
      </c>
      <c r="E75">
        <f t="shared" ca="1" si="15"/>
        <v>213240</v>
      </c>
      <c r="F75">
        <f t="shared" ca="1" si="14"/>
        <v>349740</v>
      </c>
      <c r="G75">
        <f t="shared" ca="1" si="14"/>
        <v>633160</v>
      </c>
      <c r="H75">
        <f t="shared" ca="1" si="14"/>
        <v>712600</v>
      </c>
      <c r="I75">
        <f t="shared" ca="1" si="14"/>
        <v>1196480</v>
      </c>
      <c r="J75">
        <f t="shared" ca="1" si="14"/>
        <v>2028930</v>
      </c>
      <c r="K75">
        <f t="shared" ca="1" si="14"/>
        <v>1024040</v>
      </c>
      <c r="L75">
        <f t="shared" ca="1" si="14"/>
        <v>1426710</v>
      </c>
      <c r="M75">
        <f t="shared" ca="1" si="14"/>
        <v>1121710</v>
      </c>
      <c r="N75">
        <f t="shared" ca="1" si="14"/>
        <v>367980</v>
      </c>
      <c r="O75">
        <f t="shared" ca="1" si="14"/>
        <v>197330</v>
      </c>
      <c r="P75">
        <f t="shared" ca="1" si="14"/>
        <v>145980</v>
      </c>
      <c r="Q75" s="9">
        <f t="shared" ca="1" si="4"/>
        <v>9417.9</v>
      </c>
      <c r="R75" s="9">
        <f t="shared" ca="1" si="5"/>
        <v>3940.44</v>
      </c>
      <c r="S75">
        <v>3941</v>
      </c>
      <c r="T75" s="11">
        <f t="shared" ca="1" si="6"/>
        <v>-0.55999999999994543</v>
      </c>
      <c r="U75">
        <f t="shared" ca="1" si="7"/>
        <v>0</v>
      </c>
      <c r="V75" s="9">
        <f t="shared" ca="1" si="10"/>
        <v>0</v>
      </c>
      <c r="W75">
        <f t="shared" ca="1" si="8"/>
        <v>0</v>
      </c>
      <c r="X75">
        <f t="shared" ca="1" si="12"/>
        <v>0</v>
      </c>
      <c r="Y75">
        <f t="shared" ca="1" si="11"/>
        <v>0</v>
      </c>
      <c r="Z75">
        <v>0</v>
      </c>
      <c r="AA75" s="10">
        <f t="shared" ca="1" si="9"/>
        <v>0</v>
      </c>
    </row>
    <row r="76" spans="1:27" x14ac:dyDescent="0.2">
      <c r="A76" s="4">
        <v>9832</v>
      </c>
      <c r="B76" s="61">
        <v>299000</v>
      </c>
      <c r="D76">
        <v>1984</v>
      </c>
      <c r="E76">
        <f t="shared" ca="1" si="15"/>
        <v>156100</v>
      </c>
      <c r="F76">
        <f t="shared" ca="1" si="14"/>
        <v>747030</v>
      </c>
      <c r="G76">
        <f t="shared" ca="1" si="14"/>
        <v>1397880</v>
      </c>
      <c r="H76">
        <f t="shared" ca="1" si="14"/>
        <v>595060</v>
      </c>
      <c r="I76">
        <f t="shared" ca="1" si="14"/>
        <v>494770</v>
      </c>
      <c r="J76">
        <f t="shared" ca="1" si="14"/>
        <v>710730</v>
      </c>
      <c r="K76">
        <f t="shared" ca="1" si="14"/>
        <v>512920</v>
      </c>
      <c r="L76">
        <f t="shared" ca="1" si="14"/>
        <v>510640</v>
      </c>
      <c r="M76">
        <f t="shared" ca="1" si="14"/>
        <v>278060</v>
      </c>
      <c r="N76">
        <f t="shared" ca="1" si="14"/>
        <v>154280</v>
      </c>
      <c r="O76">
        <f t="shared" ca="1" si="14"/>
        <v>98070</v>
      </c>
      <c r="P76">
        <f t="shared" ca="1" si="14"/>
        <v>111310</v>
      </c>
      <c r="Q76" s="9">
        <f t="shared" ca="1" si="4"/>
        <v>5766.85</v>
      </c>
      <c r="R76" s="9">
        <f t="shared" ca="1" si="5"/>
        <v>1455.9</v>
      </c>
      <c r="S76">
        <v>1456</v>
      </c>
      <c r="T76" s="11">
        <f t="shared" ca="1" si="6"/>
        <v>-9.9999999999909051E-2</v>
      </c>
      <c r="U76">
        <f t="shared" ca="1" si="7"/>
        <v>0</v>
      </c>
      <c r="V76" s="9">
        <f t="shared" ca="1" si="10"/>
        <v>0</v>
      </c>
      <c r="W76">
        <f t="shared" ca="1" si="8"/>
        <v>0</v>
      </c>
      <c r="X76">
        <f t="shared" ca="1" si="12"/>
        <v>0</v>
      </c>
      <c r="Y76">
        <f t="shared" ca="1" si="11"/>
        <v>0</v>
      </c>
      <c r="Z76">
        <v>0</v>
      </c>
      <c r="AA76" s="10">
        <f t="shared" ca="1" si="9"/>
        <v>0</v>
      </c>
    </row>
    <row r="77" spans="1:27" x14ac:dyDescent="0.2">
      <c r="A77" s="4">
        <v>9863</v>
      </c>
      <c r="B77" s="61">
        <v>369000</v>
      </c>
      <c r="D77">
        <v>1985</v>
      </c>
      <c r="E77">
        <f t="shared" ca="1" si="15"/>
        <v>130680</v>
      </c>
      <c r="F77">
        <f t="shared" ca="1" si="14"/>
        <v>324120</v>
      </c>
      <c r="G77">
        <f t="shared" ca="1" si="14"/>
        <v>194810</v>
      </c>
      <c r="H77">
        <f t="shared" ca="1" si="14"/>
        <v>157980</v>
      </c>
      <c r="I77">
        <f t="shared" ca="1" si="14"/>
        <v>239270</v>
      </c>
      <c r="J77">
        <f t="shared" ca="1" si="14"/>
        <v>328800</v>
      </c>
      <c r="K77">
        <f t="shared" ca="1" si="14"/>
        <v>559820</v>
      </c>
      <c r="L77">
        <f t="shared" ca="1" si="14"/>
        <v>290170</v>
      </c>
      <c r="M77">
        <f t="shared" ca="1" si="14"/>
        <v>131520</v>
      </c>
      <c r="N77">
        <f t="shared" ca="1" si="14"/>
        <v>101550</v>
      </c>
      <c r="O77">
        <f t="shared" ca="1" si="14"/>
        <v>83720</v>
      </c>
      <c r="P77">
        <f t="shared" ca="1" si="14"/>
        <v>99130</v>
      </c>
      <c r="Q77" s="9">
        <f t="shared" ca="1" si="4"/>
        <v>2641.57</v>
      </c>
      <c r="R77" s="9">
        <f t="shared" ca="1" si="5"/>
        <v>1083.06</v>
      </c>
      <c r="S77">
        <v>1084</v>
      </c>
      <c r="T77" s="11">
        <f t="shared" ca="1" si="6"/>
        <v>-0.94000000000005457</v>
      </c>
      <c r="U77">
        <f t="shared" ca="1" si="7"/>
        <v>0</v>
      </c>
      <c r="V77" s="9">
        <f t="shared" ca="1" si="10"/>
        <v>0</v>
      </c>
      <c r="W77">
        <f t="shared" ca="1" si="8"/>
        <v>0</v>
      </c>
      <c r="X77">
        <f t="shared" ca="1" si="12"/>
        <v>0</v>
      </c>
      <c r="Y77">
        <f t="shared" ca="1" si="11"/>
        <v>0</v>
      </c>
      <c r="Z77">
        <v>0</v>
      </c>
      <c r="AA77" s="10">
        <f t="shared" ca="1" si="9"/>
        <v>0</v>
      </c>
    </row>
    <row r="78" spans="1:27" x14ac:dyDescent="0.2">
      <c r="A78" s="4">
        <v>9894</v>
      </c>
      <c r="B78" s="61">
        <v>1270000</v>
      </c>
      <c r="D78">
        <v>1986</v>
      </c>
      <c r="E78">
        <f t="shared" ca="1" si="15"/>
        <v>92590</v>
      </c>
      <c r="F78">
        <f t="shared" ca="1" si="14"/>
        <v>139581</v>
      </c>
      <c r="G78">
        <f t="shared" ca="1" si="14"/>
        <v>198717</v>
      </c>
      <c r="H78">
        <f t="shared" ca="1" si="14"/>
        <v>517788</v>
      </c>
      <c r="I78">
        <f t="shared" ca="1" si="14"/>
        <v>2677102</v>
      </c>
      <c r="J78">
        <f t="shared" ca="1" si="14"/>
        <v>1489438</v>
      </c>
      <c r="K78">
        <f t="shared" ca="1" si="14"/>
        <v>584061</v>
      </c>
      <c r="L78">
        <f t="shared" ca="1" si="14"/>
        <v>445865</v>
      </c>
      <c r="M78">
        <f t="shared" ca="1" si="14"/>
        <v>223909</v>
      </c>
      <c r="N78">
        <f t="shared" ca="1" si="14"/>
        <v>132610</v>
      </c>
      <c r="O78">
        <f t="shared" ca="1" si="14"/>
        <v>100536</v>
      </c>
      <c r="P78">
        <f t="shared" ca="1" si="14"/>
        <v>157899</v>
      </c>
      <c r="Q78" s="9">
        <f t="shared" ca="1" si="4"/>
        <v>6760.0959999999995</v>
      </c>
      <c r="R78" s="9">
        <f t="shared" ca="1" si="5"/>
        <v>1386.4449999999999</v>
      </c>
      <c r="S78">
        <v>1367</v>
      </c>
      <c r="T78" s="11">
        <f t="shared" ca="1" si="6"/>
        <v>19.444999999999936</v>
      </c>
      <c r="U78">
        <f t="shared" ca="1" si="7"/>
        <v>0</v>
      </c>
      <c r="V78" s="9">
        <f t="shared" ca="1" si="10"/>
        <v>0</v>
      </c>
      <c r="W78">
        <f t="shared" ca="1" si="8"/>
        <v>0</v>
      </c>
      <c r="X78">
        <f t="shared" ref="X78:X95" ca="1" si="16">MIN(U78+W78,1)</f>
        <v>0</v>
      </c>
      <c r="Y78">
        <f t="shared" ca="1" si="11"/>
        <v>0</v>
      </c>
      <c r="Z78">
        <v>0</v>
      </c>
      <c r="AA78" s="10">
        <f t="shared" ca="1" si="9"/>
        <v>0</v>
      </c>
    </row>
    <row r="79" spans="1:27" x14ac:dyDescent="0.2">
      <c r="A79" s="4">
        <v>9922</v>
      </c>
      <c r="B79" s="61">
        <v>782000</v>
      </c>
      <c r="D79">
        <v>1987</v>
      </c>
      <c r="E79">
        <f t="shared" ca="1" si="15"/>
        <v>121703</v>
      </c>
      <c r="F79">
        <f t="shared" ca="1" si="14"/>
        <v>104251</v>
      </c>
      <c r="G79">
        <f t="shared" ca="1" si="14"/>
        <v>119888</v>
      </c>
      <c r="H79">
        <f t="shared" ca="1" si="14"/>
        <v>171685</v>
      </c>
      <c r="I79">
        <f t="shared" ca="1" si="14"/>
        <v>312597</v>
      </c>
      <c r="J79">
        <f t="shared" ca="1" si="14"/>
        <v>582860</v>
      </c>
      <c r="K79">
        <f t="shared" ca="1" si="14"/>
        <v>298867</v>
      </c>
      <c r="L79">
        <f t="shared" ca="1" si="14"/>
        <v>190240</v>
      </c>
      <c r="M79">
        <f t="shared" ca="1" si="14"/>
        <v>107223</v>
      </c>
      <c r="N79">
        <f t="shared" ca="1" si="14"/>
        <v>79786</v>
      </c>
      <c r="O79">
        <f t="shared" ca="1" si="14"/>
        <v>73376</v>
      </c>
      <c r="P79">
        <f t="shared" ca="1" si="14"/>
        <v>64623</v>
      </c>
      <c r="Q79" s="9">
        <f t="shared" ref="Q79:Q95" ca="1" si="17">SUM(E79:P79)/1000</f>
        <v>2227.0990000000002</v>
      </c>
      <c r="R79" s="9">
        <f t="shared" ref="R79:R95" ca="1" si="18">SUM(K79:N79)/1000</f>
        <v>676.11599999999999</v>
      </c>
      <c r="S79">
        <v>658</v>
      </c>
      <c r="T79" s="11">
        <f t="shared" ref="T79:T87" ca="1" si="19">R79-S79</f>
        <v>18.115999999999985</v>
      </c>
      <c r="U79">
        <f t="shared" ref="U79:U86" ca="1" si="20">IF(R79&lt;600,1,0)</f>
        <v>0</v>
      </c>
      <c r="V79" s="9">
        <f t="shared" ca="1" si="10"/>
        <v>0</v>
      </c>
      <c r="W79">
        <f t="shared" ref="W79:W99" ca="1" si="21">IF(V79&gt;400,1,0)</f>
        <v>0</v>
      </c>
      <c r="X79">
        <f t="shared" ca="1" si="16"/>
        <v>0</v>
      </c>
      <c r="Y79">
        <f t="shared" ca="1" si="11"/>
        <v>0</v>
      </c>
      <c r="Z79">
        <v>0</v>
      </c>
      <c r="AA79" s="10">
        <f t="shared" ref="AA79:AA86" ca="1" si="22">Y79-Z79</f>
        <v>0</v>
      </c>
    </row>
    <row r="80" spans="1:27" x14ac:dyDescent="0.2">
      <c r="A80" s="4">
        <v>9953</v>
      </c>
      <c r="B80" s="61">
        <v>931000</v>
      </c>
      <c r="D80">
        <v>1988</v>
      </c>
      <c r="E80">
        <f t="shared" ca="1" si="15"/>
        <v>64069</v>
      </c>
      <c r="F80">
        <f t="shared" ca="1" si="14"/>
        <v>85493</v>
      </c>
      <c r="G80">
        <f t="shared" ca="1" si="14"/>
        <v>352855</v>
      </c>
      <c r="H80">
        <f t="shared" ca="1" si="14"/>
        <v>289595</v>
      </c>
      <c r="I80">
        <f t="shared" ca="1" si="14"/>
        <v>185080</v>
      </c>
      <c r="J80">
        <f t="shared" ca="1" si="14"/>
        <v>250878</v>
      </c>
      <c r="K80">
        <f t="shared" ca="1" si="14"/>
        <v>238061</v>
      </c>
      <c r="L80">
        <f t="shared" ca="1" si="14"/>
        <v>220487</v>
      </c>
      <c r="M80">
        <f t="shared" ca="1" si="14"/>
        <v>138903</v>
      </c>
      <c r="N80">
        <f t="shared" ca="1" si="14"/>
        <v>92768</v>
      </c>
      <c r="O80">
        <f t="shared" ca="1" si="14"/>
        <v>74867</v>
      </c>
      <c r="P80">
        <f t="shared" ca="1" si="14"/>
        <v>55690</v>
      </c>
      <c r="Q80" s="9">
        <f t="shared" ca="1" si="17"/>
        <v>2048.7460000000001</v>
      </c>
      <c r="R80" s="9">
        <f t="shared" ca="1" si="18"/>
        <v>690.21900000000005</v>
      </c>
      <c r="S80">
        <v>673</v>
      </c>
      <c r="T80" s="11">
        <f t="shared" ca="1" si="19"/>
        <v>17.219000000000051</v>
      </c>
      <c r="U80">
        <f t="shared" ca="1" si="20"/>
        <v>0</v>
      </c>
      <c r="V80" s="9">
        <f t="shared" ref="V80:V95" ca="1" si="23">IF(AND(Q79&lt;2500,Q80&lt;2500),5000-Q79-Q80,0)</f>
        <v>724.15499999999975</v>
      </c>
      <c r="W80">
        <f t="shared" ca="1" si="21"/>
        <v>1</v>
      </c>
      <c r="X80">
        <f t="shared" ca="1" si="16"/>
        <v>1</v>
      </c>
      <c r="Y80">
        <f t="shared" ca="1" si="11"/>
        <v>1</v>
      </c>
      <c r="Z80">
        <v>1</v>
      </c>
      <c r="AA80" s="10">
        <f t="shared" ca="1" si="22"/>
        <v>0</v>
      </c>
    </row>
    <row r="81" spans="1:27" x14ac:dyDescent="0.2">
      <c r="A81" s="4">
        <v>9983</v>
      </c>
      <c r="B81" s="61">
        <v>750000</v>
      </c>
      <c r="D81">
        <v>1989</v>
      </c>
      <c r="E81">
        <f t="shared" ca="1" si="15"/>
        <v>58048</v>
      </c>
      <c r="F81">
        <f t="shared" ca="1" si="14"/>
        <v>242706</v>
      </c>
      <c r="G81">
        <f t="shared" ca="1" si="14"/>
        <v>120443</v>
      </c>
      <c r="H81">
        <f t="shared" ca="1" si="14"/>
        <v>141536</v>
      </c>
      <c r="I81">
        <f t="shared" ca="1" si="14"/>
        <v>204879</v>
      </c>
      <c r="J81">
        <f t="shared" ca="1" si="14"/>
        <v>1516550</v>
      </c>
      <c r="K81">
        <f t="shared" ca="1" si="14"/>
        <v>682637</v>
      </c>
      <c r="L81">
        <f t="shared" ca="1" si="14"/>
        <v>308510</v>
      </c>
      <c r="M81">
        <f t="shared" ca="1" si="14"/>
        <v>161767</v>
      </c>
      <c r="N81">
        <f t="shared" ca="1" si="14"/>
        <v>80020</v>
      </c>
      <c r="O81">
        <f t="shared" ca="1" si="14"/>
        <v>78199</v>
      </c>
      <c r="P81">
        <f t="shared" ca="1" si="14"/>
        <v>91913</v>
      </c>
      <c r="Q81" s="9">
        <f t="shared" ca="1" si="17"/>
        <v>3687.2080000000001</v>
      </c>
      <c r="R81" s="9">
        <f t="shared" ca="1" si="18"/>
        <v>1232.934</v>
      </c>
      <c r="S81">
        <v>1259</v>
      </c>
      <c r="T81" s="11">
        <f t="shared" ca="1" si="19"/>
        <v>-26.066000000000031</v>
      </c>
      <c r="U81">
        <f t="shared" ca="1" si="20"/>
        <v>0</v>
      </c>
      <c r="V81" s="9">
        <f t="shared" ca="1" si="23"/>
        <v>0</v>
      </c>
      <c r="W81">
        <f t="shared" ca="1" si="21"/>
        <v>0</v>
      </c>
      <c r="X81">
        <f t="shared" ca="1" si="16"/>
        <v>0</v>
      </c>
      <c r="Y81">
        <f t="shared" ca="1" si="11"/>
        <v>0</v>
      </c>
      <c r="Z81">
        <v>0</v>
      </c>
      <c r="AA81" s="10">
        <f t="shared" ca="1" si="22"/>
        <v>0</v>
      </c>
    </row>
    <row r="82" spans="1:27" x14ac:dyDescent="0.2">
      <c r="A82" s="4">
        <v>10014</v>
      </c>
      <c r="B82" s="61">
        <v>382000</v>
      </c>
      <c r="D82">
        <v>1990</v>
      </c>
      <c r="E82">
        <f t="shared" ca="1" si="15"/>
        <v>152176</v>
      </c>
      <c r="F82">
        <f t="shared" ca="1" si="14"/>
        <v>132162</v>
      </c>
      <c r="G82">
        <f t="shared" ca="1" si="14"/>
        <v>68082</v>
      </c>
      <c r="H82">
        <f t="shared" ca="1" si="14"/>
        <v>250376</v>
      </c>
      <c r="I82">
        <f t="shared" ca="1" si="14"/>
        <v>171719</v>
      </c>
      <c r="J82">
        <f t="shared" ca="1" si="14"/>
        <v>397661</v>
      </c>
      <c r="K82">
        <f t="shared" ca="1" si="14"/>
        <v>317709</v>
      </c>
      <c r="L82">
        <f t="shared" ca="1" si="14"/>
        <v>216607</v>
      </c>
      <c r="M82">
        <f t="shared" ca="1" si="14"/>
        <v>212010</v>
      </c>
      <c r="N82">
        <f t="shared" ca="1" si="14"/>
        <v>95470</v>
      </c>
      <c r="O82">
        <f t="shared" ca="1" si="14"/>
        <v>70970</v>
      </c>
      <c r="P82">
        <f t="shared" ca="1" si="14"/>
        <v>86066</v>
      </c>
      <c r="Q82" s="9">
        <f t="shared" ca="1" si="17"/>
        <v>2171.0079999999998</v>
      </c>
      <c r="R82" s="9">
        <f t="shared" ca="1" si="18"/>
        <v>841.79600000000005</v>
      </c>
      <c r="S82">
        <v>846</v>
      </c>
      <c r="T82" s="11">
        <f t="shared" ca="1" si="19"/>
        <v>-4.2039999999999509</v>
      </c>
      <c r="U82">
        <f t="shared" ca="1" si="20"/>
        <v>0</v>
      </c>
      <c r="V82" s="9">
        <f t="shared" ca="1" si="23"/>
        <v>0</v>
      </c>
      <c r="W82">
        <f t="shared" ca="1" si="21"/>
        <v>0</v>
      </c>
      <c r="X82">
        <f t="shared" ca="1" si="16"/>
        <v>0</v>
      </c>
      <c r="Y82">
        <f t="shared" ca="1" si="11"/>
        <v>0</v>
      </c>
      <c r="Z82">
        <v>0</v>
      </c>
      <c r="AA82" s="10">
        <f t="shared" ca="1" si="22"/>
        <v>0</v>
      </c>
    </row>
    <row r="83" spans="1:27" x14ac:dyDescent="0.2">
      <c r="A83" s="4">
        <v>10044</v>
      </c>
      <c r="B83" s="61">
        <v>164000</v>
      </c>
      <c r="D83">
        <v>1991</v>
      </c>
      <c r="E83">
        <f t="shared" ca="1" si="15"/>
        <v>40225</v>
      </c>
      <c r="F83">
        <f t="shared" ca="1" si="14"/>
        <v>66032</v>
      </c>
      <c r="G83">
        <f t="shared" ca="1" si="14"/>
        <v>61803</v>
      </c>
      <c r="H83">
        <f t="shared" ca="1" si="14"/>
        <v>69429</v>
      </c>
      <c r="I83">
        <f t="shared" ca="1" si="14"/>
        <v>96989</v>
      </c>
      <c r="J83">
        <f t="shared" ca="1" si="14"/>
        <v>538962</v>
      </c>
      <c r="K83">
        <f t="shared" ca="1" si="14"/>
        <v>397277</v>
      </c>
      <c r="L83">
        <f t="shared" ca="1" si="14"/>
        <v>363595</v>
      </c>
      <c r="M83">
        <f t="shared" ca="1" si="14"/>
        <v>186385</v>
      </c>
      <c r="N83">
        <f t="shared" ca="1" si="14"/>
        <v>104134</v>
      </c>
      <c r="O83">
        <f t="shared" ca="1" si="14"/>
        <v>73344</v>
      </c>
      <c r="P83">
        <f t="shared" ca="1" si="14"/>
        <v>58389</v>
      </c>
      <c r="Q83" s="9">
        <f t="shared" ca="1" si="17"/>
        <v>2056.5639999999999</v>
      </c>
      <c r="R83" s="9">
        <f t="shared" ca="1" si="18"/>
        <v>1051.3910000000001</v>
      </c>
      <c r="S83">
        <v>1043</v>
      </c>
      <c r="T83" s="11">
        <f t="shared" ca="1" si="19"/>
        <v>8.3910000000000764</v>
      </c>
      <c r="U83">
        <f t="shared" ca="1" si="20"/>
        <v>0</v>
      </c>
      <c r="V83" s="9">
        <f t="shared" ca="1" si="23"/>
        <v>772.42800000000034</v>
      </c>
      <c r="W83">
        <f t="shared" ca="1" si="21"/>
        <v>1</v>
      </c>
      <c r="X83">
        <f t="shared" ca="1" si="16"/>
        <v>1</v>
      </c>
      <c r="Y83">
        <f t="shared" ca="1" si="11"/>
        <v>1</v>
      </c>
      <c r="Z83">
        <v>1</v>
      </c>
      <c r="AA83" s="10">
        <f t="shared" ca="1" si="22"/>
        <v>0</v>
      </c>
    </row>
    <row r="84" spans="1:27" x14ac:dyDescent="0.2">
      <c r="A84" s="4">
        <v>10075</v>
      </c>
      <c r="B84" s="61">
        <v>108000</v>
      </c>
      <c r="D84">
        <v>1992</v>
      </c>
      <c r="E84">
        <f t="shared" ca="1" si="15"/>
        <v>60416</v>
      </c>
      <c r="F84">
        <f t="shared" ca="1" si="14"/>
        <v>71610</v>
      </c>
      <c r="G84">
        <f t="shared" ca="1" si="14"/>
        <v>89476</v>
      </c>
      <c r="H84">
        <f t="shared" ca="1" si="14"/>
        <v>100830</v>
      </c>
      <c r="I84">
        <f t="shared" ca="1" si="14"/>
        <v>385735</v>
      </c>
      <c r="J84">
        <f t="shared" ca="1" si="14"/>
        <v>342576</v>
      </c>
      <c r="K84">
        <f t="shared" ca="1" si="14"/>
        <v>370287</v>
      </c>
      <c r="L84">
        <f t="shared" ca="1" si="14"/>
        <v>171780</v>
      </c>
      <c r="M84">
        <f t="shared" ca="1" si="14"/>
        <v>96952</v>
      </c>
      <c r="N84">
        <f t="shared" ca="1" si="14"/>
        <v>86471</v>
      </c>
      <c r="O84">
        <f t="shared" ca="1" si="14"/>
        <v>65894</v>
      </c>
      <c r="P84">
        <f t="shared" ca="1" si="14"/>
        <v>55513</v>
      </c>
      <c r="Q84" s="9">
        <f t="shared" ca="1" si="17"/>
        <v>1897.54</v>
      </c>
      <c r="R84" s="9">
        <f t="shared" ca="1" si="18"/>
        <v>725.49</v>
      </c>
      <c r="S84">
        <v>709</v>
      </c>
      <c r="T84" s="11">
        <f t="shared" ca="1" si="19"/>
        <v>16.490000000000009</v>
      </c>
      <c r="U84">
        <f t="shared" ca="1" si="20"/>
        <v>0</v>
      </c>
      <c r="V84" s="9">
        <f t="shared" ca="1" si="23"/>
        <v>1045.8960000000002</v>
      </c>
      <c r="W84">
        <f t="shared" ca="1" si="21"/>
        <v>1</v>
      </c>
      <c r="X84">
        <f t="shared" ca="1" si="16"/>
        <v>1</v>
      </c>
      <c r="Y84">
        <f t="shared" ca="1" si="11"/>
        <v>0</v>
      </c>
      <c r="Z84">
        <v>0</v>
      </c>
      <c r="AA84" s="10">
        <f t="shared" ca="1" si="22"/>
        <v>0</v>
      </c>
    </row>
    <row r="85" spans="1:27" x14ac:dyDescent="0.2">
      <c r="A85" s="4">
        <v>10106</v>
      </c>
      <c r="B85" s="61">
        <v>86100</v>
      </c>
      <c r="D85">
        <v>1993</v>
      </c>
      <c r="E85">
        <f t="shared" ca="1" si="15"/>
        <v>72954</v>
      </c>
      <c r="F85">
        <f t="shared" ca="1" si="14"/>
        <v>67000</v>
      </c>
      <c r="G85">
        <f t="shared" ca="1" si="14"/>
        <v>230858</v>
      </c>
      <c r="H85">
        <f t="shared" ca="1" si="14"/>
        <v>672220</v>
      </c>
      <c r="I85">
        <f t="shared" ca="1" si="14"/>
        <v>565937</v>
      </c>
      <c r="J85">
        <f t="shared" ca="1" si="14"/>
        <v>1361135</v>
      </c>
      <c r="K85">
        <f t="shared" ca="1" si="14"/>
        <v>950481</v>
      </c>
      <c r="L85">
        <f t="shared" ca="1" si="14"/>
        <v>905081</v>
      </c>
      <c r="M85">
        <f t="shared" ca="1" si="14"/>
        <v>520639</v>
      </c>
      <c r="N85">
        <f t="shared" ca="1" si="14"/>
        <v>166619</v>
      </c>
      <c r="O85">
        <f t="shared" ca="1" si="14"/>
        <v>107333</v>
      </c>
      <c r="P85">
        <f t="shared" ca="1" si="14"/>
        <v>93236</v>
      </c>
      <c r="Q85" s="9">
        <f t="shared" ca="1" si="17"/>
        <v>5713.4930000000004</v>
      </c>
      <c r="R85" s="9">
        <f t="shared" ca="1" si="18"/>
        <v>2542.8200000000002</v>
      </c>
      <c r="S85">
        <v>2527</v>
      </c>
      <c r="T85" s="11">
        <f t="shared" ca="1" si="19"/>
        <v>15.820000000000164</v>
      </c>
      <c r="U85">
        <f t="shared" ca="1" si="20"/>
        <v>0</v>
      </c>
      <c r="V85" s="9">
        <f t="shared" ca="1" si="23"/>
        <v>0</v>
      </c>
      <c r="W85">
        <f t="shared" ca="1" si="21"/>
        <v>0</v>
      </c>
      <c r="X85">
        <f t="shared" ca="1" si="16"/>
        <v>0</v>
      </c>
      <c r="Y85">
        <f t="shared" ref="Y85:Y95" ca="1" si="24">IF(INT(X85)=1,IF(SUM(X79:X85)&gt;2,0,X85),X85)</f>
        <v>0</v>
      </c>
      <c r="Z85">
        <v>0</v>
      </c>
      <c r="AA85" s="10">
        <f t="shared" ca="1" si="22"/>
        <v>0</v>
      </c>
    </row>
    <row r="86" spans="1:27" x14ac:dyDescent="0.2">
      <c r="A86" s="4">
        <v>10136</v>
      </c>
      <c r="B86" s="61">
        <v>83000</v>
      </c>
      <c r="D86">
        <v>1994</v>
      </c>
      <c r="E86">
        <f t="shared" ca="1" si="15"/>
        <v>99448</v>
      </c>
      <c r="F86">
        <f t="shared" ca="1" si="14"/>
        <v>95624</v>
      </c>
      <c r="G86">
        <f t="shared" ca="1" si="14"/>
        <v>153724</v>
      </c>
      <c r="H86">
        <f t="shared" ca="1" si="14"/>
        <v>152398</v>
      </c>
      <c r="I86">
        <f t="shared" ca="1" si="14"/>
        <v>226422</v>
      </c>
      <c r="J86">
        <f t="shared" ca="1" si="14"/>
        <v>329761</v>
      </c>
      <c r="K86">
        <f t="shared" ca="1" si="14"/>
        <v>271277</v>
      </c>
      <c r="L86">
        <f t="shared" ca="1" si="14"/>
        <v>250107</v>
      </c>
      <c r="M86">
        <f t="shared" ca="1" si="14"/>
        <v>107576</v>
      </c>
      <c r="N86">
        <f t="shared" ca="1" si="14"/>
        <v>76951</v>
      </c>
      <c r="O86">
        <f t="shared" ca="1" si="14"/>
        <v>65957</v>
      </c>
      <c r="P86">
        <f t="shared" ca="1" si="14"/>
        <v>62073</v>
      </c>
      <c r="Q86" s="9">
        <f t="shared" ca="1" si="17"/>
        <v>1891.318</v>
      </c>
      <c r="R86" s="9">
        <f t="shared" ca="1" si="18"/>
        <v>705.91099999999994</v>
      </c>
      <c r="S86">
        <v>691</v>
      </c>
      <c r="T86" s="11">
        <f t="shared" ca="1" si="19"/>
        <v>14.910999999999945</v>
      </c>
      <c r="U86">
        <f t="shared" ca="1" si="20"/>
        <v>0</v>
      </c>
      <c r="V86" s="9">
        <f t="shared" ca="1" si="23"/>
        <v>0</v>
      </c>
      <c r="W86">
        <f t="shared" ca="1" si="21"/>
        <v>0</v>
      </c>
      <c r="X86">
        <f t="shared" ca="1" si="16"/>
        <v>0</v>
      </c>
      <c r="Y86">
        <f t="shared" ca="1" si="24"/>
        <v>0</v>
      </c>
      <c r="Z86">
        <v>0</v>
      </c>
      <c r="AA86" s="10">
        <f t="shared" ca="1" si="22"/>
        <v>0</v>
      </c>
    </row>
    <row r="87" spans="1:27" x14ac:dyDescent="0.2">
      <c r="A87" s="4">
        <v>10167</v>
      </c>
      <c r="B87" s="61">
        <v>291000</v>
      </c>
      <c r="D87">
        <v>1995</v>
      </c>
      <c r="E87">
        <f t="shared" ca="1" si="15"/>
        <v>60231</v>
      </c>
      <c r="F87">
        <f t="shared" ca="1" si="14"/>
        <v>103701</v>
      </c>
      <c r="G87">
        <f t="shared" ca="1" si="14"/>
        <v>204036</v>
      </c>
      <c r="H87">
        <f t="shared" ca="1" si="14"/>
        <v>1520721</v>
      </c>
      <c r="I87">
        <f t="shared" ca="1" si="14"/>
        <v>606254</v>
      </c>
      <c r="J87">
        <f t="shared" ca="1" si="14"/>
        <v>2282679</v>
      </c>
      <c r="K87">
        <f t="shared" ca="1" si="14"/>
        <v>1337531</v>
      </c>
      <c r="L87">
        <f t="shared" ca="1" si="14"/>
        <v>1682166</v>
      </c>
      <c r="M87">
        <f t="shared" ca="1" si="14"/>
        <v>869994</v>
      </c>
      <c r="N87">
        <f t="shared" ca="1" si="14"/>
        <v>353759</v>
      </c>
      <c r="O87">
        <f t="shared" ca="1" si="14"/>
        <v>153155</v>
      </c>
      <c r="P87">
        <f t="shared" ca="1" si="14"/>
        <v>105283</v>
      </c>
      <c r="Q87" s="9">
        <f t="shared" ca="1" si="17"/>
        <v>9279.51</v>
      </c>
      <c r="R87" s="9">
        <f t="shared" ca="1" si="18"/>
        <v>4243.45</v>
      </c>
      <c r="S87">
        <v>1775</v>
      </c>
      <c r="T87" s="11">
        <f t="shared" ca="1" si="19"/>
        <v>2468.4499999999998</v>
      </c>
      <c r="U87">
        <f t="shared" ref="U87:U95" ca="1" si="25">IF(R87&lt;600,1,0)</f>
        <v>0</v>
      </c>
      <c r="V87" s="9">
        <f t="shared" ca="1" si="23"/>
        <v>0</v>
      </c>
      <c r="W87">
        <f t="shared" ca="1" si="21"/>
        <v>0</v>
      </c>
      <c r="X87">
        <f t="shared" ca="1" si="16"/>
        <v>0</v>
      </c>
      <c r="Y87">
        <f t="shared" ca="1" si="24"/>
        <v>0</v>
      </c>
    </row>
    <row r="88" spans="1:27" x14ac:dyDescent="0.2">
      <c r="A88" s="4">
        <v>10197</v>
      </c>
      <c r="B88" s="61">
        <v>187000</v>
      </c>
      <c r="D88">
        <v>1996</v>
      </c>
      <c r="E88">
        <f t="shared" ca="1" si="15"/>
        <v>104412</v>
      </c>
      <c r="F88">
        <f t="shared" ca="1" si="14"/>
        <v>107618</v>
      </c>
      <c r="G88">
        <f t="shared" ca="1" si="14"/>
        <v>351054</v>
      </c>
      <c r="H88">
        <f t="shared" ca="1" si="14"/>
        <v>460223</v>
      </c>
      <c r="I88">
        <f t="shared" ca="1" si="14"/>
        <v>1279219</v>
      </c>
      <c r="J88">
        <f t="shared" ca="1" si="14"/>
        <v>857386</v>
      </c>
      <c r="K88">
        <f t="shared" ca="1" si="14"/>
        <v>882222</v>
      </c>
      <c r="L88">
        <f t="shared" ca="1" si="14"/>
        <v>1018203</v>
      </c>
      <c r="M88">
        <f t="shared" ca="1" si="14"/>
        <v>337321</v>
      </c>
      <c r="N88">
        <f t="shared" ca="1" si="14"/>
        <v>170330</v>
      </c>
      <c r="O88">
        <f t="shared" ca="1" si="14"/>
        <v>110920</v>
      </c>
      <c r="P88">
        <f t="shared" ca="1" si="14"/>
        <v>103962</v>
      </c>
      <c r="Q88" s="9">
        <f t="shared" ca="1" si="17"/>
        <v>5782.87</v>
      </c>
      <c r="R88" s="9">
        <f t="shared" ca="1" si="18"/>
        <v>2408.076</v>
      </c>
      <c r="S88" s="9"/>
      <c r="T88" s="9"/>
      <c r="U88">
        <f t="shared" ca="1" si="25"/>
        <v>0</v>
      </c>
      <c r="V88" s="9">
        <f t="shared" ca="1" si="23"/>
        <v>0</v>
      </c>
      <c r="W88">
        <f t="shared" ca="1" si="21"/>
        <v>0</v>
      </c>
      <c r="X88">
        <f t="shared" ca="1" si="16"/>
        <v>0</v>
      </c>
      <c r="Y88">
        <f t="shared" ca="1" si="24"/>
        <v>0</v>
      </c>
    </row>
    <row r="89" spans="1:27" x14ac:dyDescent="0.2">
      <c r="A89" s="4">
        <v>10228</v>
      </c>
      <c r="B89" s="61">
        <v>229000</v>
      </c>
      <c r="D89">
        <v>1997</v>
      </c>
      <c r="E89">
        <f t="shared" ca="1" si="15"/>
        <v>105277</v>
      </c>
      <c r="F89">
        <f t="shared" ca="1" si="14"/>
        <v>222976</v>
      </c>
      <c r="G89">
        <f t="shared" ca="1" si="14"/>
        <v>1506298</v>
      </c>
      <c r="H89">
        <f t="shared" ca="1" si="14"/>
        <v>2539490</v>
      </c>
      <c r="I89">
        <f t="shared" ca="1" si="14"/>
        <v>530446</v>
      </c>
      <c r="J89">
        <f t="shared" ca="1" si="14"/>
        <v>532058</v>
      </c>
      <c r="K89">
        <f t="shared" ca="1" si="14"/>
        <v>496537</v>
      </c>
      <c r="L89">
        <f t="shared" ca="1" si="14"/>
        <v>325351</v>
      </c>
      <c r="M89">
        <f t="shared" ca="1" si="14"/>
        <v>187088</v>
      </c>
      <c r="N89">
        <f t="shared" ca="1" si="14"/>
        <v>116110</v>
      </c>
      <c r="O89">
        <f t="shared" ca="1" si="14"/>
        <v>100942</v>
      </c>
      <c r="P89">
        <f t="shared" ca="1" si="14"/>
        <v>91791</v>
      </c>
      <c r="Q89" s="9">
        <f t="shared" ca="1" si="17"/>
        <v>6754.3639999999996</v>
      </c>
      <c r="R89" s="9">
        <f t="shared" ca="1" si="18"/>
        <v>1125.086</v>
      </c>
      <c r="S89" s="9"/>
      <c r="T89" s="9"/>
      <c r="U89">
        <f t="shared" ca="1" si="25"/>
        <v>0</v>
      </c>
      <c r="V89" s="9">
        <f t="shared" ca="1" si="23"/>
        <v>0</v>
      </c>
      <c r="W89">
        <f t="shared" ca="1" si="21"/>
        <v>0</v>
      </c>
      <c r="X89">
        <f t="shared" ca="1" si="16"/>
        <v>0</v>
      </c>
      <c r="Y89">
        <f t="shared" ca="1" si="24"/>
        <v>0</v>
      </c>
    </row>
    <row r="90" spans="1:27" x14ac:dyDescent="0.2">
      <c r="A90" s="4">
        <v>10259</v>
      </c>
      <c r="B90" s="61">
        <v>365000</v>
      </c>
      <c r="D90">
        <v>1998</v>
      </c>
      <c r="E90">
        <f t="shared" ca="1" si="15"/>
        <v>103433</v>
      </c>
      <c r="F90">
        <f t="shared" ca="1" si="14"/>
        <v>192235</v>
      </c>
      <c r="G90">
        <f t="shared" ca="1" si="14"/>
        <v>232756</v>
      </c>
      <c r="H90">
        <f t="shared" ca="1" si="14"/>
        <v>970336</v>
      </c>
      <c r="I90">
        <f t="shared" ca="1" si="14"/>
        <v>1116980</v>
      </c>
      <c r="J90">
        <f t="shared" ca="1" si="14"/>
        <v>981205</v>
      </c>
      <c r="K90">
        <f t="shared" ca="1" si="14"/>
        <v>886443</v>
      </c>
      <c r="L90">
        <f t="shared" ca="1" si="14"/>
        <v>1081941</v>
      </c>
      <c r="M90">
        <f t="shared" ca="1" si="14"/>
        <v>976941</v>
      </c>
      <c r="N90">
        <f t="shared" ca="1" si="14"/>
        <v>369715</v>
      </c>
      <c r="O90">
        <f t="shared" ca="1" si="14"/>
        <v>161161</v>
      </c>
      <c r="P90">
        <f t="shared" ca="1" si="14"/>
        <v>125966</v>
      </c>
      <c r="Q90" s="9">
        <f t="shared" ca="1" si="17"/>
        <v>7199.1120000000001</v>
      </c>
      <c r="R90" s="9">
        <f t="shared" ca="1" si="18"/>
        <v>3315.04</v>
      </c>
      <c r="S90" s="9"/>
      <c r="T90" s="9"/>
      <c r="U90">
        <f t="shared" ca="1" si="25"/>
        <v>0</v>
      </c>
      <c r="V90" s="9">
        <f t="shared" ca="1" si="23"/>
        <v>0</v>
      </c>
      <c r="W90">
        <f t="shared" ca="1" si="21"/>
        <v>0</v>
      </c>
      <c r="X90">
        <f t="shared" ca="1" si="16"/>
        <v>0</v>
      </c>
      <c r="Y90">
        <f t="shared" ca="1" si="24"/>
        <v>0</v>
      </c>
    </row>
    <row r="91" spans="1:27" x14ac:dyDescent="0.2">
      <c r="A91" s="4">
        <v>10288</v>
      </c>
      <c r="B91" s="61">
        <v>1410000</v>
      </c>
      <c r="D91">
        <v>1999</v>
      </c>
      <c r="E91">
        <f t="shared" ca="1" si="15"/>
        <v>128687</v>
      </c>
      <c r="F91">
        <f t="shared" ca="1" si="14"/>
        <v>338904</v>
      </c>
      <c r="G91">
        <f t="shared" ca="1" si="14"/>
        <v>419991</v>
      </c>
      <c r="H91">
        <f t="shared" ca="1" si="14"/>
        <v>567844</v>
      </c>
      <c r="I91">
        <f t="shared" ca="1" si="14"/>
        <v>952118</v>
      </c>
      <c r="J91">
        <f t="shared" ref="F91:P104" ca="1" si="26">INDIRECT(CONCATENATE("b",(ROW()-14)*12+COLUMN()+9))</f>
        <v>810591</v>
      </c>
      <c r="K91">
        <f t="shared" ca="1" si="26"/>
        <v>682722</v>
      </c>
      <c r="L91">
        <f t="shared" ca="1" si="26"/>
        <v>694638</v>
      </c>
      <c r="M91">
        <f t="shared" ca="1" si="26"/>
        <v>319434</v>
      </c>
      <c r="N91">
        <f t="shared" ca="1" si="26"/>
        <v>145839</v>
      </c>
      <c r="O91">
        <f t="shared" ca="1" si="26"/>
        <v>116811</v>
      </c>
      <c r="P91">
        <f t="shared" ca="1" si="26"/>
        <v>100153</v>
      </c>
      <c r="Q91" s="9">
        <f t="shared" ca="1" si="17"/>
        <v>5277.732</v>
      </c>
      <c r="R91" s="9">
        <f t="shared" ca="1" si="18"/>
        <v>1842.633</v>
      </c>
      <c r="S91" s="9"/>
      <c r="T91" s="9"/>
      <c r="U91">
        <f t="shared" ca="1" si="25"/>
        <v>0</v>
      </c>
      <c r="V91" s="9">
        <f t="shared" ca="1" si="23"/>
        <v>0</v>
      </c>
      <c r="W91">
        <f t="shared" ca="1" si="21"/>
        <v>0</v>
      </c>
      <c r="X91">
        <f t="shared" ca="1" si="16"/>
        <v>0</v>
      </c>
      <c r="Y91">
        <f t="shared" ca="1" si="24"/>
        <v>0</v>
      </c>
    </row>
    <row r="92" spans="1:27" x14ac:dyDescent="0.2">
      <c r="A92" s="4">
        <v>10319</v>
      </c>
      <c r="B92" s="61">
        <v>727000</v>
      </c>
      <c r="D92">
        <v>2000</v>
      </c>
      <c r="E92">
        <f t="shared" ca="1" si="15"/>
        <v>97779</v>
      </c>
      <c r="F92">
        <f t="shared" ca="1" si="26"/>
        <v>150969</v>
      </c>
      <c r="G92">
        <f t="shared" ca="1" si="26"/>
        <v>122886</v>
      </c>
      <c r="H92">
        <f t="shared" ca="1" si="26"/>
        <v>432282</v>
      </c>
      <c r="I92">
        <f t="shared" ca="1" si="26"/>
        <v>978003</v>
      </c>
      <c r="J92">
        <f t="shared" ca="1" si="26"/>
        <v>761355</v>
      </c>
      <c r="K92">
        <f t="shared" ca="1" si="26"/>
        <v>698406</v>
      </c>
      <c r="L92">
        <f t="shared" ca="1" si="26"/>
        <v>488078</v>
      </c>
      <c r="M92">
        <f t="shared" ca="1" si="26"/>
        <v>207806</v>
      </c>
      <c r="N92">
        <f t="shared" ca="1" si="26"/>
        <v>131317</v>
      </c>
      <c r="O92">
        <f t="shared" ca="1" si="26"/>
        <v>93920</v>
      </c>
      <c r="P92">
        <f t="shared" ca="1" si="26"/>
        <v>82166</v>
      </c>
      <c r="Q92" s="9">
        <f t="shared" ca="1" si="17"/>
        <v>4244.9669999999996</v>
      </c>
      <c r="R92" s="9">
        <f t="shared" ca="1" si="18"/>
        <v>1525.607</v>
      </c>
      <c r="S92" s="9"/>
      <c r="T92" s="9"/>
      <c r="U92">
        <f t="shared" ca="1" si="25"/>
        <v>0</v>
      </c>
      <c r="V92" s="9">
        <f t="shared" ca="1" si="23"/>
        <v>0</v>
      </c>
      <c r="W92">
        <f t="shared" ca="1" si="21"/>
        <v>0</v>
      </c>
      <c r="X92">
        <f t="shared" ca="1" si="16"/>
        <v>0</v>
      </c>
      <c r="Y92">
        <f t="shared" ca="1" si="24"/>
        <v>0</v>
      </c>
    </row>
    <row r="93" spans="1:27" x14ac:dyDescent="0.2">
      <c r="A93" s="4">
        <v>10349</v>
      </c>
      <c r="B93" s="61">
        <v>440000</v>
      </c>
      <c r="D93">
        <v>2001</v>
      </c>
      <c r="E93">
        <f t="shared" ca="1" si="15"/>
        <v>110612</v>
      </c>
      <c r="F93">
        <f t="shared" ca="1" si="26"/>
        <v>96402</v>
      </c>
      <c r="G93">
        <f t="shared" ca="1" si="26"/>
        <v>122721</v>
      </c>
      <c r="H93">
        <f t="shared" ca="1" si="26"/>
        <v>137807</v>
      </c>
      <c r="I93">
        <f t="shared" ca="1" si="26"/>
        <v>211544</v>
      </c>
      <c r="J93">
        <f t="shared" ca="1" si="26"/>
        <v>396483</v>
      </c>
      <c r="K93">
        <f t="shared" ca="1" si="26"/>
        <v>338608</v>
      </c>
      <c r="L93">
        <f t="shared" ca="1" si="26"/>
        <v>296999</v>
      </c>
      <c r="M93">
        <f t="shared" ca="1" si="26"/>
        <v>107057</v>
      </c>
      <c r="N93">
        <f t="shared" ca="1" si="26"/>
        <v>85965</v>
      </c>
      <c r="O93">
        <f t="shared" ca="1" si="26"/>
        <v>70958</v>
      </c>
      <c r="P93">
        <f t="shared" ca="1" si="26"/>
        <v>65448</v>
      </c>
      <c r="Q93" s="9">
        <f t="shared" ca="1" si="17"/>
        <v>2040.604</v>
      </c>
      <c r="R93" s="9">
        <f t="shared" ca="1" si="18"/>
        <v>828.62900000000002</v>
      </c>
      <c r="S93" s="9"/>
      <c r="T93" s="9"/>
      <c r="U93">
        <f t="shared" ca="1" si="25"/>
        <v>0</v>
      </c>
      <c r="V93" s="9">
        <f t="shared" ca="1" si="23"/>
        <v>0</v>
      </c>
      <c r="W93">
        <f t="shared" ca="1" si="21"/>
        <v>0</v>
      </c>
      <c r="X93">
        <f t="shared" ca="1" si="16"/>
        <v>0</v>
      </c>
      <c r="Y93">
        <f t="shared" ca="1" si="24"/>
        <v>0</v>
      </c>
    </row>
    <row r="94" spans="1:27" x14ac:dyDescent="0.2">
      <c r="A94" s="4">
        <v>10380</v>
      </c>
      <c r="B94" s="61">
        <v>163000</v>
      </c>
      <c r="D94">
        <v>2002</v>
      </c>
      <c r="E94">
        <f t="shared" ca="1" si="15"/>
        <v>62706</v>
      </c>
      <c r="F94">
        <f t="shared" ca="1" si="26"/>
        <v>170769</v>
      </c>
      <c r="G94">
        <f t="shared" ca="1" si="26"/>
        <v>365572</v>
      </c>
      <c r="H94">
        <f t="shared" ca="1" si="26"/>
        <v>492404</v>
      </c>
      <c r="I94">
        <f t="shared" ca="1" si="26"/>
        <v>304058</v>
      </c>
      <c r="J94">
        <f t="shared" ca="1" si="26"/>
        <v>446205</v>
      </c>
      <c r="K94">
        <f t="shared" ca="1" si="26"/>
        <v>506283</v>
      </c>
      <c r="L94">
        <f t="shared" ca="1" si="26"/>
        <v>341317</v>
      </c>
      <c r="M94">
        <f t="shared" ca="1" si="26"/>
        <v>160623</v>
      </c>
      <c r="N94">
        <f t="shared" ca="1" si="26"/>
        <v>95026</v>
      </c>
      <c r="O94">
        <f t="shared" ca="1" si="26"/>
        <v>74983</v>
      </c>
      <c r="P94">
        <f t="shared" ca="1" si="26"/>
        <v>64387</v>
      </c>
      <c r="Q94" s="9">
        <f t="shared" ca="1" si="17"/>
        <v>3084.3330000000001</v>
      </c>
      <c r="R94" s="9">
        <f t="shared" ca="1" si="18"/>
        <v>1103.249</v>
      </c>
      <c r="S94" s="9"/>
      <c r="T94" s="9"/>
      <c r="U94">
        <f t="shared" ca="1" si="25"/>
        <v>0</v>
      </c>
      <c r="V94" s="9">
        <f t="shared" ca="1" si="23"/>
        <v>0</v>
      </c>
      <c r="W94">
        <f t="shared" ca="1" si="21"/>
        <v>0</v>
      </c>
      <c r="X94">
        <f t="shared" ca="1" si="16"/>
        <v>0</v>
      </c>
      <c r="Y94">
        <f t="shared" ca="1" si="24"/>
        <v>0</v>
      </c>
    </row>
    <row r="95" spans="1:27" x14ac:dyDescent="0.2">
      <c r="A95" s="4">
        <v>10410</v>
      </c>
      <c r="B95" s="61">
        <v>118000</v>
      </c>
      <c r="D95">
        <v>2003</v>
      </c>
      <c r="E95">
        <f t="shared" ca="1" si="15"/>
        <v>52575</v>
      </c>
      <c r="F95">
        <f t="shared" ca="1" si="26"/>
        <v>134622</v>
      </c>
      <c r="G95">
        <f t="shared" ca="1" si="26"/>
        <v>661925</v>
      </c>
      <c r="H95">
        <f t="shared" ca="1" si="26"/>
        <v>742830</v>
      </c>
      <c r="I95">
        <f t="shared" ca="1" si="26"/>
        <v>369901</v>
      </c>
      <c r="J95">
        <f t="shared" ca="1" si="26"/>
        <v>568627</v>
      </c>
      <c r="K95">
        <f t="shared" ca="1" si="26"/>
        <v>638715</v>
      </c>
      <c r="L95">
        <f t="shared" ca="1" si="26"/>
        <v>839316</v>
      </c>
      <c r="M95">
        <f t="shared" ca="1" si="26"/>
        <v>347487</v>
      </c>
      <c r="N95">
        <f t="shared" ca="1" si="26"/>
        <v>135459</v>
      </c>
      <c r="O95">
        <f t="shared" ca="1" si="26"/>
        <v>116945</v>
      </c>
      <c r="P95">
        <f t="shared" ca="1" si="26"/>
        <v>84186</v>
      </c>
      <c r="Q95" s="9">
        <f t="shared" ca="1" si="17"/>
        <v>4692.5879999999997</v>
      </c>
      <c r="R95" s="9">
        <f t="shared" ca="1" si="18"/>
        <v>1960.9770000000001</v>
      </c>
      <c r="S95" s="9"/>
      <c r="T95" s="9"/>
      <c r="U95">
        <f t="shared" ca="1" si="25"/>
        <v>0</v>
      </c>
      <c r="V95" s="9">
        <f t="shared" ca="1" si="23"/>
        <v>0</v>
      </c>
      <c r="W95">
        <f t="shared" ca="1" si="21"/>
        <v>0</v>
      </c>
      <c r="X95">
        <f t="shared" ca="1" si="16"/>
        <v>0</v>
      </c>
      <c r="Y95">
        <f t="shared" ca="1" si="24"/>
        <v>0</v>
      </c>
    </row>
    <row r="96" spans="1:27" x14ac:dyDescent="0.2">
      <c r="A96" s="4">
        <v>10441</v>
      </c>
      <c r="B96" s="61">
        <v>86800</v>
      </c>
      <c r="D96">
        <v>2004</v>
      </c>
      <c r="E96">
        <f t="shared" ca="1" si="15"/>
        <v>73791</v>
      </c>
      <c r="F96">
        <f t="shared" ca="1" si="26"/>
        <v>105863</v>
      </c>
      <c r="G96">
        <f t="shared" ca="1" si="26"/>
        <v>399133</v>
      </c>
      <c r="H96">
        <f t="shared" ca="1" si="26"/>
        <v>322910</v>
      </c>
      <c r="I96">
        <f t="shared" ca="1" si="26"/>
        <v>782760</v>
      </c>
      <c r="J96">
        <f t="shared" ca="1" si="26"/>
        <v>723627</v>
      </c>
      <c r="K96">
        <f t="shared" ca="1" si="26"/>
        <v>518782</v>
      </c>
      <c r="L96">
        <f t="shared" ca="1" si="26"/>
        <v>405152</v>
      </c>
      <c r="M96">
        <f t="shared" ca="1" si="26"/>
        <v>191513</v>
      </c>
      <c r="N96">
        <f t="shared" ca="1" si="26"/>
        <v>109112</v>
      </c>
      <c r="O96">
        <f t="shared" ca="1" si="26"/>
        <v>92305</v>
      </c>
      <c r="P96">
        <f t="shared" ca="1" si="26"/>
        <v>75185</v>
      </c>
      <c r="Q96" s="9">
        <f ca="1">SUM(E96:P96)/1000</f>
        <v>3800.1329999999998</v>
      </c>
      <c r="R96" s="9">
        <f ca="1">SUM(K96:N96)/1000</f>
        <v>1224.559</v>
      </c>
      <c r="U96">
        <f ca="1">IF(R96&lt;600,1,0)</f>
        <v>0</v>
      </c>
      <c r="V96" s="9">
        <f ca="1">IF(AND(Q95&lt;2500,Q96&lt;2500),5000-Q95-Q96,0)</f>
        <v>0</v>
      </c>
      <c r="W96">
        <f t="shared" ca="1" si="21"/>
        <v>0</v>
      </c>
      <c r="X96">
        <f ca="1">MIN(U96+W96,1)</f>
        <v>0</v>
      </c>
      <c r="Y96">
        <f ca="1">IF(INT(X96)=1,IF(SUM(X90:X96)&gt;2,0,X96),X96)</f>
        <v>0</v>
      </c>
    </row>
    <row r="97" spans="1:25" x14ac:dyDescent="0.2">
      <c r="A97" s="4">
        <v>10472</v>
      </c>
      <c r="B97" s="61">
        <v>72300</v>
      </c>
      <c r="D97">
        <v>2005</v>
      </c>
      <c r="E97">
        <f t="shared" ca="1" si="15"/>
        <v>124378</v>
      </c>
      <c r="F97">
        <f t="shared" ca="1" si="26"/>
        <v>109423</v>
      </c>
      <c r="G97">
        <f t="shared" ca="1" si="26"/>
        <v>233310</v>
      </c>
      <c r="H97">
        <f t="shared" ca="1" si="26"/>
        <v>299212</v>
      </c>
      <c r="I97">
        <f t="shared" ca="1" si="26"/>
        <v>326244</v>
      </c>
      <c r="J97">
        <f t="shared" ca="1" si="26"/>
        <v>684203</v>
      </c>
      <c r="K97">
        <f t="shared" ca="1" si="26"/>
        <v>597630</v>
      </c>
      <c r="L97">
        <f t="shared" ca="1" si="26"/>
        <v>1116446</v>
      </c>
      <c r="M97">
        <f t="shared" ca="1" si="26"/>
        <v>393379</v>
      </c>
      <c r="N97">
        <f t="shared" ca="1" si="26"/>
        <v>171738</v>
      </c>
      <c r="O97">
        <f t="shared" ca="1" si="26"/>
        <v>111526</v>
      </c>
      <c r="P97">
        <f t="shared" ca="1" si="26"/>
        <v>98989</v>
      </c>
      <c r="Q97" s="9">
        <f ca="1">SUM(E97:P97)/1000</f>
        <v>4266.4780000000001</v>
      </c>
      <c r="R97" s="9">
        <f ca="1">SUM(K97:N97)/1000</f>
        <v>2279.1930000000002</v>
      </c>
      <c r="U97">
        <f ca="1">IF(R97&lt;600,1,0)</f>
        <v>0</v>
      </c>
      <c r="V97" s="9">
        <f ca="1">IF(AND(Q96&lt;2500,Q97&lt;2500),5000-Q96-Q97,0)</f>
        <v>0</v>
      </c>
      <c r="W97">
        <f t="shared" ca="1" si="21"/>
        <v>0</v>
      </c>
      <c r="X97">
        <f ca="1">MIN(U97+W97,1)</f>
        <v>0</v>
      </c>
      <c r="Y97">
        <f ca="1">IF(INT(X97)=1,IF(SUM(X91:X97)&gt;2,0,X97),X97)</f>
        <v>0</v>
      </c>
    </row>
    <row r="98" spans="1:25" x14ac:dyDescent="0.2">
      <c r="A98" s="4">
        <v>10502</v>
      </c>
      <c r="B98" s="61">
        <v>73600</v>
      </c>
      <c r="D98">
        <v>2006</v>
      </c>
      <c r="E98">
        <f t="shared" ca="1" si="15"/>
        <v>85333</v>
      </c>
      <c r="F98">
        <f t="shared" ca="1" si="26"/>
        <v>143851</v>
      </c>
      <c r="G98">
        <f t="shared" ca="1" si="26"/>
        <v>1353412</v>
      </c>
      <c r="H98">
        <f t="shared" ca="1" si="26"/>
        <v>1023428</v>
      </c>
      <c r="I98">
        <f t="shared" ca="1" si="26"/>
        <v>724734</v>
      </c>
      <c r="J98">
        <f t="shared" ca="1" si="26"/>
        <v>1133094</v>
      </c>
      <c r="K98">
        <f t="shared" ca="1" si="26"/>
        <v>1706164</v>
      </c>
      <c r="L98">
        <f t="shared" ca="1" si="26"/>
        <v>1206269</v>
      </c>
      <c r="M98">
        <f t="shared" ca="1" si="26"/>
        <v>421790</v>
      </c>
      <c r="N98">
        <f t="shared" ca="1" si="26"/>
        <v>193055</v>
      </c>
      <c r="O98">
        <f t="shared" ca="1" si="26"/>
        <v>126886</v>
      </c>
      <c r="P98">
        <f t="shared" ca="1" si="26"/>
        <v>94261</v>
      </c>
      <c r="Q98" s="9">
        <f ca="1">SUM(E98:P98)/1000</f>
        <v>8212.277</v>
      </c>
      <c r="R98" s="9">
        <f ca="1">SUM(K98:N98)/1000</f>
        <v>3527.2779999999998</v>
      </c>
      <c r="U98">
        <f ca="1">IF(R98&lt;600,1,0)</f>
        <v>0</v>
      </c>
      <c r="V98" s="9">
        <f ca="1">IF(AND(Q97&lt;2500,Q98&lt;2500),5000-Q97-Q98,0)</f>
        <v>0</v>
      </c>
      <c r="W98">
        <f t="shared" ca="1" si="21"/>
        <v>0</v>
      </c>
      <c r="X98">
        <f ca="1">MIN(U98+W98,1)</f>
        <v>0</v>
      </c>
      <c r="Y98">
        <f ca="1">IF(INT(X98)=1,IF(SUM(X92:X98)&gt;2,0,X98),X98)</f>
        <v>0</v>
      </c>
    </row>
    <row r="99" spans="1:25" x14ac:dyDescent="0.2">
      <c r="A99" s="4">
        <v>10533</v>
      </c>
      <c r="B99" s="61">
        <v>92800</v>
      </c>
      <c r="D99">
        <v>2007</v>
      </c>
      <c r="E99">
        <f t="shared" ca="1" si="15"/>
        <v>97688</v>
      </c>
      <c r="F99">
        <f t="shared" ca="1" si="26"/>
        <v>138270</v>
      </c>
      <c r="G99">
        <f t="shared" ca="1" si="26"/>
        <v>283135</v>
      </c>
      <c r="H99">
        <f t="shared" ca="1" si="26"/>
        <v>181020</v>
      </c>
      <c r="I99">
        <f t="shared" ca="1" si="26"/>
        <v>466970</v>
      </c>
      <c r="J99">
        <f t="shared" ca="1" si="26"/>
        <v>441136</v>
      </c>
      <c r="K99">
        <f t="shared" ca="1" si="26"/>
        <v>309501</v>
      </c>
      <c r="L99">
        <f t="shared" ca="1" si="26"/>
        <v>225479</v>
      </c>
      <c r="M99">
        <f t="shared" ca="1" si="26"/>
        <v>109614</v>
      </c>
      <c r="N99">
        <f t="shared" ca="1" si="26"/>
        <v>114320</v>
      </c>
      <c r="O99">
        <f t="shared" ca="1" si="26"/>
        <v>93192</v>
      </c>
      <c r="P99">
        <f t="shared" ca="1" si="26"/>
        <v>80060</v>
      </c>
      <c r="Q99" s="9">
        <f ca="1">SUM(E99:P99)/1000</f>
        <v>2540.3850000000002</v>
      </c>
      <c r="R99" s="9">
        <f ca="1">SUM(K99:N99)/1000</f>
        <v>758.91399999999999</v>
      </c>
      <c r="U99">
        <f ca="1">IF(R99&lt;600,1,0)</f>
        <v>0</v>
      </c>
      <c r="V99" s="9">
        <f ca="1">IF(AND(Q98&lt;2500,Q99&lt;2500),5000-Q98-Q99,0)</f>
        <v>0</v>
      </c>
      <c r="W99">
        <f t="shared" ca="1" si="21"/>
        <v>0</v>
      </c>
      <c r="X99">
        <f ca="1">MIN(U99+W99,1)</f>
        <v>0</v>
      </c>
      <c r="Y99">
        <f ca="1">IF(INT(X99)=1,IF(SUM(X93:X99)&gt;2,0,X99),X99)</f>
        <v>0</v>
      </c>
    </row>
    <row r="100" spans="1:25" x14ac:dyDescent="0.2">
      <c r="A100" s="4">
        <v>10563</v>
      </c>
      <c r="B100" s="61">
        <v>118000</v>
      </c>
      <c r="D100">
        <v>2008</v>
      </c>
      <c r="E100">
        <f t="shared" ca="1" si="15"/>
        <v>90990</v>
      </c>
      <c r="F100">
        <f t="shared" ca="1" si="26"/>
        <v>74418</v>
      </c>
      <c r="G100">
        <f t="shared" ca="1" si="26"/>
        <v>115759</v>
      </c>
      <c r="H100">
        <f t="shared" ca="1" si="26"/>
        <v>228501</v>
      </c>
      <c r="I100">
        <f t="shared" ca="1" si="26"/>
        <v>238787</v>
      </c>
      <c r="J100">
        <f t="shared" ca="1" si="26"/>
        <v>363686</v>
      </c>
      <c r="K100">
        <f t="shared" ca="1" si="26"/>
        <v>357865</v>
      </c>
      <c r="L100">
        <f t="shared" ca="1" si="26"/>
        <v>417721</v>
      </c>
      <c r="M100">
        <f t="shared" ca="1" si="26"/>
        <v>144681</v>
      </c>
      <c r="N100">
        <f t="shared" ca="1" si="26"/>
        <v>88451</v>
      </c>
      <c r="O100">
        <f t="shared" ca="1" si="26"/>
        <v>65677</v>
      </c>
      <c r="P100">
        <f t="shared" ca="1" si="26"/>
        <v>52000</v>
      </c>
      <c r="Q100" s="9">
        <f t="shared" ref="Q100:Q104" ca="1" si="27">SUM(E100:P100)/1000</f>
        <v>2238.5360000000001</v>
      </c>
      <c r="R100" s="9">
        <f t="shared" ref="R100:R104" ca="1" si="28">SUM(K100:N100)/1000</f>
        <v>1008.718</v>
      </c>
      <c r="U100">
        <f t="shared" ref="U100:U104" ca="1" si="29">IF(R100&lt;600,1,0)</f>
        <v>0</v>
      </c>
      <c r="V100" s="9">
        <f t="shared" ref="V100:V104" ca="1" si="30">IF(AND(Q99&lt;2500,Q100&lt;2500),5000-Q99-Q100,0)</f>
        <v>0</v>
      </c>
      <c r="W100">
        <f t="shared" ref="W100:W104" ca="1" si="31">IF(V100&gt;400,1,0)</f>
        <v>0</v>
      </c>
      <c r="X100">
        <f t="shared" ref="X100:X104" ca="1" si="32">MIN(U100+W100,1)</f>
        <v>0</v>
      </c>
      <c r="Y100">
        <f t="shared" ref="Y100:Y104" ca="1" si="33">IF(INT(X100)=1,IF(SUM(X94:X100)&gt;2,0,X100),X100)</f>
        <v>0</v>
      </c>
    </row>
    <row r="101" spans="1:25" x14ac:dyDescent="0.2">
      <c r="A101" s="4">
        <v>10594</v>
      </c>
      <c r="B101" s="61">
        <v>101000</v>
      </c>
      <c r="D101">
        <v>2009</v>
      </c>
      <c r="E101">
        <f t="shared" ca="1" si="15"/>
        <v>64408</v>
      </c>
      <c r="F101">
        <f t="shared" ca="1" si="26"/>
        <v>127165</v>
      </c>
      <c r="G101">
        <f t="shared" ca="1" si="26"/>
        <v>113053</v>
      </c>
      <c r="H101">
        <f t="shared" ca="1" si="26"/>
        <v>171945</v>
      </c>
      <c r="I101">
        <f t="shared" ca="1" si="26"/>
        <v>476039</v>
      </c>
      <c r="J101">
        <f t="shared" ca="1" si="26"/>
        <v>777352</v>
      </c>
      <c r="K101">
        <f t="shared" ca="1" si="26"/>
        <v>409575</v>
      </c>
      <c r="L101">
        <f t="shared" ca="1" si="26"/>
        <v>606691</v>
      </c>
      <c r="M101">
        <f t="shared" ca="1" si="26"/>
        <v>176126</v>
      </c>
      <c r="N101">
        <f t="shared" ca="1" si="26"/>
        <v>85311</v>
      </c>
      <c r="O101">
        <f t="shared" ca="1" si="26"/>
        <v>77836</v>
      </c>
      <c r="P101">
        <f t="shared" ca="1" si="26"/>
        <v>61290</v>
      </c>
      <c r="Q101" s="9">
        <f t="shared" ca="1" si="27"/>
        <v>3146.7910000000002</v>
      </c>
      <c r="R101" s="9">
        <f t="shared" ca="1" si="28"/>
        <v>1277.703</v>
      </c>
      <c r="U101">
        <f t="shared" ca="1" si="29"/>
        <v>0</v>
      </c>
      <c r="V101" s="9">
        <f t="shared" ca="1" si="30"/>
        <v>0</v>
      </c>
      <c r="W101">
        <f t="shared" ca="1" si="31"/>
        <v>0</v>
      </c>
      <c r="X101">
        <f t="shared" ca="1" si="32"/>
        <v>0</v>
      </c>
      <c r="Y101">
        <f t="shared" ca="1" si="33"/>
        <v>0</v>
      </c>
    </row>
    <row r="102" spans="1:25" x14ac:dyDescent="0.2">
      <c r="A102" s="4">
        <v>10625</v>
      </c>
      <c r="B102" s="61">
        <v>185000</v>
      </c>
      <c r="D102">
        <v>2010</v>
      </c>
      <c r="E102">
        <f t="shared" ca="1" si="15"/>
        <v>93116</v>
      </c>
      <c r="F102">
        <f t="shared" ca="1" si="26"/>
        <v>74986</v>
      </c>
      <c r="G102">
        <f t="shared" ca="1" si="26"/>
        <v>113091</v>
      </c>
      <c r="H102">
        <f t="shared" ca="1" si="26"/>
        <v>347656</v>
      </c>
      <c r="I102">
        <f t="shared" ca="1" si="26"/>
        <v>314851</v>
      </c>
      <c r="J102">
        <f t="shared" ca="1" si="26"/>
        <v>437679</v>
      </c>
      <c r="K102">
        <f t="shared" ca="1" si="26"/>
        <v>618019</v>
      </c>
      <c r="L102">
        <f t="shared" ca="1" si="26"/>
        <v>682922</v>
      </c>
      <c r="M102">
        <f t="shared" ca="1" si="26"/>
        <v>548805</v>
      </c>
      <c r="N102">
        <f t="shared" ca="1" si="26"/>
        <v>180960</v>
      </c>
      <c r="O102">
        <f t="shared" ca="1" si="26"/>
        <v>93708</v>
      </c>
      <c r="P102">
        <f t="shared" ca="1" si="26"/>
        <v>79941</v>
      </c>
      <c r="Q102" s="9">
        <f t="shared" ca="1" si="27"/>
        <v>3585.7339999999999</v>
      </c>
      <c r="R102" s="9">
        <f t="shared" ca="1" si="28"/>
        <v>2030.7059999999999</v>
      </c>
      <c r="U102">
        <f t="shared" ca="1" si="29"/>
        <v>0</v>
      </c>
      <c r="V102" s="9">
        <f t="shared" ca="1" si="30"/>
        <v>0</v>
      </c>
      <c r="W102">
        <f t="shared" ca="1" si="31"/>
        <v>0</v>
      </c>
      <c r="X102">
        <f t="shared" ca="1" si="32"/>
        <v>0</v>
      </c>
      <c r="Y102">
        <f t="shared" ca="1" si="33"/>
        <v>0</v>
      </c>
    </row>
    <row r="103" spans="1:25" x14ac:dyDescent="0.2">
      <c r="A103" s="4">
        <v>10653</v>
      </c>
      <c r="B103" s="61">
        <v>259000</v>
      </c>
      <c r="D103">
        <v>2011</v>
      </c>
      <c r="E103">
        <f t="shared" ca="1" si="15"/>
        <v>136220</v>
      </c>
      <c r="F103">
        <f t="shared" ca="1" si="26"/>
        <v>153042</v>
      </c>
      <c r="G103">
        <f t="shared" ca="1" si="26"/>
        <v>787043</v>
      </c>
      <c r="H103">
        <f t="shared" ca="1" si="26"/>
        <v>361510</v>
      </c>
      <c r="I103">
        <f t="shared" ca="1" si="26"/>
        <v>372830</v>
      </c>
      <c r="J103">
        <f t="shared" ca="1" si="26"/>
        <v>1111087</v>
      </c>
      <c r="K103">
        <f t="shared" ca="1" si="26"/>
        <v>1165022</v>
      </c>
      <c r="L103">
        <f t="shared" ca="1" si="26"/>
        <v>983306</v>
      </c>
      <c r="M103">
        <f t="shared" ca="1" si="26"/>
        <v>906048</v>
      </c>
      <c r="N103">
        <f t="shared" ca="1" si="26"/>
        <v>351455</v>
      </c>
      <c r="O103">
        <f t="shared" ca="1" si="26"/>
        <v>147176</v>
      </c>
      <c r="P103">
        <f t="shared" ca="1" si="26"/>
        <v>104036</v>
      </c>
      <c r="Q103" s="9">
        <f t="shared" ca="1" si="27"/>
        <v>6578.7749999999996</v>
      </c>
      <c r="R103" s="9">
        <f t="shared" ca="1" si="28"/>
        <v>3405.8310000000001</v>
      </c>
      <c r="U103">
        <f t="shared" ca="1" si="29"/>
        <v>0</v>
      </c>
      <c r="V103" s="9">
        <f t="shared" ca="1" si="30"/>
        <v>0</v>
      </c>
      <c r="W103">
        <f t="shared" ca="1" si="31"/>
        <v>0</v>
      </c>
      <c r="X103">
        <f t="shared" ca="1" si="32"/>
        <v>0</v>
      </c>
      <c r="Y103">
        <f t="shared" ca="1" si="33"/>
        <v>0</v>
      </c>
    </row>
    <row r="104" spans="1:25" x14ac:dyDescent="0.2">
      <c r="A104" s="4">
        <v>10684</v>
      </c>
      <c r="B104" s="61">
        <v>268000</v>
      </c>
      <c r="D104">
        <v>2012</v>
      </c>
      <c r="E104">
        <f t="shared" ca="1" si="15"/>
        <v>124021</v>
      </c>
      <c r="F104">
        <f t="shared" ca="1" si="26"/>
        <v>118282</v>
      </c>
      <c r="G104">
        <f t="shared" ca="1" si="26"/>
        <v>84930</v>
      </c>
      <c r="H104">
        <f t="shared" ca="1" si="26"/>
        <v>186687</v>
      </c>
      <c r="I104">
        <f t="shared" ca="1" si="26"/>
        <v>156090</v>
      </c>
      <c r="J104">
        <f t="shared" ca="1" si="26"/>
        <v>679953</v>
      </c>
      <c r="K104">
        <f t="shared" ca="1" si="26"/>
        <v>693639</v>
      </c>
      <c r="L104">
        <f t="shared" ca="1" si="26"/>
        <v>399459</v>
      </c>
      <c r="M104">
        <f t="shared" ca="1" si="26"/>
        <v>150460</v>
      </c>
      <c r="N104">
        <f t="shared" ca="1" si="26"/>
        <v>113283</v>
      </c>
      <c r="O104">
        <f t="shared" ca="1" si="26"/>
        <v>89815</v>
      </c>
      <c r="P104">
        <f t="shared" ca="1" si="26"/>
        <v>62759</v>
      </c>
      <c r="Q104" s="9">
        <f t="shared" ca="1" si="27"/>
        <v>2859.3780000000002</v>
      </c>
      <c r="R104" s="9">
        <f t="shared" ca="1" si="28"/>
        <v>1356.8409999999999</v>
      </c>
      <c r="U104">
        <f t="shared" ca="1" si="29"/>
        <v>0</v>
      </c>
      <c r="V104" s="9">
        <f t="shared" ca="1" si="30"/>
        <v>0</v>
      </c>
      <c r="W104">
        <f t="shared" ca="1" si="31"/>
        <v>0</v>
      </c>
      <c r="X104">
        <f t="shared" ca="1" si="32"/>
        <v>0</v>
      </c>
      <c r="Y104">
        <f t="shared" ca="1" si="33"/>
        <v>0</v>
      </c>
    </row>
    <row r="105" spans="1:25" x14ac:dyDescent="0.2">
      <c r="A105" s="4">
        <v>10714</v>
      </c>
      <c r="B105" s="61">
        <v>350000</v>
      </c>
    </row>
    <row r="106" spans="1:25" x14ac:dyDescent="0.2">
      <c r="A106" s="4">
        <v>10745</v>
      </c>
      <c r="B106" s="61">
        <v>177000</v>
      </c>
    </row>
    <row r="107" spans="1:25" x14ac:dyDescent="0.2">
      <c r="A107" s="4">
        <v>10775</v>
      </c>
      <c r="B107" s="61">
        <v>91200</v>
      </c>
    </row>
    <row r="108" spans="1:25" x14ac:dyDescent="0.2">
      <c r="A108" s="4">
        <v>10806</v>
      </c>
      <c r="B108" s="61">
        <v>66400</v>
      </c>
    </row>
    <row r="109" spans="1:25" x14ac:dyDescent="0.2">
      <c r="A109" s="4">
        <v>10837</v>
      </c>
      <c r="B109" s="61">
        <v>62300</v>
      </c>
    </row>
    <row r="110" spans="1:25" x14ac:dyDescent="0.2">
      <c r="A110" s="4">
        <v>10867</v>
      </c>
      <c r="B110" s="61">
        <v>59400</v>
      </c>
    </row>
    <row r="111" spans="1:25" x14ac:dyDescent="0.2">
      <c r="A111" s="4">
        <v>10898</v>
      </c>
      <c r="B111" s="61">
        <v>57400</v>
      </c>
    </row>
    <row r="112" spans="1:25" x14ac:dyDescent="0.2">
      <c r="A112" s="4">
        <v>10928</v>
      </c>
      <c r="B112" s="61">
        <v>890000</v>
      </c>
    </row>
    <row r="113" spans="1:2" x14ac:dyDescent="0.2">
      <c r="A113" s="4">
        <v>10959</v>
      </c>
      <c r="B113" s="61">
        <v>326000</v>
      </c>
    </row>
    <row r="114" spans="1:2" x14ac:dyDescent="0.2">
      <c r="A114" s="4">
        <v>10990</v>
      </c>
      <c r="B114" s="61">
        <v>420000</v>
      </c>
    </row>
    <row r="115" spans="1:2" x14ac:dyDescent="0.2">
      <c r="A115" s="4">
        <v>11018</v>
      </c>
      <c r="B115" s="61">
        <v>618000</v>
      </c>
    </row>
    <row r="116" spans="1:2" x14ac:dyDescent="0.2">
      <c r="A116" s="4">
        <v>11049</v>
      </c>
      <c r="B116" s="61">
        <v>650000</v>
      </c>
    </row>
    <row r="117" spans="1:2" x14ac:dyDescent="0.2">
      <c r="A117" s="4">
        <v>11079</v>
      </c>
      <c r="B117" s="61">
        <v>452000</v>
      </c>
    </row>
    <row r="118" spans="1:2" x14ac:dyDescent="0.2">
      <c r="A118" s="4">
        <v>11110</v>
      </c>
      <c r="B118" s="61">
        <v>209000</v>
      </c>
    </row>
    <row r="119" spans="1:2" x14ac:dyDescent="0.2">
      <c r="A119" s="4">
        <v>11140</v>
      </c>
      <c r="B119" s="61">
        <v>115000</v>
      </c>
    </row>
    <row r="120" spans="1:2" x14ac:dyDescent="0.2">
      <c r="A120" s="4">
        <v>11171</v>
      </c>
      <c r="B120" s="61">
        <v>85000</v>
      </c>
    </row>
    <row r="121" spans="1:2" x14ac:dyDescent="0.2">
      <c r="A121" s="4">
        <v>11202</v>
      </c>
      <c r="B121" s="61">
        <v>70200</v>
      </c>
    </row>
    <row r="122" spans="1:2" x14ac:dyDescent="0.2">
      <c r="A122" s="4">
        <v>11232</v>
      </c>
      <c r="B122" s="61">
        <v>71500</v>
      </c>
    </row>
    <row r="123" spans="1:2" x14ac:dyDescent="0.2">
      <c r="A123" s="4">
        <v>11263</v>
      </c>
      <c r="B123" s="61">
        <v>102000</v>
      </c>
    </row>
    <row r="124" spans="1:2" x14ac:dyDescent="0.2">
      <c r="A124" s="4">
        <v>11293</v>
      </c>
      <c r="B124" s="61">
        <v>83400</v>
      </c>
    </row>
    <row r="125" spans="1:2" x14ac:dyDescent="0.2">
      <c r="A125" s="4">
        <v>11324</v>
      </c>
      <c r="B125" s="61">
        <v>148000</v>
      </c>
    </row>
    <row r="126" spans="1:2" x14ac:dyDescent="0.2">
      <c r="A126" s="4">
        <v>11355</v>
      </c>
      <c r="B126" s="61">
        <v>146000</v>
      </c>
    </row>
    <row r="127" spans="1:2" x14ac:dyDescent="0.2">
      <c r="A127" s="4">
        <v>11383</v>
      </c>
      <c r="B127" s="61">
        <v>280000</v>
      </c>
    </row>
    <row r="128" spans="1:2" x14ac:dyDescent="0.2">
      <c r="A128" s="4">
        <v>11414</v>
      </c>
      <c r="B128" s="61">
        <v>202000</v>
      </c>
    </row>
    <row r="129" spans="1:2" x14ac:dyDescent="0.2">
      <c r="A129" s="4">
        <v>11444</v>
      </c>
      <c r="B129" s="61">
        <v>143000</v>
      </c>
    </row>
    <row r="130" spans="1:2" x14ac:dyDescent="0.2">
      <c r="A130" s="4">
        <v>11475</v>
      </c>
      <c r="B130" s="61">
        <v>88700</v>
      </c>
    </row>
    <row r="131" spans="1:2" x14ac:dyDescent="0.2">
      <c r="A131" s="4">
        <v>11505</v>
      </c>
      <c r="B131" s="61">
        <v>68400</v>
      </c>
    </row>
    <row r="132" spans="1:2" x14ac:dyDescent="0.2">
      <c r="A132" s="4">
        <v>11536</v>
      </c>
      <c r="B132" s="61">
        <v>57800</v>
      </c>
    </row>
    <row r="133" spans="1:2" x14ac:dyDescent="0.2">
      <c r="A133" s="4">
        <v>11567</v>
      </c>
      <c r="B133" s="61">
        <v>52500</v>
      </c>
    </row>
    <row r="134" spans="1:2" x14ac:dyDescent="0.2">
      <c r="A134" s="4">
        <v>11597</v>
      </c>
      <c r="B134" s="61">
        <v>78600</v>
      </c>
    </row>
    <row r="135" spans="1:2" x14ac:dyDescent="0.2">
      <c r="A135" s="4">
        <v>11628</v>
      </c>
      <c r="B135" s="61">
        <v>81900</v>
      </c>
    </row>
    <row r="136" spans="1:2" x14ac:dyDescent="0.2">
      <c r="A136" s="4">
        <v>11658</v>
      </c>
      <c r="B136" s="61">
        <v>264000</v>
      </c>
    </row>
    <row r="137" spans="1:2" x14ac:dyDescent="0.2">
      <c r="A137" s="4">
        <v>11689</v>
      </c>
      <c r="B137" s="61">
        <v>237000</v>
      </c>
    </row>
    <row r="138" spans="1:2" x14ac:dyDescent="0.2">
      <c r="A138" s="4">
        <v>11720</v>
      </c>
      <c r="B138" s="61">
        <v>210000</v>
      </c>
    </row>
    <row r="139" spans="1:2" x14ac:dyDescent="0.2">
      <c r="A139" s="4">
        <v>11749</v>
      </c>
      <c r="B139" s="61">
        <v>554000</v>
      </c>
    </row>
    <row r="140" spans="1:2" x14ac:dyDescent="0.2">
      <c r="A140" s="4">
        <v>11780</v>
      </c>
      <c r="B140" s="61">
        <v>606000</v>
      </c>
    </row>
    <row r="141" spans="1:2" x14ac:dyDescent="0.2">
      <c r="A141" s="4">
        <v>11810</v>
      </c>
      <c r="B141" s="61">
        <v>681000</v>
      </c>
    </row>
    <row r="142" spans="1:2" x14ac:dyDescent="0.2">
      <c r="A142" s="4">
        <v>11841</v>
      </c>
      <c r="B142" s="61">
        <v>326000</v>
      </c>
    </row>
    <row r="143" spans="1:2" x14ac:dyDescent="0.2">
      <c r="A143" s="4">
        <v>11871</v>
      </c>
      <c r="B143" s="61">
        <v>129000</v>
      </c>
    </row>
    <row r="144" spans="1:2" x14ac:dyDescent="0.2">
      <c r="A144" s="4">
        <v>11902</v>
      </c>
      <c r="B144" s="61">
        <v>83700</v>
      </c>
    </row>
    <row r="145" spans="1:2" x14ac:dyDescent="0.2">
      <c r="A145" s="4">
        <v>11933</v>
      </c>
      <c r="B145" s="61">
        <v>73200</v>
      </c>
    </row>
    <row r="146" spans="1:2" x14ac:dyDescent="0.2">
      <c r="A146" s="4">
        <v>11963</v>
      </c>
      <c r="B146" s="61">
        <v>69900</v>
      </c>
    </row>
    <row r="147" spans="1:2" x14ac:dyDescent="0.2">
      <c r="A147" s="4">
        <v>11994</v>
      </c>
      <c r="B147" s="61">
        <v>73100</v>
      </c>
    </row>
    <row r="148" spans="1:2" x14ac:dyDescent="0.2">
      <c r="A148" s="4">
        <v>12024</v>
      </c>
      <c r="B148" s="61">
        <v>84600</v>
      </c>
    </row>
    <row r="149" spans="1:2" x14ac:dyDescent="0.2">
      <c r="A149" s="4">
        <v>12055</v>
      </c>
      <c r="B149" s="61">
        <v>147000</v>
      </c>
    </row>
    <row r="150" spans="1:2" x14ac:dyDescent="0.2">
      <c r="A150" s="4">
        <v>12086</v>
      </c>
      <c r="B150" s="61">
        <v>88900</v>
      </c>
    </row>
    <row r="151" spans="1:2" x14ac:dyDescent="0.2">
      <c r="A151" s="4">
        <v>12114</v>
      </c>
      <c r="B151" s="61">
        <v>261000</v>
      </c>
    </row>
    <row r="152" spans="1:2" x14ac:dyDescent="0.2">
      <c r="A152" s="4">
        <v>12145</v>
      </c>
      <c r="B152" s="61">
        <v>343000</v>
      </c>
    </row>
    <row r="153" spans="1:2" x14ac:dyDescent="0.2">
      <c r="A153" s="4">
        <v>12175</v>
      </c>
      <c r="B153" s="61">
        <v>398000</v>
      </c>
    </row>
    <row r="154" spans="1:2" x14ac:dyDescent="0.2">
      <c r="A154" s="4">
        <v>12206</v>
      </c>
      <c r="B154" s="61">
        <v>295000</v>
      </c>
    </row>
    <row r="155" spans="1:2" x14ac:dyDescent="0.2">
      <c r="A155" s="4">
        <v>12236</v>
      </c>
      <c r="B155" s="61">
        <v>106000</v>
      </c>
    </row>
    <row r="156" spans="1:2" x14ac:dyDescent="0.2">
      <c r="A156" s="4">
        <v>12267</v>
      </c>
      <c r="B156" s="61">
        <v>71300</v>
      </c>
    </row>
    <row r="157" spans="1:2" x14ac:dyDescent="0.2">
      <c r="A157" s="4">
        <v>12298</v>
      </c>
      <c r="B157" s="61">
        <v>61700</v>
      </c>
    </row>
    <row r="158" spans="1:2" x14ac:dyDescent="0.2">
      <c r="A158" s="4">
        <v>12328</v>
      </c>
      <c r="B158" s="61">
        <v>67100</v>
      </c>
    </row>
    <row r="159" spans="1:2" x14ac:dyDescent="0.2">
      <c r="A159" s="4">
        <v>12359</v>
      </c>
      <c r="B159" s="61">
        <v>68000</v>
      </c>
    </row>
    <row r="160" spans="1:2" x14ac:dyDescent="0.2">
      <c r="A160" s="4">
        <v>12389</v>
      </c>
      <c r="B160" s="61">
        <v>205000</v>
      </c>
    </row>
    <row r="161" spans="1:2" x14ac:dyDescent="0.2">
      <c r="A161" s="4">
        <v>12420</v>
      </c>
      <c r="B161" s="61">
        <v>278000</v>
      </c>
    </row>
    <row r="162" spans="1:2" x14ac:dyDescent="0.2">
      <c r="A162" s="4">
        <v>12451</v>
      </c>
      <c r="B162" s="61">
        <v>314000</v>
      </c>
    </row>
    <row r="163" spans="1:2" x14ac:dyDescent="0.2">
      <c r="A163" s="4">
        <v>12479</v>
      </c>
      <c r="B163" s="61">
        <v>372000</v>
      </c>
    </row>
    <row r="164" spans="1:2" x14ac:dyDescent="0.2">
      <c r="A164" s="4">
        <v>12510</v>
      </c>
      <c r="B164" s="61">
        <v>264000</v>
      </c>
    </row>
    <row r="165" spans="1:2" x14ac:dyDescent="0.2">
      <c r="A165" s="4">
        <v>12540</v>
      </c>
      <c r="B165" s="61">
        <v>156000</v>
      </c>
    </row>
    <row r="166" spans="1:2" x14ac:dyDescent="0.2">
      <c r="A166" s="4">
        <v>12571</v>
      </c>
      <c r="B166" s="61">
        <v>99200</v>
      </c>
    </row>
    <row r="167" spans="1:2" x14ac:dyDescent="0.2">
      <c r="A167" s="4">
        <v>12601</v>
      </c>
      <c r="B167" s="61">
        <v>75000</v>
      </c>
    </row>
    <row r="168" spans="1:2" x14ac:dyDescent="0.2">
      <c r="A168" s="4">
        <v>12632</v>
      </c>
      <c r="B168" s="61">
        <v>64600</v>
      </c>
    </row>
    <row r="169" spans="1:2" x14ac:dyDescent="0.2">
      <c r="A169" s="4">
        <v>12663</v>
      </c>
      <c r="B169" s="61">
        <v>53900</v>
      </c>
    </row>
    <row r="170" spans="1:2" x14ac:dyDescent="0.2">
      <c r="A170" s="4">
        <v>12693</v>
      </c>
      <c r="B170" s="61">
        <v>62800</v>
      </c>
    </row>
    <row r="171" spans="1:2" x14ac:dyDescent="0.2">
      <c r="A171" s="4">
        <v>12724</v>
      </c>
      <c r="B171" s="61">
        <v>140000</v>
      </c>
    </row>
    <row r="172" spans="1:2" x14ac:dyDescent="0.2">
      <c r="A172" s="4">
        <v>12754</v>
      </c>
      <c r="B172" s="61">
        <v>139000</v>
      </c>
    </row>
    <row r="173" spans="1:2" x14ac:dyDescent="0.2">
      <c r="A173" s="4">
        <v>12785</v>
      </c>
      <c r="B173" s="61">
        <v>276000</v>
      </c>
    </row>
    <row r="174" spans="1:2" x14ac:dyDescent="0.2">
      <c r="A174" s="4">
        <v>12816</v>
      </c>
      <c r="B174" s="61">
        <v>240000</v>
      </c>
    </row>
    <row r="175" spans="1:2" x14ac:dyDescent="0.2">
      <c r="A175" s="4">
        <v>12844</v>
      </c>
      <c r="B175" s="61">
        <v>347000</v>
      </c>
    </row>
    <row r="176" spans="1:2" x14ac:dyDescent="0.2">
      <c r="A176" s="4">
        <v>12875</v>
      </c>
      <c r="B176" s="61">
        <v>1380000</v>
      </c>
    </row>
    <row r="177" spans="1:2" x14ac:dyDescent="0.2">
      <c r="A177" s="4">
        <v>12905</v>
      </c>
      <c r="B177" s="61">
        <v>962000</v>
      </c>
    </row>
    <row r="178" spans="1:2" x14ac:dyDescent="0.2">
      <c r="A178" s="4">
        <v>12936</v>
      </c>
      <c r="B178" s="61">
        <v>401000</v>
      </c>
    </row>
    <row r="179" spans="1:2" x14ac:dyDescent="0.2">
      <c r="A179" s="4">
        <v>12966</v>
      </c>
      <c r="B179" s="61">
        <v>149000</v>
      </c>
    </row>
    <row r="180" spans="1:2" x14ac:dyDescent="0.2">
      <c r="A180" s="4">
        <v>12997</v>
      </c>
      <c r="B180" s="61">
        <v>96300</v>
      </c>
    </row>
    <row r="181" spans="1:2" x14ac:dyDescent="0.2">
      <c r="A181" s="4">
        <v>13028</v>
      </c>
      <c r="B181" s="61">
        <v>76900</v>
      </c>
    </row>
    <row r="182" spans="1:2" x14ac:dyDescent="0.2">
      <c r="A182" s="4">
        <v>13058</v>
      </c>
      <c r="B182" s="61">
        <v>79700</v>
      </c>
    </row>
    <row r="183" spans="1:2" x14ac:dyDescent="0.2">
      <c r="A183" s="4">
        <v>13089</v>
      </c>
      <c r="B183" s="61">
        <v>78400</v>
      </c>
    </row>
    <row r="184" spans="1:2" x14ac:dyDescent="0.2">
      <c r="A184" s="4">
        <v>13119</v>
      </c>
      <c r="B184" s="61">
        <v>102000</v>
      </c>
    </row>
    <row r="185" spans="1:2" x14ac:dyDescent="0.2">
      <c r="A185" s="4">
        <v>13150</v>
      </c>
      <c r="B185" s="61">
        <v>663000</v>
      </c>
    </row>
    <row r="186" spans="1:2" x14ac:dyDescent="0.2">
      <c r="A186" s="4">
        <v>13181</v>
      </c>
      <c r="B186" s="61">
        <v>944000</v>
      </c>
    </row>
    <row r="187" spans="1:2" x14ac:dyDescent="0.2">
      <c r="A187" s="4">
        <v>13210</v>
      </c>
      <c r="B187" s="61">
        <v>601000</v>
      </c>
    </row>
    <row r="188" spans="1:2" x14ac:dyDescent="0.2">
      <c r="A188" s="4">
        <v>13241</v>
      </c>
      <c r="B188" s="61">
        <v>719000</v>
      </c>
    </row>
    <row r="189" spans="1:2" x14ac:dyDescent="0.2">
      <c r="A189" s="4">
        <v>13271</v>
      </c>
      <c r="B189" s="61">
        <v>521000</v>
      </c>
    </row>
    <row r="190" spans="1:2" x14ac:dyDescent="0.2">
      <c r="A190" s="4">
        <v>13302</v>
      </c>
      <c r="B190" s="61">
        <v>278000</v>
      </c>
    </row>
    <row r="191" spans="1:2" x14ac:dyDescent="0.2">
      <c r="A191" s="4">
        <v>13332</v>
      </c>
      <c r="B191" s="61">
        <v>130000</v>
      </c>
    </row>
    <row r="192" spans="1:2" x14ac:dyDescent="0.2">
      <c r="A192" s="4">
        <v>13363</v>
      </c>
      <c r="B192" s="61">
        <v>93300</v>
      </c>
    </row>
    <row r="193" spans="1:2" x14ac:dyDescent="0.2">
      <c r="A193" s="4">
        <v>13394</v>
      </c>
      <c r="B193" s="61">
        <v>81000</v>
      </c>
    </row>
    <row r="194" spans="1:2" x14ac:dyDescent="0.2">
      <c r="A194" s="4">
        <v>13424</v>
      </c>
      <c r="B194" s="61">
        <v>69500</v>
      </c>
    </row>
    <row r="195" spans="1:2" x14ac:dyDescent="0.2">
      <c r="A195" s="4">
        <v>13455</v>
      </c>
      <c r="B195" s="61">
        <v>69100</v>
      </c>
    </row>
    <row r="196" spans="1:2" x14ac:dyDescent="0.2">
      <c r="A196" s="4">
        <v>13485</v>
      </c>
      <c r="B196" s="61">
        <v>77500</v>
      </c>
    </row>
    <row r="197" spans="1:2" x14ac:dyDescent="0.2">
      <c r="A197" s="4">
        <v>13516</v>
      </c>
      <c r="B197" s="61">
        <v>92300</v>
      </c>
    </row>
    <row r="198" spans="1:2" x14ac:dyDescent="0.2">
      <c r="A198" s="4">
        <v>13547</v>
      </c>
      <c r="B198" s="61">
        <v>252000</v>
      </c>
    </row>
    <row r="199" spans="1:2" x14ac:dyDescent="0.2">
      <c r="A199" s="4">
        <v>13575</v>
      </c>
      <c r="B199" s="61">
        <v>505000</v>
      </c>
    </row>
    <row r="200" spans="1:2" x14ac:dyDescent="0.2">
      <c r="A200" s="4">
        <v>13606</v>
      </c>
      <c r="B200" s="61">
        <v>705000</v>
      </c>
    </row>
    <row r="201" spans="1:2" x14ac:dyDescent="0.2">
      <c r="A201" s="4">
        <v>13636</v>
      </c>
      <c r="B201" s="61">
        <v>784000</v>
      </c>
    </row>
    <row r="202" spans="1:2" x14ac:dyDescent="0.2">
      <c r="A202" s="4">
        <v>13667</v>
      </c>
      <c r="B202" s="61">
        <v>319000</v>
      </c>
    </row>
    <row r="203" spans="1:2" x14ac:dyDescent="0.2">
      <c r="A203" s="4">
        <v>13697</v>
      </c>
      <c r="B203" s="61">
        <v>132000</v>
      </c>
    </row>
    <row r="204" spans="1:2" x14ac:dyDescent="0.2">
      <c r="A204" s="4">
        <v>13728</v>
      </c>
      <c r="B204" s="61">
        <v>89200</v>
      </c>
    </row>
    <row r="205" spans="1:2" x14ac:dyDescent="0.2">
      <c r="A205" s="4">
        <v>13759</v>
      </c>
      <c r="B205" s="61">
        <v>71500</v>
      </c>
    </row>
    <row r="206" spans="1:2" x14ac:dyDescent="0.2">
      <c r="A206" s="4">
        <v>13789</v>
      </c>
      <c r="B206" s="61">
        <v>76900</v>
      </c>
    </row>
    <row r="207" spans="1:2" x14ac:dyDescent="0.2">
      <c r="A207" s="4">
        <v>13820</v>
      </c>
      <c r="B207" s="61">
        <v>337000</v>
      </c>
    </row>
    <row r="208" spans="1:2" x14ac:dyDescent="0.2">
      <c r="A208" s="4">
        <v>13850</v>
      </c>
      <c r="B208" s="61">
        <v>1130000</v>
      </c>
    </row>
    <row r="209" spans="1:2" x14ac:dyDescent="0.2">
      <c r="A209" s="4">
        <v>13881</v>
      </c>
      <c r="B209" s="61">
        <v>346000</v>
      </c>
    </row>
    <row r="210" spans="1:2" x14ac:dyDescent="0.2">
      <c r="A210" s="4">
        <v>13912</v>
      </c>
      <c r="B210" s="61">
        <v>748000</v>
      </c>
    </row>
    <row r="211" spans="1:2" x14ac:dyDescent="0.2">
      <c r="A211" s="4">
        <v>13940</v>
      </c>
      <c r="B211" s="61">
        <v>1370000</v>
      </c>
    </row>
    <row r="212" spans="1:2" x14ac:dyDescent="0.2">
      <c r="A212" s="4">
        <v>13971</v>
      </c>
      <c r="B212" s="61">
        <v>1500000</v>
      </c>
    </row>
    <row r="213" spans="1:2" x14ac:dyDescent="0.2">
      <c r="A213" s="4">
        <v>14001</v>
      </c>
      <c r="B213" s="61">
        <v>1700000</v>
      </c>
    </row>
    <row r="214" spans="1:2" x14ac:dyDescent="0.2">
      <c r="A214" s="4">
        <v>14032</v>
      </c>
      <c r="B214" s="61">
        <v>828000</v>
      </c>
    </row>
    <row r="215" spans="1:2" x14ac:dyDescent="0.2">
      <c r="A215" s="4">
        <v>14062</v>
      </c>
      <c r="B215" s="61">
        <v>293000</v>
      </c>
    </row>
    <row r="216" spans="1:2" x14ac:dyDescent="0.2">
      <c r="A216" s="4">
        <v>14093</v>
      </c>
      <c r="B216" s="61">
        <v>158000</v>
      </c>
    </row>
    <row r="217" spans="1:2" x14ac:dyDescent="0.2">
      <c r="A217" s="4">
        <v>14124</v>
      </c>
      <c r="B217" s="61">
        <v>117000</v>
      </c>
    </row>
    <row r="218" spans="1:2" x14ac:dyDescent="0.2">
      <c r="A218" s="4">
        <v>14154</v>
      </c>
      <c r="B218" s="61">
        <v>114000</v>
      </c>
    </row>
    <row r="219" spans="1:2" x14ac:dyDescent="0.2">
      <c r="A219" s="4">
        <v>14185</v>
      </c>
      <c r="B219" s="61">
        <v>122000</v>
      </c>
    </row>
    <row r="220" spans="1:2" x14ac:dyDescent="0.2">
      <c r="A220" s="4">
        <v>14215</v>
      </c>
      <c r="B220" s="61">
        <v>141000</v>
      </c>
    </row>
    <row r="221" spans="1:2" x14ac:dyDescent="0.2">
      <c r="A221" s="4">
        <v>14246</v>
      </c>
      <c r="B221" s="61">
        <v>144000</v>
      </c>
    </row>
    <row r="222" spans="1:2" x14ac:dyDescent="0.2">
      <c r="A222" s="4">
        <v>14277</v>
      </c>
      <c r="B222" s="61">
        <v>130000</v>
      </c>
    </row>
    <row r="223" spans="1:2" x14ac:dyDescent="0.2">
      <c r="A223" s="4">
        <v>14305</v>
      </c>
      <c r="B223" s="61">
        <v>328000</v>
      </c>
    </row>
    <row r="224" spans="1:2" x14ac:dyDescent="0.2">
      <c r="A224" s="4">
        <v>14336</v>
      </c>
      <c r="B224" s="61">
        <v>364000</v>
      </c>
    </row>
    <row r="225" spans="1:2" x14ac:dyDescent="0.2">
      <c r="A225" s="4">
        <v>14366</v>
      </c>
      <c r="B225" s="61">
        <v>194000</v>
      </c>
    </row>
    <row r="226" spans="1:2" x14ac:dyDescent="0.2">
      <c r="A226" s="4">
        <v>14397</v>
      </c>
      <c r="B226" s="61">
        <v>109000</v>
      </c>
    </row>
    <row r="227" spans="1:2" x14ac:dyDescent="0.2">
      <c r="A227" s="4">
        <v>14427</v>
      </c>
      <c r="B227" s="61">
        <v>81500</v>
      </c>
    </row>
    <row r="228" spans="1:2" x14ac:dyDescent="0.2">
      <c r="A228" s="4">
        <v>14458</v>
      </c>
      <c r="B228" s="61">
        <v>67000</v>
      </c>
    </row>
    <row r="229" spans="1:2" x14ac:dyDescent="0.2">
      <c r="A229" s="4">
        <v>14489</v>
      </c>
      <c r="B229" s="61">
        <v>62500</v>
      </c>
    </row>
    <row r="230" spans="1:2" x14ac:dyDescent="0.2">
      <c r="A230" s="4">
        <v>14519</v>
      </c>
      <c r="B230" s="61">
        <v>69000</v>
      </c>
    </row>
    <row r="231" spans="1:2" x14ac:dyDescent="0.2">
      <c r="A231" s="4">
        <v>14550</v>
      </c>
      <c r="B231" s="61">
        <v>65700</v>
      </c>
    </row>
    <row r="232" spans="1:2" x14ac:dyDescent="0.2">
      <c r="A232" s="4">
        <v>14580</v>
      </c>
      <c r="B232" s="61">
        <v>123000</v>
      </c>
    </row>
    <row r="233" spans="1:2" x14ac:dyDescent="0.2">
      <c r="A233" s="4">
        <v>14611</v>
      </c>
      <c r="B233" s="61">
        <v>675000</v>
      </c>
    </row>
    <row r="234" spans="1:2" x14ac:dyDescent="0.2">
      <c r="A234" s="4">
        <v>14642</v>
      </c>
      <c r="B234" s="61">
        <v>1220000</v>
      </c>
    </row>
    <row r="235" spans="1:2" x14ac:dyDescent="0.2">
      <c r="A235" s="4">
        <v>14671</v>
      </c>
      <c r="B235" s="61">
        <v>1500000</v>
      </c>
    </row>
    <row r="236" spans="1:2" x14ac:dyDescent="0.2">
      <c r="A236" s="4">
        <v>14702</v>
      </c>
      <c r="B236" s="61">
        <v>977000</v>
      </c>
    </row>
    <row r="237" spans="1:2" x14ac:dyDescent="0.2">
      <c r="A237" s="4">
        <v>14732</v>
      </c>
      <c r="B237" s="61">
        <v>498000</v>
      </c>
    </row>
    <row r="238" spans="1:2" x14ac:dyDescent="0.2">
      <c r="A238" s="4">
        <v>14763</v>
      </c>
      <c r="B238" s="61">
        <v>226000</v>
      </c>
    </row>
    <row r="239" spans="1:2" x14ac:dyDescent="0.2">
      <c r="A239" s="4">
        <v>14793</v>
      </c>
      <c r="B239" s="61">
        <v>132000</v>
      </c>
    </row>
    <row r="240" spans="1:2" x14ac:dyDescent="0.2">
      <c r="A240" s="4">
        <v>14824</v>
      </c>
      <c r="B240" s="61">
        <v>101000</v>
      </c>
    </row>
    <row r="241" spans="1:2" x14ac:dyDescent="0.2">
      <c r="A241" s="4">
        <v>14855</v>
      </c>
      <c r="B241" s="61">
        <v>88100</v>
      </c>
    </row>
    <row r="242" spans="1:2" x14ac:dyDescent="0.2">
      <c r="A242" s="4">
        <v>14885</v>
      </c>
      <c r="B242" s="61">
        <v>101000</v>
      </c>
    </row>
    <row r="243" spans="1:2" x14ac:dyDescent="0.2">
      <c r="A243" s="4">
        <v>14916</v>
      </c>
      <c r="B243" s="61">
        <v>152000</v>
      </c>
    </row>
    <row r="244" spans="1:2" x14ac:dyDescent="0.2">
      <c r="A244" s="4">
        <v>14946</v>
      </c>
      <c r="B244" s="61">
        <v>660000</v>
      </c>
    </row>
    <row r="245" spans="1:2" x14ac:dyDescent="0.2">
      <c r="A245" s="4">
        <v>14977</v>
      </c>
      <c r="B245" s="61">
        <v>686000</v>
      </c>
    </row>
    <row r="246" spans="1:2" x14ac:dyDescent="0.2">
      <c r="A246" s="4">
        <v>15008</v>
      </c>
      <c r="B246" s="61">
        <v>1100000</v>
      </c>
    </row>
    <row r="247" spans="1:2" x14ac:dyDescent="0.2">
      <c r="A247" s="4">
        <v>15036</v>
      </c>
      <c r="B247" s="61">
        <v>949000</v>
      </c>
    </row>
    <row r="248" spans="1:2" x14ac:dyDescent="0.2">
      <c r="A248" s="4">
        <v>15067</v>
      </c>
      <c r="B248" s="61">
        <v>839000</v>
      </c>
    </row>
    <row r="249" spans="1:2" x14ac:dyDescent="0.2">
      <c r="A249" s="4">
        <v>15097</v>
      </c>
      <c r="B249" s="61">
        <v>1060000</v>
      </c>
    </row>
    <row r="250" spans="1:2" x14ac:dyDescent="0.2">
      <c r="A250" s="4">
        <v>15128</v>
      </c>
      <c r="B250" s="61">
        <v>451000</v>
      </c>
    </row>
    <row r="251" spans="1:2" x14ac:dyDescent="0.2">
      <c r="A251" s="4">
        <v>15158</v>
      </c>
      <c r="B251" s="61">
        <v>219000</v>
      </c>
    </row>
    <row r="252" spans="1:2" x14ac:dyDescent="0.2">
      <c r="A252" s="4">
        <v>15189</v>
      </c>
      <c r="B252" s="61">
        <v>145000</v>
      </c>
    </row>
    <row r="253" spans="1:2" x14ac:dyDescent="0.2">
      <c r="A253" s="4">
        <v>15220</v>
      </c>
      <c r="B253" s="61">
        <v>120000</v>
      </c>
    </row>
    <row r="254" spans="1:2" x14ac:dyDescent="0.2">
      <c r="A254" s="4">
        <v>15250</v>
      </c>
      <c r="B254" s="61">
        <v>106000</v>
      </c>
    </row>
    <row r="255" spans="1:2" x14ac:dyDescent="0.2">
      <c r="A255" s="4">
        <v>15281</v>
      </c>
      <c r="B255" s="61">
        <v>139000</v>
      </c>
    </row>
    <row r="256" spans="1:2" x14ac:dyDescent="0.2">
      <c r="A256" s="4">
        <v>15311</v>
      </c>
      <c r="B256" s="61">
        <v>817000</v>
      </c>
    </row>
    <row r="257" spans="1:2" x14ac:dyDescent="0.2">
      <c r="A257" s="4">
        <v>15342</v>
      </c>
      <c r="B257" s="61">
        <v>892000</v>
      </c>
    </row>
    <row r="258" spans="1:2" x14ac:dyDescent="0.2">
      <c r="A258" s="4">
        <v>15373</v>
      </c>
      <c r="B258" s="61">
        <v>1060000</v>
      </c>
    </row>
    <row r="259" spans="1:2" x14ac:dyDescent="0.2">
      <c r="A259" s="4">
        <v>15401</v>
      </c>
      <c r="B259" s="61">
        <v>483000</v>
      </c>
    </row>
    <row r="260" spans="1:2" x14ac:dyDescent="0.2">
      <c r="A260" s="4">
        <v>15432</v>
      </c>
      <c r="B260" s="61">
        <v>1070000</v>
      </c>
    </row>
    <row r="261" spans="1:2" x14ac:dyDescent="0.2">
      <c r="A261" s="4">
        <v>15462</v>
      </c>
      <c r="B261" s="61">
        <v>923000</v>
      </c>
    </row>
    <row r="262" spans="1:2" x14ac:dyDescent="0.2">
      <c r="A262" s="4">
        <v>15493</v>
      </c>
      <c r="B262" s="61">
        <v>637000</v>
      </c>
    </row>
    <row r="263" spans="1:2" x14ac:dyDescent="0.2">
      <c r="A263" s="4">
        <v>15523</v>
      </c>
      <c r="B263" s="61">
        <v>253000</v>
      </c>
    </row>
    <row r="264" spans="1:2" x14ac:dyDescent="0.2">
      <c r="A264" s="4">
        <v>15554</v>
      </c>
      <c r="B264" s="61">
        <v>152000</v>
      </c>
    </row>
    <row r="265" spans="1:2" x14ac:dyDescent="0.2">
      <c r="A265" s="4">
        <v>15585</v>
      </c>
      <c r="B265" s="61">
        <v>120000</v>
      </c>
    </row>
    <row r="266" spans="1:2" x14ac:dyDescent="0.2">
      <c r="A266" s="4">
        <v>15615</v>
      </c>
      <c r="B266" s="61">
        <v>108000</v>
      </c>
    </row>
    <row r="267" spans="1:2" x14ac:dyDescent="0.2">
      <c r="A267" s="4">
        <v>15646</v>
      </c>
      <c r="B267" s="61">
        <v>214000</v>
      </c>
    </row>
    <row r="268" spans="1:2" x14ac:dyDescent="0.2">
      <c r="A268" s="4">
        <v>15676</v>
      </c>
      <c r="B268" s="61">
        <v>405000</v>
      </c>
    </row>
    <row r="269" spans="1:2" x14ac:dyDescent="0.2">
      <c r="A269" s="4">
        <v>15707</v>
      </c>
      <c r="B269" s="61">
        <v>986000</v>
      </c>
    </row>
    <row r="270" spans="1:2" x14ac:dyDescent="0.2">
      <c r="A270" s="4">
        <v>15738</v>
      </c>
      <c r="B270" s="61">
        <v>585000</v>
      </c>
    </row>
    <row r="271" spans="1:2" x14ac:dyDescent="0.2">
      <c r="A271" s="4">
        <v>15766</v>
      </c>
      <c r="B271" s="61">
        <v>1180000</v>
      </c>
    </row>
    <row r="272" spans="1:2" x14ac:dyDescent="0.2">
      <c r="A272" s="4">
        <v>15797</v>
      </c>
      <c r="B272" s="61">
        <v>892000</v>
      </c>
    </row>
    <row r="273" spans="1:2" x14ac:dyDescent="0.2">
      <c r="A273" s="4">
        <v>15827</v>
      </c>
      <c r="B273" s="61">
        <v>529000</v>
      </c>
    </row>
    <row r="274" spans="1:2" x14ac:dyDescent="0.2">
      <c r="A274" s="4">
        <v>15858</v>
      </c>
      <c r="B274" s="61">
        <v>321000</v>
      </c>
    </row>
    <row r="275" spans="1:2" x14ac:dyDescent="0.2">
      <c r="A275" s="4">
        <v>15888</v>
      </c>
      <c r="B275" s="61">
        <v>172000</v>
      </c>
    </row>
    <row r="276" spans="1:2" x14ac:dyDescent="0.2">
      <c r="A276" s="4">
        <v>15919</v>
      </c>
      <c r="B276" s="61">
        <v>124000</v>
      </c>
    </row>
    <row r="277" spans="1:2" x14ac:dyDescent="0.2">
      <c r="A277" s="4">
        <v>15950</v>
      </c>
      <c r="B277" s="61">
        <v>104000</v>
      </c>
    </row>
    <row r="278" spans="1:2" x14ac:dyDescent="0.2">
      <c r="A278" s="4">
        <v>15980</v>
      </c>
      <c r="B278" s="61">
        <v>93300</v>
      </c>
    </row>
    <row r="279" spans="1:2" x14ac:dyDescent="0.2">
      <c r="A279" s="4">
        <v>16011</v>
      </c>
      <c r="B279" s="61">
        <v>108000</v>
      </c>
    </row>
    <row r="280" spans="1:2" x14ac:dyDescent="0.2">
      <c r="A280" s="4">
        <v>16041</v>
      </c>
      <c r="B280" s="61">
        <v>118000</v>
      </c>
    </row>
    <row r="281" spans="1:2" x14ac:dyDescent="0.2">
      <c r="A281" s="4">
        <v>16072</v>
      </c>
      <c r="B281" s="61">
        <v>159000</v>
      </c>
    </row>
    <row r="282" spans="1:2" x14ac:dyDescent="0.2">
      <c r="A282" s="4">
        <v>16103</v>
      </c>
      <c r="B282" s="61">
        <v>247000</v>
      </c>
    </row>
    <row r="283" spans="1:2" x14ac:dyDescent="0.2">
      <c r="A283" s="4">
        <v>16132</v>
      </c>
      <c r="B283" s="61">
        <v>400000</v>
      </c>
    </row>
    <row r="284" spans="1:2" x14ac:dyDescent="0.2">
      <c r="A284" s="4">
        <v>16163</v>
      </c>
      <c r="B284" s="61">
        <v>478000</v>
      </c>
    </row>
    <row r="285" spans="1:2" x14ac:dyDescent="0.2">
      <c r="A285" s="4">
        <v>16193</v>
      </c>
      <c r="B285" s="61">
        <v>608000</v>
      </c>
    </row>
    <row r="286" spans="1:2" x14ac:dyDescent="0.2">
      <c r="A286" s="4">
        <v>16224</v>
      </c>
      <c r="B286" s="61">
        <v>274000</v>
      </c>
    </row>
    <row r="287" spans="1:2" x14ac:dyDescent="0.2">
      <c r="A287" s="4">
        <v>16254</v>
      </c>
      <c r="B287" s="61">
        <v>211000</v>
      </c>
    </row>
    <row r="288" spans="1:2" x14ac:dyDescent="0.2">
      <c r="A288" s="4">
        <v>16285</v>
      </c>
      <c r="B288" s="61">
        <v>97500</v>
      </c>
    </row>
    <row r="289" spans="1:2" x14ac:dyDescent="0.2">
      <c r="A289" s="4">
        <v>16316</v>
      </c>
      <c r="B289" s="61">
        <v>78300</v>
      </c>
    </row>
    <row r="290" spans="1:2" x14ac:dyDescent="0.2">
      <c r="A290" s="4">
        <v>16346</v>
      </c>
      <c r="B290" s="61">
        <v>81800</v>
      </c>
    </row>
    <row r="291" spans="1:2" x14ac:dyDescent="0.2">
      <c r="A291" s="4">
        <v>16377</v>
      </c>
      <c r="B291" s="61">
        <v>217000</v>
      </c>
    </row>
    <row r="292" spans="1:2" x14ac:dyDescent="0.2">
      <c r="A292" s="4">
        <v>16407</v>
      </c>
      <c r="B292" s="61">
        <v>295000</v>
      </c>
    </row>
    <row r="293" spans="1:2" x14ac:dyDescent="0.2">
      <c r="A293" s="4">
        <v>16438</v>
      </c>
      <c r="B293" s="61">
        <v>214000</v>
      </c>
    </row>
    <row r="294" spans="1:2" x14ac:dyDescent="0.2">
      <c r="A294" s="4">
        <v>16469</v>
      </c>
      <c r="B294" s="61">
        <v>780000</v>
      </c>
    </row>
    <row r="295" spans="1:2" x14ac:dyDescent="0.2">
      <c r="A295" s="4">
        <v>16497</v>
      </c>
      <c r="B295" s="61">
        <v>392000</v>
      </c>
    </row>
    <row r="296" spans="1:2" x14ac:dyDescent="0.2">
      <c r="A296" s="4">
        <v>16528</v>
      </c>
      <c r="B296" s="61">
        <v>527000</v>
      </c>
    </row>
    <row r="297" spans="1:2" x14ac:dyDescent="0.2">
      <c r="A297" s="4">
        <v>16558</v>
      </c>
      <c r="B297" s="61">
        <v>617000</v>
      </c>
    </row>
    <row r="298" spans="1:2" x14ac:dyDescent="0.2">
      <c r="A298" s="4">
        <v>16589</v>
      </c>
      <c r="B298" s="61">
        <v>276000</v>
      </c>
    </row>
    <row r="299" spans="1:2" x14ac:dyDescent="0.2">
      <c r="A299" s="4">
        <v>16619</v>
      </c>
      <c r="B299" s="61">
        <v>143000</v>
      </c>
    </row>
    <row r="300" spans="1:2" x14ac:dyDescent="0.2">
      <c r="A300" s="4">
        <v>16650</v>
      </c>
      <c r="B300" s="61">
        <v>107000</v>
      </c>
    </row>
    <row r="301" spans="1:2" x14ac:dyDescent="0.2">
      <c r="A301" s="4">
        <v>16681</v>
      </c>
      <c r="B301" s="61">
        <v>85800</v>
      </c>
    </row>
    <row r="302" spans="1:2" x14ac:dyDescent="0.2">
      <c r="A302" s="4">
        <v>16711</v>
      </c>
      <c r="B302" s="61">
        <v>121000</v>
      </c>
    </row>
    <row r="303" spans="1:2" x14ac:dyDescent="0.2">
      <c r="A303" s="4">
        <v>16742</v>
      </c>
      <c r="B303" s="61">
        <v>222000</v>
      </c>
    </row>
    <row r="304" spans="1:2" x14ac:dyDescent="0.2">
      <c r="A304" s="4">
        <v>16772</v>
      </c>
      <c r="B304" s="61">
        <v>851000</v>
      </c>
    </row>
    <row r="305" spans="1:2" x14ac:dyDescent="0.2">
      <c r="A305" s="4">
        <v>16803</v>
      </c>
      <c r="B305" s="61">
        <v>483000</v>
      </c>
    </row>
    <row r="306" spans="1:2" x14ac:dyDescent="0.2">
      <c r="A306" s="4">
        <v>16834</v>
      </c>
      <c r="B306" s="61">
        <v>250000</v>
      </c>
    </row>
    <row r="307" spans="1:2" x14ac:dyDescent="0.2">
      <c r="A307" s="4">
        <v>16862</v>
      </c>
      <c r="B307" s="61">
        <v>460000</v>
      </c>
    </row>
    <row r="308" spans="1:2" x14ac:dyDescent="0.2">
      <c r="A308" s="4">
        <v>16893</v>
      </c>
      <c r="B308" s="61">
        <v>673000</v>
      </c>
    </row>
    <row r="309" spans="1:2" x14ac:dyDescent="0.2">
      <c r="A309" s="4">
        <v>16923</v>
      </c>
      <c r="B309" s="61">
        <v>569000</v>
      </c>
    </row>
    <row r="310" spans="1:2" x14ac:dyDescent="0.2">
      <c r="A310" s="4">
        <v>16954</v>
      </c>
      <c r="B310" s="61">
        <v>228000</v>
      </c>
    </row>
    <row r="311" spans="1:2" x14ac:dyDescent="0.2">
      <c r="A311" s="4">
        <v>16984</v>
      </c>
      <c r="B311" s="61">
        <v>135000</v>
      </c>
    </row>
    <row r="312" spans="1:2" x14ac:dyDescent="0.2">
      <c r="A312" s="4">
        <v>17015</v>
      </c>
      <c r="B312" s="61">
        <v>106000</v>
      </c>
    </row>
    <row r="313" spans="1:2" x14ac:dyDescent="0.2">
      <c r="A313" s="4">
        <v>17046</v>
      </c>
      <c r="B313" s="61">
        <v>86800</v>
      </c>
    </row>
    <row r="314" spans="1:2" x14ac:dyDescent="0.2">
      <c r="A314" s="4">
        <v>17076</v>
      </c>
      <c r="B314" s="61">
        <v>81400</v>
      </c>
    </row>
    <row r="315" spans="1:2" x14ac:dyDescent="0.2">
      <c r="A315" s="4">
        <v>17107</v>
      </c>
      <c r="B315" s="61">
        <v>204000</v>
      </c>
    </row>
    <row r="316" spans="1:2" x14ac:dyDescent="0.2">
      <c r="A316" s="4">
        <v>17137</v>
      </c>
      <c r="B316" s="61">
        <v>214000</v>
      </c>
    </row>
    <row r="317" spans="1:2" x14ac:dyDescent="0.2">
      <c r="A317" s="4">
        <v>17168</v>
      </c>
      <c r="B317" s="61">
        <v>117000</v>
      </c>
    </row>
    <row r="318" spans="1:2" x14ac:dyDescent="0.2">
      <c r="A318" s="4">
        <v>17199</v>
      </c>
      <c r="B318" s="61">
        <v>359000</v>
      </c>
    </row>
    <row r="319" spans="1:2" x14ac:dyDescent="0.2">
      <c r="A319" s="4">
        <v>17227</v>
      </c>
      <c r="B319" s="61">
        <v>515000</v>
      </c>
    </row>
    <row r="320" spans="1:2" x14ac:dyDescent="0.2">
      <c r="A320" s="4">
        <v>17258</v>
      </c>
      <c r="B320" s="61">
        <v>419000</v>
      </c>
    </row>
    <row r="321" spans="1:2" x14ac:dyDescent="0.2">
      <c r="A321" s="4">
        <v>17288</v>
      </c>
      <c r="B321" s="61">
        <v>212000</v>
      </c>
    </row>
    <row r="322" spans="1:2" x14ac:dyDescent="0.2">
      <c r="A322" s="4">
        <v>17319</v>
      </c>
      <c r="B322" s="61">
        <v>165000</v>
      </c>
    </row>
    <row r="323" spans="1:2" x14ac:dyDescent="0.2">
      <c r="A323" s="4">
        <v>17349</v>
      </c>
      <c r="B323" s="61">
        <v>93200</v>
      </c>
    </row>
    <row r="324" spans="1:2" x14ac:dyDescent="0.2">
      <c r="A324" s="4">
        <v>17380</v>
      </c>
      <c r="B324" s="61">
        <v>81200</v>
      </c>
    </row>
    <row r="325" spans="1:2" x14ac:dyDescent="0.2">
      <c r="A325" s="4">
        <v>17411</v>
      </c>
      <c r="B325" s="61">
        <v>71200</v>
      </c>
    </row>
    <row r="326" spans="1:2" x14ac:dyDescent="0.2">
      <c r="A326" s="4">
        <v>17441</v>
      </c>
      <c r="B326" s="61">
        <v>140000</v>
      </c>
    </row>
    <row r="327" spans="1:2" x14ac:dyDescent="0.2">
      <c r="A327" s="4">
        <v>17472</v>
      </c>
      <c r="B327" s="61">
        <v>122000</v>
      </c>
    </row>
    <row r="328" spans="1:2" x14ac:dyDescent="0.2">
      <c r="A328" s="4">
        <v>17502</v>
      </c>
      <c r="B328" s="61">
        <v>96900</v>
      </c>
    </row>
    <row r="329" spans="1:2" x14ac:dyDescent="0.2">
      <c r="A329" s="4">
        <v>17533</v>
      </c>
      <c r="B329" s="61">
        <v>404000</v>
      </c>
    </row>
    <row r="330" spans="1:2" x14ac:dyDescent="0.2">
      <c r="A330" s="4">
        <v>17564</v>
      </c>
      <c r="B330" s="61">
        <v>140000</v>
      </c>
    </row>
    <row r="331" spans="1:2" x14ac:dyDescent="0.2">
      <c r="A331" s="4">
        <v>17593</v>
      </c>
      <c r="B331" s="61">
        <v>272000</v>
      </c>
    </row>
    <row r="332" spans="1:2" x14ac:dyDescent="0.2">
      <c r="A332" s="4">
        <v>17624</v>
      </c>
      <c r="B332" s="61">
        <v>934000</v>
      </c>
    </row>
    <row r="333" spans="1:2" x14ac:dyDescent="0.2">
      <c r="A333" s="4">
        <v>17654</v>
      </c>
      <c r="B333" s="61">
        <v>838000</v>
      </c>
    </row>
    <row r="334" spans="1:2" x14ac:dyDescent="0.2">
      <c r="A334" s="4">
        <v>17685</v>
      </c>
      <c r="B334" s="61">
        <v>533000</v>
      </c>
    </row>
    <row r="335" spans="1:2" x14ac:dyDescent="0.2">
      <c r="A335" s="4">
        <v>17715</v>
      </c>
      <c r="B335" s="61">
        <v>181000</v>
      </c>
    </row>
    <row r="336" spans="1:2" x14ac:dyDescent="0.2">
      <c r="A336" s="4">
        <v>17746</v>
      </c>
      <c r="B336" s="61">
        <v>107000</v>
      </c>
    </row>
    <row r="337" spans="1:2" x14ac:dyDescent="0.2">
      <c r="A337" s="4">
        <v>17777</v>
      </c>
      <c r="B337" s="61">
        <v>85800</v>
      </c>
    </row>
    <row r="338" spans="1:2" x14ac:dyDescent="0.2">
      <c r="A338" s="4">
        <v>17807</v>
      </c>
      <c r="B338" s="61">
        <v>80300</v>
      </c>
    </row>
    <row r="339" spans="1:2" x14ac:dyDescent="0.2">
      <c r="A339" s="4">
        <v>17838</v>
      </c>
      <c r="B339" s="61">
        <v>112000</v>
      </c>
    </row>
    <row r="340" spans="1:2" x14ac:dyDescent="0.2">
      <c r="A340" s="4">
        <v>17868</v>
      </c>
      <c r="B340" s="61">
        <v>137000</v>
      </c>
    </row>
    <row r="341" spans="1:2" x14ac:dyDescent="0.2">
      <c r="A341" s="4">
        <v>17899</v>
      </c>
      <c r="B341" s="61">
        <v>101000</v>
      </c>
    </row>
    <row r="342" spans="1:2" x14ac:dyDescent="0.2">
      <c r="A342" s="4">
        <v>17930</v>
      </c>
      <c r="B342" s="61">
        <v>146000</v>
      </c>
    </row>
    <row r="343" spans="1:2" x14ac:dyDescent="0.2">
      <c r="A343" s="4">
        <v>17958</v>
      </c>
      <c r="B343" s="61">
        <v>453000</v>
      </c>
    </row>
    <row r="344" spans="1:2" x14ac:dyDescent="0.2">
      <c r="A344" s="4">
        <v>17989</v>
      </c>
      <c r="B344" s="61">
        <v>638000</v>
      </c>
    </row>
    <row r="345" spans="1:2" x14ac:dyDescent="0.2">
      <c r="A345" s="4">
        <v>18019</v>
      </c>
      <c r="B345" s="61">
        <v>504000</v>
      </c>
    </row>
    <row r="346" spans="1:2" x14ac:dyDescent="0.2">
      <c r="A346" s="4">
        <v>18050</v>
      </c>
      <c r="B346" s="61">
        <v>179000</v>
      </c>
    </row>
    <row r="347" spans="1:2" x14ac:dyDescent="0.2">
      <c r="A347" s="4">
        <v>18080</v>
      </c>
      <c r="B347" s="61">
        <v>99500</v>
      </c>
    </row>
    <row r="348" spans="1:2" x14ac:dyDescent="0.2">
      <c r="A348" s="4">
        <v>18111</v>
      </c>
      <c r="B348" s="61">
        <v>80300</v>
      </c>
    </row>
    <row r="349" spans="1:2" x14ac:dyDescent="0.2">
      <c r="A349" s="4">
        <v>18142</v>
      </c>
      <c r="B349" s="61">
        <v>65100</v>
      </c>
    </row>
    <row r="350" spans="1:2" x14ac:dyDescent="0.2">
      <c r="A350" s="4">
        <v>18172</v>
      </c>
      <c r="B350" s="61">
        <v>59600</v>
      </c>
    </row>
    <row r="351" spans="1:2" x14ac:dyDescent="0.2">
      <c r="A351" s="4">
        <v>18203</v>
      </c>
      <c r="B351" s="61">
        <v>80600</v>
      </c>
    </row>
    <row r="352" spans="1:2" x14ac:dyDescent="0.2">
      <c r="A352" s="4">
        <v>18233</v>
      </c>
      <c r="B352" s="61">
        <v>77400</v>
      </c>
    </row>
    <row r="353" spans="1:2" x14ac:dyDescent="0.2">
      <c r="A353" s="4">
        <v>18264</v>
      </c>
      <c r="B353" s="61">
        <v>333000</v>
      </c>
    </row>
    <row r="354" spans="1:2" x14ac:dyDescent="0.2">
      <c r="A354" s="4">
        <v>18295</v>
      </c>
      <c r="B354" s="61">
        <v>568000</v>
      </c>
    </row>
    <row r="355" spans="1:2" x14ac:dyDescent="0.2">
      <c r="A355" s="4">
        <v>18323</v>
      </c>
      <c r="B355" s="61">
        <v>557000</v>
      </c>
    </row>
    <row r="356" spans="1:2" x14ac:dyDescent="0.2">
      <c r="A356" s="4">
        <v>18354</v>
      </c>
      <c r="B356" s="61">
        <v>834000</v>
      </c>
    </row>
    <row r="357" spans="1:2" x14ac:dyDescent="0.2">
      <c r="A357" s="4">
        <v>18384</v>
      </c>
      <c r="B357" s="61">
        <v>698000</v>
      </c>
    </row>
    <row r="358" spans="1:2" x14ac:dyDescent="0.2">
      <c r="A358" s="4">
        <v>18415</v>
      </c>
      <c r="B358" s="61">
        <v>318000</v>
      </c>
    </row>
    <row r="359" spans="1:2" x14ac:dyDescent="0.2">
      <c r="A359" s="4">
        <v>18445</v>
      </c>
      <c r="B359" s="61">
        <v>138000</v>
      </c>
    </row>
    <row r="360" spans="1:2" x14ac:dyDescent="0.2">
      <c r="A360" s="4">
        <v>18476</v>
      </c>
      <c r="B360" s="61">
        <v>98100</v>
      </c>
    </row>
    <row r="361" spans="1:2" x14ac:dyDescent="0.2">
      <c r="A361" s="4">
        <v>18507</v>
      </c>
      <c r="B361" s="61">
        <v>79400</v>
      </c>
    </row>
    <row r="362" spans="1:2" x14ac:dyDescent="0.2">
      <c r="A362" s="4">
        <v>18537</v>
      </c>
      <c r="B362" s="61">
        <v>178000</v>
      </c>
    </row>
    <row r="363" spans="1:2" x14ac:dyDescent="0.2">
      <c r="A363" s="4">
        <v>18568</v>
      </c>
      <c r="B363" s="61">
        <v>767000</v>
      </c>
    </row>
    <row r="364" spans="1:2" x14ac:dyDescent="0.2">
      <c r="A364" s="4">
        <v>18598</v>
      </c>
      <c r="B364" s="61">
        <v>1090000</v>
      </c>
    </row>
    <row r="365" spans="1:2" x14ac:dyDescent="0.2">
      <c r="A365" s="4">
        <v>18629</v>
      </c>
      <c r="B365" s="61">
        <v>668000</v>
      </c>
    </row>
    <row r="366" spans="1:2" x14ac:dyDescent="0.2">
      <c r="A366" s="4">
        <v>18660</v>
      </c>
      <c r="B366" s="61">
        <v>768000</v>
      </c>
    </row>
    <row r="367" spans="1:2" x14ac:dyDescent="0.2">
      <c r="A367" s="4">
        <v>18688</v>
      </c>
      <c r="B367" s="61">
        <v>522000</v>
      </c>
    </row>
    <row r="368" spans="1:2" x14ac:dyDescent="0.2">
      <c r="A368" s="4">
        <v>18719</v>
      </c>
      <c r="B368" s="61">
        <v>601000</v>
      </c>
    </row>
    <row r="369" spans="1:2" x14ac:dyDescent="0.2">
      <c r="A369" s="4">
        <v>18749</v>
      </c>
      <c r="B369" s="61">
        <v>546000</v>
      </c>
    </row>
    <row r="370" spans="1:2" x14ac:dyDescent="0.2">
      <c r="A370" s="4">
        <v>18780</v>
      </c>
      <c r="B370" s="61">
        <v>230000</v>
      </c>
    </row>
    <row r="371" spans="1:2" x14ac:dyDescent="0.2">
      <c r="A371" s="4">
        <v>18810</v>
      </c>
      <c r="B371" s="61">
        <v>134000</v>
      </c>
    </row>
    <row r="372" spans="1:2" x14ac:dyDescent="0.2">
      <c r="A372" s="4">
        <v>18841</v>
      </c>
      <c r="B372" s="61">
        <v>101000</v>
      </c>
    </row>
    <row r="373" spans="1:2" x14ac:dyDescent="0.2">
      <c r="A373" s="4">
        <v>18872</v>
      </c>
      <c r="B373" s="61">
        <v>86000</v>
      </c>
    </row>
    <row r="374" spans="1:2" x14ac:dyDescent="0.2">
      <c r="A374" s="4">
        <v>18902</v>
      </c>
      <c r="B374" s="61">
        <v>108000</v>
      </c>
    </row>
    <row r="375" spans="1:2" x14ac:dyDescent="0.2">
      <c r="A375" s="4">
        <v>18933</v>
      </c>
      <c r="B375" s="61">
        <v>191000</v>
      </c>
    </row>
    <row r="376" spans="1:2" x14ac:dyDescent="0.2">
      <c r="A376" s="4">
        <v>18963</v>
      </c>
      <c r="B376" s="61">
        <v>644000</v>
      </c>
    </row>
    <row r="377" spans="1:2" x14ac:dyDescent="0.2">
      <c r="A377" s="4">
        <v>18994</v>
      </c>
      <c r="B377" s="61">
        <v>532000</v>
      </c>
    </row>
    <row r="378" spans="1:2" x14ac:dyDescent="0.2">
      <c r="A378" s="4">
        <v>19025</v>
      </c>
      <c r="B378" s="61">
        <v>830000</v>
      </c>
    </row>
    <row r="379" spans="1:2" x14ac:dyDescent="0.2">
      <c r="A379" s="4">
        <v>19054</v>
      </c>
      <c r="B379" s="61">
        <v>677000</v>
      </c>
    </row>
    <row r="380" spans="1:2" x14ac:dyDescent="0.2">
      <c r="A380" s="4">
        <v>19085</v>
      </c>
      <c r="B380" s="61">
        <v>1830000</v>
      </c>
    </row>
    <row r="381" spans="1:2" x14ac:dyDescent="0.2">
      <c r="A381" s="4">
        <v>19115</v>
      </c>
      <c r="B381" s="61">
        <v>1690000</v>
      </c>
    </row>
    <row r="382" spans="1:2" x14ac:dyDescent="0.2">
      <c r="A382" s="4">
        <v>19146</v>
      </c>
      <c r="B382" s="61">
        <v>820000</v>
      </c>
    </row>
    <row r="383" spans="1:2" x14ac:dyDescent="0.2">
      <c r="A383" s="4">
        <v>19176</v>
      </c>
      <c r="B383" s="61">
        <v>336000</v>
      </c>
    </row>
    <row r="384" spans="1:2" x14ac:dyDescent="0.2">
      <c r="A384" s="4">
        <v>19207</v>
      </c>
      <c r="B384" s="61">
        <v>176000</v>
      </c>
    </row>
    <row r="385" spans="1:2" x14ac:dyDescent="0.2">
      <c r="A385" s="4">
        <v>19238</v>
      </c>
      <c r="B385" s="61">
        <v>128000</v>
      </c>
    </row>
    <row r="386" spans="1:2" x14ac:dyDescent="0.2">
      <c r="A386" s="4">
        <v>19268</v>
      </c>
      <c r="B386" s="61">
        <v>107000</v>
      </c>
    </row>
    <row r="387" spans="1:2" x14ac:dyDescent="0.2">
      <c r="A387" s="4">
        <v>19299</v>
      </c>
      <c r="B387" s="61">
        <v>110000</v>
      </c>
    </row>
    <row r="388" spans="1:2" x14ac:dyDescent="0.2">
      <c r="A388" s="4">
        <v>19329</v>
      </c>
      <c r="B388" s="61">
        <v>275500</v>
      </c>
    </row>
    <row r="389" spans="1:2" x14ac:dyDescent="0.2">
      <c r="A389" s="4">
        <v>19360</v>
      </c>
      <c r="B389" s="61">
        <v>1260000</v>
      </c>
    </row>
    <row r="390" spans="1:2" x14ac:dyDescent="0.2">
      <c r="A390" s="4">
        <v>19391</v>
      </c>
      <c r="B390" s="61">
        <v>352000</v>
      </c>
    </row>
    <row r="391" spans="1:2" x14ac:dyDescent="0.2">
      <c r="A391" s="4">
        <v>19419</v>
      </c>
      <c r="B391" s="61">
        <v>443000</v>
      </c>
    </row>
    <row r="392" spans="1:2" x14ac:dyDescent="0.2">
      <c r="A392" s="4">
        <v>19450</v>
      </c>
      <c r="B392" s="61">
        <v>738000</v>
      </c>
    </row>
    <row r="393" spans="1:2" x14ac:dyDescent="0.2">
      <c r="A393" s="4">
        <v>19480</v>
      </c>
      <c r="B393" s="61">
        <v>793000</v>
      </c>
    </row>
    <row r="394" spans="1:2" x14ac:dyDescent="0.2">
      <c r="A394" s="4">
        <v>19511</v>
      </c>
      <c r="B394" s="61">
        <v>620000</v>
      </c>
    </row>
    <row r="395" spans="1:2" x14ac:dyDescent="0.2">
      <c r="A395" s="4">
        <v>19541</v>
      </c>
      <c r="B395" s="61">
        <v>254000</v>
      </c>
    </row>
    <row r="396" spans="1:2" x14ac:dyDescent="0.2">
      <c r="A396" s="4">
        <v>19572</v>
      </c>
      <c r="B396" s="61">
        <v>143000</v>
      </c>
    </row>
    <row r="397" spans="1:2" x14ac:dyDescent="0.2">
      <c r="A397" s="4">
        <v>19603</v>
      </c>
      <c r="B397" s="61">
        <v>120000</v>
      </c>
    </row>
    <row r="398" spans="1:2" x14ac:dyDescent="0.2">
      <c r="A398" s="4">
        <v>19633</v>
      </c>
      <c r="B398" s="61">
        <v>108000</v>
      </c>
    </row>
    <row r="399" spans="1:2" x14ac:dyDescent="0.2">
      <c r="A399" s="4">
        <v>19664</v>
      </c>
      <c r="B399" s="61">
        <v>194000</v>
      </c>
    </row>
    <row r="400" spans="1:2" x14ac:dyDescent="0.2">
      <c r="A400" s="4">
        <v>19694</v>
      </c>
      <c r="B400" s="61">
        <v>168000</v>
      </c>
    </row>
    <row r="401" spans="1:2" x14ac:dyDescent="0.2">
      <c r="A401" s="4">
        <v>19725</v>
      </c>
      <c r="B401" s="61">
        <v>321000</v>
      </c>
    </row>
    <row r="402" spans="1:2" x14ac:dyDescent="0.2">
      <c r="A402" s="4">
        <v>19756</v>
      </c>
      <c r="B402" s="61">
        <v>504000</v>
      </c>
    </row>
    <row r="403" spans="1:2" x14ac:dyDescent="0.2">
      <c r="A403" s="4">
        <v>19784</v>
      </c>
      <c r="B403" s="61">
        <v>766000</v>
      </c>
    </row>
    <row r="404" spans="1:2" x14ac:dyDescent="0.2">
      <c r="A404" s="4">
        <v>19815</v>
      </c>
      <c r="B404" s="61">
        <v>1020000</v>
      </c>
    </row>
    <row r="405" spans="1:2" x14ac:dyDescent="0.2">
      <c r="A405" s="4">
        <v>19845</v>
      </c>
      <c r="B405" s="61">
        <v>559000</v>
      </c>
    </row>
    <row r="406" spans="1:2" x14ac:dyDescent="0.2">
      <c r="A406" s="4">
        <v>19876</v>
      </c>
      <c r="B406" s="61">
        <v>241000</v>
      </c>
    </row>
    <row r="407" spans="1:2" x14ac:dyDescent="0.2">
      <c r="A407" s="4">
        <v>19906</v>
      </c>
      <c r="B407" s="61">
        <v>145000</v>
      </c>
    </row>
    <row r="408" spans="1:2" x14ac:dyDescent="0.2">
      <c r="A408" s="4">
        <v>19937</v>
      </c>
      <c r="B408" s="61">
        <v>108000</v>
      </c>
    </row>
    <row r="409" spans="1:2" x14ac:dyDescent="0.2">
      <c r="A409" s="4">
        <v>19968</v>
      </c>
      <c r="B409" s="61">
        <v>96000</v>
      </c>
    </row>
    <row r="410" spans="1:2" x14ac:dyDescent="0.2">
      <c r="A410" s="4">
        <v>19998</v>
      </c>
      <c r="B410" s="61">
        <v>89000</v>
      </c>
    </row>
    <row r="411" spans="1:2" x14ac:dyDescent="0.2">
      <c r="A411" s="4">
        <v>20029</v>
      </c>
      <c r="B411" s="61">
        <v>148000</v>
      </c>
    </row>
    <row r="412" spans="1:2" x14ac:dyDescent="0.2">
      <c r="A412" s="4">
        <v>20059</v>
      </c>
      <c r="B412" s="61">
        <v>220000</v>
      </c>
    </row>
    <row r="413" spans="1:2" x14ac:dyDescent="0.2">
      <c r="A413" s="4">
        <v>20090</v>
      </c>
      <c r="B413" s="61">
        <v>187000</v>
      </c>
    </row>
    <row r="414" spans="1:2" x14ac:dyDescent="0.2">
      <c r="A414" s="4">
        <v>20121</v>
      </c>
      <c r="B414" s="61">
        <v>159000</v>
      </c>
    </row>
    <row r="415" spans="1:2" x14ac:dyDescent="0.2">
      <c r="A415" s="4">
        <v>20149</v>
      </c>
      <c r="B415" s="61">
        <v>277000</v>
      </c>
    </row>
    <row r="416" spans="1:2" x14ac:dyDescent="0.2">
      <c r="A416" s="4">
        <v>20180</v>
      </c>
      <c r="B416" s="61">
        <v>347000</v>
      </c>
    </row>
    <row r="417" spans="1:2" x14ac:dyDescent="0.2">
      <c r="A417" s="4">
        <v>20210</v>
      </c>
      <c r="B417" s="61">
        <v>537000</v>
      </c>
    </row>
    <row r="418" spans="1:2" x14ac:dyDescent="0.2">
      <c r="A418" s="4">
        <v>20241</v>
      </c>
      <c r="B418" s="61">
        <v>231000</v>
      </c>
    </row>
    <row r="419" spans="1:2" x14ac:dyDescent="0.2">
      <c r="A419" s="4">
        <v>20271</v>
      </c>
      <c r="B419" s="61">
        <v>115000</v>
      </c>
    </row>
    <row r="420" spans="1:2" x14ac:dyDescent="0.2">
      <c r="A420" s="4">
        <v>20302</v>
      </c>
      <c r="B420" s="61">
        <v>84900</v>
      </c>
    </row>
    <row r="421" spans="1:2" x14ac:dyDescent="0.2">
      <c r="A421" s="4">
        <v>20333</v>
      </c>
      <c r="B421" s="61">
        <v>77100</v>
      </c>
    </row>
    <row r="422" spans="1:2" x14ac:dyDescent="0.2">
      <c r="A422" s="4">
        <v>20363</v>
      </c>
      <c r="B422" s="61">
        <v>74100</v>
      </c>
    </row>
    <row r="423" spans="1:2" x14ac:dyDescent="0.2">
      <c r="A423" s="4">
        <v>20394</v>
      </c>
      <c r="B423" s="61">
        <v>111000</v>
      </c>
    </row>
    <row r="424" spans="1:2" x14ac:dyDescent="0.2">
      <c r="A424" s="4">
        <v>20424</v>
      </c>
      <c r="B424" s="61">
        <v>1960000</v>
      </c>
    </row>
    <row r="425" spans="1:2" x14ac:dyDescent="0.2">
      <c r="A425" s="4">
        <v>20455</v>
      </c>
      <c r="B425" s="61">
        <v>1370000</v>
      </c>
    </row>
    <row r="426" spans="1:2" x14ac:dyDescent="0.2">
      <c r="A426" s="4">
        <v>20486</v>
      </c>
      <c r="B426" s="61">
        <v>748000</v>
      </c>
    </row>
    <row r="427" spans="1:2" x14ac:dyDescent="0.2">
      <c r="A427" s="4">
        <v>20515</v>
      </c>
      <c r="B427" s="61">
        <v>717000</v>
      </c>
    </row>
    <row r="428" spans="1:2" x14ac:dyDescent="0.2">
      <c r="A428" s="4">
        <v>20546</v>
      </c>
      <c r="B428" s="61">
        <v>898000</v>
      </c>
    </row>
    <row r="429" spans="1:2" x14ac:dyDescent="0.2">
      <c r="A429" s="4">
        <v>20576</v>
      </c>
      <c r="B429" s="61">
        <v>1060000</v>
      </c>
    </row>
    <row r="430" spans="1:2" x14ac:dyDescent="0.2">
      <c r="A430" s="4">
        <v>20607</v>
      </c>
      <c r="B430" s="61">
        <v>513000</v>
      </c>
    </row>
    <row r="431" spans="1:2" x14ac:dyDescent="0.2">
      <c r="A431" s="4">
        <v>20637</v>
      </c>
      <c r="B431" s="61">
        <v>261000</v>
      </c>
    </row>
    <row r="432" spans="1:2" x14ac:dyDescent="0.2">
      <c r="A432" s="4">
        <v>20668</v>
      </c>
      <c r="B432" s="61">
        <v>142000</v>
      </c>
    </row>
    <row r="433" spans="1:2" x14ac:dyDescent="0.2">
      <c r="A433" s="4">
        <v>20699</v>
      </c>
      <c r="B433" s="61">
        <v>120000</v>
      </c>
    </row>
    <row r="434" spans="1:2" x14ac:dyDescent="0.2">
      <c r="A434" s="4">
        <v>20729</v>
      </c>
      <c r="B434" s="61">
        <v>142000</v>
      </c>
    </row>
    <row r="435" spans="1:2" x14ac:dyDescent="0.2">
      <c r="A435" s="4">
        <v>20760</v>
      </c>
      <c r="B435" s="61">
        <v>136000</v>
      </c>
    </row>
    <row r="436" spans="1:2" x14ac:dyDescent="0.2">
      <c r="A436" s="4">
        <v>20790</v>
      </c>
      <c r="B436" s="61">
        <v>124000</v>
      </c>
    </row>
    <row r="437" spans="1:2" x14ac:dyDescent="0.2">
      <c r="A437" s="4">
        <v>20821</v>
      </c>
      <c r="B437" s="61">
        <v>155000</v>
      </c>
    </row>
    <row r="438" spans="1:2" x14ac:dyDescent="0.2">
      <c r="A438" s="4">
        <v>20852</v>
      </c>
      <c r="B438" s="61">
        <v>649000</v>
      </c>
    </row>
    <row r="439" spans="1:2" x14ac:dyDescent="0.2">
      <c r="A439" s="4">
        <v>20880</v>
      </c>
      <c r="B439" s="61">
        <v>708000</v>
      </c>
    </row>
    <row r="440" spans="1:2" x14ac:dyDescent="0.2">
      <c r="A440" s="4">
        <v>20911</v>
      </c>
      <c r="B440" s="61">
        <v>447000</v>
      </c>
    </row>
    <row r="441" spans="1:2" x14ac:dyDescent="0.2">
      <c r="A441" s="4">
        <v>20941</v>
      </c>
      <c r="B441" s="61">
        <v>635000</v>
      </c>
    </row>
    <row r="442" spans="1:2" x14ac:dyDescent="0.2">
      <c r="A442" s="4">
        <v>20972</v>
      </c>
      <c r="B442" s="61">
        <v>290000</v>
      </c>
    </row>
    <row r="443" spans="1:2" x14ac:dyDescent="0.2">
      <c r="A443" s="4">
        <v>21002</v>
      </c>
      <c r="B443" s="61">
        <v>136000</v>
      </c>
    </row>
    <row r="444" spans="1:2" x14ac:dyDescent="0.2">
      <c r="A444" s="4">
        <v>21033</v>
      </c>
      <c r="B444" s="61">
        <v>104000</v>
      </c>
    </row>
    <row r="445" spans="1:2" x14ac:dyDescent="0.2">
      <c r="A445" s="4">
        <v>21064</v>
      </c>
      <c r="B445" s="61">
        <v>97800</v>
      </c>
    </row>
    <row r="446" spans="1:2" x14ac:dyDescent="0.2">
      <c r="A446" s="4">
        <v>21094</v>
      </c>
      <c r="B446" s="61">
        <v>153800</v>
      </c>
    </row>
    <row r="447" spans="1:2" x14ac:dyDescent="0.2">
      <c r="A447" s="4">
        <v>21125</v>
      </c>
      <c r="B447" s="61">
        <v>176200</v>
      </c>
    </row>
    <row r="448" spans="1:2" x14ac:dyDescent="0.2">
      <c r="A448" s="4">
        <v>21155</v>
      </c>
      <c r="B448" s="61">
        <v>341300</v>
      </c>
    </row>
    <row r="449" spans="1:2" x14ac:dyDescent="0.2">
      <c r="A449" s="4">
        <v>21186</v>
      </c>
      <c r="B449" s="61">
        <v>391900</v>
      </c>
    </row>
    <row r="450" spans="1:2" x14ac:dyDescent="0.2">
      <c r="A450" s="4">
        <v>21217</v>
      </c>
      <c r="B450" s="61">
        <v>1434800</v>
      </c>
    </row>
    <row r="451" spans="1:2" x14ac:dyDescent="0.2">
      <c r="A451" s="4">
        <v>21245</v>
      </c>
      <c r="B451" s="61">
        <v>851700</v>
      </c>
    </row>
    <row r="452" spans="1:2" x14ac:dyDescent="0.2">
      <c r="A452" s="4">
        <v>21276</v>
      </c>
      <c r="B452" s="61">
        <v>1145900</v>
      </c>
    </row>
    <row r="453" spans="1:2" x14ac:dyDescent="0.2">
      <c r="A453" s="4">
        <v>21306</v>
      </c>
      <c r="B453" s="61">
        <v>1275300</v>
      </c>
    </row>
    <row r="454" spans="1:2" x14ac:dyDescent="0.2">
      <c r="A454" s="4">
        <v>21337</v>
      </c>
      <c r="B454" s="61">
        <v>663400</v>
      </c>
    </row>
    <row r="455" spans="1:2" x14ac:dyDescent="0.2">
      <c r="A455" s="4">
        <v>21367</v>
      </c>
      <c r="B455" s="61">
        <v>265100</v>
      </c>
    </row>
    <row r="456" spans="1:2" x14ac:dyDescent="0.2">
      <c r="A456" s="4">
        <v>21398</v>
      </c>
      <c r="B456" s="61">
        <v>159700</v>
      </c>
    </row>
    <row r="457" spans="1:2" x14ac:dyDescent="0.2">
      <c r="A457" s="4">
        <v>21429</v>
      </c>
      <c r="B457" s="61">
        <v>111000</v>
      </c>
    </row>
    <row r="458" spans="1:2" x14ac:dyDescent="0.2">
      <c r="A458" s="4">
        <v>21459</v>
      </c>
      <c r="B458" s="61">
        <v>104700</v>
      </c>
    </row>
    <row r="459" spans="1:2" x14ac:dyDescent="0.2">
      <c r="A459" s="4">
        <v>21490</v>
      </c>
      <c r="B459" s="61">
        <v>118600</v>
      </c>
    </row>
    <row r="460" spans="1:2" x14ac:dyDescent="0.2">
      <c r="A460" s="4">
        <v>21520</v>
      </c>
      <c r="B460" s="61">
        <v>131300</v>
      </c>
    </row>
    <row r="461" spans="1:2" x14ac:dyDescent="0.2">
      <c r="A461" s="4">
        <v>21551</v>
      </c>
      <c r="B461" s="61">
        <v>417600</v>
      </c>
    </row>
    <row r="462" spans="1:2" x14ac:dyDescent="0.2">
      <c r="A462" s="4">
        <v>21582</v>
      </c>
      <c r="B462" s="61">
        <v>459400</v>
      </c>
    </row>
    <row r="463" spans="1:2" x14ac:dyDescent="0.2">
      <c r="A463" s="4">
        <v>21610</v>
      </c>
      <c r="B463" s="61">
        <v>427400</v>
      </c>
    </row>
    <row r="464" spans="1:2" x14ac:dyDescent="0.2">
      <c r="A464" s="4">
        <v>21641</v>
      </c>
      <c r="B464" s="61">
        <v>435800</v>
      </c>
    </row>
    <row r="465" spans="1:2" x14ac:dyDescent="0.2">
      <c r="A465" s="4">
        <v>21671</v>
      </c>
      <c r="B465" s="61">
        <v>301000</v>
      </c>
    </row>
    <row r="466" spans="1:2" x14ac:dyDescent="0.2">
      <c r="A466" s="4">
        <v>21702</v>
      </c>
      <c r="B466" s="61">
        <v>159000</v>
      </c>
    </row>
    <row r="467" spans="1:2" x14ac:dyDescent="0.2">
      <c r="A467" s="4">
        <v>21732</v>
      </c>
      <c r="B467" s="61">
        <v>118100</v>
      </c>
    </row>
    <row r="468" spans="1:2" x14ac:dyDescent="0.2">
      <c r="A468" s="4">
        <v>21763</v>
      </c>
      <c r="B468" s="61">
        <v>89900</v>
      </c>
    </row>
    <row r="469" spans="1:2" x14ac:dyDescent="0.2">
      <c r="A469" s="4">
        <v>21794</v>
      </c>
      <c r="B469" s="61">
        <v>88400</v>
      </c>
    </row>
    <row r="470" spans="1:2" x14ac:dyDescent="0.2">
      <c r="A470" s="4">
        <v>21824</v>
      </c>
      <c r="B470" s="61">
        <v>79730</v>
      </c>
    </row>
    <row r="471" spans="1:2" x14ac:dyDescent="0.2">
      <c r="A471" s="4">
        <v>21855</v>
      </c>
      <c r="B471" s="61">
        <v>72060</v>
      </c>
    </row>
    <row r="472" spans="1:2" x14ac:dyDescent="0.2">
      <c r="A472" s="4">
        <v>21885</v>
      </c>
      <c r="B472" s="61">
        <v>103890</v>
      </c>
    </row>
    <row r="473" spans="1:2" x14ac:dyDescent="0.2">
      <c r="A473" s="4">
        <v>21916</v>
      </c>
      <c r="B473" s="61">
        <v>153010</v>
      </c>
    </row>
    <row r="474" spans="1:2" x14ac:dyDescent="0.2">
      <c r="A474" s="4">
        <v>21947</v>
      </c>
      <c r="B474" s="61">
        <v>687860</v>
      </c>
    </row>
    <row r="475" spans="1:2" x14ac:dyDescent="0.2">
      <c r="A475" s="4">
        <v>21976</v>
      </c>
      <c r="B475" s="61">
        <v>757810</v>
      </c>
    </row>
    <row r="476" spans="1:2" x14ac:dyDescent="0.2">
      <c r="A476" s="4">
        <v>22007</v>
      </c>
      <c r="B476" s="61">
        <v>501650</v>
      </c>
    </row>
    <row r="477" spans="1:2" x14ac:dyDescent="0.2">
      <c r="A477" s="4">
        <v>22037</v>
      </c>
      <c r="B477" s="61">
        <v>379690</v>
      </c>
    </row>
    <row r="478" spans="1:2" x14ac:dyDescent="0.2">
      <c r="A478" s="4">
        <v>22068</v>
      </c>
      <c r="B478" s="61">
        <v>218530</v>
      </c>
    </row>
    <row r="479" spans="1:2" x14ac:dyDescent="0.2">
      <c r="A479" s="4">
        <v>22098</v>
      </c>
      <c r="B479" s="61">
        <v>113540</v>
      </c>
    </row>
    <row r="480" spans="1:2" x14ac:dyDescent="0.2">
      <c r="A480" s="4">
        <v>22129</v>
      </c>
      <c r="B480" s="61">
        <v>80630</v>
      </c>
    </row>
    <row r="481" spans="1:2" x14ac:dyDescent="0.2">
      <c r="A481" s="4">
        <v>22160</v>
      </c>
      <c r="B481" s="61">
        <v>74200</v>
      </c>
    </row>
    <row r="482" spans="1:2" x14ac:dyDescent="0.2">
      <c r="A482" s="4">
        <v>22190</v>
      </c>
      <c r="B482" s="61">
        <v>71780</v>
      </c>
    </row>
    <row r="483" spans="1:2" x14ac:dyDescent="0.2">
      <c r="A483" s="4">
        <v>22221</v>
      </c>
      <c r="B483" s="61">
        <v>147120</v>
      </c>
    </row>
    <row r="484" spans="1:2" x14ac:dyDescent="0.2">
      <c r="A484" s="4">
        <v>22251</v>
      </c>
      <c r="B484" s="61">
        <v>199890</v>
      </c>
    </row>
    <row r="485" spans="1:2" x14ac:dyDescent="0.2">
      <c r="A485" s="4">
        <v>22282</v>
      </c>
      <c r="B485" s="61">
        <v>159950</v>
      </c>
    </row>
    <row r="486" spans="1:2" x14ac:dyDescent="0.2">
      <c r="A486" s="4">
        <v>22313</v>
      </c>
      <c r="B486" s="61">
        <v>395830</v>
      </c>
    </row>
    <row r="487" spans="1:2" x14ac:dyDescent="0.2">
      <c r="A487" s="4">
        <v>22341</v>
      </c>
      <c r="B487" s="61">
        <v>361260</v>
      </c>
    </row>
    <row r="488" spans="1:2" x14ac:dyDescent="0.2">
      <c r="A488" s="4">
        <v>22372</v>
      </c>
      <c r="B488" s="61">
        <v>388160</v>
      </c>
    </row>
    <row r="489" spans="1:2" x14ac:dyDescent="0.2">
      <c r="A489" s="4">
        <v>22402</v>
      </c>
      <c r="B489" s="61">
        <v>403010</v>
      </c>
    </row>
    <row r="490" spans="1:2" x14ac:dyDescent="0.2">
      <c r="A490" s="4">
        <v>22433</v>
      </c>
      <c r="B490" s="61">
        <v>231730</v>
      </c>
    </row>
    <row r="491" spans="1:2" x14ac:dyDescent="0.2">
      <c r="A491" s="4">
        <v>22463</v>
      </c>
      <c r="B491" s="61">
        <v>112720</v>
      </c>
    </row>
    <row r="492" spans="1:2" x14ac:dyDescent="0.2">
      <c r="A492" s="4">
        <v>22494</v>
      </c>
      <c r="B492" s="61">
        <v>94180</v>
      </c>
    </row>
    <row r="493" spans="1:2" x14ac:dyDescent="0.2">
      <c r="A493" s="4">
        <v>22525</v>
      </c>
      <c r="B493" s="61">
        <v>71520</v>
      </c>
    </row>
    <row r="494" spans="1:2" x14ac:dyDescent="0.2">
      <c r="A494" s="4">
        <v>22555</v>
      </c>
      <c r="B494" s="61">
        <v>69690</v>
      </c>
    </row>
    <row r="495" spans="1:2" x14ac:dyDescent="0.2">
      <c r="A495" s="4">
        <v>22586</v>
      </c>
      <c r="B495" s="61">
        <v>94610</v>
      </c>
    </row>
    <row r="496" spans="1:2" x14ac:dyDescent="0.2">
      <c r="A496" s="4">
        <v>22616</v>
      </c>
      <c r="B496" s="61">
        <v>169060</v>
      </c>
    </row>
    <row r="497" spans="1:2" x14ac:dyDescent="0.2">
      <c r="A497" s="4">
        <v>22647</v>
      </c>
      <c r="B497" s="61">
        <v>132730</v>
      </c>
    </row>
    <row r="498" spans="1:2" x14ac:dyDescent="0.2">
      <c r="A498" s="4">
        <v>22678</v>
      </c>
      <c r="B498" s="61">
        <v>696390</v>
      </c>
    </row>
    <row r="499" spans="1:2" x14ac:dyDescent="0.2">
      <c r="A499" s="4">
        <v>22706</v>
      </c>
      <c r="B499" s="61">
        <v>424780</v>
      </c>
    </row>
    <row r="500" spans="1:2" x14ac:dyDescent="0.2">
      <c r="A500" s="4">
        <v>22737</v>
      </c>
      <c r="B500" s="61">
        <v>867760</v>
      </c>
    </row>
    <row r="501" spans="1:2" x14ac:dyDescent="0.2">
      <c r="A501" s="4">
        <v>22767</v>
      </c>
      <c r="B501" s="61">
        <v>579220</v>
      </c>
    </row>
    <row r="502" spans="1:2" x14ac:dyDescent="0.2">
      <c r="A502" s="4">
        <v>22798</v>
      </c>
      <c r="B502" s="61">
        <v>317690</v>
      </c>
    </row>
    <row r="503" spans="1:2" x14ac:dyDescent="0.2">
      <c r="A503" s="4">
        <v>22828</v>
      </c>
      <c r="B503" s="61">
        <v>139080</v>
      </c>
    </row>
    <row r="504" spans="1:2" x14ac:dyDescent="0.2">
      <c r="A504" s="4">
        <v>22859</v>
      </c>
      <c r="B504" s="61">
        <v>91840</v>
      </c>
    </row>
    <row r="505" spans="1:2" x14ac:dyDescent="0.2">
      <c r="A505" s="4">
        <v>22890</v>
      </c>
      <c r="B505" s="61">
        <v>75890</v>
      </c>
    </row>
    <row r="506" spans="1:2" x14ac:dyDescent="0.2">
      <c r="A506" s="4">
        <v>22920</v>
      </c>
      <c r="B506" s="61">
        <v>855300</v>
      </c>
    </row>
    <row r="507" spans="1:2" x14ac:dyDescent="0.2">
      <c r="A507" s="4">
        <v>22951</v>
      </c>
      <c r="B507" s="61">
        <v>185610</v>
      </c>
    </row>
    <row r="508" spans="1:2" x14ac:dyDescent="0.2">
      <c r="A508" s="4">
        <v>22981</v>
      </c>
      <c r="B508" s="61">
        <v>486770</v>
      </c>
    </row>
    <row r="509" spans="1:2" x14ac:dyDescent="0.2">
      <c r="A509" s="4">
        <v>23012</v>
      </c>
      <c r="B509" s="61">
        <v>389200</v>
      </c>
    </row>
    <row r="510" spans="1:2" x14ac:dyDescent="0.2">
      <c r="A510" s="4">
        <v>23043</v>
      </c>
      <c r="B510" s="61">
        <v>1081930</v>
      </c>
    </row>
    <row r="511" spans="1:2" x14ac:dyDescent="0.2">
      <c r="A511" s="4">
        <v>23071</v>
      </c>
      <c r="B511" s="61">
        <v>407900</v>
      </c>
    </row>
    <row r="512" spans="1:2" x14ac:dyDescent="0.2">
      <c r="A512" s="4">
        <v>23102</v>
      </c>
      <c r="B512" s="61">
        <v>1266990</v>
      </c>
    </row>
    <row r="513" spans="1:2" x14ac:dyDescent="0.2">
      <c r="A513" s="4">
        <v>23132</v>
      </c>
      <c r="B513" s="61">
        <v>903420</v>
      </c>
    </row>
    <row r="514" spans="1:2" x14ac:dyDescent="0.2">
      <c r="A514" s="4">
        <v>23163</v>
      </c>
      <c r="B514" s="61">
        <v>316530</v>
      </c>
    </row>
    <row r="515" spans="1:2" x14ac:dyDescent="0.2">
      <c r="A515" s="4">
        <v>23193</v>
      </c>
      <c r="B515" s="61">
        <v>163810</v>
      </c>
    </row>
    <row r="516" spans="1:2" x14ac:dyDescent="0.2">
      <c r="A516" s="4">
        <v>23224</v>
      </c>
      <c r="B516" s="61">
        <v>104470</v>
      </c>
    </row>
    <row r="517" spans="1:2" x14ac:dyDescent="0.2">
      <c r="A517" s="4">
        <v>23255</v>
      </c>
      <c r="B517" s="61">
        <v>104430</v>
      </c>
    </row>
    <row r="518" spans="1:2" x14ac:dyDescent="0.2">
      <c r="A518" s="4">
        <v>23285</v>
      </c>
      <c r="B518" s="61">
        <v>112130</v>
      </c>
    </row>
    <row r="519" spans="1:2" x14ac:dyDescent="0.2">
      <c r="A519" s="4">
        <v>23316</v>
      </c>
      <c r="B519" s="61">
        <v>310540</v>
      </c>
    </row>
    <row r="520" spans="1:2" x14ac:dyDescent="0.2">
      <c r="A520" s="4">
        <v>23346</v>
      </c>
      <c r="B520" s="61">
        <v>155800</v>
      </c>
    </row>
    <row r="521" spans="1:2" x14ac:dyDescent="0.2">
      <c r="A521" s="4">
        <v>23377</v>
      </c>
      <c r="B521" s="61">
        <v>265900</v>
      </c>
    </row>
    <row r="522" spans="1:2" x14ac:dyDescent="0.2">
      <c r="A522" s="4">
        <v>23408</v>
      </c>
      <c r="B522" s="61">
        <v>192330</v>
      </c>
    </row>
    <row r="523" spans="1:2" x14ac:dyDescent="0.2">
      <c r="A523" s="4">
        <v>23437</v>
      </c>
      <c r="B523" s="61">
        <v>240630</v>
      </c>
    </row>
    <row r="524" spans="1:2" x14ac:dyDescent="0.2">
      <c r="A524" s="4">
        <v>23468</v>
      </c>
      <c r="B524" s="61">
        <v>416330</v>
      </c>
    </row>
    <row r="525" spans="1:2" x14ac:dyDescent="0.2">
      <c r="A525" s="4">
        <v>23498</v>
      </c>
      <c r="B525" s="61">
        <v>403670</v>
      </c>
    </row>
    <row r="526" spans="1:2" x14ac:dyDescent="0.2">
      <c r="A526" s="4">
        <v>23529</v>
      </c>
      <c r="B526" s="61">
        <v>224930</v>
      </c>
    </row>
    <row r="527" spans="1:2" x14ac:dyDescent="0.2">
      <c r="A527" s="4">
        <v>23559</v>
      </c>
      <c r="B527" s="61">
        <v>124100</v>
      </c>
    </row>
    <row r="528" spans="1:2" x14ac:dyDescent="0.2">
      <c r="A528" s="4">
        <v>23590</v>
      </c>
      <c r="B528" s="61">
        <v>82500</v>
      </c>
    </row>
    <row r="529" spans="1:2" x14ac:dyDescent="0.2">
      <c r="A529" s="4">
        <v>23621</v>
      </c>
      <c r="B529" s="61">
        <v>59170</v>
      </c>
    </row>
    <row r="530" spans="1:2" x14ac:dyDescent="0.2">
      <c r="A530" s="4">
        <v>23651</v>
      </c>
      <c r="B530" s="61">
        <v>68900</v>
      </c>
    </row>
    <row r="531" spans="1:2" x14ac:dyDescent="0.2">
      <c r="A531" s="4">
        <v>23682</v>
      </c>
      <c r="B531" s="61">
        <v>152400</v>
      </c>
    </row>
    <row r="532" spans="1:2" x14ac:dyDescent="0.2">
      <c r="A532" s="4">
        <v>23712</v>
      </c>
      <c r="B532" s="61">
        <v>1997200</v>
      </c>
    </row>
    <row r="533" spans="1:2" x14ac:dyDescent="0.2">
      <c r="A533" s="4">
        <v>23743</v>
      </c>
      <c r="B533" s="61">
        <v>1199100</v>
      </c>
    </row>
    <row r="534" spans="1:2" x14ac:dyDescent="0.2">
      <c r="A534" s="4">
        <v>23774</v>
      </c>
      <c r="B534" s="61">
        <v>509600</v>
      </c>
    </row>
    <row r="535" spans="1:2" x14ac:dyDescent="0.2">
      <c r="A535" s="4">
        <v>23802</v>
      </c>
      <c r="B535" s="61">
        <v>504200</v>
      </c>
    </row>
    <row r="536" spans="1:2" x14ac:dyDescent="0.2">
      <c r="A536" s="4">
        <v>23833</v>
      </c>
      <c r="B536" s="61">
        <v>1004500</v>
      </c>
    </row>
    <row r="537" spans="1:2" x14ac:dyDescent="0.2">
      <c r="A537" s="4">
        <v>23863</v>
      </c>
      <c r="B537" s="61">
        <v>728400</v>
      </c>
    </row>
    <row r="538" spans="1:2" x14ac:dyDescent="0.2">
      <c r="A538" s="4">
        <v>23894</v>
      </c>
      <c r="B538" s="61">
        <v>357900</v>
      </c>
    </row>
    <row r="539" spans="1:2" x14ac:dyDescent="0.2">
      <c r="A539" s="4">
        <v>23924</v>
      </c>
      <c r="B539" s="61">
        <v>173400</v>
      </c>
    </row>
    <row r="540" spans="1:2" x14ac:dyDescent="0.2">
      <c r="A540" s="4">
        <v>23955</v>
      </c>
      <c r="B540" s="61">
        <v>145700</v>
      </c>
    </row>
    <row r="541" spans="1:2" x14ac:dyDescent="0.2">
      <c r="A541" s="4">
        <v>23986</v>
      </c>
      <c r="B541" s="61">
        <v>70420</v>
      </c>
    </row>
    <row r="542" spans="1:2" x14ac:dyDescent="0.2">
      <c r="A542" s="4">
        <v>24016</v>
      </c>
      <c r="B542" s="61">
        <v>93100</v>
      </c>
    </row>
    <row r="543" spans="1:2" x14ac:dyDescent="0.2">
      <c r="A543" s="4">
        <v>24047</v>
      </c>
      <c r="B543" s="61">
        <v>224100</v>
      </c>
    </row>
    <row r="544" spans="1:2" x14ac:dyDescent="0.2">
      <c r="A544" s="4">
        <v>24077</v>
      </c>
      <c r="B544" s="61">
        <v>163500</v>
      </c>
    </row>
    <row r="545" spans="1:2" x14ac:dyDescent="0.2">
      <c r="A545" s="4">
        <v>24108</v>
      </c>
      <c r="B545" s="61">
        <v>265800</v>
      </c>
    </row>
    <row r="546" spans="1:2" x14ac:dyDescent="0.2">
      <c r="A546" s="4">
        <v>24139</v>
      </c>
      <c r="B546" s="61">
        <v>198900</v>
      </c>
    </row>
    <row r="547" spans="1:2" x14ac:dyDescent="0.2">
      <c r="A547" s="4">
        <v>24167</v>
      </c>
      <c r="B547" s="61">
        <v>435900</v>
      </c>
    </row>
    <row r="548" spans="1:2" x14ac:dyDescent="0.2">
      <c r="A548" s="4">
        <v>24198</v>
      </c>
      <c r="B548" s="61">
        <v>661800</v>
      </c>
    </row>
    <row r="549" spans="1:2" x14ac:dyDescent="0.2">
      <c r="A549" s="4">
        <v>24228</v>
      </c>
      <c r="B549" s="61">
        <v>401400</v>
      </c>
    </row>
    <row r="550" spans="1:2" x14ac:dyDescent="0.2">
      <c r="A550" s="4">
        <v>24259</v>
      </c>
      <c r="B550" s="61">
        <v>151300</v>
      </c>
    </row>
    <row r="551" spans="1:2" x14ac:dyDescent="0.2">
      <c r="A551" s="4">
        <v>24289</v>
      </c>
      <c r="B551" s="61">
        <v>106300</v>
      </c>
    </row>
    <row r="552" spans="1:2" x14ac:dyDescent="0.2">
      <c r="A552" s="4">
        <v>24320</v>
      </c>
      <c r="B552" s="61">
        <v>85600</v>
      </c>
    </row>
    <row r="553" spans="1:2" x14ac:dyDescent="0.2">
      <c r="A553" s="4">
        <v>24351</v>
      </c>
      <c r="B553" s="61">
        <v>68000</v>
      </c>
    </row>
    <row r="554" spans="1:2" x14ac:dyDescent="0.2">
      <c r="A554" s="4">
        <v>24381</v>
      </c>
      <c r="B554" s="61">
        <v>61100</v>
      </c>
    </row>
    <row r="555" spans="1:2" x14ac:dyDescent="0.2">
      <c r="A555" s="4">
        <v>24412</v>
      </c>
      <c r="B555" s="61">
        <v>273200</v>
      </c>
    </row>
    <row r="556" spans="1:2" x14ac:dyDescent="0.2">
      <c r="A556" s="4">
        <v>24442</v>
      </c>
      <c r="B556" s="61">
        <v>481200</v>
      </c>
    </row>
    <row r="557" spans="1:2" x14ac:dyDescent="0.2">
      <c r="A557" s="4">
        <v>24473</v>
      </c>
      <c r="B557" s="61">
        <v>748500</v>
      </c>
    </row>
    <row r="558" spans="1:2" x14ac:dyDescent="0.2">
      <c r="A558" s="4">
        <v>24504</v>
      </c>
      <c r="B558" s="61">
        <v>559400</v>
      </c>
    </row>
    <row r="559" spans="1:2" x14ac:dyDescent="0.2">
      <c r="A559" s="4">
        <v>24532</v>
      </c>
      <c r="B559" s="61">
        <v>879900</v>
      </c>
    </row>
    <row r="560" spans="1:2" x14ac:dyDescent="0.2">
      <c r="A560" s="4">
        <v>24563</v>
      </c>
      <c r="B560" s="61">
        <v>609400</v>
      </c>
    </row>
    <row r="561" spans="1:2" x14ac:dyDescent="0.2">
      <c r="A561" s="4">
        <v>24593</v>
      </c>
      <c r="B561" s="61">
        <v>1264800</v>
      </c>
    </row>
    <row r="562" spans="1:2" x14ac:dyDescent="0.2">
      <c r="A562" s="4">
        <v>24624</v>
      </c>
      <c r="B562" s="61">
        <v>890700</v>
      </c>
    </row>
    <row r="563" spans="1:2" x14ac:dyDescent="0.2">
      <c r="A563" s="4">
        <v>24654</v>
      </c>
      <c r="B563" s="61">
        <v>279200</v>
      </c>
    </row>
    <row r="564" spans="1:2" x14ac:dyDescent="0.2">
      <c r="A564" s="4">
        <v>24685</v>
      </c>
      <c r="B564" s="61">
        <v>134700</v>
      </c>
    </row>
    <row r="565" spans="1:2" x14ac:dyDescent="0.2">
      <c r="A565" s="4">
        <v>24716</v>
      </c>
      <c r="B565" s="61">
        <v>100900</v>
      </c>
    </row>
    <row r="566" spans="1:2" x14ac:dyDescent="0.2">
      <c r="A566" s="4">
        <v>24746</v>
      </c>
      <c r="B566" s="61">
        <v>116100</v>
      </c>
    </row>
    <row r="567" spans="1:2" x14ac:dyDescent="0.2">
      <c r="A567" s="4">
        <v>24777</v>
      </c>
      <c r="B567" s="61">
        <v>120800</v>
      </c>
    </row>
    <row r="568" spans="1:2" x14ac:dyDescent="0.2">
      <c r="A568" s="4">
        <v>24807</v>
      </c>
      <c r="B568" s="61">
        <v>166800</v>
      </c>
    </row>
    <row r="569" spans="1:2" x14ac:dyDescent="0.2">
      <c r="A569" s="4">
        <v>24838</v>
      </c>
      <c r="B569" s="61">
        <v>319900</v>
      </c>
    </row>
    <row r="570" spans="1:2" x14ac:dyDescent="0.2">
      <c r="A570" s="4">
        <v>24869</v>
      </c>
      <c r="B570" s="61">
        <v>796900</v>
      </c>
    </row>
    <row r="571" spans="1:2" x14ac:dyDescent="0.2">
      <c r="A571" s="4">
        <v>24898</v>
      </c>
      <c r="B571" s="61">
        <v>583200</v>
      </c>
    </row>
    <row r="572" spans="1:2" x14ac:dyDescent="0.2">
      <c r="A572" s="4">
        <v>24929</v>
      </c>
      <c r="B572" s="61">
        <v>465600</v>
      </c>
    </row>
    <row r="573" spans="1:2" x14ac:dyDescent="0.2">
      <c r="A573" s="4">
        <v>24959</v>
      </c>
      <c r="B573" s="61">
        <v>378600</v>
      </c>
    </row>
    <row r="574" spans="1:2" x14ac:dyDescent="0.2">
      <c r="A574" s="4">
        <v>24990</v>
      </c>
      <c r="B574" s="61">
        <v>186500</v>
      </c>
    </row>
    <row r="575" spans="1:2" x14ac:dyDescent="0.2">
      <c r="A575" s="4">
        <v>25020</v>
      </c>
      <c r="B575" s="61">
        <v>130400</v>
      </c>
    </row>
    <row r="576" spans="1:2" x14ac:dyDescent="0.2">
      <c r="A576" s="4">
        <v>25051</v>
      </c>
      <c r="B576" s="61">
        <v>114500</v>
      </c>
    </row>
    <row r="577" spans="1:2" x14ac:dyDescent="0.2">
      <c r="A577" s="4">
        <v>25082</v>
      </c>
      <c r="B577" s="61">
        <v>79200</v>
      </c>
    </row>
    <row r="578" spans="1:2" x14ac:dyDescent="0.2">
      <c r="A578" s="4">
        <v>25112</v>
      </c>
      <c r="B578" s="61">
        <v>114300</v>
      </c>
    </row>
    <row r="579" spans="1:2" x14ac:dyDescent="0.2">
      <c r="A579" s="4">
        <v>25143</v>
      </c>
      <c r="B579" s="61">
        <v>160500</v>
      </c>
    </row>
    <row r="580" spans="1:2" x14ac:dyDescent="0.2">
      <c r="A580" s="4">
        <v>25173</v>
      </c>
      <c r="B580" s="61">
        <v>307900</v>
      </c>
    </row>
    <row r="581" spans="1:2" x14ac:dyDescent="0.2">
      <c r="A581" s="4">
        <v>25204</v>
      </c>
      <c r="B581" s="61">
        <v>1635200</v>
      </c>
    </row>
    <row r="582" spans="1:2" x14ac:dyDescent="0.2">
      <c r="A582" s="4">
        <v>25235</v>
      </c>
      <c r="B582" s="61">
        <v>732500</v>
      </c>
    </row>
    <row r="583" spans="1:2" x14ac:dyDescent="0.2">
      <c r="A583" s="4">
        <v>25263</v>
      </c>
      <c r="B583" s="61">
        <v>600200</v>
      </c>
    </row>
    <row r="584" spans="1:2" x14ac:dyDescent="0.2">
      <c r="A584" s="4">
        <v>25294</v>
      </c>
      <c r="B584" s="61">
        <v>1196100</v>
      </c>
    </row>
    <row r="585" spans="1:2" x14ac:dyDescent="0.2">
      <c r="A585" s="4">
        <v>25324</v>
      </c>
      <c r="B585" s="61">
        <v>1340700</v>
      </c>
    </row>
    <row r="586" spans="1:2" x14ac:dyDescent="0.2">
      <c r="A586" s="4">
        <v>25355</v>
      </c>
      <c r="B586" s="61">
        <v>559600</v>
      </c>
    </row>
    <row r="587" spans="1:2" x14ac:dyDescent="0.2">
      <c r="A587" s="4">
        <v>25385</v>
      </c>
      <c r="B587" s="61">
        <v>207800</v>
      </c>
    </row>
    <row r="588" spans="1:2" x14ac:dyDescent="0.2">
      <c r="A588" s="4">
        <v>25416</v>
      </c>
      <c r="B588" s="61">
        <v>115800</v>
      </c>
    </row>
    <row r="589" spans="1:2" x14ac:dyDescent="0.2">
      <c r="A589" s="4">
        <v>25447</v>
      </c>
      <c r="B589" s="61">
        <v>98300</v>
      </c>
    </row>
    <row r="590" spans="1:2" x14ac:dyDescent="0.2">
      <c r="A590" s="4">
        <v>25477</v>
      </c>
      <c r="B590" s="61">
        <v>115500</v>
      </c>
    </row>
    <row r="591" spans="1:2" x14ac:dyDescent="0.2">
      <c r="A591" s="4">
        <v>25508</v>
      </c>
      <c r="B591" s="61">
        <v>130200</v>
      </c>
    </row>
    <row r="592" spans="1:2" x14ac:dyDescent="0.2">
      <c r="A592" s="4">
        <v>25538</v>
      </c>
      <c r="B592" s="61">
        <v>823800</v>
      </c>
    </row>
    <row r="593" spans="1:2" x14ac:dyDescent="0.2">
      <c r="A593" s="4">
        <v>25569</v>
      </c>
      <c r="B593" s="61">
        <v>2470500</v>
      </c>
    </row>
    <row r="594" spans="1:2" x14ac:dyDescent="0.2">
      <c r="A594" s="4">
        <v>25600</v>
      </c>
      <c r="B594" s="61">
        <v>654100</v>
      </c>
    </row>
    <row r="595" spans="1:2" x14ac:dyDescent="0.2">
      <c r="A595" s="4">
        <v>25628</v>
      </c>
      <c r="B595" s="61">
        <v>677900</v>
      </c>
    </row>
    <row r="596" spans="1:2" x14ac:dyDescent="0.2">
      <c r="A596" s="4">
        <v>25659</v>
      </c>
      <c r="B596" s="61">
        <v>361000</v>
      </c>
    </row>
    <row r="597" spans="1:2" x14ac:dyDescent="0.2">
      <c r="A597" s="4">
        <v>25689</v>
      </c>
      <c r="B597" s="61">
        <v>422800</v>
      </c>
    </row>
    <row r="598" spans="1:2" x14ac:dyDescent="0.2">
      <c r="A598" s="4">
        <v>25720</v>
      </c>
      <c r="B598" s="61">
        <v>260800</v>
      </c>
    </row>
    <row r="599" spans="1:2" x14ac:dyDescent="0.2">
      <c r="A599" s="4">
        <v>25750</v>
      </c>
      <c r="B599" s="61">
        <v>150600</v>
      </c>
    </row>
    <row r="600" spans="1:2" x14ac:dyDescent="0.2">
      <c r="A600" s="4">
        <v>25781</v>
      </c>
      <c r="B600" s="61">
        <v>104600</v>
      </c>
    </row>
    <row r="601" spans="1:2" x14ac:dyDescent="0.2">
      <c r="A601" s="4">
        <v>25812</v>
      </c>
      <c r="B601" s="61">
        <v>97300</v>
      </c>
    </row>
    <row r="602" spans="1:2" x14ac:dyDescent="0.2">
      <c r="A602" s="4">
        <v>25842</v>
      </c>
      <c r="B602" s="61">
        <v>99300</v>
      </c>
    </row>
    <row r="603" spans="1:2" x14ac:dyDescent="0.2">
      <c r="A603" s="4">
        <v>25873</v>
      </c>
      <c r="B603" s="61">
        <v>347800</v>
      </c>
    </row>
    <row r="604" spans="1:2" x14ac:dyDescent="0.2">
      <c r="A604" s="4">
        <v>25903</v>
      </c>
      <c r="B604" s="61">
        <v>551400</v>
      </c>
    </row>
    <row r="605" spans="1:2" x14ac:dyDescent="0.2">
      <c r="A605" s="4">
        <v>25934</v>
      </c>
      <c r="B605" s="61">
        <v>490500</v>
      </c>
    </row>
    <row r="606" spans="1:2" x14ac:dyDescent="0.2">
      <c r="A606" s="4">
        <v>25965</v>
      </c>
      <c r="B606" s="61">
        <v>375200</v>
      </c>
    </row>
    <row r="607" spans="1:2" x14ac:dyDescent="0.2">
      <c r="A607" s="4">
        <v>25993</v>
      </c>
      <c r="B607" s="61">
        <v>1009400</v>
      </c>
    </row>
    <row r="608" spans="1:2" x14ac:dyDescent="0.2">
      <c r="A608" s="4">
        <v>26024</v>
      </c>
      <c r="B608" s="61">
        <v>885100</v>
      </c>
    </row>
    <row r="609" spans="1:2" x14ac:dyDescent="0.2">
      <c r="A609" s="4">
        <v>26054</v>
      </c>
      <c r="B609" s="61">
        <v>1040600</v>
      </c>
    </row>
    <row r="610" spans="1:2" x14ac:dyDescent="0.2">
      <c r="A610" s="4">
        <v>26085</v>
      </c>
      <c r="B610" s="61">
        <v>693800</v>
      </c>
    </row>
    <row r="611" spans="1:2" x14ac:dyDescent="0.2">
      <c r="A611" s="4">
        <v>26115</v>
      </c>
      <c r="B611" s="61">
        <v>241500</v>
      </c>
    </row>
    <row r="612" spans="1:2" x14ac:dyDescent="0.2">
      <c r="A612" s="4">
        <v>26146</v>
      </c>
      <c r="B612" s="61">
        <v>112800</v>
      </c>
    </row>
    <row r="613" spans="1:2" x14ac:dyDescent="0.2">
      <c r="A613" s="4">
        <v>26177</v>
      </c>
      <c r="B613" s="61">
        <v>111000</v>
      </c>
    </row>
    <row r="614" spans="1:2" x14ac:dyDescent="0.2">
      <c r="A614" s="4">
        <v>26207</v>
      </c>
      <c r="B614" s="61">
        <v>115000</v>
      </c>
    </row>
    <row r="615" spans="1:2" x14ac:dyDescent="0.2">
      <c r="A615" s="4">
        <v>26238</v>
      </c>
      <c r="B615" s="61">
        <v>140200</v>
      </c>
    </row>
    <row r="616" spans="1:2" x14ac:dyDescent="0.2">
      <c r="A616" s="4">
        <v>26268</v>
      </c>
      <c r="B616" s="61">
        <v>217300</v>
      </c>
    </row>
    <row r="617" spans="1:2" x14ac:dyDescent="0.2">
      <c r="A617" s="4">
        <v>26299</v>
      </c>
      <c r="B617" s="61">
        <v>263900</v>
      </c>
    </row>
    <row r="618" spans="1:2" x14ac:dyDescent="0.2">
      <c r="A618" s="4">
        <v>26330</v>
      </c>
      <c r="B618" s="61">
        <v>347800</v>
      </c>
    </row>
    <row r="619" spans="1:2" x14ac:dyDescent="0.2">
      <c r="A619" s="4">
        <v>26359</v>
      </c>
      <c r="B619" s="61">
        <v>708200</v>
      </c>
    </row>
    <row r="620" spans="1:2" x14ac:dyDescent="0.2">
      <c r="A620" s="4">
        <v>26390</v>
      </c>
      <c r="B620" s="61">
        <v>527300</v>
      </c>
    </row>
    <row r="621" spans="1:2" x14ac:dyDescent="0.2">
      <c r="A621" s="4">
        <v>26420</v>
      </c>
      <c r="B621" s="61">
        <v>426600</v>
      </c>
    </row>
    <row r="622" spans="1:2" x14ac:dyDescent="0.2">
      <c r="A622" s="4">
        <v>26451</v>
      </c>
      <c r="B622" s="61">
        <v>204700</v>
      </c>
    </row>
    <row r="623" spans="1:2" x14ac:dyDescent="0.2">
      <c r="A623" s="4">
        <v>26481</v>
      </c>
      <c r="B623" s="61">
        <v>112400</v>
      </c>
    </row>
    <row r="624" spans="1:2" x14ac:dyDescent="0.2">
      <c r="A624" s="4">
        <v>26512</v>
      </c>
      <c r="B624" s="61">
        <v>80900</v>
      </c>
    </row>
    <row r="625" spans="1:2" x14ac:dyDescent="0.2">
      <c r="A625" s="4">
        <v>26543</v>
      </c>
      <c r="B625" s="61">
        <v>88600</v>
      </c>
    </row>
    <row r="626" spans="1:2" x14ac:dyDescent="0.2">
      <c r="A626" s="4">
        <v>26573</v>
      </c>
      <c r="B626" s="61">
        <v>123200</v>
      </c>
    </row>
    <row r="627" spans="1:2" x14ac:dyDescent="0.2">
      <c r="A627" s="4">
        <v>26604</v>
      </c>
      <c r="B627" s="61">
        <v>210400</v>
      </c>
    </row>
    <row r="628" spans="1:2" x14ac:dyDescent="0.2">
      <c r="A628" s="4">
        <v>26634</v>
      </c>
      <c r="B628" s="61">
        <v>339100</v>
      </c>
    </row>
    <row r="629" spans="1:2" x14ac:dyDescent="0.2">
      <c r="A629" s="4">
        <v>26665</v>
      </c>
      <c r="B629" s="61">
        <v>745200</v>
      </c>
    </row>
    <row r="630" spans="1:2" x14ac:dyDescent="0.2">
      <c r="A630" s="4">
        <v>26696</v>
      </c>
      <c r="B630" s="61">
        <v>596900</v>
      </c>
    </row>
    <row r="631" spans="1:2" x14ac:dyDescent="0.2">
      <c r="A631" s="4">
        <v>26724</v>
      </c>
      <c r="B631" s="61">
        <v>628500</v>
      </c>
    </row>
    <row r="632" spans="1:2" x14ac:dyDescent="0.2">
      <c r="A632" s="4">
        <v>26755</v>
      </c>
      <c r="B632" s="61">
        <v>686600</v>
      </c>
    </row>
    <row r="633" spans="1:2" x14ac:dyDescent="0.2">
      <c r="A633" s="4">
        <v>26785</v>
      </c>
      <c r="B633" s="61">
        <v>782700</v>
      </c>
    </row>
    <row r="634" spans="1:2" x14ac:dyDescent="0.2">
      <c r="A634" s="4">
        <v>26816</v>
      </c>
      <c r="B634" s="61">
        <v>285800</v>
      </c>
    </row>
    <row r="635" spans="1:2" x14ac:dyDescent="0.2">
      <c r="A635" s="4">
        <v>26846</v>
      </c>
      <c r="B635" s="61">
        <v>138200</v>
      </c>
    </row>
    <row r="636" spans="1:2" x14ac:dyDescent="0.2">
      <c r="A636" s="4">
        <v>26877</v>
      </c>
      <c r="B636" s="61">
        <v>107000</v>
      </c>
    </row>
    <row r="637" spans="1:2" x14ac:dyDescent="0.2">
      <c r="A637" s="4">
        <v>26908</v>
      </c>
      <c r="B637" s="61">
        <v>97000</v>
      </c>
    </row>
    <row r="638" spans="1:2" x14ac:dyDescent="0.2">
      <c r="A638" s="4">
        <v>26938</v>
      </c>
      <c r="B638" s="61">
        <v>139440</v>
      </c>
    </row>
    <row r="639" spans="1:2" x14ac:dyDescent="0.2">
      <c r="A639" s="4">
        <v>26969</v>
      </c>
      <c r="B639" s="61">
        <v>1041440</v>
      </c>
    </row>
    <row r="640" spans="1:2" x14ac:dyDescent="0.2">
      <c r="A640" s="4">
        <v>26999</v>
      </c>
      <c r="B640" s="61">
        <v>713430</v>
      </c>
    </row>
    <row r="641" spans="1:2" x14ac:dyDescent="0.2">
      <c r="A641" s="4">
        <v>27030</v>
      </c>
      <c r="B641" s="61">
        <v>1488820</v>
      </c>
    </row>
    <row r="642" spans="1:2" x14ac:dyDescent="0.2">
      <c r="A642" s="4">
        <v>27061</v>
      </c>
      <c r="B642" s="61">
        <v>444150</v>
      </c>
    </row>
    <row r="643" spans="1:2" x14ac:dyDescent="0.2">
      <c r="A643" s="4">
        <v>27089</v>
      </c>
      <c r="B643" s="61">
        <v>1559470</v>
      </c>
    </row>
    <row r="644" spans="1:2" x14ac:dyDescent="0.2">
      <c r="A644" s="4">
        <v>27120</v>
      </c>
      <c r="B644" s="61">
        <v>1131330</v>
      </c>
    </row>
    <row r="645" spans="1:2" x14ac:dyDescent="0.2">
      <c r="A645" s="4">
        <v>27150</v>
      </c>
      <c r="B645" s="61">
        <v>882010</v>
      </c>
    </row>
    <row r="646" spans="1:2" x14ac:dyDescent="0.2">
      <c r="A646" s="4">
        <v>27181</v>
      </c>
      <c r="B646" s="61">
        <v>504340</v>
      </c>
    </row>
    <row r="647" spans="1:2" x14ac:dyDescent="0.2">
      <c r="A647" s="4">
        <v>27211</v>
      </c>
      <c r="B647" s="61">
        <v>242900</v>
      </c>
    </row>
    <row r="648" spans="1:2" x14ac:dyDescent="0.2">
      <c r="A648" s="4">
        <v>27242</v>
      </c>
      <c r="B648" s="61">
        <v>126540</v>
      </c>
    </row>
    <row r="649" spans="1:2" x14ac:dyDescent="0.2">
      <c r="A649" s="4">
        <v>27273</v>
      </c>
      <c r="B649" s="61">
        <v>89000</v>
      </c>
    </row>
    <row r="650" spans="1:2" x14ac:dyDescent="0.2">
      <c r="A650" s="4">
        <v>27303</v>
      </c>
      <c r="B650" s="61">
        <v>113620</v>
      </c>
    </row>
    <row r="651" spans="1:2" x14ac:dyDescent="0.2">
      <c r="A651" s="4">
        <v>27334</v>
      </c>
      <c r="B651" s="61">
        <v>123090</v>
      </c>
    </row>
    <row r="652" spans="1:2" x14ac:dyDescent="0.2">
      <c r="A652" s="4">
        <v>27364</v>
      </c>
      <c r="B652" s="61">
        <v>154730</v>
      </c>
    </row>
    <row r="653" spans="1:2" x14ac:dyDescent="0.2">
      <c r="A653" s="4">
        <v>27395</v>
      </c>
      <c r="B653" s="61">
        <v>182110</v>
      </c>
    </row>
    <row r="654" spans="1:2" x14ac:dyDescent="0.2">
      <c r="A654" s="4">
        <v>27426</v>
      </c>
      <c r="B654" s="61">
        <v>536040</v>
      </c>
    </row>
    <row r="655" spans="1:2" x14ac:dyDescent="0.2">
      <c r="A655" s="4">
        <v>27454</v>
      </c>
      <c r="B655" s="61">
        <v>864150</v>
      </c>
    </row>
    <row r="656" spans="1:2" x14ac:dyDescent="0.2">
      <c r="A656" s="4">
        <v>27485</v>
      </c>
      <c r="B656" s="61">
        <v>610520</v>
      </c>
    </row>
    <row r="657" spans="1:2" x14ac:dyDescent="0.2">
      <c r="A657" s="4">
        <v>27515</v>
      </c>
      <c r="B657" s="61">
        <v>1158580</v>
      </c>
    </row>
    <row r="658" spans="1:2" x14ac:dyDescent="0.2">
      <c r="A658" s="4">
        <v>27546</v>
      </c>
      <c r="B658" s="61">
        <v>662170</v>
      </c>
    </row>
    <row r="659" spans="1:2" x14ac:dyDescent="0.2">
      <c r="A659" s="4">
        <v>27576</v>
      </c>
      <c r="B659" s="61">
        <v>202250</v>
      </c>
    </row>
    <row r="660" spans="1:2" x14ac:dyDescent="0.2">
      <c r="A660" s="4">
        <v>27607</v>
      </c>
      <c r="B660" s="61">
        <v>127000</v>
      </c>
    </row>
    <row r="661" spans="1:2" x14ac:dyDescent="0.2">
      <c r="A661" s="4">
        <v>27638</v>
      </c>
      <c r="B661" s="61">
        <v>119880</v>
      </c>
    </row>
    <row r="662" spans="1:2" x14ac:dyDescent="0.2">
      <c r="A662" s="4">
        <v>27668</v>
      </c>
      <c r="B662" s="61">
        <v>151040</v>
      </c>
    </row>
    <row r="663" spans="1:2" x14ac:dyDescent="0.2">
      <c r="A663" s="4">
        <v>27699</v>
      </c>
      <c r="B663" s="61">
        <v>180390</v>
      </c>
    </row>
    <row r="664" spans="1:2" x14ac:dyDescent="0.2">
      <c r="A664" s="4">
        <v>27729</v>
      </c>
      <c r="B664" s="61">
        <v>145410</v>
      </c>
    </row>
    <row r="665" spans="1:2" x14ac:dyDescent="0.2">
      <c r="A665" s="4">
        <v>27760</v>
      </c>
      <c r="B665" s="61">
        <v>129670</v>
      </c>
    </row>
    <row r="666" spans="1:2" x14ac:dyDescent="0.2">
      <c r="A666" s="4">
        <v>27791</v>
      </c>
      <c r="B666" s="61">
        <v>181470</v>
      </c>
    </row>
    <row r="667" spans="1:2" x14ac:dyDescent="0.2">
      <c r="A667" s="4">
        <v>27820</v>
      </c>
      <c r="B667" s="61">
        <v>264930</v>
      </c>
    </row>
    <row r="668" spans="1:2" x14ac:dyDescent="0.2">
      <c r="A668" s="4">
        <v>27851</v>
      </c>
      <c r="B668" s="61">
        <v>222220</v>
      </c>
    </row>
    <row r="669" spans="1:2" x14ac:dyDescent="0.2">
      <c r="A669" s="4">
        <v>27881</v>
      </c>
      <c r="B669" s="61">
        <v>183800</v>
      </c>
    </row>
    <row r="670" spans="1:2" x14ac:dyDescent="0.2">
      <c r="A670" s="4">
        <v>27912</v>
      </c>
      <c r="B670" s="61">
        <v>112980</v>
      </c>
    </row>
    <row r="671" spans="1:2" x14ac:dyDescent="0.2">
      <c r="A671" s="4">
        <v>27942</v>
      </c>
      <c r="B671" s="61">
        <v>97800</v>
      </c>
    </row>
    <row r="672" spans="1:2" x14ac:dyDescent="0.2">
      <c r="A672" s="4">
        <v>27973</v>
      </c>
      <c r="B672" s="61">
        <v>111230</v>
      </c>
    </row>
    <row r="673" spans="1:2" x14ac:dyDescent="0.2">
      <c r="A673" s="4">
        <v>28004</v>
      </c>
      <c r="B673" s="61">
        <v>68520</v>
      </c>
    </row>
    <row r="674" spans="1:2" x14ac:dyDescent="0.2">
      <c r="A674" s="4">
        <v>28034</v>
      </c>
      <c r="B674" s="61">
        <v>63520</v>
      </c>
    </row>
    <row r="675" spans="1:2" x14ac:dyDescent="0.2">
      <c r="A675" s="4">
        <v>28065</v>
      </c>
      <c r="B675" s="61">
        <v>71480</v>
      </c>
    </row>
    <row r="676" spans="1:2" x14ac:dyDescent="0.2">
      <c r="A676" s="4">
        <v>28095</v>
      </c>
      <c r="B676" s="61">
        <v>68180</v>
      </c>
    </row>
    <row r="677" spans="1:2" x14ac:dyDescent="0.2">
      <c r="A677" s="4">
        <v>28126</v>
      </c>
      <c r="B677" s="61">
        <v>90130</v>
      </c>
    </row>
    <row r="678" spans="1:2" x14ac:dyDescent="0.2">
      <c r="A678" s="4">
        <v>28157</v>
      </c>
      <c r="B678" s="61">
        <v>93890</v>
      </c>
    </row>
    <row r="679" spans="1:2" x14ac:dyDescent="0.2">
      <c r="A679" s="4">
        <v>28185</v>
      </c>
      <c r="B679" s="61">
        <v>91640</v>
      </c>
    </row>
    <row r="680" spans="1:2" x14ac:dyDescent="0.2">
      <c r="A680" s="4">
        <v>28216</v>
      </c>
      <c r="B680" s="61">
        <v>99940</v>
      </c>
    </row>
    <row r="681" spans="1:2" x14ac:dyDescent="0.2">
      <c r="A681" s="4">
        <v>28246</v>
      </c>
      <c r="B681" s="61">
        <v>125470</v>
      </c>
    </row>
    <row r="682" spans="1:2" x14ac:dyDescent="0.2">
      <c r="A682" s="4">
        <v>28277</v>
      </c>
      <c r="B682" s="61">
        <v>92340</v>
      </c>
    </row>
    <row r="683" spans="1:2" x14ac:dyDescent="0.2">
      <c r="A683" s="4">
        <v>28307</v>
      </c>
      <c r="B683" s="61">
        <v>74100</v>
      </c>
    </row>
    <row r="684" spans="1:2" x14ac:dyDescent="0.2">
      <c r="A684" s="4">
        <v>28338</v>
      </c>
      <c r="B684" s="61">
        <v>62000</v>
      </c>
    </row>
    <row r="685" spans="1:2" x14ac:dyDescent="0.2">
      <c r="A685" s="4">
        <v>28369</v>
      </c>
      <c r="B685" s="61">
        <v>61770</v>
      </c>
    </row>
    <row r="686" spans="1:2" x14ac:dyDescent="0.2">
      <c r="A686" s="4">
        <v>28399</v>
      </c>
      <c r="B686" s="61">
        <v>57220</v>
      </c>
    </row>
    <row r="687" spans="1:2" x14ac:dyDescent="0.2">
      <c r="A687" s="4">
        <v>28430</v>
      </c>
      <c r="B687" s="61">
        <v>82730</v>
      </c>
    </row>
    <row r="688" spans="1:2" x14ac:dyDescent="0.2">
      <c r="A688" s="4">
        <v>28460</v>
      </c>
      <c r="B688" s="61">
        <v>320400</v>
      </c>
    </row>
    <row r="689" spans="1:2" x14ac:dyDescent="0.2">
      <c r="A689" s="4">
        <v>28491</v>
      </c>
      <c r="B689" s="61">
        <v>1113980</v>
      </c>
    </row>
    <row r="690" spans="1:2" x14ac:dyDescent="0.2">
      <c r="A690" s="4">
        <v>28522</v>
      </c>
      <c r="B690" s="61">
        <v>618460</v>
      </c>
    </row>
    <row r="691" spans="1:2" x14ac:dyDescent="0.2">
      <c r="A691" s="4">
        <v>28550</v>
      </c>
      <c r="B691" s="61">
        <v>1120090</v>
      </c>
    </row>
    <row r="692" spans="1:2" x14ac:dyDescent="0.2">
      <c r="A692" s="4">
        <v>28581</v>
      </c>
      <c r="B692" s="61">
        <v>792100</v>
      </c>
    </row>
    <row r="693" spans="1:2" x14ac:dyDescent="0.2">
      <c r="A693" s="4">
        <v>28611</v>
      </c>
      <c r="B693" s="61">
        <v>741890</v>
      </c>
    </row>
    <row r="694" spans="1:2" x14ac:dyDescent="0.2">
      <c r="A694" s="4">
        <v>28642</v>
      </c>
      <c r="B694" s="61">
        <v>438350</v>
      </c>
    </row>
    <row r="695" spans="1:2" x14ac:dyDescent="0.2">
      <c r="A695" s="4">
        <v>28672</v>
      </c>
      <c r="B695" s="61">
        <v>194310</v>
      </c>
    </row>
    <row r="696" spans="1:2" x14ac:dyDescent="0.2">
      <c r="A696" s="4">
        <v>28703</v>
      </c>
      <c r="B696" s="61">
        <v>92450</v>
      </c>
    </row>
    <row r="697" spans="1:2" x14ac:dyDescent="0.2">
      <c r="A697" s="4">
        <v>28734</v>
      </c>
      <c r="B697" s="61">
        <v>113220</v>
      </c>
    </row>
    <row r="698" spans="1:2" x14ac:dyDescent="0.2">
      <c r="A698" s="4">
        <v>28764</v>
      </c>
      <c r="B698" s="61">
        <v>63260</v>
      </c>
    </row>
    <row r="699" spans="1:2" x14ac:dyDescent="0.2">
      <c r="A699" s="4">
        <v>28795</v>
      </c>
      <c r="B699" s="61">
        <v>123330</v>
      </c>
    </row>
    <row r="700" spans="1:2" x14ac:dyDescent="0.2">
      <c r="A700" s="4">
        <v>28825</v>
      </c>
      <c r="B700" s="61">
        <v>101010</v>
      </c>
    </row>
    <row r="701" spans="1:2" x14ac:dyDescent="0.2">
      <c r="A701" s="4">
        <v>28856</v>
      </c>
      <c r="B701" s="61">
        <v>235040</v>
      </c>
    </row>
    <row r="702" spans="1:2" x14ac:dyDescent="0.2">
      <c r="A702" s="4">
        <v>28887</v>
      </c>
      <c r="B702" s="61">
        <v>300900</v>
      </c>
    </row>
    <row r="703" spans="1:2" x14ac:dyDescent="0.2">
      <c r="A703" s="4">
        <v>28915</v>
      </c>
      <c r="B703" s="61">
        <v>493120</v>
      </c>
    </row>
    <row r="704" spans="1:2" x14ac:dyDescent="0.2">
      <c r="A704" s="4">
        <v>28946</v>
      </c>
      <c r="B704" s="61">
        <v>505360</v>
      </c>
    </row>
    <row r="705" spans="1:2" x14ac:dyDescent="0.2">
      <c r="A705" s="4">
        <v>28976</v>
      </c>
      <c r="B705" s="61">
        <v>669780</v>
      </c>
    </row>
    <row r="706" spans="1:2" x14ac:dyDescent="0.2">
      <c r="A706" s="4">
        <v>29007</v>
      </c>
      <c r="B706" s="61">
        <v>222080</v>
      </c>
    </row>
    <row r="707" spans="1:2" x14ac:dyDescent="0.2">
      <c r="A707" s="4">
        <v>29037</v>
      </c>
      <c r="B707" s="61">
        <v>133590</v>
      </c>
    </row>
    <row r="708" spans="1:2" x14ac:dyDescent="0.2">
      <c r="A708" s="4">
        <v>29068</v>
      </c>
      <c r="B708" s="61">
        <v>96550</v>
      </c>
    </row>
    <row r="709" spans="1:2" x14ac:dyDescent="0.2">
      <c r="A709" s="4">
        <v>29099</v>
      </c>
      <c r="B709" s="61">
        <v>78650</v>
      </c>
    </row>
    <row r="710" spans="1:2" x14ac:dyDescent="0.2">
      <c r="A710" s="4">
        <v>29129</v>
      </c>
      <c r="B710" s="61">
        <v>148610</v>
      </c>
    </row>
    <row r="711" spans="1:2" x14ac:dyDescent="0.2">
      <c r="A711" s="4">
        <v>29160</v>
      </c>
      <c r="B711" s="61">
        <v>144290</v>
      </c>
    </row>
    <row r="712" spans="1:2" x14ac:dyDescent="0.2">
      <c r="A712" s="4">
        <v>29190</v>
      </c>
      <c r="B712" s="61">
        <v>196280</v>
      </c>
    </row>
    <row r="713" spans="1:2" x14ac:dyDescent="0.2">
      <c r="A713" s="4">
        <v>29221</v>
      </c>
      <c r="B713" s="61">
        <v>1447380</v>
      </c>
    </row>
    <row r="714" spans="1:2" x14ac:dyDescent="0.2">
      <c r="A714" s="4">
        <v>29252</v>
      </c>
      <c r="B714" s="61">
        <v>1158060</v>
      </c>
    </row>
    <row r="715" spans="1:2" x14ac:dyDescent="0.2">
      <c r="A715" s="4">
        <v>29281</v>
      </c>
      <c r="B715" s="61">
        <v>650490</v>
      </c>
    </row>
    <row r="716" spans="1:2" x14ac:dyDescent="0.2">
      <c r="A716" s="4">
        <v>29312</v>
      </c>
      <c r="B716" s="61">
        <v>579840</v>
      </c>
    </row>
    <row r="717" spans="1:2" x14ac:dyDescent="0.2">
      <c r="A717" s="4">
        <v>29342</v>
      </c>
      <c r="B717" s="61">
        <v>565170</v>
      </c>
    </row>
    <row r="718" spans="1:2" x14ac:dyDescent="0.2">
      <c r="A718" s="4">
        <v>29373</v>
      </c>
      <c r="B718" s="61">
        <v>282350</v>
      </c>
    </row>
    <row r="719" spans="1:2" x14ac:dyDescent="0.2">
      <c r="A719" s="4">
        <v>29403</v>
      </c>
      <c r="B719" s="61">
        <v>158490</v>
      </c>
    </row>
    <row r="720" spans="1:2" x14ac:dyDescent="0.2">
      <c r="A720" s="4">
        <v>29434</v>
      </c>
      <c r="B720" s="61">
        <v>72130</v>
      </c>
    </row>
    <row r="721" spans="1:2" x14ac:dyDescent="0.2">
      <c r="A721" s="4">
        <v>29465</v>
      </c>
      <c r="B721" s="61">
        <v>129820</v>
      </c>
    </row>
    <row r="722" spans="1:2" x14ac:dyDescent="0.2">
      <c r="A722" s="4">
        <v>29495</v>
      </c>
      <c r="B722" s="61">
        <v>93730</v>
      </c>
    </row>
    <row r="723" spans="1:2" x14ac:dyDescent="0.2">
      <c r="A723" s="4">
        <v>29526</v>
      </c>
      <c r="B723" s="61">
        <v>90880</v>
      </c>
    </row>
    <row r="724" spans="1:2" x14ac:dyDescent="0.2">
      <c r="A724" s="4">
        <v>29556</v>
      </c>
      <c r="B724" s="61">
        <v>233630</v>
      </c>
    </row>
    <row r="725" spans="1:2" x14ac:dyDescent="0.2">
      <c r="A725" s="4">
        <v>29587</v>
      </c>
      <c r="B725" s="61">
        <v>262910</v>
      </c>
    </row>
    <row r="726" spans="1:2" x14ac:dyDescent="0.2">
      <c r="A726" s="4">
        <v>29618</v>
      </c>
      <c r="B726" s="61">
        <v>362230</v>
      </c>
    </row>
    <row r="727" spans="1:2" x14ac:dyDescent="0.2">
      <c r="A727" s="4">
        <v>29646</v>
      </c>
      <c r="B727" s="61">
        <v>406730</v>
      </c>
    </row>
    <row r="728" spans="1:2" x14ac:dyDescent="0.2">
      <c r="A728" s="4">
        <v>29677</v>
      </c>
      <c r="B728" s="61">
        <v>385540</v>
      </c>
    </row>
    <row r="729" spans="1:2" x14ac:dyDescent="0.2">
      <c r="A729" s="4">
        <v>29707</v>
      </c>
      <c r="B729" s="61">
        <v>280560</v>
      </c>
    </row>
    <row r="730" spans="1:2" x14ac:dyDescent="0.2">
      <c r="A730" s="4">
        <v>29738</v>
      </c>
      <c r="B730" s="61">
        <v>118650</v>
      </c>
    </row>
    <row r="731" spans="1:2" x14ac:dyDescent="0.2">
      <c r="A731" s="4">
        <v>29768</v>
      </c>
      <c r="B731" s="61">
        <v>88890</v>
      </c>
    </row>
    <row r="732" spans="1:2" x14ac:dyDescent="0.2">
      <c r="A732" s="4">
        <v>29799</v>
      </c>
      <c r="B732" s="61">
        <v>76160</v>
      </c>
    </row>
    <row r="733" spans="1:2" x14ac:dyDescent="0.2">
      <c r="A733" s="4">
        <v>29830</v>
      </c>
      <c r="B733" s="61">
        <v>77720</v>
      </c>
    </row>
    <row r="734" spans="1:2" x14ac:dyDescent="0.2">
      <c r="A734" s="4">
        <v>29860</v>
      </c>
      <c r="B734" s="61">
        <v>147000</v>
      </c>
    </row>
    <row r="735" spans="1:2" x14ac:dyDescent="0.2">
      <c r="A735" s="4">
        <v>29891</v>
      </c>
      <c r="B735" s="61">
        <v>1240390</v>
      </c>
    </row>
    <row r="736" spans="1:2" x14ac:dyDescent="0.2">
      <c r="A736" s="4">
        <v>29921</v>
      </c>
      <c r="B736" s="61">
        <v>1326310</v>
      </c>
    </row>
    <row r="737" spans="1:2" x14ac:dyDescent="0.2">
      <c r="A737" s="4">
        <v>29952</v>
      </c>
      <c r="B737" s="61">
        <v>654970</v>
      </c>
    </row>
    <row r="738" spans="1:2" x14ac:dyDescent="0.2">
      <c r="A738" s="4">
        <v>29983</v>
      </c>
      <c r="B738" s="61">
        <v>1146290</v>
      </c>
    </row>
    <row r="739" spans="1:2" x14ac:dyDescent="0.2">
      <c r="A739" s="4">
        <v>30011</v>
      </c>
      <c r="B739" s="61">
        <v>883280</v>
      </c>
    </row>
    <row r="740" spans="1:2" x14ac:dyDescent="0.2">
      <c r="A740" s="4">
        <v>30042</v>
      </c>
      <c r="B740" s="61">
        <v>1689180</v>
      </c>
    </row>
    <row r="741" spans="1:2" x14ac:dyDescent="0.2">
      <c r="A741" s="4">
        <v>30072</v>
      </c>
      <c r="B741" s="61">
        <v>998500</v>
      </c>
    </row>
    <row r="742" spans="1:2" x14ac:dyDescent="0.2">
      <c r="A742" s="4">
        <v>30103</v>
      </c>
      <c r="B742" s="61">
        <v>441830</v>
      </c>
    </row>
    <row r="743" spans="1:2" x14ac:dyDescent="0.2">
      <c r="A743" s="4">
        <v>30133</v>
      </c>
      <c r="B743" s="61">
        <v>220920</v>
      </c>
    </row>
    <row r="744" spans="1:2" x14ac:dyDescent="0.2">
      <c r="A744" s="4">
        <v>30164</v>
      </c>
      <c r="B744" s="61">
        <v>125890</v>
      </c>
    </row>
    <row r="745" spans="1:2" x14ac:dyDescent="0.2">
      <c r="A745" s="4">
        <v>30195</v>
      </c>
      <c r="B745" s="61">
        <v>123410</v>
      </c>
    </row>
    <row r="746" spans="1:2" x14ac:dyDescent="0.2">
      <c r="A746" s="4">
        <v>30225</v>
      </c>
      <c r="B746" s="61">
        <v>213240</v>
      </c>
    </row>
    <row r="747" spans="1:2" x14ac:dyDescent="0.2">
      <c r="A747" s="4">
        <v>30256</v>
      </c>
      <c r="B747" s="61">
        <v>349740</v>
      </c>
    </row>
    <row r="748" spans="1:2" x14ac:dyDescent="0.2">
      <c r="A748" s="4">
        <v>30286</v>
      </c>
      <c r="B748" s="61">
        <v>633160</v>
      </c>
    </row>
    <row r="749" spans="1:2" x14ac:dyDescent="0.2">
      <c r="A749" s="4">
        <v>30317</v>
      </c>
      <c r="B749" s="61">
        <v>712600</v>
      </c>
    </row>
    <row r="750" spans="1:2" x14ac:dyDescent="0.2">
      <c r="A750" s="4">
        <v>30348</v>
      </c>
      <c r="B750" s="61">
        <v>1196480</v>
      </c>
    </row>
    <row r="751" spans="1:2" x14ac:dyDescent="0.2">
      <c r="A751" s="4">
        <v>30376</v>
      </c>
      <c r="B751" s="61">
        <v>2028930</v>
      </c>
    </row>
    <row r="752" spans="1:2" x14ac:dyDescent="0.2">
      <c r="A752" s="4">
        <v>30407</v>
      </c>
      <c r="B752" s="61">
        <v>1024040</v>
      </c>
    </row>
    <row r="753" spans="1:2" x14ac:dyDescent="0.2">
      <c r="A753" s="4">
        <v>30437</v>
      </c>
      <c r="B753" s="61">
        <v>1426710</v>
      </c>
    </row>
    <row r="754" spans="1:2" x14ac:dyDescent="0.2">
      <c r="A754" s="4">
        <v>30468</v>
      </c>
      <c r="B754" s="61">
        <v>1121710</v>
      </c>
    </row>
    <row r="755" spans="1:2" x14ac:dyDescent="0.2">
      <c r="A755" s="4">
        <v>30498</v>
      </c>
      <c r="B755" s="61">
        <v>367980</v>
      </c>
    </row>
    <row r="756" spans="1:2" x14ac:dyDescent="0.2">
      <c r="A756" s="4">
        <v>30529</v>
      </c>
      <c r="B756" s="61">
        <v>197330</v>
      </c>
    </row>
    <row r="757" spans="1:2" x14ac:dyDescent="0.2">
      <c r="A757" s="4">
        <v>30560</v>
      </c>
      <c r="B757" s="61">
        <v>145980</v>
      </c>
    </row>
    <row r="758" spans="1:2" x14ac:dyDescent="0.2">
      <c r="A758" s="4">
        <v>30590</v>
      </c>
      <c r="B758" s="61">
        <v>156100</v>
      </c>
    </row>
    <row r="759" spans="1:2" x14ac:dyDescent="0.2">
      <c r="A759" s="4">
        <v>30621</v>
      </c>
      <c r="B759" s="61">
        <v>747030</v>
      </c>
    </row>
    <row r="760" spans="1:2" x14ac:dyDescent="0.2">
      <c r="A760" s="4">
        <v>30651</v>
      </c>
      <c r="B760" s="61">
        <v>1397880</v>
      </c>
    </row>
    <row r="761" spans="1:2" x14ac:dyDescent="0.2">
      <c r="A761" s="4">
        <v>30682</v>
      </c>
      <c r="B761" s="61">
        <v>595060</v>
      </c>
    </row>
    <row r="762" spans="1:2" x14ac:dyDescent="0.2">
      <c r="A762" s="4">
        <v>30713</v>
      </c>
      <c r="B762" s="61">
        <v>494770</v>
      </c>
    </row>
    <row r="763" spans="1:2" x14ac:dyDescent="0.2">
      <c r="A763" s="4">
        <v>30742</v>
      </c>
      <c r="B763" s="61">
        <v>710730</v>
      </c>
    </row>
    <row r="764" spans="1:2" x14ac:dyDescent="0.2">
      <c r="A764" s="4">
        <v>30773</v>
      </c>
      <c r="B764" s="61">
        <v>512920</v>
      </c>
    </row>
    <row r="765" spans="1:2" x14ac:dyDescent="0.2">
      <c r="A765" s="4">
        <v>30803</v>
      </c>
      <c r="B765" s="61">
        <v>510640</v>
      </c>
    </row>
    <row r="766" spans="1:2" x14ac:dyDescent="0.2">
      <c r="A766" s="4">
        <v>30834</v>
      </c>
      <c r="B766" s="61">
        <v>278060</v>
      </c>
    </row>
    <row r="767" spans="1:2" x14ac:dyDescent="0.2">
      <c r="A767" s="4">
        <v>30864</v>
      </c>
      <c r="B767" s="61">
        <v>154280</v>
      </c>
    </row>
    <row r="768" spans="1:2" x14ac:dyDescent="0.2">
      <c r="A768" s="4">
        <v>30895</v>
      </c>
      <c r="B768" s="61">
        <v>98070</v>
      </c>
    </row>
    <row r="769" spans="1:2" x14ac:dyDescent="0.2">
      <c r="A769" s="4">
        <v>30926</v>
      </c>
      <c r="B769" s="61">
        <v>111310</v>
      </c>
    </row>
    <row r="770" spans="1:2" x14ac:dyDescent="0.2">
      <c r="A770" s="4">
        <v>30956</v>
      </c>
      <c r="B770" s="61">
        <v>130680</v>
      </c>
    </row>
    <row r="771" spans="1:2" x14ac:dyDescent="0.2">
      <c r="A771" s="4">
        <v>30987</v>
      </c>
      <c r="B771" s="61">
        <v>324120</v>
      </c>
    </row>
    <row r="772" spans="1:2" x14ac:dyDescent="0.2">
      <c r="A772" s="4">
        <v>31017</v>
      </c>
      <c r="B772" s="61">
        <v>194810</v>
      </c>
    </row>
    <row r="773" spans="1:2" x14ac:dyDescent="0.2">
      <c r="A773" s="4">
        <v>31048</v>
      </c>
      <c r="B773" s="61">
        <v>157980</v>
      </c>
    </row>
    <row r="774" spans="1:2" x14ac:dyDescent="0.2">
      <c r="A774" s="4">
        <v>31079</v>
      </c>
      <c r="B774" s="61">
        <v>239270</v>
      </c>
    </row>
    <row r="775" spans="1:2" x14ac:dyDescent="0.2">
      <c r="A775" s="4">
        <v>31107</v>
      </c>
      <c r="B775" s="61">
        <v>328800</v>
      </c>
    </row>
    <row r="776" spans="1:2" x14ac:dyDescent="0.2">
      <c r="A776" s="4">
        <v>31138</v>
      </c>
      <c r="B776" s="61">
        <v>559820</v>
      </c>
    </row>
    <row r="777" spans="1:2" x14ac:dyDescent="0.2">
      <c r="A777" s="4">
        <v>31168</v>
      </c>
      <c r="B777" s="61">
        <v>290170</v>
      </c>
    </row>
    <row r="778" spans="1:2" x14ac:dyDescent="0.2">
      <c r="A778" s="4">
        <v>31199</v>
      </c>
      <c r="B778" s="61">
        <v>131520</v>
      </c>
    </row>
    <row r="779" spans="1:2" x14ac:dyDescent="0.2">
      <c r="A779" s="4">
        <v>31229</v>
      </c>
      <c r="B779" s="61">
        <v>101550</v>
      </c>
    </row>
    <row r="780" spans="1:2" x14ac:dyDescent="0.2">
      <c r="A780" s="4">
        <v>31260</v>
      </c>
      <c r="B780" s="61">
        <v>83720</v>
      </c>
    </row>
    <row r="781" spans="1:2" x14ac:dyDescent="0.2">
      <c r="A781" s="4">
        <v>31291</v>
      </c>
      <c r="B781" s="61">
        <v>99130</v>
      </c>
    </row>
    <row r="782" spans="1:2" x14ac:dyDescent="0.2">
      <c r="A782" s="4">
        <v>31321</v>
      </c>
      <c r="B782" s="61">
        <v>92590</v>
      </c>
    </row>
    <row r="783" spans="1:2" x14ac:dyDescent="0.2">
      <c r="A783" s="4">
        <v>31352</v>
      </c>
      <c r="B783" s="61">
        <v>139581</v>
      </c>
    </row>
    <row r="784" spans="1:2" x14ac:dyDescent="0.2">
      <c r="A784" s="4">
        <v>31382</v>
      </c>
      <c r="B784" s="61">
        <v>198717</v>
      </c>
    </row>
    <row r="785" spans="1:2" x14ac:dyDescent="0.2">
      <c r="A785" s="4">
        <v>31413</v>
      </c>
      <c r="B785" s="61">
        <v>517788</v>
      </c>
    </row>
    <row r="786" spans="1:2" x14ac:dyDescent="0.2">
      <c r="A786" s="4">
        <v>31444</v>
      </c>
      <c r="B786" s="61">
        <v>2677102</v>
      </c>
    </row>
    <row r="787" spans="1:2" x14ac:dyDescent="0.2">
      <c r="A787" s="4">
        <v>31472</v>
      </c>
      <c r="B787" s="61">
        <v>1489438</v>
      </c>
    </row>
    <row r="788" spans="1:2" x14ac:dyDescent="0.2">
      <c r="A788" s="4">
        <v>31503</v>
      </c>
      <c r="B788" s="61">
        <v>584061</v>
      </c>
    </row>
    <row r="789" spans="1:2" x14ac:dyDescent="0.2">
      <c r="A789" s="4">
        <v>31533</v>
      </c>
      <c r="B789" s="61">
        <v>445865</v>
      </c>
    </row>
    <row r="790" spans="1:2" x14ac:dyDescent="0.2">
      <c r="A790" s="4">
        <v>31564</v>
      </c>
      <c r="B790" s="61">
        <v>223909</v>
      </c>
    </row>
    <row r="791" spans="1:2" x14ac:dyDescent="0.2">
      <c r="A791" s="4">
        <v>31594</v>
      </c>
      <c r="B791" s="61">
        <v>132610</v>
      </c>
    </row>
    <row r="792" spans="1:2" x14ac:dyDescent="0.2">
      <c r="A792" s="4">
        <v>31625</v>
      </c>
      <c r="B792" s="61">
        <v>100536</v>
      </c>
    </row>
    <row r="793" spans="1:2" x14ac:dyDescent="0.2">
      <c r="A793" s="4">
        <v>31656</v>
      </c>
      <c r="B793" s="61">
        <v>157899</v>
      </c>
    </row>
    <row r="794" spans="1:2" x14ac:dyDescent="0.2">
      <c r="A794" s="4">
        <v>31686</v>
      </c>
      <c r="B794" s="61">
        <v>121703</v>
      </c>
    </row>
    <row r="795" spans="1:2" x14ac:dyDescent="0.2">
      <c r="A795" s="4">
        <v>31717</v>
      </c>
      <c r="B795" s="61">
        <v>104251</v>
      </c>
    </row>
    <row r="796" spans="1:2" x14ac:dyDescent="0.2">
      <c r="A796" s="4">
        <v>31747</v>
      </c>
      <c r="B796" s="61">
        <v>119888</v>
      </c>
    </row>
    <row r="797" spans="1:2" x14ac:dyDescent="0.2">
      <c r="A797" s="4">
        <v>31778</v>
      </c>
      <c r="B797" s="61">
        <v>171685</v>
      </c>
    </row>
    <row r="798" spans="1:2" x14ac:dyDescent="0.2">
      <c r="A798" s="4">
        <v>31809</v>
      </c>
      <c r="B798" s="61">
        <v>312597</v>
      </c>
    </row>
    <row r="799" spans="1:2" x14ac:dyDescent="0.2">
      <c r="A799" s="4">
        <v>31837</v>
      </c>
      <c r="B799" s="61">
        <v>582860</v>
      </c>
    </row>
    <row r="800" spans="1:2" x14ac:dyDescent="0.2">
      <c r="A800" s="4">
        <v>31868</v>
      </c>
      <c r="B800" s="61">
        <v>298867</v>
      </c>
    </row>
    <row r="801" spans="1:2" x14ac:dyDescent="0.2">
      <c r="A801" s="4">
        <v>31898</v>
      </c>
      <c r="B801" s="61">
        <v>190240</v>
      </c>
    </row>
    <row r="802" spans="1:2" x14ac:dyDescent="0.2">
      <c r="A802" s="4">
        <v>31929</v>
      </c>
      <c r="B802" s="61">
        <v>107223</v>
      </c>
    </row>
    <row r="803" spans="1:2" x14ac:dyDescent="0.2">
      <c r="A803" s="4">
        <v>31959</v>
      </c>
      <c r="B803" s="61">
        <v>79786</v>
      </c>
    </row>
    <row r="804" spans="1:2" x14ac:dyDescent="0.2">
      <c r="A804" s="4">
        <v>31990</v>
      </c>
      <c r="B804" s="61">
        <v>73376</v>
      </c>
    </row>
    <row r="805" spans="1:2" x14ac:dyDescent="0.2">
      <c r="A805" s="4">
        <v>32021</v>
      </c>
      <c r="B805" s="61">
        <v>64623</v>
      </c>
    </row>
    <row r="806" spans="1:2" x14ac:dyDescent="0.2">
      <c r="A806" s="4">
        <v>32051</v>
      </c>
      <c r="B806" s="61">
        <v>64069</v>
      </c>
    </row>
    <row r="807" spans="1:2" x14ac:dyDescent="0.2">
      <c r="A807" s="4">
        <v>32082</v>
      </c>
      <c r="B807" s="61">
        <v>85493</v>
      </c>
    </row>
    <row r="808" spans="1:2" x14ac:dyDescent="0.2">
      <c r="A808" s="4">
        <v>32112</v>
      </c>
      <c r="B808" s="61">
        <v>352855</v>
      </c>
    </row>
    <row r="809" spans="1:2" x14ac:dyDescent="0.2">
      <c r="A809" s="4">
        <v>32143</v>
      </c>
      <c r="B809" s="61">
        <v>289595</v>
      </c>
    </row>
    <row r="810" spans="1:2" x14ac:dyDescent="0.2">
      <c r="A810" s="4">
        <v>32174</v>
      </c>
      <c r="B810" s="61">
        <v>185080</v>
      </c>
    </row>
    <row r="811" spans="1:2" x14ac:dyDescent="0.2">
      <c r="A811" s="4">
        <v>32203</v>
      </c>
      <c r="B811" s="61">
        <v>250878</v>
      </c>
    </row>
    <row r="812" spans="1:2" x14ac:dyDescent="0.2">
      <c r="A812" s="4">
        <v>32234</v>
      </c>
      <c r="B812" s="61">
        <v>238061</v>
      </c>
    </row>
    <row r="813" spans="1:2" x14ac:dyDescent="0.2">
      <c r="A813" s="4">
        <v>32264</v>
      </c>
      <c r="B813" s="61">
        <v>220487</v>
      </c>
    </row>
    <row r="814" spans="1:2" x14ac:dyDescent="0.2">
      <c r="A814" s="4">
        <v>32295</v>
      </c>
      <c r="B814" s="61">
        <v>138903</v>
      </c>
    </row>
    <row r="815" spans="1:2" x14ac:dyDescent="0.2">
      <c r="A815" s="4">
        <v>32325</v>
      </c>
      <c r="B815" s="61">
        <v>92768</v>
      </c>
    </row>
    <row r="816" spans="1:2" x14ac:dyDescent="0.2">
      <c r="A816" s="4">
        <v>32356</v>
      </c>
      <c r="B816" s="61">
        <v>74867</v>
      </c>
    </row>
    <row r="817" spans="1:2" x14ac:dyDescent="0.2">
      <c r="A817" s="4">
        <v>32387</v>
      </c>
      <c r="B817" s="61">
        <v>55690</v>
      </c>
    </row>
    <row r="818" spans="1:2" x14ac:dyDescent="0.2">
      <c r="A818" s="4">
        <v>32417</v>
      </c>
      <c r="B818" s="61">
        <v>58048</v>
      </c>
    </row>
    <row r="819" spans="1:2" x14ac:dyDescent="0.2">
      <c r="A819" s="4">
        <v>32448</v>
      </c>
      <c r="B819" s="61">
        <v>242706</v>
      </c>
    </row>
    <row r="820" spans="1:2" x14ac:dyDescent="0.2">
      <c r="A820" s="4">
        <v>32478</v>
      </c>
      <c r="B820" s="61">
        <v>120443</v>
      </c>
    </row>
    <row r="821" spans="1:2" x14ac:dyDescent="0.2">
      <c r="A821" s="4">
        <v>32509</v>
      </c>
      <c r="B821" s="61">
        <v>141536</v>
      </c>
    </row>
    <row r="822" spans="1:2" x14ac:dyDescent="0.2">
      <c r="A822" s="4">
        <v>32540</v>
      </c>
      <c r="B822" s="61">
        <v>204879</v>
      </c>
    </row>
    <row r="823" spans="1:2" x14ac:dyDescent="0.2">
      <c r="A823" s="4">
        <v>32568</v>
      </c>
      <c r="B823" s="61">
        <v>1516550</v>
      </c>
    </row>
    <row r="824" spans="1:2" x14ac:dyDescent="0.2">
      <c r="A824" s="4">
        <v>32599</v>
      </c>
      <c r="B824" s="61">
        <v>682637</v>
      </c>
    </row>
    <row r="825" spans="1:2" x14ac:dyDescent="0.2">
      <c r="A825" s="4">
        <v>32629</v>
      </c>
      <c r="B825" s="61">
        <v>308510</v>
      </c>
    </row>
    <row r="826" spans="1:2" x14ac:dyDescent="0.2">
      <c r="A826" s="4">
        <v>32660</v>
      </c>
      <c r="B826" s="61">
        <v>161767</v>
      </c>
    </row>
    <row r="827" spans="1:2" x14ac:dyDescent="0.2">
      <c r="A827" s="4">
        <v>32690</v>
      </c>
      <c r="B827" s="61">
        <v>80020</v>
      </c>
    </row>
    <row r="828" spans="1:2" x14ac:dyDescent="0.2">
      <c r="A828" s="4">
        <v>32721</v>
      </c>
      <c r="B828" s="61">
        <v>78199</v>
      </c>
    </row>
    <row r="829" spans="1:2" x14ac:dyDescent="0.2">
      <c r="A829" s="4">
        <v>32752</v>
      </c>
      <c r="B829" s="61">
        <v>91913</v>
      </c>
    </row>
    <row r="830" spans="1:2" x14ac:dyDescent="0.2">
      <c r="A830" s="4">
        <v>32782</v>
      </c>
      <c r="B830" s="61">
        <v>152176</v>
      </c>
    </row>
    <row r="831" spans="1:2" x14ac:dyDescent="0.2">
      <c r="A831" s="4">
        <v>32813</v>
      </c>
      <c r="B831" s="61">
        <v>132162</v>
      </c>
    </row>
    <row r="832" spans="1:2" x14ac:dyDescent="0.2">
      <c r="A832" s="4">
        <v>32843</v>
      </c>
      <c r="B832" s="61">
        <v>68082</v>
      </c>
    </row>
    <row r="833" spans="1:2" x14ac:dyDescent="0.2">
      <c r="A833" s="4">
        <v>32874</v>
      </c>
      <c r="B833" s="61">
        <v>250376</v>
      </c>
    </row>
    <row r="834" spans="1:2" x14ac:dyDescent="0.2">
      <c r="A834" s="4">
        <v>32905</v>
      </c>
      <c r="B834" s="61">
        <v>171719</v>
      </c>
    </row>
    <row r="835" spans="1:2" x14ac:dyDescent="0.2">
      <c r="A835" s="4">
        <v>32933</v>
      </c>
      <c r="B835" s="61">
        <v>397661</v>
      </c>
    </row>
    <row r="836" spans="1:2" x14ac:dyDescent="0.2">
      <c r="A836" s="4">
        <v>32964</v>
      </c>
      <c r="B836" s="61">
        <v>317709</v>
      </c>
    </row>
    <row r="837" spans="1:2" x14ac:dyDescent="0.2">
      <c r="A837" s="4">
        <v>32994</v>
      </c>
      <c r="B837" s="61">
        <v>216607</v>
      </c>
    </row>
    <row r="838" spans="1:2" x14ac:dyDescent="0.2">
      <c r="A838" s="4">
        <v>33025</v>
      </c>
      <c r="B838" s="61">
        <v>212010</v>
      </c>
    </row>
    <row r="839" spans="1:2" x14ac:dyDescent="0.2">
      <c r="A839" s="4">
        <v>33055</v>
      </c>
      <c r="B839" s="61">
        <v>95470</v>
      </c>
    </row>
    <row r="840" spans="1:2" x14ac:dyDescent="0.2">
      <c r="A840" s="4">
        <v>33086</v>
      </c>
      <c r="B840" s="61">
        <v>70970</v>
      </c>
    </row>
    <row r="841" spans="1:2" x14ac:dyDescent="0.2">
      <c r="A841" s="4">
        <v>33117</v>
      </c>
      <c r="B841" s="61">
        <v>86066</v>
      </c>
    </row>
    <row r="842" spans="1:2" x14ac:dyDescent="0.2">
      <c r="A842" s="4">
        <v>33147</v>
      </c>
      <c r="B842" s="61">
        <v>40225</v>
      </c>
    </row>
    <row r="843" spans="1:2" x14ac:dyDescent="0.2">
      <c r="A843" s="4">
        <v>33178</v>
      </c>
      <c r="B843" s="61">
        <v>66032</v>
      </c>
    </row>
    <row r="844" spans="1:2" x14ac:dyDescent="0.2">
      <c r="A844" s="4">
        <v>33208</v>
      </c>
      <c r="B844" s="61">
        <v>61803</v>
      </c>
    </row>
    <row r="845" spans="1:2" x14ac:dyDescent="0.2">
      <c r="A845" s="4">
        <v>33239</v>
      </c>
      <c r="B845" s="61">
        <v>69429</v>
      </c>
    </row>
    <row r="846" spans="1:2" x14ac:dyDescent="0.2">
      <c r="A846" s="4">
        <v>33270</v>
      </c>
      <c r="B846" s="61">
        <v>96989</v>
      </c>
    </row>
    <row r="847" spans="1:2" x14ac:dyDescent="0.2">
      <c r="A847" s="4">
        <v>33298</v>
      </c>
      <c r="B847" s="61">
        <v>538962</v>
      </c>
    </row>
    <row r="848" spans="1:2" x14ac:dyDescent="0.2">
      <c r="A848" s="4">
        <v>33329</v>
      </c>
      <c r="B848" s="61">
        <v>397277</v>
      </c>
    </row>
    <row r="849" spans="1:2" x14ac:dyDescent="0.2">
      <c r="A849" s="4">
        <v>33359</v>
      </c>
      <c r="B849" s="61">
        <v>363595</v>
      </c>
    </row>
    <row r="850" spans="1:2" x14ac:dyDescent="0.2">
      <c r="A850" s="4">
        <v>33390</v>
      </c>
      <c r="B850" s="61">
        <v>186385</v>
      </c>
    </row>
    <row r="851" spans="1:2" x14ac:dyDescent="0.2">
      <c r="A851" s="4">
        <v>33420</v>
      </c>
      <c r="B851" s="61">
        <v>104134</v>
      </c>
    </row>
    <row r="852" spans="1:2" x14ac:dyDescent="0.2">
      <c r="A852" s="4">
        <v>33451</v>
      </c>
      <c r="B852" s="61">
        <v>73344</v>
      </c>
    </row>
    <row r="853" spans="1:2" x14ac:dyDescent="0.2">
      <c r="A853" s="4">
        <v>33482</v>
      </c>
      <c r="B853" s="61">
        <v>58389</v>
      </c>
    </row>
    <row r="854" spans="1:2" x14ac:dyDescent="0.2">
      <c r="A854" s="4">
        <v>33512</v>
      </c>
      <c r="B854" s="61">
        <v>60416</v>
      </c>
    </row>
    <row r="855" spans="1:2" x14ac:dyDescent="0.2">
      <c r="A855" s="4">
        <v>33543</v>
      </c>
      <c r="B855" s="61">
        <v>71610</v>
      </c>
    </row>
    <row r="856" spans="1:2" x14ac:dyDescent="0.2">
      <c r="A856" s="4">
        <v>33573</v>
      </c>
      <c r="B856" s="61">
        <v>89476</v>
      </c>
    </row>
    <row r="857" spans="1:2" x14ac:dyDescent="0.2">
      <c r="A857" s="4">
        <v>33604</v>
      </c>
      <c r="B857" s="61">
        <v>100830</v>
      </c>
    </row>
    <row r="858" spans="1:2" x14ac:dyDescent="0.2">
      <c r="A858" s="4">
        <v>33635</v>
      </c>
      <c r="B858" s="61">
        <v>385735</v>
      </c>
    </row>
    <row r="859" spans="1:2" x14ac:dyDescent="0.2">
      <c r="A859" s="4">
        <v>33664</v>
      </c>
      <c r="B859" s="61">
        <v>342576</v>
      </c>
    </row>
    <row r="860" spans="1:2" x14ac:dyDescent="0.2">
      <c r="A860" s="4">
        <v>33695</v>
      </c>
      <c r="B860" s="61">
        <v>370287</v>
      </c>
    </row>
    <row r="861" spans="1:2" x14ac:dyDescent="0.2">
      <c r="A861" s="4">
        <v>33725</v>
      </c>
      <c r="B861" s="61">
        <v>171780</v>
      </c>
    </row>
    <row r="862" spans="1:2" x14ac:dyDescent="0.2">
      <c r="A862" s="4">
        <v>33756</v>
      </c>
      <c r="B862" s="61">
        <v>96952</v>
      </c>
    </row>
    <row r="863" spans="1:2" x14ac:dyDescent="0.2">
      <c r="A863" s="4">
        <v>33786</v>
      </c>
      <c r="B863" s="61">
        <v>86471</v>
      </c>
    </row>
    <row r="864" spans="1:2" x14ac:dyDescent="0.2">
      <c r="A864" s="4">
        <v>33817</v>
      </c>
      <c r="B864" s="61">
        <v>65894</v>
      </c>
    </row>
    <row r="865" spans="1:2" x14ac:dyDescent="0.2">
      <c r="A865" s="4">
        <v>33848</v>
      </c>
      <c r="B865" s="61">
        <v>55513</v>
      </c>
    </row>
    <row r="866" spans="1:2" x14ac:dyDescent="0.2">
      <c r="A866" s="4">
        <v>33878</v>
      </c>
      <c r="B866" s="61">
        <v>72954</v>
      </c>
    </row>
    <row r="867" spans="1:2" x14ac:dyDescent="0.2">
      <c r="A867" s="4">
        <v>33909</v>
      </c>
      <c r="B867" s="61">
        <v>67000</v>
      </c>
    </row>
    <row r="868" spans="1:2" x14ac:dyDescent="0.2">
      <c r="A868" s="4">
        <v>33939</v>
      </c>
      <c r="B868" s="61">
        <v>230858</v>
      </c>
    </row>
    <row r="869" spans="1:2" x14ac:dyDescent="0.2">
      <c r="A869" s="4">
        <v>33970</v>
      </c>
      <c r="B869" s="61">
        <v>672220</v>
      </c>
    </row>
    <row r="870" spans="1:2" x14ac:dyDescent="0.2">
      <c r="A870" s="4">
        <v>34001</v>
      </c>
      <c r="B870" s="61">
        <v>565937</v>
      </c>
    </row>
    <row r="871" spans="1:2" x14ac:dyDescent="0.2">
      <c r="A871" s="4">
        <v>34029</v>
      </c>
      <c r="B871" s="61">
        <v>1361135</v>
      </c>
    </row>
    <row r="872" spans="1:2" x14ac:dyDescent="0.2">
      <c r="A872" s="4">
        <v>34060</v>
      </c>
      <c r="B872" s="61">
        <v>950481</v>
      </c>
    </row>
    <row r="873" spans="1:2" x14ac:dyDescent="0.2">
      <c r="A873" s="4">
        <v>34090</v>
      </c>
      <c r="B873" s="61">
        <v>905081</v>
      </c>
    </row>
    <row r="874" spans="1:2" x14ac:dyDescent="0.2">
      <c r="A874" s="4">
        <v>34121</v>
      </c>
      <c r="B874" s="61">
        <v>520639</v>
      </c>
    </row>
    <row r="875" spans="1:2" x14ac:dyDescent="0.2">
      <c r="A875" s="4">
        <v>34151</v>
      </c>
      <c r="B875" s="61">
        <v>166619</v>
      </c>
    </row>
    <row r="876" spans="1:2" x14ac:dyDescent="0.2">
      <c r="A876" s="4">
        <v>34182</v>
      </c>
      <c r="B876" s="61">
        <v>107333</v>
      </c>
    </row>
    <row r="877" spans="1:2" x14ac:dyDescent="0.2">
      <c r="A877" s="4">
        <v>34213</v>
      </c>
      <c r="B877" s="61">
        <v>93236</v>
      </c>
    </row>
    <row r="878" spans="1:2" x14ac:dyDescent="0.2">
      <c r="A878" s="4">
        <v>34243</v>
      </c>
      <c r="B878" s="61">
        <v>99448</v>
      </c>
    </row>
    <row r="879" spans="1:2" x14ac:dyDescent="0.2">
      <c r="A879" s="4">
        <v>34274</v>
      </c>
      <c r="B879" s="61">
        <v>95624</v>
      </c>
    </row>
    <row r="880" spans="1:2" x14ac:dyDescent="0.2">
      <c r="A880" s="4">
        <v>34304</v>
      </c>
      <c r="B880" s="61">
        <v>153724</v>
      </c>
    </row>
    <row r="881" spans="1:2" x14ac:dyDescent="0.2">
      <c r="A881" s="4">
        <v>34335</v>
      </c>
      <c r="B881" s="61">
        <v>152398</v>
      </c>
    </row>
    <row r="882" spans="1:2" x14ac:dyDescent="0.2">
      <c r="A882" s="4">
        <v>34366</v>
      </c>
      <c r="B882" s="61">
        <v>226422</v>
      </c>
    </row>
    <row r="883" spans="1:2" x14ac:dyDescent="0.2">
      <c r="A883" s="4">
        <v>34394</v>
      </c>
      <c r="B883" s="61">
        <v>329761</v>
      </c>
    </row>
    <row r="884" spans="1:2" x14ac:dyDescent="0.2">
      <c r="A884" s="4">
        <v>34425</v>
      </c>
      <c r="B884" s="61">
        <v>271277</v>
      </c>
    </row>
    <row r="885" spans="1:2" x14ac:dyDescent="0.2">
      <c r="A885" s="4">
        <v>34455</v>
      </c>
      <c r="B885" s="61">
        <v>250107</v>
      </c>
    </row>
    <row r="886" spans="1:2" x14ac:dyDescent="0.2">
      <c r="A886" s="4">
        <v>34486</v>
      </c>
      <c r="B886" s="61">
        <v>107576</v>
      </c>
    </row>
    <row r="887" spans="1:2" x14ac:dyDescent="0.2">
      <c r="A887" s="4">
        <v>34516</v>
      </c>
      <c r="B887" s="61">
        <v>76951</v>
      </c>
    </row>
    <row r="888" spans="1:2" x14ac:dyDescent="0.2">
      <c r="A888" s="4">
        <v>34547</v>
      </c>
      <c r="B888" s="61">
        <v>65957</v>
      </c>
    </row>
    <row r="889" spans="1:2" x14ac:dyDescent="0.2">
      <c r="A889" s="4">
        <v>34578</v>
      </c>
      <c r="B889" s="61">
        <v>62073</v>
      </c>
    </row>
    <row r="890" spans="1:2" x14ac:dyDescent="0.2">
      <c r="A890" s="4">
        <v>34608</v>
      </c>
      <c r="B890" s="61">
        <v>60231</v>
      </c>
    </row>
    <row r="891" spans="1:2" x14ac:dyDescent="0.2">
      <c r="A891" s="4">
        <v>34639</v>
      </c>
      <c r="B891" s="61">
        <v>103701</v>
      </c>
    </row>
    <row r="892" spans="1:2" x14ac:dyDescent="0.2">
      <c r="A892" s="4">
        <v>34669</v>
      </c>
      <c r="B892" s="61">
        <v>204036</v>
      </c>
    </row>
    <row r="893" spans="1:2" x14ac:dyDescent="0.2">
      <c r="A893" s="4">
        <v>34700</v>
      </c>
      <c r="B893" s="61">
        <v>1520721</v>
      </c>
    </row>
    <row r="894" spans="1:2" x14ac:dyDescent="0.2">
      <c r="A894" s="4">
        <v>34731</v>
      </c>
      <c r="B894" s="61">
        <v>606254</v>
      </c>
    </row>
    <row r="895" spans="1:2" x14ac:dyDescent="0.2">
      <c r="A895" s="4">
        <v>34759</v>
      </c>
      <c r="B895" s="61">
        <v>2282679</v>
      </c>
    </row>
    <row r="896" spans="1:2" x14ac:dyDescent="0.2">
      <c r="A896" s="4">
        <v>34790</v>
      </c>
      <c r="B896" s="61">
        <v>1337531</v>
      </c>
    </row>
    <row r="897" spans="1:2" x14ac:dyDescent="0.2">
      <c r="A897" s="4">
        <v>34820</v>
      </c>
      <c r="B897" s="61">
        <v>1682166</v>
      </c>
    </row>
    <row r="898" spans="1:2" x14ac:dyDescent="0.2">
      <c r="A898" s="4">
        <v>34851</v>
      </c>
      <c r="B898" s="61">
        <v>869994</v>
      </c>
    </row>
    <row r="899" spans="1:2" x14ac:dyDescent="0.2">
      <c r="A899" s="4">
        <v>34881</v>
      </c>
      <c r="B899" s="61">
        <v>353759</v>
      </c>
    </row>
    <row r="900" spans="1:2" x14ac:dyDescent="0.2">
      <c r="A900" s="4">
        <v>34912</v>
      </c>
      <c r="B900" s="61">
        <v>153155</v>
      </c>
    </row>
    <row r="901" spans="1:2" x14ac:dyDescent="0.2">
      <c r="A901" s="4">
        <v>34943</v>
      </c>
      <c r="B901" s="61">
        <v>105283</v>
      </c>
    </row>
    <row r="902" spans="1:2" x14ac:dyDescent="0.2">
      <c r="A902" s="4">
        <v>34973</v>
      </c>
      <c r="B902" s="61">
        <v>104412</v>
      </c>
    </row>
    <row r="903" spans="1:2" x14ac:dyDescent="0.2">
      <c r="A903" s="4">
        <v>35004</v>
      </c>
      <c r="B903" s="61">
        <v>107618</v>
      </c>
    </row>
    <row r="904" spans="1:2" x14ac:dyDescent="0.2">
      <c r="A904" s="4">
        <v>35034</v>
      </c>
      <c r="B904" s="61">
        <v>351054</v>
      </c>
    </row>
    <row r="905" spans="1:2" x14ac:dyDescent="0.2">
      <c r="A905" s="4">
        <v>35065</v>
      </c>
      <c r="B905" s="61">
        <v>460223</v>
      </c>
    </row>
    <row r="906" spans="1:2" x14ac:dyDescent="0.2">
      <c r="A906" s="4">
        <v>35096</v>
      </c>
      <c r="B906" s="61">
        <v>1279219</v>
      </c>
    </row>
    <row r="907" spans="1:2" x14ac:dyDescent="0.2">
      <c r="A907" s="4">
        <v>35125</v>
      </c>
      <c r="B907" s="61">
        <v>857386</v>
      </c>
    </row>
    <row r="908" spans="1:2" x14ac:dyDescent="0.2">
      <c r="A908" s="4">
        <v>35156</v>
      </c>
      <c r="B908" s="61">
        <v>882222</v>
      </c>
    </row>
    <row r="909" spans="1:2" x14ac:dyDescent="0.2">
      <c r="A909" s="4">
        <v>35186</v>
      </c>
      <c r="B909" s="61">
        <v>1018203</v>
      </c>
    </row>
    <row r="910" spans="1:2" x14ac:dyDescent="0.2">
      <c r="A910" s="4">
        <v>35217</v>
      </c>
      <c r="B910" s="61">
        <v>337321</v>
      </c>
    </row>
    <row r="911" spans="1:2" x14ac:dyDescent="0.2">
      <c r="A911" s="4">
        <v>35247</v>
      </c>
      <c r="B911" s="61">
        <v>170330</v>
      </c>
    </row>
    <row r="912" spans="1:2" x14ac:dyDescent="0.2">
      <c r="A912" s="4">
        <v>35278</v>
      </c>
      <c r="B912" s="61">
        <v>110920</v>
      </c>
    </row>
    <row r="913" spans="1:2" x14ac:dyDescent="0.2">
      <c r="A913" s="4">
        <v>35309</v>
      </c>
      <c r="B913" s="61">
        <v>103962</v>
      </c>
    </row>
    <row r="914" spans="1:2" x14ac:dyDescent="0.2">
      <c r="A914" s="4">
        <v>35339</v>
      </c>
      <c r="B914" s="61">
        <v>105277</v>
      </c>
    </row>
    <row r="915" spans="1:2" x14ac:dyDescent="0.2">
      <c r="A915" s="4">
        <v>35370</v>
      </c>
      <c r="B915" s="61">
        <v>222976</v>
      </c>
    </row>
    <row r="916" spans="1:2" x14ac:dyDescent="0.2">
      <c r="A916" s="4">
        <v>35400</v>
      </c>
      <c r="B916" s="61">
        <v>1506298</v>
      </c>
    </row>
    <row r="917" spans="1:2" x14ac:dyDescent="0.2">
      <c r="A917" s="4">
        <v>35431</v>
      </c>
      <c r="B917" s="61">
        <v>2539490</v>
      </c>
    </row>
    <row r="918" spans="1:2" x14ac:dyDescent="0.2">
      <c r="A918" s="4">
        <v>35462</v>
      </c>
      <c r="B918" s="61">
        <v>530446</v>
      </c>
    </row>
    <row r="919" spans="1:2" x14ac:dyDescent="0.2">
      <c r="A919" s="4">
        <v>35490</v>
      </c>
      <c r="B919" s="61">
        <v>532058</v>
      </c>
    </row>
    <row r="920" spans="1:2" x14ac:dyDescent="0.2">
      <c r="A920" s="4">
        <v>35521</v>
      </c>
      <c r="B920" s="61">
        <v>496537</v>
      </c>
    </row>
    <row r="921" spans="1:2" x14ac:dyDescent="0.2">
      <c r="A921" s="4">
        <v>35551</v>
      </c>
      <c r="B921" s="61">
        <v>325351</v>
      </c>
    </row>
    <row r="922" spans="1:2" x14ac:dyDescent="0.2">
      <c r="A922" s="4">
        <v>35582</v>
      </c>
      <c r="B922" s="61">
        <v>187088</v>
      </c>
    </row>
    <row r="923" spans="1:2" x14ac:dyDescent="0.2">
      <c r="A923" s="4">
        <v>35612</v>
      </c>
      <c r="B923" s="61">
        <v>116110</v>
      </c>
    </row>
    <row r="924" spans="1:2" x14ac:dyDescent="0.2">
      <c r="A924" s="4">
        <v>35643</v>
      </c>
      <c r="B924" s="61">
        <v>100942</v>
      </c>
    </row>
    <row r="925" spans="1:2" x14ac:dyDescent="0.2">
      <c r="A925" s="4">
        <v>35674</v>
      </c>
      <c r="B925" s="61">
        <v>91791</v>
      </c>
    </row>
    <row r="926" spans="1:2" x14ac:dyDescent="0.2">
      <c r="A926" s="4">
        <v>35704</v>
      </c>
      <c r="B926" s="61">
        <v>103433</v>
      </c>
    </row>
    <row r="927" spans="1:2" x14ac:dyDescent="0.2">
      <c r="A927" s="4">
        <v>35735</v>
      </c>
      <c r="B927" s="61">
        <v>192235</v>
      </c>
    </row>
    <row r="928" spans="1:2" x14ac:dyDescent="0.2">
      <c r="A928" s="4">
        <v>35765</v>
      </c>
      <c r="B928" s="61">
        <v>232756</v>
      </c>
    </row>
    <row r="929" spans="1:2" x14ac:dyDescent="0.2">
      <c r="A929" s="4">
        <v>35796</v>
      </c>
      <c r="B929" s="61">
        <v>970336</v>
      </c>
    </row>
    <row r="930" spans="1:2" x14ac:dyDescent="0.2">
      <c r="A930" s="4">
        <v>35827</v>
      </c>
      <c r="B930" s="61">
        <v>1116980</v>
      </c>
    </row>
    <row r="931" spans="1:2" x14ac:dyDescent="0.2">
      <c r="A931" s="4">
        <v>35855</v>
      </c>
      <c r="B931" s="61">
        <v>981205</v>
      </c>
    </row>
    <row r="932" spans="1:2" x14ac:dyDescent="0.2">
      <c r="A932" s="4">
        <v>35886</v>
      </c>
      <c r="B932" s="61">
        <v>886443</v>
      </c>
    </row>
    <row r="933" spans="1:2" x14ac:dyDescent="0.2">
      <c r="A933" s="4">
        <v>35916</v>
      </c>
      <c r="B933" s="61">
        <v>1081941</v>
      </c>
    </row>
    <row r="934" spans="1:2" x14ac:dyDescent="0.2">
      <c r="A934" s="4">
        <v>35947</v>
      </c>
      <c r="B934" s="61">
        <v>976941</v>
      </c>
    </row>
    <row r="935" spans="1:2" x14ac:dyDescent="0.2">
      <c r="A935" s="4">
        <v>35977</v>
      </c>
      <c r="B935" s="61">
        <v>369715</v>
      </c>
    </row>
    <row r="936" spans="1:2" x14ac:dyDescent="0.2">
      <c r="A936" s="4">
        <v>36008</v>
      </c>
      <c r="B936" s="61">
        <v>161161</v>
      </c>
    </row>
    <row r="937" spans="1:2" x14ac:dyDescent="0.2">
      <c r="A937" s="4">
        <v>36039</v>
      </c>
      <c r="B937" s="61">
        <v>125966</v>
      </c>
    </row>
    <row r="938" spans="1:2" x14ac:dyDescent="0.2">
      <c r="A938" s="4">
        <v>36069</v>
      </c>
      <c r="B938" s="61">
        <v>128687</v>
      </c>
    </row>
    <row r="939" spans="1:2" x14ac:dyDescent="0.2">
      <c r="A939" s="4">
        <v>36100</v>
      </c>
      <c r="B939" s="61">
        <v>338904</v>
      </c>
    </row>
    <row r="940" spans="1:2" x14ac:dyDescent="0.2">
      <c r="A940" s="4">
        <v>36130</v>
      </c>
      <c r="B940" s="61">
        <v>419991</v>
      </c>
    </row>
    <row r="941" spans="1:2" x14ac:dyDescent="0.2">
      <c r="A941" s="4">
        <v>36161</v>
      </c>
      <c r="B941" s="61">
        <v>567844</v>
      </c>
    </row>
    <row r="942" spans="1:2" x14ac:dyDescent="0.2">
      <c r="A942" s="4">
        <v>36192</v>
      </c>
      <c r="B942" s="61">
        <v>952118</v>
      </c>
    </row>
    <row r="943" spans="1:2" x14ac:dyDescent="0.2">
      <c r="A943" s="4">
        <v>36220</v>
      </c>
      <c r="B943" s="61">
        <v>810591</v>
      </c>
    </row>
    <row r="944" spans="1:2" x14ac:dyDescent="0.2">
      <c r="A944" s="4">
        <v>36251</v>
      </c>
      <c r="B944" s="61">
        <v>682722</v>
      </c>
    </row>
    <row r="945" spans="1:2" x14ac:dyDescent="0.2">
      <c r="A945" s="4">
        <v>36281</v>
      </c>
      <c r="B945" s="61">
        <v>694638</v>
      </c>
    </row>
    <row r="946" spans="1:2" x14ac:dyDescent="0.2">
      <c r="A946" s="4">
        <v>36312</v>
      </c>
      <c r="B946" s="61">
        <v>319434</v>
      </c>
    </row>
    <row r="947" spans="1:2" x14ac:dyDescent="0.2">
      <c r="A947" s="4">
        <v>36342</v>
      </c>
      <c r="B947" s="61">
        <v>145839</v>
      </c>
    </row>
    <row r="948" spans="1:2" x14ac:dyDescent="0.2">
      <c r="A948" s="4">
        <v>36373</v>
      </c>
      <c r="B948" s="61">
        <v>116811</v>
      </c>
    </row>
    <row r="949" spans="1:2" x14ac:dyDescent="0.2">
      <c r="A949" s="4">
        <v>36404</v>
      </c>
      <c r="B949" s="61">
        <v>100153</v>
      </c>
    </row>
    <row r="950" spans="1:2" x14ac:dyDescent="0.2">
      <c r="A950" s="4">
        <v>36434</v>
      </c>
      <c r="B950" s="61">
        <v>97779</v>
      </c>
    </row>
    <row r="951" spans="1:2" x14ac:dyDescent="0.2">
      <c r="A951" s="4">
        <v>36465</v>
      </c>
      <c r="B951" s="61">
        <v>150969</v>
      </c>
    </row>
    <row r="952" spans="1:2" x14ac:dyDescent="0.2">
      <c r="A952" s="4">
        <v>36495</v>
      </c>
      <c r="B952" s="61">
        <v>122886</v>
      </c>
    </row>
    <row r="953" spans="1:2" x14ac:dyDescent="0.2">
      <c r="A953" s="4">
        <v>36526</v>
      </c>
      <c r="B953" s="61">
        <v>432282</v>
      </c>
    </row>
    <row r="954" spans="1:2" x14ac:dyDescent="0.2">
      <c r="A954" s="4">
        <v>36557</v>
      </c>
      <c r="B954" s="61">
        <v>978003</v>
      </c>
    </row>
    <row r="955" spans="1:2" x14ac:dyDescent="0.2">
      <c r="A955" s="4">
        <v>36586</v>
      </c>
      <c r="B955" s="61">
        <v>761355</v>
      </c>
    </row>
    <row r="956" spans="1:2" x14ac:dyDescent="0.2">
      <c r="A956" s="4">
        <v>36617</v>
      </c>
      <c r="B956" s="61">
        <v>698406</v>
      </c>
    </row>
    <row r="957" spans="1:2" x14ac:dyDescent="0.2">
      <c r="A957" s="4">
        <v>36647</v>
      </c>
      <c r="B957" s="61">
        <v>488078</v>
      </c>
    </row>
    <row r="958" spans="1:2" x14ac:dyDescent="0.2">
      <c r="A958" s="4">
        <v>36678</v>
      </c>
      <c r="B958" s="61">
        <v>207806</v>
      </c>
    </row>
    <row r="959" spans="1:2" x14ac:dyDescent="0.2">
      <c r="A959" s="4">
        <v>36708</v>
      </c>
      <c r="B959" s="61">
        <v>131317</v>
      </c>
    </row>
    <row r="960" spans="1:2" x14ac:dyDescent="0.2">
      <c r="A960" s="4">
        <v>36739</v>
      </c>
      <c r="B960" s="61">
        <v>93920</v>
      </c>
    </row>
    <row r="961" spans="1:2" x14ac:dyDescent="0.2">
      <c r="A961" s="4">
        <v>36770</v>
      </c>
      <c r="B961" s="61">
        <v>82166</v>
      </c>
    </row>
    <row r="962" spans="1:2" x14ac:dyDescent="0.2">
      <c r="A962" s="4">
        <v>36800</v>
      </c>
      <c r="B962" s="61">
        <v>110612</v>
      </c>
    </row>
    <row r="963" spans="1:2" x14ac:dyDescent="0.2">
      <c r="A963" s="4">
        <v>36831</v>
      </c>
      <c r="B963" s="61">
        <v>96402</v>
      </c>
    </row>
    <row r="964" spans="1:2" x14ac:dyDescent="0.2">
      <c r="A964" s="4">
        <v>36861</v>
      </c>
      <c r="B964" s="61">
        <v>122721</v>
      </c>
    </row>
    <row r="965" spans="1:2" x14ac:dyDescent="0.2">
      <c r="A965" s="4">
        <v>36892</v>
      </c>
      <c r="B965" s="61">
        <v>137807</v>
      </c>
    </row>
    <row r="966" spans="1:2" x14ac:dyDescent="0.2">
      <c r="A966" s="4">
        <v>36923</v>
      </c>
      <c r="B966" s="61">
        <v>211544</v>
      </c>
    </row>
    <row r="967" spans="1:2" x14ac:dyDescent="0.2">
      <c r="A967" s="4">
        <v>36951</v>
      </c>
      <c r="B967" s="61">
        <v>396483</v>
      </c>
    </row>
    <row r="968" spans="1:2" x14ac:dyDescent="0.2">
      <c r="A968" s="4">
        <v>36982</v>
      </c>
      <c r="B968" s="61">
        <v>338608</v>
      </c>
    </row>
    <row r="969" spans="1:2" x14ac:dyDescent="0.2">
      <c r="A969" s="4">
        <v>37012</v>
      </c>
      <c r="B969" s="61">
        <v>296999</v>
      </c>
    </row>
    <row r="970" spans="1:2" x14ac:dyDescent="0.2">
      <c r="A970" s="4">
        <v>37043</v>
      </c>
      <c r="B970" s="61">
        <v>107057</v>
      </c>
    </row>
    <row r="971" spans="1:2" x14ac:dyDescent="0.2">
      <c r="A971" s="4">
        <v>37073</v>
      </c>
      <c r="B971" s="61">
        <v>85965</v>
      </c>
    </row>
    <row r="972" spans="1:2" x14ac:dyDescent="0.2">
      <c r="A972" s="4">
        <v>37104</v>
      </c>
      <c r="B972" s="61">
        <v>70958</v>
      </c>
    </row>
    <row r="973" spans="1:2" x14ac:dyDescent="0.2">
      <c r="A973" s="4">
        <v>37135</v>
      </c>
      <c r="B973" s="61">
        <v>65448</v>
      </c>
    </row>
    <row r="974" spans="1:2" x14ac:dyDescent="0.2">
      <c r="A974" s="4">
        <v>37165</v>
      </c>
      <c r="B974" s="61">
        <v>62706</v>
      </c>
    </row>
    <row r="975" spans="1:2" x14ac:dyDescent="0.2">
      <c r="A975" s="4">
        <v>37196</v>
      </c>
      <c r="B975" s="61">
        <v>170769</v>
      </c>
    </row>
    <row r="976" spans="1:2" x14ac:dyDescent="0.2">
      <c r="A976" s="4">
        <v>37226</v>
      </c>
      <c r="B976" s="61">
        <v>365572</v>
      </c>
    </row>
    <row r="977" spans="1:2" x14ac:dyDescent="0.2">
      <c r="A977" s="4">
        <v>37257</v>
      </c>
      <c r="B977" s="61">
        <v>492404</v>
      </c>
    </row>
    <row r="978" spans="1:2" x14ac:dyDescent="0.2">
      <c r="A978" s="4">
        <v>37288</v>
      </c>
      <c r="B978" s="61">
        <v>304058</v>
      </c>
    </row>
    <row r="979" spans="1:2" x14ac:dyDescent="0.2">
      <c r="A979" s="4">
        <v>37316</v>
      </c>
      <c r="B979" s="61">
        <v>446205</v>
      </c>
    </row>
    <row r="980" spans="1:2" x14ac:dyDescent="0.2">
      <c r="A980" s="4">
        <v>37347</v>
      </c>
      <c r="B980" s="61">
        <v>506283</v>
      </c>
    </row>
    <row r="981" spans="1:2" x14ac:dyDescent="0.2">
      <c r="A981" s="4">
        <v>37377</v>
      </c>
      <c r="B981" s="61">
        <v>341317</v>
      </c>
    </row>
    <row r="982" spans="1:2" x14ac:dyDescent="0.2">
      <c r="A982" s="4">
        <v>37408</v>
      </c>
      <c r="B982" s="61">
        <v>160623</v>
      </c>
    </row>
    <row r="983" spans="1:2" x14ac:dyDescent="0.2">
      <c r="A983" s="4">
        <v>37438</v>
      </c>
      <c r="B983" s="61">
        <v>95026</v>
      </c>
    </row>
    <row r="984" spans="1:2" x14ac:dyDescent="0.2">
      <c r="A984" s="4">
        <v>37469</v>
      </c>
      <c r="B984" s="61">
        <v>74983</v>
      </c>
    </row>
    <row r="985" spans="1:2" x14ac:dyDescent="0.2">
      <c r="A985" s="4">
        <v>37500</v>
      </c>
      <c r="B985" s="61">
        <v>64387</v>
      </c>
    </row>
    <row r="986" spans="1:2" x14ac:dyDescent="0.2">
      <c r="A986" s="4">
        <v>37530</v>
      </c>
      <c r="B986" s="61">
        <v>52575</v>
      </c>
    </row>
    <row r="987" spans="1:2" x14ac:dyDescent="0.2">
      <c r="A987" s="4">
        <v>37561</v>
      </c>
      <c r="B987" s="61">
        <v>134622</v>
      </c>
    </row>
    <row r="988" spans="1:2" x14ac:dyDescent="0.2">
      <c r="A988" s="4">
        <v>37591</v>
      </c>
      <c r="B988" s="61">
        <v>661925</v>
      </c>
    </row>
    <row r="989" spans="1:2" x14ac:dyDescent="0.2">
      <c r="A989" s="4">
        <v>37622</v>
      </c>
      <c r="B989" s="61">
        <v>742830</v>
      </c>
    </row>
    <row r="990" spans="1:2" x14ac:dyDescent="0.2">
      <c r="A990" s="4">
        <v>37653</v>
      </c>
      <c r="B990" s="61">
        <v>369901</v>
      </c>
    </row>
    <row r="991" spans="1:2" x14ac:dyDescent="0.2">
      <c r="A991" s="4">
        <v>37681</v>
      </c>
      <c r="B991" s="61">
        <v>568627</v>
      </c>
    </row>
    <row r="992" spans="1:2" x14ac:dyDescent="0.2">
      <c r="A992" s="4">
        <v>37712</v>
      </c>
      <c r="B992" s="61">
        <v>638715</v>
      </c>
    </row>
    <row r="993" spans="1:2" x14ac:dyDescent="0.2">
      <c r="A993" s="4">
        <v>37742</v>
      </c>
      <c r="B993" s="61">
        <v>839316</v>
      </c>
    </row>
    <row r="994" spans="1:2" x14ac:dyDescent="0.2">
      <c r="A994" s="4">
        <v>37773</v>
      </c>
      <c r="B994" s="61">
        <v>347487</v>
      </c>
    </row>
    <row r="995" spans="1:2" x14ac:dyDescent="0.2">
      <c r="A995" s="4">
        <v>37803</v>
      </c>
      <c r="B995" s="61">
        <v>135459</v>
      </c>
    </row>
    <row r="996" spans="1:2" x14ac:dyDescent="0.2">
      <c r="A996" s="4">
        <v>37834</v>
      </c>
      <c r="B996" s="61">
        <v>116945</v>
      </c>
    </row>
    <row r="997" spans="1:2" x14ac:dyDescent="0.2">
      <c r="A997" s="4">
        <v>37865</v>
      </c>
      <c r="B997" s="61">
        <v>84186</v>
      </c>
    </row>
    <row r="998" spans="1:2" x14ac:dyDescent="0.2">
      <c r="A998" s="4">
        <v>37895</v>
      </c>
      <c r="B998" s="61">
        <v>73791</v>
      </c>
    </row>
    <row r="999" spans="1:2" x14ac:dyDescent="0.2">
      <c r="A999" s="4">
        <v>37926</v>
      </c>
      <c r="B999" s="61">
        <v>105863</v>
      </c>
    </row>
    <row r="1000" spans="1:2" x14ac:dyDescent="0.2">
      <c r="A1000" s="4">
        <v>37956</v>
      </c>
      <c r="B1000" s="61">
        <v>399133</v>
      </c>
    </row>
    <row r="1001" spans="1:2" x14ac:dyDescent="0.2">
      <c r="A1001" s="4">
        <v>37987</v>
      </c>
      <c r="B1001" s="61">
        <v>322910</v>
      </c>
    </row>
    <row r="1002" spans="1:2" x14ac:dyDescent="0.2">
      <c r="A1002" s="4">
        <v>38018</v>
      </c>
      <c r="B1002" s="61">
        <v>782760</v>
      </c>
    </row>
    <row r="1003" spans="1:2" x14ac:dyDescent="0.2">
      <c r="A1003" s="4">
        <v>38047</v>
      </c>
      <c r="B1003" s="61">
        <v>723627</v>
      </c>
    </row>
    <row r="1004" spans="1:2" x14ac:dyDescent="0.2">
      <c r="A1004" s="4">
        <v>38078</v>
      </c>
      <c r="B1004" s="61">
        <v>518782</v>
      </c>
    </row>
    <row r="1005" spans="1:2" x14ac:dyDescent="0.2">
      <c r="A1005" s="4">
        <v>38108</v>
      </c>
      <c r="B1005" s="61">
        <v>405152</v>
      </c>
    </row>
    <row r="1006" spans="1:2" x14ac:dyDescent="0.2">
      <c r="A1006" s="4">
        <v>38139</v>
      </c>
      <c r="B1006" s="61">
        <v>191513</v>
      </c>
    </row>
    <row r="1007" spans="1:2" x14ac:dyDescent="0.2">
      <c r="A1007" s="4">
        <v>38169</v>
      </c>
      <c r="B1007" s="61">
        <v>109112</v>
      </c>
    </row>
    <row r="1008" spans="1:2" x14ac:dyDescent="0.2">
      <c r="A1008" s="4">
        <v>38200</v>
      </c>
      <c r="B1008" s="61">
        <v>92305</v>
      </c>
    </row>
    <row r="1009" spans="1:2" x14ac:dyDescent="0.2">
      <c r="A1009" s="4">
        <v>38231</v>
      </c>
      <c r="B1009" s="61">
        <v>75185</v>
      </c>
    </row>
    <row r="1010" spans="1:2" x14ac:dyDescent="0.2">
      <c r="A1010" s="4">
        <v>38261</v>
      </c>
      <c r="B1010" s="61">
        <v>124378</v>
      </c>
    </row>
    <row r="1011" spans="1:2" x14ac:dyDescent="0.2">
      <c r="A1011" s="4">
        <v>38292</v>
      </c>
      <c r="B1011" s="61">
        <v>109423</v>
      </c>
    </row>
    <row r="1012" spans="1:2" x14ac:dyDescent="0.2">
      <c r="A1012" s="4">
        <v>38322</v>
      </c>
      <c r="B1012" s="61">
        <v>233310</v>
      </c>
    </row>
    <row r="1013" spans="1:2" x14ac:dyDescent="0.2">
      <c r="A1013" s="4">
        <v>38353</v>
      </c>
      <c r="B1013" s="61">
        <v>299212</v>
      </c>
    </row>
    <row r="1014" spans="1:2" x14ac:dyDescent="0.2">
      <c r="A1014" s="4">
        <v>38384</v>
      </c>
      <c r="B1014" s="61">
        <v>326244</v>
      </c>
    </row>
    <row r="1015" spans="1:2" x14ac:dyDescent="0.2">
      <c r="A1015" s="4">
        <v>38412</v>
      </c>
      <c r="B1015" s="61">
        <v>684203</v>
      </c>
    </row>
    <row r="1016" spans="1:2" x14ac:dyDescent="0.2">
      <c r="A1016" s="4">
        <v>38443</v>
      </c>
      <c r="B1016" s="61">
        <v>597630</v>
      </c>
    </row>
    <row r="1017" spans="1:2" x14ac:dyDescent="0.2">
      <c r="A1017" s="4">
        <v>38473</v>
      </c>
      <c r="B1017" s="61">
        <v>1116446</v>
      </c>
    </row>
    <row r="1018" spans="1:2" x14ac:dyDescent="0.2">
      <c r="A1018" s="4">
        <v>38504</v>
      </c>
      <c r="B1018" s="61">
        <v>393379</v>
      </c>
    </row>
    <row r="1019" spans="1:2" x14ac:dyDescent="0.2">
      <c r="A1019" s="4">
        <v>38534</v>
      </c>
      <c r="B1019" s="61">
        <v>171738</v>
      </c>
    </row>
    <row r="1020" spans="1:2" x14ac:dyDescent="0.2">
      <c r="A1020" s="4">
        <v>38565</v>
      </c>
      <c r="B1020" s="61">
        <v>111526</v>
      </c>
    </row>
    <row r="1021" spans="1:2" x14ac:dyDescent="0.2">
      <c r="A1021" s="4">
        <v>38596</v>
      </c>
      <c r="B1021" s="61">
        <v>98989</v>
      </c>
    </row>
    <row r="1022" spans="1:2" x14ac:dyDescent="0.2">
      <c r="A1022" s="4">
        <v>38626</v>
      </c>
      <c r="B1022" s="61">
        <v>85333</v>
      </c>
    </row>
    <row r="1023" spans="1:2" x14ac:dyDescent="0.2">
      <c r="A1023" s="4">
        <v>38657</v>
      </c>
      <c r="B1023" s="61">
        <v>143851</v>
      </c>
    </row>
    <row r="1024" spans="1:2" x14ac:dyDescent="0.2">
      <c r="A1024" s="4">
        <v>38687</v>
      </c>
      <c r="B1024" s="61">
        <v>1353412</v>
      </c>
    </row>
    <row r="1025" spans="1:2" x14ac:dyDescent="0.2">
      <c r="A1025" s="4">
        <v>38718</v>
      </c>
      <c r="B1025" s="61">
        <v>1023428</v>
      </c>
    </row>
    <row r="1026" spans="1:2" x14ac:dyDescent="0.2">
      <c r="A1026" s="4">
        <v>38749</v>
      </c>
      <c r="B1026" s="61">
        <v>724734</v>
      </c>
    </row>
    <row r="1027" spans="1:2" x14ac:dyDescent="0.2">
      <c r="A1027" s="4">
        <v>38777</v>
      </c>
      <c r="B1027" s="61">
        <v>1133094</v>
      </c>
    </row>
    <row r="1028" spans="1:2" x14ac:dyDescent="0.2">
      <c r="A1028" s="4">
        <v>38808</v>
      </c>
      <c r="B1028" s="61">
        <v>1706164</v>
      </c>
    </row>
    <row r="1029" spans="1:2" x14ac:dyDescent="0.2">
      <c r="A1029" s="4">
        <v>38838</v>
      </c>
      <c r="B1029" s="61">
        <v>1206269</v>
      </c>
    </row>
    <row r="1030" spans="1:2" x14ac:dyDescent="0.2">
      <c r="A1030" s="4">
        <v>38869</v>
      </c>
      <c r="B1030" s="61">
        <v>421790</v>
      </c>
    </row>
    <row r="1031" spans="1:2" x14ac:dyDescent="0.2">
      <c r="A1031" s="4">
        <v>38899</v>
      </c>
      <c r="B1031" s="61">
        <v>193055</v>
      </c>
    </row>
    <row r="1032" spans="1:2" x14ac:dyDescent="0.2">
      <c r="A1032" s="4">
        <v>38930</v>
      </c>
      <c r="B1032" s="61">
        <v>126886</v>
      </c>
    </row>
    <row r="1033" spans="1:2" x14ac:dyDescent="0.2">
      <c r="A1033" s="4">
        <v>38961</v>
      </c>
      <c r="B1033" s="61">
        <v>94261</v>
      </c>
    </row>
    <row r="1034" spans="1:2" x14ac:dyDescent="0.2">
      <c r="A1034" s="4">
        <v>38991</v>
      </c>
      <c r="B1034" s="61">
        <v>97688</v>
      </c>
    </row>
    <row r="1035" spans="1:2" x14ac:dyDescent="0.2">
      <c r="A1035" s="4">
        <v>39022</v>
      </c>
      <c r="B1035" s="61">
        <v>138270</v>
      </c>
    </row>
    <row r="1036" spans="1:2" x14ac:dyDescent="0.2">
      <c r="A1036" s="4">
        <v>39052</v>
      </c>
      <c r="B1036" s="61">
        <v>283135</v>
      </c>
    </row>
    <row r="1037" spans="1:2" x14ac:dyDescent="0.2">
      <c r="A1037" s="4">
        <v>39083</v>
      </c>
      <c r="B1037" s="61">
        <v>181020</v>
      </c>
    </row>
    <row r="1038" spans="1:2" x14ac:dyDescent="0.2">
      <c r="A1038" s="4">
        <v>39114</v>
      </c>
      <c r="B1038" s="61">
        <v>466970</v>
      </c>
    </row>
    <row r="1039" spans="1:2" x14ac:dyDescent="0.2">
      <c r="A1039" s="4">
        <v>39142</v>
      </c>
      <c r="B1039" s="61">
        <v>441136</v>
      </c>
    </row>
    <row r="1040" spans="1:2" x14ac:dyDescent="0.2">
      <c r="A1040" s="4">
        <v>39173</v>
      </c>
      <c r="B1040" s="61">
        <v>309501</v>
      </c>
    </row>
    <row r="1041" spans="1:2" x14ac:dyDescent="0.2">
      <c r="A1041" s="4">
        <v>39203</v>
      </c>
      <c r="B1041" s="61">
        <v>225479</v>
      </c>
    </row>
    <row r="1042" spans="1:2" x14ac:dyDescent="0.2">
      <c r="A1042" s="4">
        <v>39234</v>
      </c>
      <c r="B1042" s="61">
        <v>109614</v>
      </c>
    </row>
    <row r="1043" spans="1:2" x14ac:dyDescent="0.2">
      <c r="A1043" s="4">
        <v>39264</v>
      </c>
      <c r="B1043" s="61">
        <v>114320</v>
      </c>
    </row>
    <row r="1044" spans="1:2" x14ac:dyDescent="0.2">
      <c r="A1044" s="4">
        <v>39295</v>
      </c>
      <c r="B1044" s="61">
        <v>93192</v>
      </c>
    </row>
    <row r="1045" spans="1:2" x14ac:dyDescent="0.2">
      <c r="A1045" s="4">
        <v>39326</v>
      </c>
      <c r="B1045" s="61">
        <v>80060</v>
      </c>
    </row>
    <row r="1046" spans="1:2" x14ac:dyDescent="0.2">
      <c r="A1046" s="4">
        <v>39356</v>
      </c>
      <c r="B1046" s="61">
        <v>90990</v>
      </c>
    </row>
    <row r="1047" spans="1:2" x14ac:dyDescent="0.2">
      <c r="A1047" s="4">
        <v>39387</v>
      </c>
      <c r="B1047" s="61">
        <v>74418</v>
      </c>
    </row>
    <row r="1048" spans="1:2" x14ac:dyDescent="0.2">
      <c r="A1048" s="4">
        <v>39417</v>
      </c>
      <c r="B1048" s="61">
        <v>115759</v>
      </c>
    </row>
    <row r="1049" spans="1:2" x14ac:dyDescent="0.2">
      <c r="A1049" s="4">
        <v>39448</v>
      </c>
      <c r="B1049" s="61">
        <v>228501</v>
      </c>
    </row>
    <row r="1050" spans="1:2" x14ac:dyDescent="0.2">
      <c r="A1050" s="4">
        <v>39479</v>
      </c>
      <c r="B1050" s="61">
        <v>238787</v>
      </c>
    </row>
    <row r="1051" spans="1:2" x14ac:dyDescent="0.2">
      <c r="A1051" s="4">
        <v>39508</v>
      </c>
      <c r="B1051" s="61">
        <v>363686</v>
      </c>
    </row>
    <row r="1052" spans="1:2" x14ac:dyDescent="0.2">
      <c r="A1052" s="4">
        <v>39539</v>
      </c>
      <c r="B1052" s="61">
        <v>357865</v>
      </c>
    </row>
    <row r="1053" spans="1:2" x14ac:dyDescent="0.2">
      <c r="A1053" s="4">
        <v>39569</v>
      </c>
      <c r="B1053" s="61">
        <v>417721</v>
      </c>
    </row>
    <row r="1054" spans="1:2" x14ac:dyDescent="0.2">
      <c r="A1054" s="4">
        <v>39600</v>
      </c>
      <c r="B1054" s="61">
        <v>144681</v>
      </c>
    </row>
    <row r="1055" spans="1:2" x14ac:dyDescent="0.2">
      <c r="A1055" s="4">
        <v>39630</v>
      </c>
      <c r="B1055" s="61">
        <v>88451</v>
      </c>
    </row>
    <row r="1056" spans="1:2" x14ac:dyDescent="0.2">
      <c r="A1056" s="4">
        <v>39661</v>
      </c>
      <c r="B1056" s="61">
        <v>65677</v>
      </c>
    </row>
    <row r="1057" spans="1:2" x14ac:dyDescent="0.2">
      <c r="A1057" s="4">
        <v>39692</v>
      </c>
      <c r="B1057" s="61">
        <v>52000</v>
      </c>
    </row>
    <row r="1058" spans="1:2" x14ac:dyDescent="0.2">
      <c r="A1058" s="4">
        <v>39722</v>
      </c>
      <c r="B1058" s="61">
        <v>64408</v>
      </c>
    </row>
    <row r="1059" spans="1:2" x14ac:dyDescent="0.2">
      <c r="A1059" s="4">
        <v>39753</v>
      </c>
      <c r="B1059" s="61">
        <v>127165</v>
      </c>
    </row>
    <row r="1060" spans="1:2" x14ac:dyDescent="0.2">
      <c r="A1060" s="4">
        <v>39783</v>
      </c>
      <c r="B1060" s="61">
        <v>113053</v>
      </c>
    </row>
    <row r="1061" spans="1:2" x14ac:dyDescent="0.2">
      <c r="A1061" s="4">
        <v>39814</v>
      </c>
      <c r="B1061" s="61">
        <v>171945</v>
      </c>
    </row>
    <row r="1062" spans="1:2" x14ac:dyDescent="0.2">
      <c r="A1062" s="4">
        <v>39845</v>
      </c>
      <c r="B1062" s="61">
        <v>476039</v>
      </c>
    </row>
    <row r="1063" spans="1:2" x14ac:dyDescent="0.2">
      <c r="A1063" s="4">
        <v>39873</v>
      </c>
      <c r="B1063" s="61">
        <v>777352</v>
      </c>
    </row>
    <row r="1064" spans="1:2" x14ac:dyDescent="0.2">
      <c r="A1064" s="4">
        <v>39904</v>
      </c>
      <c r="B1064" s="61">
        <v>409575</v>
      </c>
    </row>
    <row r="1065" spans="1:2" x14ac:dyDescent="0.2">
      <c r="A1065" s="4">
        <v>39934</v>
      </c>
      <c r="B1065" s="61">
        <v>606691</v>
      </c>
    </row>
    <row r="1066" spans="1:2" x14ac:dyDescent="0.2">
      <c r="A1066" s="4">
        <v>39965</v>
      </c>
      <c r="B1066" s="61">
        <v>176126</v>
      </c>
    </row>
    <row r="1067" spans="1:2" x14ac:dyDescent="0.2">
      <c r="A1067" s="4">
        <v>39995</v>
      </c>
      <c r="B1067" s="61">
        <v>85311</v>
      </c>
    </row>
    <row r="1068" spans="1:2" x14ac:dyDescent="0.2">
      <c r="A1068" s="4">
        <v>40026</v>
      </c>
      <c r="B1068" s="61">
        <v>77836</v>
      </c>
    </row>
    <row r="1069" spans="1:2" x14ac:dyDescent="0.2">
      <c r="A1069" s="4">
        <v>40057</v>
      </c>
      <c r="B1069" s="61">
        <v>61290</v>
      </c>
    </row>
    <row r="1070" spans="1:2" x14ac:dyDescent="0.2">
      <c r="A1070" s="4">
        <v>40087</v>
      </c>
      <c r="B1070" s="61">
        <v>93116</v>
      </c>
    </row>
    <row r="1071" spans="1:2" x14ac:dyDescent="0.2">
      <c r="A1071" s="4">
        <v>40118</v>
      </c>
      <c r="B1071" s="61">
        <v>74986</v>
      </c>
    </row>
    <row r="1072" spans="1:2" x14ac:dyDescent="0.2">
      <c r="A1072" s="4">
        <v>40148</v>
      </c>
      <c r="B1072" s="61">
        <v>113091</v>
      </c>
    </row>
    <row r="1073" spans="1:2" x14ac:dyDescent="0.2">
      <c r="A1073" s="4">
        <v>40179</v>
      </c>
      <c r="B1073" s="61">
        <v>347656</v>
      </c>
    </row>
    <row r="1074" spans="1:2" x14ac:dyDescent="0.2">
      <c r="A1074" s="4">
        <v>40210</v>
      </c>
      <c r="B1074" s="61">
        <v>314851</v>
      </c>
    </row>
    <row r="1075" spans="1:2" x14ac:dyDescent="0.2">
      <c r="A1075" s="4">
        <v>40238</v>
      </c>
      <c r="B1075" s="61">
        <v>437679</v>
      </c>
    </row>
    <row r="1076" spans="1:2" x14ac:dyDescent="0.2">
      <c r="A1076" s="4">
        <v>40269</v>
      </c>
      <c r="B1076" s="61">
        <v>618019</v>
      </c>
    </row>
    <row r="1077" spans="1:2" x14ac:dyDescent="0.2">
      <c r="A1077" s="4">
        <v>40299</v>
      </c>
      <c r="B1077" s="61">
        <v>682922</v>
      </c>
    </row>
    <row r="1078" spans="1:2" x14ac:dyDescent="0.2">
      <c r="A1078" s="4">
        <v>40330</v>
      </c>
      <c r="B1078" s="61">
        <v>548805</v>
      </c>
    </row>
    <row r="1079" spans="1:2" x14ac:dyDescent="0.2">
      <c r="A1079" s="4">
        <v>40360</v>
      </c>
      <c r="B1079" s="61">
        <v>180960</v>
      </c>
    </row>
    <row r="1080" spans="1:2" x14ac:dyDescent="0.2">
      <c r="A1080" s="4">
        <v>40391</v>
      </c>
      <c r="B1080" s="61">
        <v>93708</v>
      </c>
    </row>
    <row r="1081" spans="1:2" x14ac:dyDescent="0.2">
      <c r="A1081" s="4">
        <v>40422</v>
      </c>
      <c r="B1081" s="61">
        <v>79941</v>
      </c>
    </row>
    <row r="1082" spans="1:2" x14ac:dyDescent="0.2">
      <c r="A1082" s="4">
        <v>40452</v>
      </c>
      <c r="B1082" s="61">
        <v>136220</v>
      </c>
    </row>
    <row r="1083" spans="1:2" x14ac:dyDescent="0.2">
      <c r="A1083" s="4">
        <v>40483</v>
      </c>
      <c r="B1083" s="61">
        <v>153042</v>
      </c>
    </row>
    <row r="1084" spans="1:2" x14ac:dyDescent="0.2">
      <c r="A1084" s="4">
        <v>40513</v>
      </c>
      <c r="B1084" s="61">
        <v>787043</v>
      </c>
    </row>
    <row r="1085" spans="1:2" x14ac:dyDescent="0.2">
      <c r="A1085" s="4">
        <v>40544</v>
      </c>
      <c r="B1085" s="61">
        <v>361510</v>
      </c>
    </row>
    <row r="1086" spans="1:2" x14ac:dyDescent="0.2">
      <c r="A1086" s="4">
        <v>40575</v>
      </c>
      <c r="B1086" s="61">
        <v>372830</v>
      </c>
    </row>
    <row r="1087" spans="1:2" x14ac:dyDescent="0.2">
      <c r="A1087" s="4">
        <v>40603</v>
      </c>
      <c r="B1087" s="61">
        <v>1111087</v>
      </c>
    </row>
    <row r="1088" spans="1:2" x14ac:dyDescent="0.2">
      <c r="A1088" s="4">
        <v>40634</v>
      </c>
      <c r="B1088" s="61">
        <v>1165022</v>
      </c>
    </row>
    <row r="1089" spans="1:2" x14ac:dyDescent="0.2">
      <c r="A1089" s="4">
        <v>40664</v>
      </c>
      <c r="B1089" s="61">
        <v>983306</v>
      </c>
    </row>
    <row r="1090" spans="1:2" x14ac:dyDescent="0.2">
      <c r="A1090" s="4">
        <v>40695</v>
      </c>
      <c r="B1090" s="61">
        <v>906048</v>
      </c>
    </row>
    <row r="1091" spans="1:2" x14ac:dyDescent="0.2">
      <c r="A1091" s="4">
        <v>40725</v>
      </c>
      <c r="B1091" s="61">
        <v>351455</v>
      </c>
    </row>
    <row r="1092" spans="1:2" x14ac:dyDescent="0.2">
      <c r="A1092" s="4">
        <v>40756</v>
      </c>
      <c r="B1092" s="61">
        <v>147176</v>
      </c>
    </row>
    <row r="1093" spans="1:2" x14ac:dyDescent="0.2">
      <c r="A1093" s="4">
        <v>40787</v>
      </c>
      <c r="B1093" s="61">
        <v>104036</v>
      </c>
    </row>
    <row r="1094" spans="1:2" x14ac:dyDescent="0.2">
      <c r="A1094" s="4">
        <v>40817</v>
      </c>
      <c r="B1094" s="61">
        <v>124021</v>
      </c>
    </row>
    <row r="1095" spans="1:2" x14ac:dyDescent="0.2">
      <c r="A1095" s="4">
        <v>40848</v>
      </c>
      <c r="B1095" s="61">
        <v>118282</v>
      </c>
    </row>
    <row r="1096" spans="1:2" x14ac:dyDescent="0.2">
      <c r="A1096" s="4">
        <v>40878</v>
      </c>
      <c r="B1096" s="61">
        <v>84930</v>
      </c>
    </row>
    <row r="1097" spans="1:2" x14ac:dyDescent="0.2">
      <c r="A1097" s="4">
        <v>40909</v>
      </c>
      <c r="B1097" s="61">
        <v>186687</v>
      </c>
    </row>
    <row r="1098" spans="1:2" x14ac:dyDescent="0.2">
      <c r="A1098" s="4">
        <v>40940</v>
      </c>
      <c r="B1098" s="61">
        <v>156090</v>
      </c>
    </row>
    <row r="1099" spans="1:2" x14ac:dyDescent="0.2">
      <c r="A1099" s="4">
        <v>40969</v>
      </c>
      <c r="B1099" s="61">
        <v>679953</v>
      </c>
    </row>
    <row r="1100" spans="1:2" x14ac:dyDescent="0.2">
      <c r="A1100" s="4">
        <v>41000</v>
      </c>
      <c r="B1100" s="61">
        <v>693639</v>
      </c>
    </row>
    <row r="1101" spans="1:2" x14ac:dyDescent="0.2">
      <c r="A1101" s="4">
        <v>41030</v>
      </c>
      <c r="B1101" s="61">
        <v>399459</v>
      </c>
    </row>
    <row r="1102" spans="1:2" x14ac:dyDescent="0.2">
      <c r="A1102" s="4">
        <v>41061</v>
      </c>
      <c r="B1102" s="61">
        <v>150460</v>
      </c>
    </row>
    <row r="1103" spans="1:2" x14ac:dyDescent="0.2">
      <c r="A1103" s="4">
        <v>41091</v>
      </c>
      <c r="B1103" s="61">
        <v>113283</v>
      </c>
    </row>
    <row r="1104" spans="1:2" x14ac:dyDescent="0.2">
      <c r="A1104" s="4">
        <v>41122</v>
      </c>
      <c r="B1104" s="61">
        <v>89815</v>
      </c>
    </row>
    <row r="1105" spans="1:2" x14ac:dyDescent="0.2">
      <c r="A1105" s="4">
        <v>41153</v>
      </c>
      <c r="B1105" s="61">
        <v>62759</v>
      </c>
    </row>
    <row r="1106" spans="1:2" x14ac:dyDescent="0.2">
      <c r="A1106" s="4">
        <v>41183</v>
      </c>
      <c r="B1106" s="61">
        <v>72736</v>
      </c>
    </row>
    <row r="1107" spans="1:2" x14ac:dyDescent="0.2">
      <c r="A1107" s="4">
        <v>41214</v>
      </c>
      <c r="B1107" s="61">
        <v>281989</v>
      </c>
    </row>
    <row r="1108" spans="1:2" x14ac:dyDescent="0.2">
      <c r="A1108" s="4">
        <v>41244</v>
      </c>
      <c r="B1108" s="61">
        <v>957676</v>
      </c>
    </row>
    <row r="1109" spans="1:2" x14ac:dyDescent="0.2">
      <c r="A1109" s="4">
        <v>41275</v>
      </c>
      <c r="B1109" s="61">
        <v>270614</v>
      </c>
    </row>
    <row r="1110" spans="1:2" x14ac:dyDescent="0.2">
      <c r="A1110" s="4">
        <v>41306</v>
      </c>
      <c r="B1110" s="61">
        <v>233805</v>
      </c>
    </row>
    <row r="1111" spans="1:2" x14ac:dyDescent="0.2">
      <c r="A1111" s="4">
        <v>41334</v>
      </c>
      <c r="B1111" s="61">
        <v>415259</v>
      </c>
    </row>
    <row r="1112" spans="1:2" x14ac:dyDescent="0.2">
      <c r="A1112" s="4">
        <v>41365</v>
      </c>
      <c r="B1112" s="61">
        <v>350450</v>
      </c>
    </row>
    <row r="1113" spans="1:2" x14ac:dyDescent="0.2">
      <c r="A1113" s="4">
        <v>41395</v>
      </c>
      <c r="B1113" s="61">
        <v>174238</v>
      </c>
    </row>
  </sheetData>
  <mergeCells count="1">
    <mergeCell ref="A12:A13"/>
  </mergeCells>
  <phoneticPr fontId="8" type="noConversion"/>
  <conditionalFormatting sqref="W14:Y104">
    <cfRule type="cellIs" dxfId="8" priority="1" stopIfTrue="1" operator="greaterThan">
      <formula>0</formula>
    </cfRule>
  </conditionalFormatting>
  <conditionalFormatting sqref="Z14:Z86">
    <cfRule type="cellIs" dxfId="7" priority="2" stopIfTrue="1" operator="equal">
      <formula>1</formula>
    </cfRule>
  </conditionalFormatting>
  <hyperlinks>
    <hyperlink ref="A10" r:id="rId1" display="http://cdec/cgi-progs/histPlot?station_id=FTO&amp;dur_code=M&amp;sensor_num=65&amp;start_date=10/1/1921&amp;end_date=9/30/2003"/>
  </hyperlinks>
  <pageMargins left="0.75" right="0.75" top="1" bottom="1" header="0.5" footer="0.5"/>
  <pageSetup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00000"/>
  </sheetPr>
  <dimension ref="A2:I97"/>
  <sheetViews>
    <sheetView workbookViewId="0">
      <selection activeCell="M33" sqref="M33"/>
    </sheetView>
  </sheetViews>
  <sheetFormatPr defaultRowHeight="12.75" x14ac:dyDescent="0.2"/>
  <cols>
    <col min="1" max="1" width="6.7109375" customWidth="1"/>
    <col min="2" max="2" width="15.7109375" bestFit="1" customWidth="1"/>
    <col min="3" max="3" width="3.28515625" customWidth="1"/>
    <col min="4" max="4" width="10.28515625" bestFit="1" customWidth="1"/>
    <col min="5" max="5" width="10.28515625" customWidth="1"/>
    <col min="6" max="6" width="13.5703125" customWidth="1"/>
    <col min="7" max="7" width="20.42578125" bestFit="1" customWidth="1"/>
    <col min="8" max="8" width="12.85546875" bestFit="1" customWidth="1"/>
    <col min="9" max="9" width="14.28515625" bestFit="1" customWidth="1"/>
  </cols>
  <sheetData>
    <row r="2" spans="1:9" ht="18" x14ac:dyDescent="0.25">
      <c r="A2" s="71" t="s">
        <v>95</v>
      </c>
    </row>
    <row r="6" spans="1:9" ht="25.5" x14ac:dyDescent="0.2">
      <c r="A6" s="62" t="s">
        <v>32</v>
      </c>
      <c r="B6" s="62" t="s">
        <v>96</v>
      </c>
      <c r="D6" t="s">
        <v>22</v>
      </c>
      <c r="E6" t="s">
        <v>24</v>
      </c>
      <c r="F6" t="s">
        <v>33</v>
      </c>
      <c r="G6" s="62" t="s">
        <v>97</v>
      </c>
      <c r="H6" s="62" t="s">
        <v>98</v>
      </c>
      <c r="I6" s="10" t="s">
        <v>99</v>
      </c>
    </row>
    <row r="7" spans="1:9" x14ac:dyDescent="0.2">
      <c r="A7">
        <v>1922</v>
      </c>
      <c r="B7" s="70">
        <f>SHASTAFNFlow_Extended!S11 / 1000</f>
        <v>4.6219999999999999</v>
      </c>
      <c r="C7" s="9"/>
      <c r="D7">
        <f>IF(B7 &lt; 3.2, 1, 2)</f>
        <v>2</v>
      </c>
      <c r="F7">
        <f>IF(OR(D7 = 1, E7 = 1), 1, 2)</f>
        <v>2</v>
      </c>
      <c r="G7">
        <v>1</v>
      </c>
      <c r="H7">
        <f>F7</f>
        <v>2</v>
      </c>
      <c r="I7" s="10" t="str">
        <f>IF(AND(F7=1,G7=4),"CRITICAL","NON-CRITICAL")</f>
        <v>NON-CRITICAL</v>
      </c>
    </row>
    <row r="8" spans="1:9" x14ac:dyDescent="0.2">
      <c r="A8">
        <f>A7 + 1</f>
        <v>1923</v>
      </c>
      <c r="B8" s="70">
        <f>SHASTAFNFlow_Extended!S12 / 1000</f>
        <v>3.6480000000000001</v>
      </c>
      <c r="C8" s="9"/>
      <c r="D8">
        <f t="shared" ref="D8:D71" si="0">IF(B8 &lt; 3.2, 1, 2)</f>
        <v>2</v>
      </c>
      <c r="E8" s="9">
        <f>IF(AND(AND(B7 &lt; 4, B8 &lt; 4), SUM(B7:B8) &lt; 7.2), 1, 2)</f>
        <v>2</v>
      </c>
      <c r="F8">
        <f t="shared" ref="F8:F71" si="1">IF(OR(D8 = 1, E8 = 1), 1, 2)</f>
        <v>2</v>
      </c>
      <c r="G8">
        <v>3</v>
      </c>
      <c r="H8">
        <f t="shared" ref="H8:H71" si="2">F8</f>
        <v>2</v>
      </c>
      <c r="I8" s="10" t="str">
        <f t="shared" ref="I8:I71" si="3">IF(AND(F8=1,G8=4),"CRITICAL","NON-CRITICAL")</f>
        <v>NON-CRITICAL</v>
      </c>
    </row>
    <row r="9" spans="1:9" x14ac:dyDescent="0.2">
      <c r="A9">
        <f t="shared" ref="A9:A72" si="4">A8 + 1</f>
        <v>1924</v>
      </c>
      <c r="B9" s="70">
        <f>SHASTAFNFlow_Extended!S13 / 1000</f>
        <v>2.4790000000000001</v>
      </c>
      <c r="C9" s="9"/>
      <c r="D9">
        <f t="shared" si="0"/>
        <v>1</v>
      </c>
      <c r="E9" s="9">
        <f t="shared" ref="E9:E72" si="5">IF(AND(AND(B8 &lt; 4, B9 &lt; 4), SUM(B8:B9) &lt; 7.2), 1, 2)</f>
        <v>1</v>
      </c>
      <c r="F9">
        <f t="shared" si="1"/>
        <v>1</v>
      </c>
      <c r="G9">
        <v>4</v>
      </c>
      <c r="H9">
        <f t="shared" si="2"/>
        <v>1</v>
      </c>
      <c r="I9" s="10" t="str">
        <f t="shared" si="3"/>
        <v>CRITICAL</v>
      </c>
    </row>
    <row r="10" spans="1:9" x14ac:dyDescent="0.2">
      <c r="A10">
        <f t="shared" si="4"/>
        <v>1925</v>
      </c>
      <c r="B10" s="70">
        <f>SHASTAFNFlow_Extended!S14 / 1000</f>
        <v>5.0650000000000004</v>
      </c>
      <c r="C10" s="9"/>
      <c r="D10">
        <f t="shared" si="0"/>
        <v>2</v>
      </c>
      <c r="E10" s="9">
        <f t="shared" si="5"/>
        <v>2</v>
      </c>
      <c r="F10">
        <f t="shared" si="1"/>
        <v>2</v>
      </c>
      <c r="G10">
        <v>1</v>
      </c>
      <c r="H10">
        <f t="shared" si="2"/>
        <v>2</v>
      </c>
      <c r="I10" s="10" t="str">
        <f t="shared" si="3"/>
        <v>NON-CRITICAL</v>
      </c>
    </row>
    <row r="11" spans="1:9" x14ac:dyDescent="0.2">
      <c r="A11">
        <f t="shared" si="4"/>
        <v>1926</v>
      </c>
      <c r="B11" s="70">
        <f>SHASTAFNFlow_Extended!S15 / 1000</f>
        <v>3.7280000000000002</v>
      </c>
      <c r="C11" s="9"/>
      <c r="D11">
        <f t="shared" si="0"/>
        <v>2</v>
      </c>
      <c r="E11" s="9">
        <f t="shared" si="5"/>
        <v>2</v>
      </c>
      <c r="F11">
        <f t="shared" si="1"/>
        <v>2</v>
      </c>
      <c r="G11">
        <v>3</v>
      </c>
      <c r="H11">
        <f t="shared" si="2"/>
        <v>2</v>
      </c>
      <c r="I11" s="10" t="str">
        <f t="shared" si="3"/>
        <v>NON-CRITICAL</v>
      </c>
    </row>
    <row r="12" spans="1:9" x14ac:dyDescent="0.2">
      <c r="A12">
        <f t="shared" si="4"/>
        <v>1927</v>
      </c>
      <c r="B12" s="70">
        <f>SHASTAFNFlow_Extended!S16 / 1000</f>
        <v>6.9870000000000001</v>
      </c>
      <c r="C12" s="9"/>
      <c r="D12">
        <f t="shared" si="0"/>
        <v>2</v>
      </c>
      <c r="E12" s="9">
        <f t="shared" si="5"/>
        <v>2</v>
      </c>
      <c r="F12">
        <f t="shared" si="1"/>
        <v>2</v>
      </c>
      <c r="G12">
        <v>1</v>
      </c>
      <c r="H12">
        <f t="shared" si="2"/>
        <v>2</v>
      </c>
      <c r="I12" s="10" t="str">
        <f t="shared" si="3"/>
        <v>NON-CRITICAL</v>
      </c>
    </row>
    <row r="13" spans="1:9" x14ac:dyDescent="0.2">
      <c r="A13">
        <f t="shared" si="4"/>
        <v>1928</v>
      </c>
      <c r="B13" s="70">
        <f>SHASTAFNFlow_Extended!S17 / 1000</f>
        <v>5.12</v>
      </c>
      <c r="C13" s="9"/>
      <c r="D13">
        <f t="shared" si="0"/>
        <v>2</v>
      </c>
      <c r="E13" s="9">
        <f t="shared" si="5"/>
        <v>2</v>
      </c>
      <c r="F13">
        <f t="shared" si="1"/>
        <v>2</v>
      </c>
      <c r="G13">
        <v>1</v>
      </c>
      <c r="H13">
        <f t="shared" si="2"/>
        <v>2</v>
      </c>
      <c r="I13" s="10" t="str">
        <f t="shared" si="3"/>
        <v>NON-CRITICAL</v>
      </c>
    </row>
    <row r="14" spans="1:9" x14ac:dyDescent="0.2">
      <c r="A14">
        <f t="shared" si="4"/>
        <v>1929</v>
      </c>
      <c r="B14" s="70">
        <f>SHASTAFNFlow_Extended!S18 / 1000</f>
        <v>3.2080000000000002</v>
      </c>
      <c r="C14" s="9"/>
      <c r="D14">
        <f t="shared" si="0"/>
        <v>2</v>
      </c>
      <c r="E14" s="9">
        <f t="shared" si="5"/>
        <v>2</v>
      </c>
      <c r="F14">
        <f t="shared" si="1"/>
        <v>2</v>
      </c>
      <c r="G14">
        <v>3</v>
      </c>
      <c r="H14">
        <f t="shared" si="2"/>
        <v>2</v>
      </c>
      <c r="I14" s="10" t="str">
        <f t="shared" si="3"/>
        <v>NON-CRITICAL</v>
      </c>
    </row>
    <row r="15" spans="1:9" x14ac:dyDescent="0.2">
      <c r="A15">
        <f t="shared" si="4"/>
        <v>1930</v>
      </c>
      <c r="B15" s="70">
        <f>SHASTAFNFlow_Extended!S19 / 1000</f>
        <v>4.1900000000000004</v>
      </c>
      <c r="C15" s="9"/>
      <c r="D15">
        <f t="shared" si="0"/>
        <v>2</v>
      </c>
      <c r="E15" s="9">
        <f t="shared" si="5"/>
        <v>2</v>
      </c>
      <c r="F15">
        <f t="shared" si="1"/>
        <v>2</v>
      </c>
      <c r="G15">
        <v>2</v>
      </c>
      <c r="H15">
        <f t="shared" si="2"/>
        <v>2</v>
      </c>
      <c r="I15" s="10" t="str">
        <f t="shared" si="3"/>
        <v>NON-CRITICAL</v>
      </c>
    </row>
    <row r="16" spans="1:9" x14ac:dyDescent="0.2">
      <c r="A16">
        <f t="shared" si="4"/>
        <v>1931</v>
      </c>
      <c r="B16" s="70">
        <f>SHASTAFNFlow_Extended!S20 / 1000</f>
        <v>2.5390000000000001</v>
      </c>
      <c r="C16" s="9"/>
      <c r="D16">
        <f t="shared" si="0"/>
        <v>1</v>
      </c>
      <c r="E16" s="9">
        <f t="shared" si="5"/>
        <v>2</v>
      </c>
      <c r="F16">
        <f t="shared" si="1"/>
        <v>1</v>
      </c>
      <c r="G16">
        <v>4</v>
      </c>
      <c r="H16">
        <f t="shared" si="2"/>
        <v>1</v>
      </c>
      <c r="I16" s="10" t="str">
        <f t="shared" si="3"/>
        <v>CRITICAL</v>
      </c>
    </row>
    <row r="17" spans="1:9" x14ac:dyDescent="0.2">
      <c r="A17">
        <f t="shared" si="4"/>
        <v>1932</v>
      </c>
      <c r="B17" s="70">
        <f>SHASTAFNFlow_Extended!S21 / 1000</f>
        <v>3.694</v>
      </c>
      <c r="C17" s="9"/>
      <c r="D17">
        <f t="shared" si="0"/>
        <v>2</v>
      </c>
      <c r="E17" s="9">
        <f t="shared" si="5"/>
        <v>1</v>
      </c>
      <c r="F17">
        <f t="shared" si="1"/>
        <v>1</v>
      </c>
      <c r="G17">
        <v>4</v>
      </c>
      <c r="H17">
        <f t="shared" si="2"/>
        <v>1</v>
      </c>
      <c r="I17" s="10" t="str">
        <f t="shared" si="3"/>
        <v>CRITICAL</v>
      </c>
    </row>
    <row r="18" spans="1:9" x14ac:dyDescent="0.2">
      <c r="A18">
        <f t="shared" si="4"/>
        <v>1933</v>
      </c>
      <c r="B18" s="70">
        <f>SHASTAFNFlow_Extended!S22 / 1000</f>
        <v>3.4710000000000001</v>
      </c>
      <c r="C18" s="9"/>
      <c r="D18">
        <f t="shared" si="0"/>
        <v>2</v>
      </c>
      <c r="E18" s="9">
        <f t="shared" si="5"/>
        <v>1</v>
      </c>
      <c r="F18">
        <f t="shared" si="1"/>
        <v>1</v>
      </c>
      <c r="G18">
        <v>4</v>
      </c>
      <c r="H18">
        <f t="shared" si="2"/>
        <v>1</v>
      </c>
      <c r="I18" s="10" t="str">
        <f t="shared" si="3"/>
        <v>CRITICAL</v>
      </c>
    </row>
    <row r="19" spans="1:9" x14ac:dyDescent="0.2">
      <c r="A19">
        <f t="shared" si="4"/>
        <v>1934</v>
      </c>
      <c r="B19" s="70">
        <f>SHASTAFNFlow_Extended!S23 / 1000</f>
        <v>3.3210000000000002</v>
      </c>
      <c r="C19" s="9"/>
      <c r="D19">
        <f t="shared" si="0"/>
        <v>2</v>
      </c>
      <c r="E19" s="9">
        <f t="shared" si="5"/>
        <v>1</v>
      </c>
      <c r="F19">
        <f t="shared" si="1"/>
        <v>1</v>
      </c>
      <c r="G19">
        <v>4</v>
      </c>
      <c r="H19">
        <f t="shared" si="2"/>
        <v>1</v>
      </c>
      <c r="I19" s="10" t="str">
        <f t="shared" si="3"/>
        <v>CRITICAL</v>
      </c>
    </row>
    <row r="20" spans="1:9" x14ac:dyDescent="0.2">
      <c r="A20">
        <f t="shared" si="4"/>
        <v>1935</v>
      </c>
      <c r="B20" s="70">
        <f>SHASTAFNFlow_Extended!S24 / 1000</f>
        <v>4.9169999999999998</v>
      </c>
      <c r="C20" s="9"/>
      <c r="D20">
        <f t="shared" si="0"/>
        <v>2</v>
      </c>
      <c r="E20" s="9">
        <f t="shared" si="5"/>
        <v>2</v>
      </c>
      <c r="F20">
        <f t="shared" si="1"/>
        <v>2</v>
      </c>
      <c r="G20">
        <v>1</v>
      </c>
      <c r="H20">
        <f t="shared" si="2"/>
        <v>2</v>
      </c>
      <c r="I20" s="10" t="str">
        <f t="shared" si="3"/>
        <v>NON-CRITICAL</v>
      </c>
    </row>
    <row r="21" spans="1:9" x14ac:dyDescent="0.2">
      <c r="A21">
        <f t="shared" si="4"/>
        <v>1936</v>
      </c>
      <c r="B21" s="70">
        <f>SHASTAFNFlow_Extended!S25 / 1000</f>
        <v>4.673</v>
      </c>
      <c r="C21" s="9"/>
      <c r="D21">
        <f t="shared" si="0"/>
        <v>2</v>
      </c>
      <c r="E21" s="9">
        <f t="shared" si="5"/>
        <v>2</v>
      </c>
      <c r="F21">
        <f t="shared" si="1"/>
        <v>2</v>
      </c>
      <c r="G21">
        <v>1</v>
      </c>
      <c r="H21">
        <f t="shared" si="2"/>
        <v>2</v>
      </c>
      <c r="I21" s="10" t="str">
        <f t="shared" si="3"/>
        <v>NON-CRITICAL</v>
      </c>
    </row>
    <row r="22" spans="1:9" x14ac:dyDescent="0.2">
      <c r="A22">
        <f t="shared" si="4"/>
        <v>1937</v>
      </c>
      <c r="B22" s="70">
        <f>SHASTAFNFlow_Extended!S26 / 1000</f>
        <v>4.125</v>
      </c>
      <c r="C22" s="9"/>
      <c r="D22">
        <f t="shared" si="0"/>
        <v>2</v>
      </c>
      <c r="E22" s="9">
        <f t="shared" si="5"/>
        <v>2</v>
      </c>
      <c r="F22">
        <f t="shared" si="1"/>
        <v>2</v>
      </c>
      <c r="G22">
        <v>2</v>
      </c>
      <c r="H22">
        <f t="shared" si="2"/>
        <v>2</v>
      </c>
      <c r="I22" s="10" t="str">
        <f t="shared" si="3"/>
        <v>NON-CRITICAL</v>
      </c>
    </row>
    <row r="23" spans="1:9" x14ac:dyDescent="0.2">
      <c r="A23">
        <f t="shared" si="4"/>
        <v>1938</v>
      </c>
      <c r="B23" s="70">
        <f>SHASTAFNFlow_Extended!S27 / 1000</f>
        <v>9.548</v>
      </c>
      <c r="C23" s="9"/>
      <c r="D23">
        <f t="shared" si="0"/>
        <v>2</v>
      </c>
      <c r="E23" s="9">
        <f t="shared" si="5"/>
        <v>2</v>
      </c>
      <c r="F23">
        <f t="shared" si="1"/>
        <v>2</v>
      </c>
      <c r="G23">
        <v>1</v>
      </c>
      <c r="H23">
        <f t="shared" si="2"/>
        <v>2</v>
      </c>
      <c r="I23" s="10" t="str">
        <f t="shared" si="3"/>
        <v>NON-CRITICAL</v>
      </c>
    </row>
    <row r="24" spans="1:9" x14ac:dyDescent="0.2">
      <c r="A24">
        <f t="shared" si="4"/>
        <v>1939</v>
      </c>
      <c r="B24" s="70">
        <f>SHASTAFNFlow_Extended!S28 / 1000</f>
        <v>3.4649999999999999</v>
      </c>
      <c r="C24" s="9"/>
      <c r="D24">
        <f t="shared" si="0"/>
        <v>2</v>
      </c>
      <c r="E24" s="9">
        <f t="shared" si="5"/>
        <v>2</v>
      </c>
      <c r="F24">
        <f t="shared" si="1"/>
        <v>2</v>
      </c>
      <c r="G24">
        <v>3</v>
      </c>
      <c r="H24">
        <f t="shared" si="2"/>
        <v>2</v>
      </c>
      <c r="I24" s="10" t="str">
        <f t="shared" si="3"/>
        <v>NON-CRITICAL</v>
      </c>
    </row>
    <row r="25" spans="1:9" x14ac:dyDescent="0.2">
      <c r="A25">
        <f t="shared" si="4"/>
        <v>1940</v>
      </c>
      <c r="B25" s="70">
        <f>SHASTAFNFlow_Extended!S29 / 1000</f>
        <v>7.03</v>
      </c>
      <c r="C25" s="9"/>
      <c r="D25">
        <f t="shared" si="0"/>
        <v>2</v>
      </c>
      <c r="E25" s="9">
        <f t="shared" si="5"/>
        <v>2</v>
      </c>
      <c r="F25">
        <f t="shared" si="1"/>
        <v>2</v>
      </c>
      <c r="G25">
        <v>1</v>
      </c>
      <c r="H25">
        <f t="shared" si="2"/>
        <v>2</v>
      </c>
      <c r="I25" s="10" t="str">
        <f t="shared" si="3"/>
        <v>NON-CRITICAL</v>
      </c>
    </row>
    <row r="26" spans="1:9" x14ac:dyDescent="0.2">
      <c r="A26">
        <f t="shared" si="4"/>
        <v>1941</v>
      </c>
      <c r="B26" s="70">
        <f>SHASTAFNFlow_Extended!S30 / 1000</f>
        <v>8.7159999999999993</v>
      </c>
      <c r="C26" s="9"/>
      <c r="D26">
        <f t="shared" si="0"/>
        <v>2</v>
      </c>
      <c r="E26" s="9">
        <f t="shared" si="5"/>
        <v>2</v>
      </c>
      <c r="F26">
        <f t="shared" si="1"/>
        <v>2</v>
      </c>
      <c r="G26">
        <v>1</v>
      </c>
      <c r="H26">
        <f t="shared" si="2"/>
        <v>2</v>
      </c>
      <c r="I26" s="10" t="str">
        <f t="shared" si="3"/>
        <v>NON-CRITICAL</v>
      </c>
    </row>
    <row r="27" spans="1:9" x14ac:dyDescent="0.2">
      <c r="A27">
        <f t="shared" si="4"/>
        <v>1942</v>
      </c>
      <c r="B27" s="70">
        <f>SHASTAFNFlow_Extended!S31 / 1000</f>
        <v>7.6189999999999998</v>
      </c>
      <c r="C27" s="9"/>
      <c r="D27">
        <f t="shared" si="0"/>
        <v>2</v>
      </c>
      <c r="E27" s="9">
        <f t="shared" si="5"/>
        <v>2</v>
      </c>
      <c r="F27">
        <f t="shared" si="1"/>
        <v>2</v>
      </c>
      <c r="G27">
        <v>1</v>
      </c>
      <c r="H27">
        <f t="shared" si="2"/>
        <v>2</v>
      </c>
      <c r="I27" s="10" t="str">
        <f t="shared" si="3"/>
        <v>NON-CRITICAL</v>
      </c>
    </row>
    <row r="28" spans="1:9" x14ac:dyDescent="0.2">
      <c r="A28">
        <f t="shared" si="4"/>
        <v>1943</v>
      </c>
      <c r="B28" s="70">
        <f>SHASTAFNFlow_Extended!S32 / 1000</f>
        <v>5.8739999999999997</v>
      </c>
      <c r="C28" s="9"/>
      <c r="D28">
        <f t="shared" si="0"/>
        <v>2</v>
      </c>
      <c r="E28" s="9">
        <f t="shared" si="5"/>
        <v>2</v>
      </c>
      <c r="F28">
        <f t="shared" si="1"/>
        <v>2</v>
      </c>
      <c r="G28">
        <v>1</v>
      </c>
      <c r="H28">
        <f t="shared" si="2"/>
        <v>2</v>
      </c>
      <c r="I28" s="10" t="str">
        <f t="shared" si="3"/>
        <v>NON-CRITICAL</v>
      </c>
    </row>
    <row r="29" spans="1:9" x14ac:dyDescent="0.2">
      <c r="A29">
        <f t="shared" si="4"/>
        <v>1944</v>
      </c>
      <c r="B29" s="70">
        <f>SHASTAFNFlow_Extended!S33 / 1000</f>
        <v>3.6850000000000001</v>
      </c>
      <c r="C29" s="9"/>
      <c r="D29">
        <f t="shared" si="0"/>
        <v>2</v>
      </c>
      <c r="E29" s="9">
        <f t="shared" si="5"/>
        <v>2</v>
      </c>
      <c r="F29">
        <f t="shared" si="1"/>
        <v>2</v>
      </c>
      <c r="G29">
        <v>3</v>
      </c>
      <c r="H29">
        <f t="shared" si="2"/>
        <v>2</v>
      </c>
      <c r="I29" s="10" t="str">
        <f t="shared" si="3"/>
        <v>NON-CRITICAL</v>
      </c>
    </row>
    <row r="30" spans="1:9" x14ac:dyDescent="0.2">
      <c r="A30">
        <f t="shared" si="4"/>
        <v>1945</v>
      </c>
      <c r="B30" s="70">
        <f>SHASTAFNFlow_Extended!S34 / 1000</f>
        <v>4.8579999999999997</v>
      </c>
      <c r="C30" s="9"/>
      <c r="D30">
        <f t="shared" si="0"/>
        <v>2</v>
      </c>
      <c r="E30" s="9">
        <f t="shared" si="5"/>
        <v>2</v>
      </c>
      <c r="F30">
        <f t="shared" si="1"/>
        <v>2</v>
      </c>
      <c r="G30">
        <v>1</v>
      </c>
      <c r="H30">
        <f t="shared" si="2"/>
        <v>2</v>
      </c>
      <c r="I30" s="10" t="str">
        <f t="shared" si="3"/>
        <v>NON-CRITICAL</v>
      </c>
    </row>
    <row r="31" spans="1:9" x14ac:dyDescent="0.2">
      <c r="A31">
        <f t="shared" si="4"/>
        <v>1946</v>
      </c>
      <c r="B31" s="70">
        <f>SHASTAFNFlow_Extended!S35 / 1000</f>
        <v>5.9059999999999997</v>
      </c>
      <c r="C31" s="9"/>
      <c r="D31">
        <f t="shared" si="0"/>
        <v>2</v>
      </c>
      <c r="E31" s="9">
        <f t="shared" si="5"/>
        <v>2</v>
      </c>
      <c r="F31">
        <f t="shared" si="1"/>
        <v>2</v>
      </c>
      <c r="G31">
        <v>1</v>
      </c>
      <c r="H31">
        <f t="shared" si="2"/>
        <v>2</v>
      </c>
      <c r="I31" s="10" t="str">
        <f t="shared" si="3"/>
        <v>NON-CRITICAL</v>
      </c>
    </row>
    <row r="32" spans="1:9" x14ac:dyDescent="0.2">
      <c r="A32">
        <f t="shared" si="4"/>
        <v>1947</v>
      </c>
      <c r="B32" s="70">
        <f>SHASTAFNFlow_Extended!S36 / 1000</f>
        <v>3.9079999999999999</v>
      </c>
      <c r="C32" s="9"/>
      <c r="D32">
        <f t="shared" si="0"/>
        <v>2</v>
      </c>
      <c r="E32" s="9">
        <f t="shared" si="5"/>
        <v>2</v>
      </c>
      <c r="F32">
        <f t="shared" si="1"/>
        <v>2</v>
      </c>
      <c r="G32">
        <v>3</v>
      </c>
      <c r="H32">
        <f t="shared" si="2"/>
        <v>2</v>
      </c>
      <c r="I32" s="10" t="str">
        <f t="shared" si="3"/>
        <v>NON-CRITICAL</v>
      </c>
    </row>
    <row r="33" spans="1:9" x14ac:dyDescent="0.2">
      <c r="A33">
        <f t="shared" si="4"/>
        <v>1948</v>
      </c>
      <c r="B33" s="70">
        <f>SHASTAFNFlow_Extended!S37 / 1000</f>
        <v>5.4160000000000004</v>
      </c>
      <c r="C33" s="9"/>
      <c r="D33">
        <f t="shared" si="0"/>
        <v>2</v>
      </c>
      <c r="E33" s="9">
        <f t="shared" si="5"/>
        <v>2</v>
      </c>
      <c r="F33">
        <f t="shared" si="1"/>
        <v>2</v>
      </c>
      <c r="G33">
        <v>1</v>
      </c>
      <c r="H33">
        <f t="shared" si="2"/>
        <v>2</v>
      </c>
      <c r="I33" s="10" t="str">
        <f t="shared" si="3"/>
        <v>NON-CRITICAL</v>
      </c>
    </row>
    <row r="34" spans="1:9" x14ac:dyDescent="0.2">
      <c r="A34">
        <f t="shared" si="4"/>
        <v>1949</v>
      </c>
      <c r="B34" s="70">
        <f>SHASTAFNFlow_Extended!S38 / 1000</f>
        <v>4.3179999999999996</v>
      </c>
      <c r="C34" s="9"/>
      <c r="D34">
        <f t="shared" si="0"/>
        <v>2</v>
      </c>
      <c r="E34" s="9">
        <f t="shared" si="5"/>
        <v>2</v>
      </c>
      <c r="F34">
        <f t="shared" si="1"/>
        <v>2</v>
      </c>
      <c r="G34">
        <v>2</v>
      </c>
      <c r="H34">
        <f t="shared" si="2"/>
        <v>2</v>
      </c>
      <c r="I34" s="10" t="str">
        <f t="shared" si="3"/>
        <v>NON-CRITICAL</v>
      </c>
    </row>
    <row r="35" spans="1:9" x14ac:dyDescent="0.2">
      <c r="A35">
        <f t="shared" si="4"/>
        <v>1950</v>
      </c>
      <c r="B35" s="70">
        <f>SHASTAFNFlow_Extended!S39 / 1000</f>
        <v>4.133</v>
      </c>
      <c r="C35" s="9"/>
      <c r="D35">
        <f t="shared" si="0"/>
        <v>2</v>
      </c>
      <c r="E35" s="9">
        <f t="shared" si="5"/>
        <v>2</v>
      </c>
      <c r="F35">
        <f t="shared" si="1"/>
        <v>2</v>
      </c>
      <c r="G35">
        <v>2</v>
      </c>
      <c r="H35">
        <f t="shared" si="2"/>
        <v>2</v>
      </c>
      <c r="I35" s="10" t="str">
        <f t="shared" si="3"/>
        <v>NON-CRITICAL</v>
      </c>
    </row>
    <row r="36" spans="1:9" x14ac:dyDescent="0.2">
      <c r="A36">
        <f t="shared" si="4"/>
        <v>1951</v>
      </c>
      <c r="B36" s="70">
        <f>SHASTAFNFlow_Extended!S40 / 1000</f>
        <v>6.3159999999999998</v>
      </c>
      <c r="C36" s="9"/>
      <c r="D36">
        <f t="shared" si="0"/>
        <v>2</v>
      </c>
      <c r="E36" s="9">
        <f t="shared" si="5"/>
        <v>2</v>
      </c>
      <c r="F36">
        <f t="shared" si="1"/>
        <v>2</v>
      </c>
      <c r="G36">
        <v>1</v>
      </c>
      <c r="H36">
        <f t="shared" si="2"/>
        <v>2</v>
      </c>
      <c r="I36" s="10" t="str">
        <f t="shared" si="3"/>
        <v>NON-CRITICAL</v>
      </c>
    </row>
    <row r="37" spans="1:9" x14ac:dyDescent="0.2">
      <c r="A37">
        <f t="shared" si="4"/>
        <v>1952</v>
      </c>
      <c r="B37" s="70">
        <f>SHASTAFNFlow_Extended!S41 / 1000</f>
        <v>7.7850000000000001</v>
      </c>
      <c r="C37" s="9"/>
      <c r="D37">
        <f t="shared" si="0"/>
        <v>2</v>
      </c>
      <c r="E37" s="9">
        <f t="shared" si="5"/>
        <v>2</v>
      </c>
      <c r="F37">
        <f t="shared" si="1"/>
        <v>2</v>
      </c>
      <c r="G37">
        <v>1</v>
      </c>
      <c r="H37">
        <f t="shared" si="2"/>
        <v>2</v>
      </c>
      <c r="I37" s="10" t="str">
        <f t="shared" si="3"/>
        <v>NON-CRITICAL</v>
      </c>
    </row>
    <row r="38" spans="1:9" x14ac:dyDescent="0.2">
      <c r="A38">
        <f t="shared" si="4"/>
        <v>1953</v>
      </c>
      <c r="B38" s="70">
        <f>SHASTAFNFlow_Extended!S42 / 1000</f>
        <v>6.54</v>
      </c>
      <c r="C38" s="9"/>
      <c r="D38">
        <f t="shared" si="0"/>
        <v>2</v>
      </c>
      <c r="E38" s="9">
        <f t="shared" si="5"/>
        <v>2</v>
      </c>
      <c r="F38">
        <f t="shared" si="1"/>
        <v>2</v>
      </c>
      <c r="G38">
        <v>1</v>
      </c>
      <c r="H38">
        <f t="shared" si="2"/>
        <v>2</v>
      </c>
      <c r="I38" s="10" t="str">
        <f t="shared" si="3"/>
        <v>NON-CRITICAL</v>
      </c>
    </row>
    <row r="39" spans="1:9" x14ac:dyDescent="0.2">
      <c r="A39">
        <f t="shared" si="4"/>
        <v>1954</v>
      </c>
      <c r="B39" s="70">
        <f>SHASTAFNFlow_Extended!S43 / 1000</f>
        <v>6.5410000000000004</v>
      </c>
      <c r="C39" s="9"/>
      <c r="D39">
        <f t="shared" si="0"/>
        <v>2</v>
      </c>
      <c r="E39" s="9">
        <f t="shared" si="5"/>
        <v>2</v>
      </c>
      <c r="F39">
        <f t="shared" si="1"/>
        <v>2</v>
      </c>
      <c r="G39">
        <v>1</v>
      </c>
      <c r="H39">
        <f t="shared" si="2"/>
        <v>2</v>
      </c>
      <c r="I39" s="10" t="str">
        <f t="shared" si="3"/>
        <v>NON-CRITICAL</v>
      </c>
    </row>
    <row r="40" spans="1:9" x14ac:dyDescent="0.2">
      <c r="A40">
        <f t="shared" si="4"/>
        <v>1955</v>
      </c>
      <c r="B40" s="70">
        <f>SHASTAFNFlow_Extended!S44 / 1000</f>
        <v>4.1130000000000004</v>
      </c>
      <c r="C40" s="9"/>
      <c r="D40">
        <f t="shared" si="0"/>
        <v>2</v>
      </c>
      <c r="E40" s="9">
        <f t="shared" si="5"/>
        <v>2</v>
      </c>
      <c r="F40">
        <f t="shared" si="1"/>
        <v>2</v>
      </c>
      <c r="G40">
        <v>2</v>
      </c>
      <c r="H40">
        <f t="shared" si="2"/>
        <v>2</v>
      </c>
      <c r="I40" s="10" t="str">
        <f t="shared" si="3"/>
        <v>NON-CRITICAL</v>
      </c>
    </row>
    <row r="41" spans="1:9" x14ac:dyDescent="0.2">
      <c r="A41">
        <f t="shared" si="4"/>
        <v>1956</v>
      </c>
      <c r="B41" s="70">
        <f>SHASTAFNFlow_Extended!S45 / 1000</f>
        <v>8.8339999999999996</v>
      </c>
      <c r="C41" s="9"/>
      <c r="D41">
        <f t="shared" si="0"/>
        <v>2</v>
      </c>
      <c r="E41" s="9">
        <f t="shared" si="5"/>
        <v>2</v>
      </c>
      <c r="F41">
        <f t="shared" si="1"/>
        <v>2</v>
      </c>
      <c r="G41">
        <v>1</v>
      </c>
      <c r="H41">
        <f t="shared" si="2"/>
        <v>2</v>
      </c>
      <c r="I41" s="10" t="str">
        <f t="shared" si="3"/>
        <v>NON-CRITICAL</v>
      </c>
    </row>
    <row r="42" spans="1:9" x14ac:dyDescent="0.2">
      <c r="A42">
        <f t="shared" si="4"/>
        <v>1957</v>
      </c>
      <c r="B42" s="70">
        <f>SHASTAFNFlow_Extended!S46 / 1000</f>
        <v>5.3689000000000009</v>
      </c>
      <c r="C42" s="9"/>
      <c r="D42">
        <f t="shared" si="0"/>
        <v>2</v>
      </c>
      <c r="E42" s="9">
        <f t="shared" si="5"/>
        <v>2</v>
      </c>
      <c r="F42">
        <f t="shared" si="1"/>
        <v>2</v>
      </c>
      <c r="G42">
        <v>1</v>
      </c>
      <c r="H42">
        <f t="shared" si="2"/>
        <v>2</v>
      </c>
      <c r="I42" s="10" t="str">
        <f t="shared" si="3"/>
        <v>NON-CRITICAL</v>
      </c>
    </row>
    <row r="43" spans="1:9" x14ac:dyDescent="0.2">
      <c r="A43">
        <f t="shared" si="4"/>
        <v>1958</v>
      </c>
      <c r="B43" s="70">
        <f>SHASTAFNFlow_Extended!S47 / 1000</f>
        <v>9.6997000000000018</v>
      </c>
      <c r="C43" s="9"/>
      <c r="D43">
        <f t="shared" si="0"/>
        <v>2</v>
      </c>
      <c r="E43" s="9">
        <f t="shared" si="5"/>
        <v>2</v>
      </c>
      <c r="F43">
        <f t="shared" si="1"/>
        <v>2</v>
      </c>
      <c r="G43">
        <v>1</v>
      </c>
      <c r="H43">
        <f t="shared" si="2"/>
        <v>2</v>
      </c>
      <c r="I43" s="10" t="str">
        <f t="shared" si="3"/>
        <v>NON-CRITICAL</v>
      </c>
    </row>
    <row r="44" spans="1:9" x14ac:dyDescent="0.2">
      <c r="A44">
        <f t="shared" si="4"/>
        <v>1959</v>
      </c>
      <c r="B44" s="70">
        <f>SHASTAFNFlow_Extended!S48 / 1000</f>
        <v>5.0862000000000007</v>
      </c>
      <c r="C44" s="9"/>
      <c r="D44">
        <f t="shared" si="0"/>
        <v>2</v>
      </c>
      <c r="E44" s="9">
        <f t="shared" si="5"/>
        <v>2</v>
      </c>
      <c r="F44">
        <f t="shared" si="1"/>
        <v>2</v>
      </c>
      <c r="G44">
        <v>1</v>
      </c>
      <c r="H44">
        <f t="shared" si="2"/>
        <v>2</v>
      </c>
      <c r="I44" s="10" t="str">
        <f t="shared" si="3"/>
        <v>NON-CRITICAL</v>
      </c>
    </row>
    <row r="45" spans="1:9" x14ac:dyDescent="0.2">
      <c r="A45">
        <f t="shared" si="4"/>
        <v>1960</v>
      </c>
      <c r="B45" s="70">
        <f>SHASTAFNFlow_Extended!S49 / 1000</f>
        <v>4.7332999999999998</v>
      </c>
      <c r="C45" s="9"/>
      <c r="D45">
        <f t="shared" si="0"/>
        <v>2</v>
      </c>
      <c r="E45" s="9">
        <f t="shared" si="5"/>
        <v>2</v>
      </c>
      <c r="F45">
        <f t="shared" si="1"/>
        <v>2</v>
      </c>
      <c r="G45">
        <v>1</v>
      </c>
      <c r="H45">
        <f t="shared" si="2"/>
        <v>2</v>
      </c>
      <c r="I45" s="10" t="str">
        <f t="shared" si="3"/>
        <v>NON-CRITICAL</v>
      </c>
    </row>
    <row r="46" spans="1:9" x14ac:dyDescent="0.2">
      <c r="A46">
        <f t="shared" si="4"/>
        <v>1961</v>
      </c>
      <c r="B46" s="70">
        <f>SHASTAFNFlow_Extended!S50 / 1000</f>
        <v>5.0728999999999997</v>
      </c>
      <c r="C46" s="9"/>
      <c r="D46">
        <f t="shared" si="0"/>
        <v>2</v>
      </c>
      <c r="E46" s="9">
        <f t="shared" si="5"/>
        <v>2</v>
      </c>
      <c r="F46">
        <f t="shared" si="1"/>
        <v>2</v>
      </c>
      <c r="G46">
        <v>1</v>
      </c>
      <c r="H46">
        <f t="shared" si="2"/>
        <v>2</v>
      </c>
      <c r="I46" s="10" t="str">
        <f t="shared" si="3"/>
        <v>NON-CRITICAL</v>
      </c>
    </row>
    <row r="47" spans="1:9" x14ac:dyDescent="0.2">
      <c r="A47">
        <f t="shared" si="4"/>
        <v>1962</v>
      </c>
      <c r="B47" s="70">
        <f>SHASTAFNFlow_Extended!S51 / 1000</f>
        <v>5.2611999999999997</v>
      </c>
      <c r="C47" s="9"/>
      <c r="D47">
        <f t="shared" si="0"/>
        <v>2</v>
      </c>
      <c r="E47" s="9">
        <f t="shared" si="5"/>
        <v>2</v>
      </c>
      <c r="F47">
        <f t="shared" si="1"/>
        <v>2</v>
      </c>
      <c r="G47">
        <v>1</v>
      </c>
      <c r="H47">
        <f t="shared" si="2"/>
        <v>2</v>
      </c>
      <c r="I47" s="10" t="str">
        <f t="shared" si="3"/>
        <v>NON-CRITICAL</v>
      </c>
    </row>
    <row r="48" spans="1:9" x14ac:dyDescent="0.2">
      <c r="A48">
        <f t="shared" si="4"/>
        <v>1963</v>
      </c>
      <c r="B48" s="70">
        <f>SHASTAFNFlow_Extended!S52 / 1000</f>
        <v>7.0023</v>
      </c>
      <c r="C48" s="9"/>
      <c r="D48">
        <f t="shared" si="0"/>
        <v>2</v>
      </c>
      <c r="E48" s="9">
        <f t="shared" si="5"/>
        <v>2</v>
      </c>
      <c r="F48">
        <f t="shared" si="1"/>
        <v>2</v>
      </c>
      <c r="G48">
        <v>1</v>
      </c>
      <c r="H48">
        <f t="shared" si="2"/>
        <v>2</v>
      </c>
      <c r="I48" s="10" t="str">
        <f t="shared" si="3"/>
        <v>NON-CRITICAL</v>
      </c>
    </row>
    <row r="49" spans="1:9" x14ac:dyDescent="0.2">
      <c r="A49">
        <f t="shared" si="4"/>
        <v>1964</v>
      </c>
      <c r="B49" s="70">
        <f>SHASTAFNFlow_Extended!S53 / 1000</f>
        <v>3.9053999999999998</v>
      </c>
      <c r="C49" s="9"/>
      <c r="D49">
        <f t="shared" si="0"/>
        <v>2</v>
      </c>
      <c r="E49" s="9">
        <f t="shared" si="5"/>
        <v>2</v>
      </c>
      <c r="F49">
        <f t="shared" si="1"/>
        <v>2</v>
      </c>
      <c r="G49">
        <v>3</v>
      </c>
      <c r="H49">
        <f t="shared" si="2"/>
        <v>2</v>
      </c>
      <c r="I49" s="10" t="str">
        <f t="shared" si="3"/>
        <v>NON-CRITICAL</v>
      </c>
    </row>
    <row r="50" spans="1:9" x14ac:dyDescent="0.2">
      <c r="A50">
        <f t="shared" si="4"/>
        <v>1965</v>
      </c>
      <c r="B50" s="70">
        <f>SHASTAFNFlow_Extended!S54 / 1000</f>
        <v>6.9834000000000014</v>
      </c>
      <c r="C50" s="9"/>
      <c r="D50">
        <f t="shared" si="0"/>
        <v>2</v>
      </c>
      <c r="E50" s="9">
        <f t="shared" si="5"/>
        <v>2</v>
      </c>
      <c r="F50">
        <f t="shared" si="1"/>
        <v>2</v>
      </c>
      <c r="G50">
        <v>1</v>
      </c>
      <c r="H50">
        <f t="shared" si="2"/>
        <v>2</v>
      </c>
      <c r="I50" s="10" t="str">
        <f t="shared" si="3"/>
        <v>NON-CRITICAL</v>
      </c>
    </row>
    <row r="51" spans="1:9" x14ac:dyDescent="0.2">
      <c r="A51">
        <f t="shared" si="4"/>
        <v>1966</v>
      </c>
      <c r="B51" s="70">
        <f>SHASTAFNFlow_Extended!S55 / 1000</f>
        <v>5.2991999999999999</v>
      </c>
      <c r="C51" s="9"/>
      <c r="D51">
        <f t="shared" si="0"/>
        <v>2</v>
      </c>
      <c r="E51" s="9">
        <f t="shared" si="5"/>
        <v>2</v>
      </c>
      <c r="F51">
        <f t="shared" si="1"/>
        <v>2</v>
      </c>
      <c r="G51">
        <v>1</v>
      </c>
      <c r="H51">
        <f t="shared" si="2"/>
        <v>2</v>
      </c>
      <c r="I51" s="10" t="str">
        <f t="shared" si="3"/>
        <v>NON-CRITICAL</v>
      </c>
    </row>
    <row r="52" spans="1:9" x14ac:dyDescent="0.2">
      <c r="A52">
        <f t="shared" si="4"/>
        <v>1967</v>
      </c>
      <c r="B52" s="70">
        <f>SHASTAFNFlow_Extended!S56 / 1000</f>
        <v>7.4037000000000006</v>
      </c>
      <c r="C52" s="9"/>
      <c r="D52">
        <f t="shared" si="0"/>
        <v>2</v>
      </c>
      <c r="E52" s="9">
        <f t="shared" si="5"/>
        <v>2</v>
      </c>
      <c r="F52">
        <f t="shared" si="1"/>
        <v>2</v>
      </c>
      <c r="G52">
        <v>1</v>
      </c>
      <c r="H52">
        <f t="shared" si="2"/>
        <v>2</v>
      </c>
      <c r="I52" s="10" t="str">
        <f t="shared" si="3"/>
        <v>NON-CRITICAL</v>
      </c>
    </row>
    <row r="53" spans="1:9" x14ac:dyDescent="0.2">
      <c r="A53">
        <f t="shared" si="4"/>
        <v>1968</v>
      </c>
      <c r="B53" s="70">
        <f>SHASTAFNFlow_Extended!S57 / 1000</f>
        <v>4.7718999999999996</v>
      </c>
      <c r="C53" s="9"/>
      <c r="D53">
        <f t="shared" si="0"/>
        <v>2</v>
      </c>
      <c r="E53" s="9">
        <f t="shared" si="5"/>
        <v>2</v>
      </c>
      <c r="F53">
        <f t="shared" si="1"/>
        <v>2</v>
      </c>
      <c r="G53">
        <v>1</v>
      </c>
      <c r="H53">
        <f t="shared" si="2"/>
        <v>2</v>
      </c>
      <c r="I53" s="10" t="str">
        <f t="shared" si="3"/>
        <v>NON-CRITICAL</v>
      </c>
    </row>
    <row r="54" spans="1:9" x14ac:dyDescent="0.2">
      <c r="A54">
        <f t="shared" si="4"/>
        <v>1969</v>
      </c>
      <c r="B54" s="70">
        <f>SHASTAFNFlow_Extended!S58 / 1000</f>
        <v>7.6670999999999996</v>
      </c>
      <c r="C54" s="9"/>
      <c r="D54">
        <f t="shared" si="0"/>
        <v>2</v>
      </c>
      <c r="E54" s="9">
        <f t="shared" si="5"/>
        <v>2</v>
      </c>
      <c r="F54">
        <f t="shared" si="1"/>
        <v>2</v>
      </c>
      <c r="G54">
        <v>1</v>
      </c>
      <c r="H54">
        <f t="shared" si="2"/>
        <v>2</v>
      </c>
      <c r="I54" s="10" t="str">
        <f t="shared" si="3"/>
        <v>NON-CRITICAL</v>
      </c>
    </row>
    <row r="55" spans="1:9" x14ac:dyDescent="0.2">
      <c r="A55">
        <f t="shared" si="4"/>
        <v>1970</v>
      </c>
      <c r="B55" s="70">
        <f>SHASTAFNFlow_Extended!S59 / 1000</f>
        <v>7.9013</v>
      </c>
      <c r="C55" s="9"/>
      <c r="D55">
        <f t="shared" si="0"/>
        <v>2</v>
      </c>
      <c r="E55" s="9">
        <f t="shared" si="5"/>
        <v>2</v>
      </c>
      <c r="F55">
        <f t="shared" si="1"/>
        <v>2</v>
      </c>
      <c r="G55">
        <v>1</v>
      </c>
      <c r="H55">
        <f t="shared" si="2"/>
        <v>2</v>
      </c>
      <c r="I55" s="10" t="str">
        <f t="shared" si="3"/>
        <v>NON-CRITICAL</v>
      </c>
    </row>
    <row r="56" spans="1:9" x14ac:dyDescent="0.2">
      <c r="A56">
        <f t="shared" si="4"/>
        <v>1971</v>
      </c>
      <c r="B56" s="70">
        <f>SHASTAFNFlow_Extended!S60 / 1000</f>
        <v>7.3272999999999993</v>
      </c>
      <c r="C56" s="9"/>
      <c r="D56">
        <f t="shared" si="0"/>
        <v>2</v>
      </c>
      <c r="E56" s="9">
        <f t="shared" si="5"/>
        <v>2</v>
      </c>
      <c r="F56">
        <f t="shared" si="1"/>
        <v>2</v>
      </c>
      <c r="G56">
        <v>1</v>
      </c>
      <c r="H56">
        <f t="shared" si="2"/>
        <v>2</v>
      </c>
      <c r="I56" s="10" t="str">
        <f t="shared" si="3"/>
        <v>NON-CRITICAL</v>
      </c>
    </row>
    <row r="57" spans="1:9" x14ac:dyDescent="0.2">
      <c r="A57">
        <f t="shared" si="4"/>
        <v>1972</v>
      </c>
      <c r="B57" s="70">
        <f>SHASTAFNFlow_Extended!S61 / 1000</f>
        <v>5.0774999999999997</v>
      </c>
      <c r="C57" s="9"/>
      <c r="D57">
        <f t="shared" si="0"/>
        <v>2</v>
      </c>
      <c r="E57" s="9">
        <f t="shared" si="5"/>
        <v>2</v>
      </c>
      <c r="F57">
        <f t="shared" si="1"/>
        <v>2</v>
      </c>
      <c r="G57">
        <v>1</v>
      </c>
      <c r="H57">
        <f t="shared" si="2"/>
        <v>2</v>
      </c>
      <c r="I57" s="10" t="str">
        <f t="shared" si="3"/>
        <v>NON-CRITICAL</v>
      </c>
    </row>
    <row r="58" spans="1:9" x14ac:dyDescent="0.2">
      <c r="A58">
        <f t="shared" si="4"/>
        <v>1973</v>
      </c>
      <c r="B58" s="70">
        <f>SHASTAFNFlow_Extended!S62 / 1000</f>
        <v>6.1665999999999999</v>
      </c>
      <c r="C58" s="9"/>
      <c r="D58">
        <f t="shared" si="0"/>
        <v>2</v>
      </c>
      <c r="E58" s="9">
        <f t="shared" si="5"/>
        <v>2</v>
      </c>
      <c r="F58">
        <f t="shared" si="1"/>
        <v>2</v>
      </c>
      <c r="G58">
        <v>1</v>
      </c>
      <c r="H58">
        <f t="shared" si="2"/>
        <v>2</v>
      </c>
      <c r="I58" s="10" t="str">
        <f t="shared" si="3"/>
        <v>NON-CRITICAL</v>
      </c>
    </row>
    <row r="59" spans="1:9" x14ac:dyDescent="0.2">
      <c r="A59">
        <f t="shared" si="4"/>
        <v>1974</v>
      </c>
      <c r="B59" s="70">
        <f>SHASTAFNFlow_Extended!S63 / 1000</f>
        <v>10.796299999999999</v>
      </c>
      <c r="C59" s="9"/>
      <c r="D59">
        <f t="shared" si="0"/>
        <v>2</v>
      </c>
      <c r="E59" s="9">
        <f t="shared" si="5"/>
        <v>2</v>
      </c>
      <c r="F59">
        <f t="shared" si="1"/>
        <v>2</v>
      </c>
      <c r="G59">
        <v>1</v>
      </c>
      <c r="H59">
        <f t="shared" si="2"/>
        <v>2</v>
      </c>
      <c r="I59" s="10" t="str">
        <f t="shared" si="3"/>
        <v>NON-CRITICAL</v>
      </c>
    </row>
    <row r="60" spans="1:9" x14ac:dyDescent="0.2">
      <c r="A60">
        <f t="shared" si="4"/>
        <v>1975</v>
      </c>
      <c r="B60" s="70">
        <f>SHASTAFNFlow_Extended!S64 / 1000</f>
        <v>6.4053899999999997</v>
      </c>
      <c r="C60" s="9"/>
      <c r="D60">
        <f t="shared" si="0"/>
        <v>2</v>
      </c>
      <c r="E60" s="9">
        <f t="shared" si="5"/>
        <v>2</v>
      </c>
      <c r="F60">
        <f t="shared" si="1"/>
        <v>2</v>
      </c>
      <c r="G60">
        <v>1</v>
      </c>
      <c r="H60">
        <f t="shared" si="2"/>
        <v>2</v>
      </c>
      <c r="I60" s="10" t="str">
        <f t="shared" si="3"/>
        <v>NON-CRITICAL</v>
      </c>
    </row>
    <row r="61" spans="1:9" x14ac:dyDescent="0.2">
      <c r="A61">
        <f t="shared" si="4"/>
        <v>1976</v>
      </c>
      <c r="B61" s="70">
        <f>SHASTAFNFlow_Extended!S65 / 1000</f>
        <v>3.6131500000000001</v>
      </c>
      <c r="C61" s="9"/>
      <c r="D61">
        <f t="shared" si="0"/>
        <v>2</v>
      </c>
      <c r="E61" s="9">
        <f t="shared" si="5"/>
        <v>2</v>
      </c>
      <c r="F61">
        <f t="shared" si="1"/>
        <v>2</v>
      </c>
      <c r="G61">
        <v>3</v>
      </c>
      <c r="H61">
        <f t="shared" si="2"/>
        <v>2</v>
      </c>
      <c r="I61" s="10" t="str">
        <f t="shared" si="3"/>
        <v>NON-CRITICAL</v>
      </c>
    </row>
    <row r="62" spans="1:9" x14ac:dyDescent="0.2">
      <c r="A62">
        <f t="shared" si="4"/>
        <v>1977</v>
      </c>
      <c r="B62" s="70">
        <f>SHASTAFNFlow_Extended!S66 / 1000</f>
        <v>2.6355399999999998</v>
      </c>
      <c r="C62" s="9"/>
      <c r="D62">
        <f t="shared" si="0"/>
        <v>1</v>
      </c>
      <c r="E62" s="9">
        <f t="shared" si="5"/>
        <v>1</v>
      </c>
      <c r="F62">
        <f t="shared" si="1"/>
        <v>1</v>
      </c>
      <c r="G62">
        <v>4</v>
      </c>
      <c r="H62">
        <f t="shared" si="2"/>
        <v>1</v>
      </c>
      <c r="I62" s="10" t="str">
        <f t="shared" si="3"/>
        <v>CRITICAL</v>
      </c>
    </row>
    <row r="63" spans="1:9" x14ac:dyDescent="0.2">
      <c r="A63">
        <f t="shared" si="4"/>
        <v>1978</v>
      </c>
      <c r="B63" s="70">
        <f>SHASTAFNFlow_Extended!S67 / 1000</f>
        <v>7.8332499999999996</v>
      </c>
      <c r="C63" s="9"/>
      <c r="D63">
        <f t="shared" si="0"/>
        <v>2</v>
      </c>
      <c r="E63" s="9">
        <f t="shared" si="5"/>
        <v>2</v>
      </c>
      <c r="F63">
        <f t="shared" si="1"/>
        <v>2</v>
      </c>
      <c r="G63">
        <v>1</v>
      </c>
      <c r="H63">
        <f t="shared" si="2"/>
        <v>2</v>
      </c>
      <c r="I63" s="10" t="str">
        <f t="shared" si="3"/>
        <v>NON-CRITICAL</v>
      </c>
    </row>
    <row r="64" spans="1:9" x14ac:dyDescent="0.2">
      <c r="A64">
        <f t="shared" si="4"/>
        <v>1979</v>
      </c>
      <c r="B64" s="70">
        <f>SHASTAFNFlow_Extended!S68 / 1000</f>
        <v>4.0222999999999995</v>
      </c>
      <c r="C64" s="9"/>
      <c r="D64">
        <f t="shared" si="0"/>
        <v>2</v>
      </c>
      <c r="E64" s="9">
        <f t="shared" si="5"/>
        <v>2</v>
      </c>
      <c r="F64">
        <f t="shared" si="1"/>
        <v>2</v>
      </c>
      <c r="G64">
        <v>2</v>
      </c>
      <c r="H64">
        <f t="shared" si="2"/>
        <v>2</v>
      </c>
      <c r="I64" s="10" t="str">
        <f t="shared" si="3"/>
        <v>NON-CRITICAL</v>
      </c>
    </row>
    <row r="65" spans="1:9" x14ac:dyDescent="0.2">
      <c r="A65">
        <f t="shared" si="4"/>
        <v>1980</v>
      </c>
      <c r="B65" s="70">
        <f>SHASTAFNFlow_Extended!S69 / 1000</f>
        <v>6.4135800000000005</v>
      </c>
      <c r="C65" s="9"/>
      <c r="D65">
        <f t="shared" si="0"/>
        <v>2</v>
      </c>
      <c r="E65" s="9">
        <f t="shared" si="5"/>
        <v>2</v>
      </c>
      <c r="F65">
        <f t="shared" si="1"/>
        <v>2</v>
      </c>
      <c r="G65">
        <v>1</v>
      </c>
      <c r="H65">
        <f t="shared" si="2"/>
        <v>2</v>
      </c>
      <c r="I65" s="10" t="str">
        <f t="shared" si="3"/>
        <v>NON-CRITICAL</v>
      </c>
    </row>
    <row r="66" spans="1:9" x14ac:dyDescent="0.2">
      <c r="A66">
        <f t="shared" si="4"/>
        <v>1981</v>
      </c>
      <c r="B66" s="70">
        <f>SHASTAFNFlow_Extended!S70 / 1000</f>
        <v>4.10724</v>
      </c>
      <c r="C66" s="9"/>
      <c r="D66">
        <f t="shared" si="0"/>
        <v>2</v>
      </c>
      <c r="E66" s="9">
        <f t="shared" si="5"/>
        <v>2</v>
      </c>
      <c r="F66">
        <f t="shared" si="1"/>
        <v>2</v>
      </c>
      <c r="G66">
        <v>2</v>
      </c>
      <c r="H66">
        <f t="shared" si="2"/>
        <v>2</v>
      </c>
      <c r="I66" s="10" t="str">
        <f t="shared" si="3"/>
        <v>NON-CRITICAL</v>
      </c>
    </row>
    <row r="67" spans="1:9" x14ac:dyDescent="0.2">
      <c r="A67">
        <f t="shared" si="4"/>
        <v>1982</v>
      </c>
      <c r="B67" s="70">
        <f>SHASTAFNFlow_Extended!S71 / 1000</f>
        <v>9.0132600000000025</v>
      </c>
      <c r="C67" s="9"/>
      <c r="D67">
        <f t="shared" si="0"/>
        <v>2</v>
      </c>
      <c r="E67" s="9">
        <f t="shared" si="5"/>
        <v>2</v>
      </c>
      <c r="F67">
        <f t="shared" si="1"/>
        <v>2</v>
      </c>
      <c r="G67">
        <v>1</v>
      </c>
      <c r="H67">
        <f t="shared" si="2"/>
        <v>2</v>
      </c>
      <c r="I67" s="10" t="str">
        <f t="shared" si="3"/>
        <v>NON-CRITICAL</v>
      </c>
    </row>
    <row r="68" spans="1:9" x14ac:dyDescent="0.2">
      <c r="A68">
        <f t="shared" si="4"/>
        <v>1983</v>
      </c>
      <c r="B68" s="70">
        <f>SHASTAFNFlow_Extended!S72 / 1000</f>
        <v>10.79522</v>
      </c>
      <c r="C68" s="9"/>
      <c r="D68">
        <f t="shared" si="0"/>
        <v>2</v>
      </c>
      <c r="E68" s="9">
        <f t="shared" si="5"/>
        <v>2</v>
      </c>
      <c r="F68">
        <f t="shared" si="1"/>
        <v>2</v>
      </c>
      <c r="G68">
        <v>1</v>
      </c>
      <c r="H68">
        <f t="shared" si="2"/>
        <v>2</v>
      </c>
      <c r="I68" s="10" t="str">
        <f t="shared" si="3"/>
        <v>NON-CRITICAL</v>
      </c>
    </row>
    <row r="69" spans="1:9" x14ac:dyDescent="0.2">
      <c r="A69">
        <f t="shared" si="4"/>
        <v>1984</v>
      </c>
      <c r="B69" s="70">
        <f>SHASTAFNFlow_Extended!S73 / 1000</f>
        <v>6.6682199999999998</v>
      </c>
      <c r="C69" s="9"/>
      <c r="D69">
        <f t="shared" si="0"/>
        <v>2</v>
      </c>
      <c r="E69" s="9">
        <f t="shared" si="5"/>
        <v>2</v>
      </c>
      <c r="F69">
        <f t="shared" si="1"/>
        <v>2</v>
      </c>
      <c r="G69">
        <v>1</v>
      </c>
      <c r="H69">
        <f t="shared" si="2"/>
        <v>2</v>
      </c>
      <c r="I69" s="10" t="str">
        <f t="shared" si="3"/>
        <v>NON-CRITICAL</v>
      </c>
    </row>
    <row r="70" spans="1:9" x14ac:dyDescent="0.2">
      <c r="A70">
        <f t="shared" si="4"/>
        <v>1985</v>
      </c>
      <c r="B70" s="70">
        <f>SHASTAFNFlow_Extended!S74 / 1000</f>
        <v>3.9660599999999997</v>
      </c>
      <c r="C70" s="9"/>
      <c r="D70">
        <f t="shared" si="0"/>
        <v>2</v>
      </c>
      <c r="E70" s="9">
        <f t="shared" si="5"/>
        <v>2</v>
      </c>
      <c r="F70">
        <f t="shared" si="1"/>
        <v>2</v>
      </c>
      <c r="G70">
        <v>3</v>
      </c>
      <c r="H70">
        <f t="shared" si="2"/>
        <v>2</v>
      </c>
      <c r="I70" s="10" t="str">
        <f t="shared" si="3"/>
        <v>NON-CRITICAL</v>
      </c>
    </row>
    <row r="71" spans="1:9" x14ac:dyDescent="0.2">
      <c r="A71">
        <f t="shared" si="4"/>
        <v>1986</v>
      </c>
      <c r="B71" s="70">
        <f>SHASTAFNFlow_Extended!S75 / 1000</f>
        <v>7.5458899999999991</v>
      </c>
      <c r="C71" s="9"/>
      <c r="D71">
        <f t="shared" si="0"/>
        <v>2</v>
      </c>
      <c r="E71" s="9">
        <f t="shared" si="5"/>
        <v>2</v>
      </c>
      <c r="F71">
        <f t="shared" si="1"/>
        <v>2</v>
      </c>
      <c r="G71">
        <v>1</v>
      </c>
      <c r="H71">
        <f t="shared" si="2"/>
        <v>2</v>
      </c>
      <c r="I71" s="10" t="str">
        <f t="shared" si="3"/>
        <v>NON-CRITICAL</v>
      </c>
    </row>
    <row r="72" spans="1:9" x14ac:dyDescent="0.2">
      <c r="A72">
        <f t="shared" si="4"/>
        <v>1987</v>
      </c>
      <c r="B72" s="70">
        <f>SHASTAFNFlow_Extended!S76 / 1000</f>
        <v>3.9459800000000005</v>
      </c>
      <c r="C72" s="9"/>
      <c r="D72">
        <f t="shared" ref="D72:D97" si="6">IF(B72 &lt; 3.2, 1, 2)</f>
        <v>2</v>
      </c>
      <c r="E72" s="9">
        <f t="shared" si="5"/>
        <v>2</v>
      </c>
      <c r="F72">
        <f t="shared" ref="F72:F97" si="7">IF(OR(D72 = 1, E72 = 1), 1, 2)</f>
        <v>2</v>
      </c>
      <c r="G72">
        <v>3</v>
      </c>
      <c r="H72">
        <f t="shared" ref="H72:H97" si="8">F72</f>
        <v>2</v>
      </c>
      <c r="I72" s="10" t="str">
        <f t="shared" ref="I72:I97" si="9">IF(AND(F72=1,G72=4),"CRITICAL","NON-CRITICAL")</f>
        <v>NON-CRITICAL</v>
      </c>
    </row>
    <row r="73" spans="1:9" x14ac:dyDescent="0.2">
      <c r="A73">
        <f t="shared" ref="A73:A97" si="10">A72 + 1</f>
        <v>1988</v>
      </c>
      <c r="B73" s="70">
        <f>SHASTAFNFlow_Extended!S77 / 1000</f>
        <v>3.9307100000000008</v>
      </c>
      <c r="C73" s="9"/>
      <c r="D73">
        <f t="shared" si="6"/>
        <v>2</v>
      </c>
      <c r="E73" s="9">
        <f t="shared" ref="E73:E97" si="11">IF(AND(AND(B72 &lt; 4, B73 &lt; 4), SUM(B72:B73) &lt; 7.2), 1, 2)</f>
        <v>2</v>
      </c>
      <c r="F73">
        <f t="shared" si="7"/>
        <v>2</v>
      </c>
      <c r="G73">
        <v>3</v>
      </c>
      <c r="H73">
        <f t="shared" si="8"/>
        <v>2</v>
      </c>
      <c r="I73" s="10" t="str">
        <f t="shared" si="9"/>
        <v>NON-CRITICAL</v>
      </c>
    </row>
    <row r="74" spans="1:9" x14ac:dyDescent="0.2">
      <c r="A74">
        <f t="shared" si="10"/>
        <v>1989</v>
      </c>
      <c r="B74" s="70">
        <f>SHASTAFNFlow_Extended!S78 / 1000</f>
        <v>4.7446199999999994</v>
      </c>
      <c r="C74" s="9"/>
      <c r="D74">
        <f t="shared" si="6"/>
        <v>2</v>
      </c>
      <c r="E74" s="9">
        <f t="shared" si="11"/>
        <v>2</v>
      </c>
      <c r="F74">
        <f t="shared" si="7"/>
        <v>2</v>
      </c>
      <c r="G74">
        <v>1</v>
      </c>
      <c r="H74">
        <f t="shared" si="8"/>
        <v>2</v>
      </c>
      <c r="I74" s="10" t="str">
        <f t="shared" si="9"/>
        <v>NON-CRITICAL</v>
      </c>
    </row>
    <row r="75" spans="1:9" x14ac:dyDescent="0.2">
      <c r="A75">
        <f t="shared" si="10"/>
        <v>1990</v>
      </c>
      <c r="B75" s="70">
        <f>SHASTAFNFlow_Extended!S79 / 1000</f>
        <v>3.6155699999999995</v>
      </c>
      <c r="C75" s="9"/>
      <c r="D75">
        <f t="shared" si="6"/>
        <v>2</v>
      </c>
      <c r="E75" s="9">
        <f t="shared" si="11"/>
        <v>2</v>
      </c>
      <c r="F75">
        <f t="shared" si="7"/>
        <v>2</v>
      </c>
      <c r="G75">
        <v>3</v>
      </c>
      <c r="H75">
        <f t="shared" si="8"/>
        <v>2</v>
      </c>
      <c r="I75" s="10" t="str">
        <f t="shared" si="9"/>
        <v>NON-CRITICAL</v>
      </c>
    </row>
    <row r="76" spans="1:9" x14ac:dyDescent="0.2">
      <c r="A76">
        <f t="shared" si="10"/>
        <v>1991</v>
      </c>
      <c r="B76" s="70">
        <f>SHASTAFNFlow_Extended!S80 / 1000</f>
        <v>3.05897</v>
      </c>
      <c r="C76" s="9"/>
      <c r="D76">
        <f t="shared" si="6"/>
        <v>1</v>
      </c>
      <c r="E76" s="9">
        <f t="shared" si="11"/>
        <v>1</v>
      </c>
      <c r="F76">
        <f t="shared" si="7"/>
        <v>1</v>
      </c>
      <c r="G76">
        <v>4</v>
      </c>
      <c r="H76">
        <f t="shared" si="8"/>
        <v>1</v>
      </c>
      <c r="I76" s="10" t="str">
        <f t="shared" si="9"/>
        <v>CRITICAL</v>
      </c>
    </row>
    <row r="77" spans="1:9" x14ac:dyDescent="0.2">
      <c r="A77">
        <f t="shared" si="10"/>
        <v>1992</v>
      </c>
      <c r="B77" s="70">
        <f>SHASTAFNFlow_Extended!S81 / 1000</f>
        <v>3.6195099999999991</v>
      </c>
      <c r="C77" s="9"/>
      <c r="D77">
        <f t="shared" si="6"/>
        <v>2</v>
      </c>
      <c r="E77" s="9">
        <f t="shared" si="11"/>
        <v>1</v>
      </c>
      <c r="F77">
        <f t="shared" si="7"/>
        <v>1</v>
      </c>
      <c r="G77">
        <v>4</v>
      </c>
      <c r="H77">
        <f t="shared" si="8"/>
        <v>1</v>
      </c>
      <c r="I77" s="10" t="str">
        <f t="shared" si="9"/>
        <v>CRITICAL</v>
      </c>
    </row>
    <row r="78" spans="1:9" x14ac:dyDescent="0.2">
      <c r="A78">
        <f t="shared" si="10"/>
        <v>1993</v>
      </c>
      <c r="B78" s="70">
        <f>SHASTAFNFlow_Extended!S82 / 1000</f>
        <v>6.8247599999999995</v>
      </c>
      <c r="C78" s="9"/>
      <c r="D78">
        <f t="shared" si="6"/>
        <v>2</v>
      </c>
      <c r="E78" s="9">
        <f t="shared" si="11"/>
        <v>2</v>
      </c>
      <c r="F78">
        <f t="shared" si="7"/>
        <v>2</v>
      </c>
      <c r="G78">
        <v>1</v>
      </c>
      <c r="H78">
        <f t="shared" si="8"/>
        <v>2</v>
      </c>
      <c r="I78" s="10" t="str">
        <f t="shared" si="9"/>
        <v>NON-CRITICAL</v>
      </c>
    </row>
    <row r="79" spans="1:9" x14ac:dyDescent="0.2">
      <c r="A79">
        <f t="shared" si="10"/>
        <v>1994</v>
      </c>
      <c r="B79" s="70">
        <f>SHASTAFNFlow_Extended!S83 / 1000</f>
        <v>3.09348</v>
      </c>
      <c r="C79" s="9"/>
      <c r="D79">
        <f t="shared" si="6"/>
        <v>1</v>
      </c>
      <c r="E79" s="9">
        <f t="shared" si="11"/>
        <v>2</v>
      </c>
      <c r="F79">
        <f t="shared" si="7"/>
        <v>1</v>
      </c>
      <c r="G79">
        <v>4</v>
      </c>
      <c r="H79">
        <f t="shared" si="8"/>
        <v>1</v>
      </c>
      <c r="I79" s="10" t="str">
        <f t="shared" si="9"/>
        <v>CRITICAL</v>
      </c>
    </row>
    <row r="80" spans="1:9" x14ac:dyDescent="0.2">
      <c r="A80">
        <f t="shared" si="10"/>
        <v>1995</v>
      </c>
      <c r="B80" s="70">
        <f>SHASTAFNFlow_Extended!S84 / 1000</f>
        <v>9.6128800000000005</v>
      </c>
      <c r="C80" s="9"/>
      <c r="D80">
        <f t="shared" si="6"/>
        <v>2</v>
      </c>
      <c r="E80" s="9">
        <f t="shared" si="11"/>
        <v>2</v>
      </c>
      <c r="F80">
        <f t="shared" si="7"/>
        <v>2</v>
      </c>
      <c r="G80">
        <v>1</v>
      </c>
      <c r="H80">
        <f t="shared" si="8"/>
        <v>2</v>
      </c>
      <c r="I80" s="10" t="str">
        <f t="shared" si="9"/>
        <v>NON-CRITICAL</v>
      </c>
    </row>
    <row r="81" spans="1:9" x14ac:dyDescent="0.2">
      <c r="A81">
        <f t="shared" si="10"/>
        <v>1996</v>
      </c>
      <c r="B81" s="70">
        <f>SHASTAFNFlow_Extended!S85 / 1000</f>
        <v>6.8461600000000002</v>
      </c>
      <c r="C81" s="9"/>
      <c r="D81">
        <f t="shared" si="6"/>
        <v>2</v>
      </c>
      <c r="E81" s="9">
        <f t="shared" si="11"/>
        <v>2</v>
      </c>
      <c r="F81">
        <f t="shared" si="7"/>
        <v>2</v>
      </c>
      <c r="H81">
        <f t="shared" si="8"/>
        <v>2</v>
      </c>
      <c r="I81" s="10" t="str">
        <f t="shared" si="9"/>
        <v>NON-CRITICAL</v>
      </c>
    </row>
    <row r="82" spans="1:9" x14ac:dyDescent="0.2">
      <c r="A82">
        <f t="shared" si="10"/>
        <v>1997</v>
      </c>
      <c r="B82" s="70">
        <f>SHASTAFNFlow_Extended!S86 / 1000</f>
        <v>7.4234099999999996</v>
      </c>
      <c r="C82" s="9"/>
      <c r="D82">
        <f t="shared" si="6"/>
        <v>2</v>
      </c>
      <c r="E82" s="9">
        <f t="shared" si="11"/>
        <v>2</v>
      </c>
      <c r="F82">
        <f t="shared" si="7"/>
        <v>2</v>
      </c>
      <c r="H82">
        <f t="shared" si="8"/>
        <v>2</v>
      </c>
      <c r="I82" s="10" t="str">
        <f t="shared" si="9"/>
        <v>NON-CRITICAL</v>
      </c>
    </row>
    <row r="83" spans="1:9" x14ac:dyDescent="0.2">
      <c r="A83">
        <f t="shared" si="10"/>
        <v>1998</v>
      </c>
      <c r="B83" s="70">
        <f>SHASTAFNFlow_Extended!S87 / 1000</f>
        <v>10.293990000000001</v>
      </c>
      <c r="C83" s="9"/>
      <c r="D83">
        <f t="shared" si="6"/>
        <v>2</v>
      </c>
      <c r="E83" s="9">
        <f t="shared" si="11"/>
        <v>2</v>
      </c>
      <c r="F83">
        <f t="shared" si="7"/>
        <v>2</v>
      </c>
      <c r="H83">
        <f t="shared" si="8"/>
        <v>2</v>
      </c>
      <c r="I83" s="10" t="str">
        <f t="shared" si="9"/>
        <v>NON-CRITICAL</v>
      </c>
    </row>
    <row r="84" spans="1:9" x14ac:dyDescent="0.2">
      <c r="A84">
        <f t="shared" si="10"/>
        <v>1999</v>
      </c>
      <c r="B84" s="70">
        <f>SHASTAFNFlow_Extended!S88 / 1000</f>
        <v>7.1983600000000001</v>
      </c>
      <c r="C84" s="9"/>
      <c r="D84">
        <f t="shared" si="6"/>
        <v>2</v>
      </c>
      <c r="E84" s="9">
        <f t="shared" si="11"/>
        <v>2</v>
      </c>
      <c r="F84">
        <f t="shared" si="7"/>
        <v>2</v>
      </c>
      <c r="H84">
        <f t="shared" si="8"/>
        <v>2</v>
      </c>
      <c r="I84" s="10" t="str">
        <f t="shared" si="9"/>
        <v>NON-CRITICAL</v>
      </c>
    </row>
    <row r="85" spans="1:9" x14ac:dyDescent="0.2">
      <c r="A85">
        <f t="shared" si="10"/>
        <v>2000</v>
      </c>
      <c r="B85" s="70">
        <f>SHASTAFNFlow_Extended!S89 / 1000</f>
        <v>6.8392120000000007</v>
      </c>
      <c r="C85" s="9"/>
      <c r="D85">
        <f t="shared" si="6"/>
        <v>2</v>
      </c>
      <c r="E85" s="9">
        <f t="shared" si="11"/>
        <v>2</v>
      </c>
      <c r="F85">
        <f t="shared" si="7"/>
        <v>2</v>
      </c>
      <c r="H85">
        <f t="shared" si="8"/>
        <v>2</v>
      </c>
      <c r="I85" s="10" t="str">
        <f t="shared" si="9"/>
        <v>NON-CRITICAL</v>
      </c>
    </row>
    <row r="86" spans="1:9" x14ac:dyDescent="0.2">
      <c r="A86">
        <f t="shared" si="10"/>
        <v>2001</v>
      </c>
      <c r="B86" s="70">
        <f>SHASTAFNFlow_Extended!S90 / 1000</f>
        <v>4.1369099999999994</v>
      </c>
      <c r="C86" s="9"/>
      <c r="D86">
        <f t="shared" si="6"/>
        <v>2</v>
      </c>
      <c r="E86" s="9">
        <f t="shared" si="11"/>
        <v>2</v>
      </c>
      <c r="F86">
        <f t="shared" si="7"/>
        <v>2</v>
      </c>
      <c r="H86">
        <f t="shared" si="8"/>
        <v>2</v>
      </c>
      <c r="I86" s="10" t="str">
        <f t="shared" si="9"/>
        <v>NON-CRITICAL</v>
      </c>
    </row>
    <row r="87" spans="1:9" x14ac:dyDescent="0.2">
      <c r="A87">
        <f t="shared" si="10"/>
        <v>2002</v>
      </c>
      <c r="B87" s="70">
        <f>SHASTAFNFlow_Extended!S91 / 1000</f>
        <v>5.0435079999999992</v>
      </c>
      <c r="C87" s="9"/>
      <c r="D87">
        <f t="shared" si="6"/>
        <v>2</v>
      </c>
      <c r="E87" s="9">
        <f t="shared" si="11"/>
        <v>2</v>
      </c>
      <c r="F87">
        <f t="shared" si="7"/>
        <v>2</v>
      </c>
      <c r="H87">
        <f t="shared" si="8"/>
        <v>2</v>
      </c>
      <c r="I87" s="10" t="str">
        <f t="shared" si="9"/>
        <v>NON-CRITICAL</v>
      </c>
    </row>
    <row r="88" spans="1:9" x14ac:dyDescent="0.2">
      <c r="A88">
        <f t="shared" si="10"/>
        <v>2003</v>
      </c>
      <c r="B88" s="70">
        <f>SHASTAFNFlow_Extended!S92 / 1000</f>
        <v>6.3691440000000004</v>
      </c>
      <c r="C88" s="9"/>
      <c r="D88">
        <f t="shared" si="6"/>
        <v>2</v>
      </c>
      <c r="E88" s="9">
        <f t="shared" si="11"/>
        <v>2</v>
      </c>
      <c r="F88">
        <f t="shared" si="7"/>
        <v>2</v>
      </c>
      <c r="H88">
        <f t="shared" si="8"/>
        <v>2</v>
      </c>
      <c r="I88" s="10" t="str">
        <f t="shared" si="9"/>
        <v>NON-CRITICAL</v>
      </c>
    </row>
    <row r="89" spans="1:9" x14ac:dyDescent="0.2">
      <c r="A89">
        <f t="shared" si="10"/>
        <v>2004</v>
      </c>
      <c r="B89" s="70">
        <f>SHASTAFNFlow_Extended!S93 / 1000</f>
        <v>5.7284450000000016</v>
      </c>
      <c r="D89">
        <f t="shared" si="6"/>
        <v>2</v>
      </c>
      <c r="E89" s="9">
        <f t="shared" si="11"/>
        <v>2</v>
      </c>
      <c r="F89">
        <f t="shared" si="7"/>
        <v>2</v>
      </c>
      <c r="H89">
        <f t="shared" si="8"/>
        <v>2</v>
      </c>
      <c r="I89" s="10" t="str">
        <f t="shared" si="9"/>
        <v>NON-CRITICAL</v>
      </c>
    </row>
    <row r="90" spans="1:9" x14ac:dyDescent="0.2">
      <c r="A90">
        <f t="shared" si="10"/>
        <v>2005</v>
      </c>
      <c r="B90" s="70">
        <f>SHASTAFNFlow_Extended!S94 / 1000</f>
        <v>5.6460840000000001</v>
      </c>
      <c r="D90">
        <f t="shared" si="6"/>
        <v>2</v>
      </c>
      <c r="E90" s="9">
        <f t="shared" si="11"/>
        <v>2</v>
      </c>
      <c r="F90">
        <f t="shared" si="7"/>
        <v>2</v>
      </c>
      <c r="H90">
        <f t="shared" si="8"/>
        <v>2</v>
      </c>
      <c r="I90" s="10" t="str">
        <f t="shared" si="9"/>
        <v>NON-CRITICAL</v>
      </c>
    </row>
    <row r="91" spans="1:9" x14ac:dyDescent="0.2">
      <c r="A91">
        <f t="shared" si="10"/>
        <v>2006</v>
      </c>
      <c r="B91" s="70">
        <f>SHASTAFNFlow_Extended!S95 / 1000</f>
        <v>9.233327000000001</v>
      </c>
      <c r="D91">
        <f t="shared" si="6"/>
        <v>2</v>
      </c>
      <c r="E91" s="9">
        <f t="shared" si="11"/>
        <v>2</v>
      </c>
      <c r="F91">
        <f t="shared" si="7"/>
        <v>2</v>
      </c>
      <c r="H91">
        <f t="shared" si="8"/>
        <v>2</v>
      </c>
      <c r="I91" s="10" t="str">
        <f t="shared" si="9"/>
        <v>NON-CRITICAL</v>
      </c>
    </row>
    <row r="92" spans="1:9" x14ac:dyDescent="0.2">
      <c r="A92">
        <f t="shared" si="10"/>
        <v>2007</v>
      </c>
      <c r="B92" s="70">
        <f>SHASTAFNFlow_Extended!S96 / 1000</f>
        <v>3.9421330000000006</v>
      </c>
      <c r="D92">
        <f t="shared" si="6"/>
        <v>2</v>
      </c>
      <c r="E92" s="9">
        <f t="shared" si="11"/>
        <v>2</v>
      </c>
      <c r="F92">
        <f t="shared" si="7"/>
        <v>2</v>
      </c>
      <c r="H92">
        <f t="shared" si="8"/>
        <v>2</v>
      </c>
      <c r="I92" s="10" t="str">
        <f t="shared" si="9"/>
        <v>NON-CRITICAL</v>
      </c>
    </row>
    <row r="93" spans="1:9" x14ac:dyDescent="0.2">
      <c r="A93">
        <f t="shared" si="10"/>
        <v>2008</v>
      </c>
      <c r="B93" s="70">
        <f>SHASTAFNFlow_Extended!S97 / 1000</f>
        <v>3.9804449999999991</v>
      </c>
      <c r="D93">
        <f t="shared" si="6"/>
        <v>2</v>
      </c>
      <c r="E93" s="9">
        <f t="shared" si="11"/>
        <v>2</v>
      </c>
      <c r="F93">
        <f t="shared" si="7"/>
        <v>2</v>
      </c>
      <c r="H93">
        <f t="shared" si="8"/>
        <v>2</v>
      </c>
      <c r="I93" s="10" t="str">
        <f t="shared" si="9"/>
        <v>NON-CRITICAL</v>
      </c>
    </row>
    <row r="94" spans="1:9" x14ac:dyDescent="0.2">
      <c r="A94">
        <f t="shared" si="10"/>
        <v>2009</v>
      </c>
      <c r="B94" s="70">
        <f>SHASTAFNFlow_Extended!S98 / 1000</f>
        <v>4.5129399999999995</v>
      </c>
      <c r="D94">
        <f t="shared" si="6"/>
        <v>2</v>
      </c>
      <c r="E94" s="9">
        <f t="shared" si="11"/>
        <v>2</v>
      </c>
      <c r="F94">
        <f t="shared" si="7"/>
        <v>2</v>
      </c>
      <c r="H94">
        <f t="shared" si="8"/>
        <v>2</v>
      </c>
      <c r="I94" s="10" t="str">
        <f t="shared" si="9"/>
        <v>NON-CRITICAL</v>
      </c>
    </row>
    <row r="95" spans="1:9" x14ac:dyDescent="0.2">
      <c r="A95">
        <f t="shared" si="10"/>
        <v>2010</v>
      </c>
      <c r="B95" s="70">
        <f>SHASTAFNFlow_Extended!S99 / 1000</f>
        <v>5.6332699999999996</v>
      </c>
      <c r="D95">
        <f t="shared" si="6"/>
        <v>2</v>
      </c>
      <c r="E95" s="9">
        <f t="shared" si="11"/>
        <v>2</v>
      </c>
      <c r="F95">
        <f t="shared" si="7"/>
        <v>2</v>
      </c>
      <c r="H95">
        <f t="shared" si="8"/>
        <v>2</v>
      </c>
      <c r="I95" s="10" t="str">
        <f t="shared" si="9"/>
        <v>NON-CRITICAL</v>
      </c>
    </row>
    <row r="96" spans="1:9" x14ac:dyDescent="0.2">
      <c r="A96">
        <f t="shared" si="10"/>
        <v>2011</v>
      </c>
      <c r="B96" s="70">
        <f>SHASTAFNFlow_Extended!S100 / 1000</f>
        <v>6.7149249999999991</v>
      </c>
      <c r="D96">
        <f t="shared" si="6"/>
        <v>2</v>
      </c>
      <c r="E96" s="9">
        <f t="shared" si="11"/>
        <v>2</v>
      </c>
      <c r="F96">
        <f t="shared" si="7"/>
        <v>2</v>
      </c>
      <c r="H96">
        <f t="shared" si="8"/>
        <v>2</v>
      </c>
      <c r="I96" s="10" t="str">
        <f t="shared" si="9"/>
        <v>NON-CRITICAL</v>
      </c>
    </row>
    <row r="97" spans="1:9" x14ac:dyDescent="0.2">
      <c r="A97">
        <f t="shared" si="10"/>
        <v>2012</v>
      </c>
      <c r="B97" s="70">
        <f>SHASTAFNFlow_Extended!S101 / 1000</f>
        <v>3.9601519999999995</v>
      </c>
      <c r="D97">
        <f t="shared" si="6"/>
        <v>2</v>
      </c>
      <c r="E97" s="9">
        <f t="shared" si="11"/>
        <v>2</v>
      </c>
      <c r="F97">
        <f t="shared" si="7"/>
        <v>2</v>
      </c>
      <c r="H97">
        <f t="shared" si="8"/>
        <v>2</v>
      </c>
      <c r="I97" s="10" t="str">
        <f t="shared" si="9"/>
        <v>NON-CRITICAL</v>
      </c>
    </row>
  </sheetData>
  <conditionalFormatting sqref="G81:G87">
    <cfRule type="cellIs" dxfId="6" priority="5" stopIfTrue="1" operator="greaterThan">
      <formula>0</formula>
    </cfRule>
  </conditionalFormatting>
  <conditionalFormatting sqref="D7:D97 F7:F97">
    <cfRule type="cellIs" dxfId="5" priority="4" stopIfTrue="1" operator="equal">
      <formula>1</formula>
    </cfRule>
  </conditionalFormatting>
  <conditionalFormatting sqref="G7:G80">
    <cfRule type="cellIs" dxfId="4" priority="3" stopIfTrue="1" operator="equal">
      <formula>4</formula>
    </cfRule>
  </conditionalFormatting>
  <conditionalFormatting sqref="E8:E97">
    <cfRule type="cellIs" dxfId="3" priority="2" stopIfTrue="1" operator="equal">
      <formula>1</formula>
    </cfRule>
  </conditionalFormatting>
  <conditionalFormatting sqref="H7:H97">
    <cfRule type="cellIs" dxfId="2" priority="1" stopIfTrue="1" operator="equal">
      <formula>1</formula>
    </cfRule>
  </conditionalFormatting>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800000"/>
  </sheetPr>
  <dimension ref="A2:G97"/>
  <sheetViews>
    <sheetView topLeftCell="A73" workbookViewId="0">
      <selection activeCell="G97" sqref="G79:G97"/>
    </sheetView>
  </sheetViews>
  <sheetFormatPr defaultRowHeight="12.75" x14ac:dyDescent="0.2"/>
  <cols>
    <col min="1" max="1" width="6.7109375" customWidth="1"/>
    <col min="2" max="2" width="23.85546875" bestFit="1" customWidth="1"/>
    <col min="3" max="3" width="3.28515625" customWidth="1"/>
    <col min="4" max="4" width="10.28515625" bestFit="1" customWidth="1"/>
    <col min="5" max="5" width="17.28515625" bestFit="1" customWidth="1"/>
    <col min="6" max="6" width="7.28515625" bestFit="1" customWidth="1"/>
    <col min="7" max="7" width="9.7109375" bestFit="1" customWidth="1"/>
  </cols>
  <sheetData>
    <row r="2" spans="1:7" ht="18" x14ac:dyDescent="0.25">
      <c r="A2" s="71" t="s">
        <v>146</v>
      </c>
    </row>
    <row r="6" spans="1:7" ht="38.25" x14ac:dyDescent="0.2">
      <c r="A6" s="62" t="s">
        <v>32</v>
      </c>
      <c r="B6" s="62" t="s">
        <v>147</v>
      </c>
      <c r="D6" s="76" t="s">
        <v>148</v>
      </c>
      <c r="E6" s="62" t="s">
        <v>149</v>
      </c>
      <c r="F6" s="109" t="s">
        <v>74</v>
      </c>
      <c r="G6" s="62" t="s">
        <v>150</v>
      </c>
    </row>
    <row r="7" spans="1:7" ht="15" x14ac:dyDescent="0.2">
      <c r="A7">
        <v>1922</v>
      </c>
      <c r="B7" s="9">
        <f>AMERICANFNFlow!T12</f>
        <v>2297.6</v>
      </c>
      <c r="C7" s="9"/>
      <c r="D7" s="104">
        <f>IF(B7 &gt; 600, 1, 2)</f>
        <v>1</v>
      </c>
      <c r="E7">
        <v>1</v>
      </c>
      <c r="F7" s="108">
        <f>D7-E7</f>
        <v>0</v>
      </c>
      <c r="G7">
        <f>D7</f>
        <v>1</v>
      </c>
    </row>
    <row r="8" spans="1:7" ht="15" x14ac:dyDescent="0.2">
      <c r="A8">
        <f>A7 + 1</f>
        <v>1923</v>
      </c>
      <c r="B8" s="9">
        <f>AMERICANFNFlow!T13</f>
        <v>1595.2</v>
      </c>
      <c r="C8" s="9"/>
      <c r="D8" s="104">
        <f t="shared" ref="D8:D71" si="0">IF(B8 &gt; 600, 1, 2)</f>
        <v>1</v>
      </c>
      <c r="E8">
        <v>1</v>
      </c>
      <c r="F8" s="108">
        <f t="shared" ref="F8:F71" si="1">D8-E8</f>
        <v>0</v>
      </c>
      <c r="G8">
        <f t="shared" ref="G8:G71" si="2">D8</f>
        <v>1</v>
      </c>
    </row>
    <row r="9" spans="1:7" ht="15" x14ac:dyDescent="0.2">
      <c r="A9">
        <f t="shared" ref="A9:A72" si="3">A8 + 1</f>
        <v>1924</v>
      </c>
      <c r="B9" s="9">
        <f>AMERICANFNFlow!T14</f>
        <v>260.40000000000003</v>
      </c>
      <c r="C9" s="9"/>
      <c r="D9" s="104">
        <f t="shared" si="0"/>
        <v>2</v>
      </c>
      <c r="E9">
        <v>2</v>
      </c>
      <c r="F9" s="108">
        <f t="shared" si="1"/>
        <v>0</v>
      </c>
      <c r="G9">
        <f t="shared" si="2"/>
        <v>2</v>
      </c>
    </row>
    <row r="10" spans="1:7" ht="15" x14ac:dyDescent="0.2">
      <c r="A10">
        <f t="shared" si="3"/>
        <v>1925</v>
      </c>
      <c r="B10" s="9">
        <f>AMERICANFNFlow!T15</f>
        <v>1563.3999999999996</v>
      </c>
      <c r="C10" s="9"/>
      <c r="D10" s="104">
        <f t="shared" si="0"/>
        <v>1</v>
      </c>
      <c r="E10">
        <v>1</v>
      </c>
      <c r="F10" s="108">
        <f t="shared" si="1"/>
        <v>0</v>
      </c>
      <c r="G10">
        <f t="shared" si="2"/>
        <v>1</v>
      </c>
    </row>
    <row r="11" spans="1:7" ht="15" x14ac:dyDescent="0.2">
      <c r="A11">
        <f t="shared" si="3"/>
        <v>1926</v>
      </c>
      <c r="B11" s="9">
        <f>AMERICANFNFlow!T16</f>
        <v>771.6</v>
      </c>
      <c r="C11" s="9"/>
      <c r="D11" s="104">
        <f t="shared" si="0"/>
        <v>1</v>
      </c>
      <c r="E11">
        <v>1</v>
      </c>
      <c r="F11" s="108">
        <f t="shared" si="1"/>
        <v>0</v>
      </c>
      <c r="G11">
        <f t="shared" si="2"/>
        <v>1</v>
      </c>
    </row>
    <row r="12" spans="1:7" ht="15" x14ac:dyDescent="0.2">
      <c r="A12">
        <f t="shared" si="3"/>
        <v>1927</v>
      </c>
      <c r="B12" s="9">
        <f>AMERICANFNFlow!T17</f>
        <v>1873.3</v>
      </c>
      <c r="C12" s="9"/>
      <c r="D12" s="104">
        <f t="shared" si="0"/>
        <v>1</v>
      </c>
      <c r="E12">
        <v>1</v>
      </c>
      <c r="F12" s="108">
        <f t="shared" si="1"/>
        <v>0</v>
      </c>
      <c r="G12">
        <f t="shared" si="2"/>
        <v>1</v>
      </c>
    </row>
    <row r="13" spans="1:7" ht="15" x14ac:dyDescent="0.2">
      <c r="A13">
        <f t="shared" si="3"/>
        <v>1928</v>
      </c>
      <c r="B13" s="9">
        <f>AMERICANFNFlow!T18</f>
        <v>1055.6000000000001</v>
      </c>
      <c r="C13" s="9"/>
      <c r="D13" s="104">
        <f t="shared" si="0"/>
        <v>1</v>
      </c>
      <c r="E13">
        <v>1</v>
      </c>
      <c r="F13" s="108">
        <f t="shared" si="1"/>
        <v>0</v>
      </c>
      <c r="G13">
        <f t="shared" si="2"/>
        <v>1</v>
      </c>
    </row>
    <row r="14" spans="1:7" ht="15" x14ac:dyDescent="0.2">
      <c r="A14">
        <f t="shared" si="3"/>
        <v>1929</v>
      </c>
      <c r="B14" s="9">
        <f>AMERICANFNFlow!T19</f>
        <v>781.3</v>
      </c>
      <c r="C14" s="9"/>
      <c r="D14" s="104">
        <f t="shared" si="0"/>
        <v>1</v>
      </c>
      <c r="E14">
        <v>1</v>
      </c>
      <c r="F14" s="108">
        <f t="shared" si="1"/>
        <v>0</v>
      </c>
      <c r="G14">
        <f t="shared" si="2"/>
        <v>1</v>
      </c>
    </row>
    <row r="15" spans="1:7" ht="15" x14ac:dyDescent="0.2">
      <c r="A15">
        <f t="shared" si="3"/>
        <v>1930</v>
      </c>
      <c r="B15" s="9">
        <f>AMERICANFNFlow!T20</f>
        <v>844.09</v>
      </c>
      <c r="C15" s="9"/>
      <c r="D15" s="104">
        <f t="shared" si="0"/>
        <v>1</v>
      </c>
      <c r="E15">
        <v>1</v>
      </c>
      <c r="F15" s="108">
        <f t="shared" si="1"/>
        <v>0</v>
      </c>
      <c r="G15">
        <f t="shared" si="2"/>
        <v>1</v>
      </c>
    </row>
    <row r="16" spans="1:7" ht="15" x14ac:dyDescent="0.2">
      <c r="A16">
        <f t="shared" si="3"/>
        <v>1931</v>
      </c>
      <c r="B16" s="9">
        <f>AMERICANFNFlow!T21</f>
        <v>371.1</v>
      </c>
      <c r="C16" s="9"/>
      <c r="D16" s="104">
        <f t="shared" si="0"/>
        <v>2</v>
      </c>
      <c r="E16">
        <v>2</v>
      </c>
      <c r="F16" s="108">
        <f t="shared" si="1"/>
        <v>0</v>
      </c>
      <c r="G16">
        <f t="shared" si="2"/>
        <v>2</v>
      </c>
    </row>
    <row r="17" spans="1:7" ht="15" x14ac:dyDescent="0.2">
      <c r="A17">
        <f t="shared" si="3"/>
        <v>1932</v>
      </c>
      <c r="B17" s="9">
        <f>AMERICANFNFlow!T22</f>
        <v>1605.1999999999998</v>
      </c>
      <c r="C17" s="9"/>
      <c r="D17" s="104">
        <f t="shared" si="0"/>
        <v>1</v>
      </c>
      <c r="E17">
        <v>1</v>
      </c>
      <c r="F17" s="108">
        <f t="shared" si="1"/>
        <v>0</v>
      </c>
      <c r="G17">
        <f t="shared" si="2"/>
        <v>1</v>
      </c>
    </row>
    <row r="18" spans="1:7" ht="15" x14ac:dyDescent="0.2">
      <c r="A18">
        <f t="shared" si="3"/>
        <v>1933</v>
      </c>
      <c r="B18" s="9">
        <f>AMERICANFNFlow!T23</f>
        <v>996.00000000000011</v>
      </c>
      <c r="C18" s="9"/>
      <c r="D18" s="104">
        <f t="shared" si="0"/>
        <v>1</v>
      </c>
      <c r="E18">
        <v>1</v>
      </c>
      <c r="F18" s="108">
        <f t="shared" si="1"/>
        <v>0</v>
      </c>
      <c r="G18">
        <f t="shared" si="2"/>
        <v>1</v>
      </c>
    </row>
    <row r="19" spans="1:7" ht="15" x14ac:dyDescent="0.2">
      <c r="A19">
        <f t="shared" si="3"/>
        <v>1934</v>
      </c>
      <c r="B19" s="9">
        <f>AMERICANFNFlow!T24</f>
        <v>374.5</v>
      </c>
      <c r="C19" s="9"/>
      <c r="D19" s="104">
        <f t="shared" si="0"/>
        <v>2</v>
      </c>
      <c r="E19">
        <v>2</v>
      </c>
      <c r="F19" s="108">
        <f t="shared" si="1"/>
        <v>0</v>
      </c>
      <c r="G19">
        <f t="shared" si="2"/>
        <v>2</v>
      </c>
    </row>
    <row r="20" spans="1:7" ht="15" x14ac:dyDescent="0.2">
      <c r="A20">
        <f t="shared" si="3"/>
        <v>1935</v>
      </c>
      <c r="B20" s="9">
        <f>AMERICANFNFlow!T25</f>
        <v>1942.6</v>
      </c>
      <c r="C20" s="9"/>
      <c r="D20" s="104">
        <f t="shared" si="0"/>
        <v>1</v>
      </c>
      <c r="E20">
        <v>1</v>
      </c>
      <c r="F20" s="108">
        <f t="shared" si="1"/>
        <v>0</v>
      </c>
      <c r="G20">
        <f t="shared" si="2"/>
        <v>1</v>
      </c>
    </row>
    <row r="21" spans="1:7" ht="15" x14ac:dyDescent="0.2">
      <c r="A21">
        <f t="shared" si="3"/>
        <v>1936</v>
      </c>
      <c r="B21" s="9">
        <f>AMERICANFNFlow!T26</f>
        <v>1695.4</v>
      </c>
      <c r="C21" s="9"/>
      <c r="D21" s="104">
        <f t="shared" si="0"/>
        <v>1</v>
      </c>
      <c r="E21">
        <v>1</v>
      </c>
      <c r="F21" s="108">
        <f t="shared" si="1"/>
        <v>0</v>
      </c>
      <c r="G21">
        <f t="shared" si="2"/>
        <v>1</v>
      </c>
    </row>
    <row r="22" spans="1:7" ht="15" x14ac:dyDescent="0.2">
      <c r="A22">
        <f t="shared" si="3"/>
        <v>1937</v>
      </c>
      <c r="B22" s="9">
        <f>AMERICANFNFlow!T27</f>
        <v>1503.6</v>
      </c>
      <c r="C22" s="9"/>
      <c r="D22" s="104">
        <f t="shared" si="0"/>
        <v>1</v>
      </c>
      <c r="E22">
        <v>1</v>
      </c>
      <c r="F22" s="108">
        <f t="shared" si="1"/>
        <v>0</v>
      </c>
      <c r="G22">
        <f t="shared" si="2"/>
        <v>1</v>
      </c>
    </row>
    <row r="23" spans="1:7" ht="15" x14ac:dyDescent="0.2">
      <c r="A23">
        <f t="shared" si="3"/>
        <v>1938</v>
      </c>
      <c r="B23" s="9">
        <f>AMERICANFNFlow!T28</f>
        <v>2526.2000000000003</v>
      </c>
      <c r="C23" s="9"/>
      <c r="D23" s="104">
        <f t="shared" si="0"/>
        <v>1</v>
      </c>
      <c r="E23">
        <v>1</v>
      </c>
      <c r="F23" s="108">
        <f t="shared" si="1"/>
        <v>0</v>
      </c>
      <c r="G23">
        <f t="shared" si="2"/>
        <v>1</v>
      </c>
    </row>
    <row r="24" spans="1:7" ht="15" x14ac:dyDescent="0.2">
      <c r="A24">
        <f t="shared" si="3"/>
        <v>1939</v>
      </c>
      <c r="B24" s="9">
        <f>AMERICANFNFlow!T29</f>
        <v>589.70000000000005</v>
      </c>
      <c r="C24" s="9"/>
      <c r="D24" s="104">
        <f t="shared" si="0"/>
        <v>2</v>
      </c>
      <c r="E24">
        <v>2</v>
      </c>
      <c r="F24" s="108">
        <f t="shared" si="1"/>
        <v>0</v>
      </c>
      <c r="G24">
        <f t="shared" si="2"/>
        <v>2</v>
      </c>
    </row>
    <row r="25" spans="1:7" ht="15" x14ac:dyDescent="0.2">
      <c r="A25">
        <f t="shared" si="3"/>
        <v>1940</v>
      </c>
      <c r="B25" s="9">
        <f>AMERICANFNFlow!T30</f>
        <v>1404.71</v>
      </c>
      <c r="C25" s="9"/>
      <c r="D25" s="104">
        <f t="shared" si="0"/>
        <v>1</v>
      </c>
      <c r="E25">
        <v>1</v>
      </c>
      <c r="F25" s="108">
        <f t="shared" si="1"/>
        <v>0</v>
      </c>
      <c r="G25">
        <f t="shared" si="2"/>
        <v>1</v>
      </c>
    </row>
    <row r="26" spans="1:7" ht="15" x14ac:dyDescent="0.2">
      <c r="A26">
        <f t="shared" si="3"/>
        <v>1941</v>
      </c>
      <c r="B26" s="9">
        <f>AMERICANFNFlow!T31</f>
        <v>1570.3</v>
      </c>
      <c r="C26" s="9"/>
      <c r="D26" s="104">
        <f t="shared" si="0"/>
        <v>1</v>
      </c>
      <c r="E26">
        <v>1</v>
      </c>
      <c r="F26" s="108">
        <f t="shared" si="1"/>
        <v>0</v>
      </c>
      <c r="G26">
        <f t="shared" si="2"/>
        <v>1</v>
      </c>
    </row>
    <row r="27" spans="1:7" ht="15" x14ac:dyDescent="0.2">
      <c r="A27">
        <f t="shared" si="3"/>
        <v>1942</v>
      </c>
      <c r="B27" s="9">
        <f>AMERICANFNFlow!T32</f>
        <v>2104.3000000000002</v>
      </c>
      <c r="C27" s="9"/>
      <c r="D27" s="104">
        <f t="shared" si="0"/>
        <v>1</v>
      </c>
      <c r="E27">
        <v>1</v>
      </c>
      <c r="F27" s="108">
        <f t="shared" si="1"/>
        <v>0</v>
      </c>
      <c r="G27">
        <f t="shared" si="2"/>
        <v>1</v>
      </c>
    </row>
    <row r="28" spans="1:7" ht="15" x14ac:dyDescent="0.2">
      <c r="A28">
        <f t="shared" si="3"/>
        <v>1943</v>
      </c>
      <c r="B28" s="9">
        <f>AMERICANFNFlow!T33</f>
        <v>1430.8000000000002</v>
      </c>
      <c r="C28" s="9"/>
      <c r="D28" s="104">
        <f t="shared" si="0"/>
        <v>1</v>
      </c>
      <c r="E28">
        <v>1</v>
      </c>
      <c r="F28" s="108">
        <f t="shared" si="1"/>
        <v>0</v>
      </c>
      <c r="G28">
        <f t="shared" si="2"/>
        <v>1</v>
      </c>
    </row>
    <row r="29" spans="1:7" ht="15" x14ac:dyDescent="0.2">
      <c r="A29">
        <f t="shared" si="3"/>
        <v>1944</v>
      </c>
      <c r="B29" s="9">
        <f>AMERICANFNFlow!T34</f>
        <v>951.29</v>
      </c>
      <c r="C29" s="9"/>
      <c r="D29" s="104">
        <f t="shared" si="0"/>
        <v>1</v>
      </c>
      <c r="E29">
        <v>1</v>
      </c>
      <c r="F29" s="108">
        <f t="shared" si="1"/>
        <v>0</v>
      </c>
      <c r="G29">
        <f t="shared" si="2"/>
        <v>1</v>
      </c>
    </row>
    <row r="30" spans="1:7" ht="15" x14ac:dyDescent="0.2">
      <c r="A30">
        <f t="shared" si="3"/>
        <v>1945</v>
      </c>
      <c r="B30" s="9">
        <f>AMERICANFNFlow!T35</f>
        <v>1344.5599999999997</v>
      </c>
      <c r="C30" s="9"/>
      <c r="D30" s="104">
        <f t="shared" si="0"/>
        <v>1</v>
      </c>
      <c r="E30">
        <v>1</v>
      </c>
      <c r="F30" s="108">
        <f t="shared" si="1"/>
        <v>0</v>
      </c>
      <c r="G30">
        <f t="shared" si="2"/>
        <v>1</v>
      </c>
    </row>
    <row r="31" spans="1:7" ht="15" x14ac:dyDescent="0.2">
      <c r="A31">
        <f t="shared" si="3"/>
        <v>1946</v>
      </c>
      <c r="B31" s="9">
        <f>AMERICANFNFlow!T36</f>
        <v>1339.71</v>
      </c>
      <c r="C31" s="9"/>
      <c r="D31" s="104">
        <f t="shared" si="0"/>
        <v>1</v>
      </c>
      <c r="E31">
        <v>1</v>
      </c>
      <c r="F31" s="108">
        <f t="shared" si="1"/>
        <v>0</v>
      </c>
      <c r="G31">
        <f t="shared" si="2"/>
        <v>1</v>
      </c>
    </row>
    <row r="32" spans="1:7" ht="15" x14ac:dyDescent="0.2">
      <c r="A32">
        <f t="shared" si="3"/>
        <v>1947</v>
      </c>
      <c r="B32" s="9">
        <f>AMERICANFNFlow!T37</f>
        <v>695.81999999999982</v>
      </c>
      <c r="C32" s="9"/>
      <c r="D32" s="104">
        <f t="shared" si="0"/>
        <v>1</v>
      </c>
      <c r="E32">
        <v>1</v>
      </c>
      <c r="F32" s="108">
        <f t="shared" si="1"/>
        <v>0</v>
      </c>
      <c r="G32">
        <f t="shared" si="2"/>
        <v>1</v>
      </c>
    </row>
    <row r="33" spans="1:7" ht="15" x14ac:dyDescent="0.2">
      <c r="A33">
        <f t="shared" si="3"/>
        <v>1948</v>
      </c>
      <c r="B33" s="9">
        <f>AMERICANFNFlow!T38</f>
        <v>1729.5900000000001</v>
      </c>
      <c r="C33" s="9"/>
      <c r="D33" s="104">
        <f t="shared" si="0"/>
        <v>1</v>
      </c>
      <c r="E33">
        <v>1</v>
      </c>
      <c r="F33" s="108">
        <f t="shared" si="1"/>
        <v>0</v>
      </c>
      <c r="G33">
        <f t="shared" si="2"/>
        <v>1</v>
      </c>
    </row>
    <row r="34" spans="1:7" ht="15" x14ac:dyDescent="0.2">
      <c r="A34">
        <f t="shared" si="3"/>
        <v>1949</v>
      </c>
      <c r="B34" s="9">
        <f>AMERICANFNFlow!T39</f>
        <v>1267.4699999999998</v>
      </c>
      <c r="C34" s="9"/>
      <c r="D34" s="104">
        <f t="shared" si="0"/>
        <v>1</v>
      </c>
      <c r="E34">
        <v>1</v>
      </c>
      <c r="F34" s="108">
        <f t="shared" si="1"/>
        <v>0</v>
      </c>
      <c r="G34">
        <f t="shared" si="2"/>
        <v>1</v>
      </c>
    </row>
    <row r="35" spans="1:7" ht="15" x14ac:dyDescent="0.2">
      <c r="A35">
        <f t="shared" si="3"/>
        <v>1950</v>
      </c>
      <c r="B35" s="9">
        <f>AMERICANFNFlow!T40</f>
        <v>1624.1100000000001</v>
      </c>
      <c r="C35" s="9"/>
      <c r="D35" s="104">
        <f t="shared" si="0"/>
        <v>1</v>
      </c>
      <c r="E35">
        <v>1</v>
      </c>
      <c r="F35" s="108">
        <f t="shared" si="1"/>
        <v>0</v>
      </c>
      <c r="G35">
        <f t="shared" si="2"/>
        <v>1</v>
      </c>
    </row>
    <row r="36" spans="1:7" ht="15" x14ac:dyDescent="0.2">
      <c r="A36">
        <f t="shared" si="3"/>
        <v>1951</v>
      </c>
      <c r="B36" s="9">
        <f>AMERICANFNFlow!T41</f>
        <v>1118.93</v>
      </c>
      <c r="C36" s="9"/>
      <c r="D36" s="104">
        <f t="shared" si="0"/>
        <v>1</v>
      </c>
      <c r="E36">
        <v>1</v>
      </c>
      <c r="F36" s="108">
        <f t="shared" si="1"/>
        <v>0</v>
      </c>
      <c r="G36">
        <f t="shared" si="2"/>
        <v>1</v>
      </c>
    </row>
    <row r="37" spans="1:7" ht="15" x14ac:dyDescent="0.2">
      <c r="A37">
        <f t="shared" si="3"/>
        <v>1952</v>
      </c>
      <c r="B37" s="9">
        <f>AMERICANFNFlow!T42</f>
        <v>2944.2400000000002</v>
      </c>
      <c r="C37" s="9"/>
      <c r="D37" s="104">
        <f t="shared" si="0"/>
        <v>1</v>
      </c>
      <c r="E37">
        <v>1</v>
      </c>
      <c r="F37" s="108">
        <f t="shared" si="1"/>
        <v>0</v>
      </c>
      <c r="G37">
        <f t="shared" si="2"/>
        <v>1</v>
      </c>
    </row>
    <row r="38" spans="1:7" ht="15" x14ac:dyDescent="0.2">
      <c r="A38">
        <f t="shared" si="3"/>
        <v>1953</v>
      </c>
      <c r="B38" s="9">
        <f>AMERICANFNFlow!T43</f>
        <v>1677.5700000000004</v>
      </c>
      <c r="C38" s="9"/>
      <c r="D38" s="104">
        <f t="shared" si="0"/>
        <v>1</v>
      </c>
      <c r="E38">
        <v>1</v>
      </c>
      <c r="F38" s="108">
        <f t="shared" si="1"/>
        <v>0</v>
      </c>
      <c r="G38">
        <f t="shared" si="2"/>
        <v>1</v>
      </c>
    </row>
    <row r="39" spans="1:7" ht="15" x14ac:dyDescent="0.2">
      <c r="A39">
        <f t="shared" si="3"/>
        <v>1954</v>
      </c>
      <c r="B39" s="9">
        <f>AMERICANFNFlow!T44</f>
        <v>1079.06</v>
      </c>
      <c r="C39" s="9"/>
      <c r="D39" s="104">
        <f t="shared" si="0"/>
        <v>1</v>
      </c>
      <c r="E39">
        <v>1</v>
      </c>
      <c r="F39" s="108">
        <f t="shared" si="1"/>
        <v>0</v>
      </c>
      <c r="G39">
        <f t="shared" si="2"/>
        <v>1</v>
      </c>
    </row>
    <row r="40" spans="1:7" ht="15" x14ac:dyDescent="0.2">
      <c r="A40">
        <f t="shared" si="3"/>
        <v>1955</v>
      </c>
      <c r="B40" s="9">
        <f>AMERICANFNFlow!T45</f>
        <v>1020.28</v>
      </c>
      <c r="C40" s="9"/>
      <c r="D40" s="104">
        <f t="shared" si="0"/>
        <v>1</v>
      </c>
      <c r="E40">
        <v>1</v>
      </c>
      <c r="F40" s="108">
        <f t="shared" si="1"/>
        <v>0</v>
      </c>
      <c r="G40">
        <f t="shared" si="2"/>
        <v>1</v>
      </c>
    </row>
    <row r="41" spans="1:7" ht="15" x14ac:dyDescent="0.2">
      <c r="A41">
        <f t="shared" si="3"/>
        <v>1956</v>
      </c>
      <c r="B41" s="9">
        <f>AMERICANFNFlow!T46</f>
        <v>1771.5000000000002</v>
      </c>
      <c r="C41" s="9"/>
      <c r="D41" s="104">
        <f t="shared" si="0"/>
        <v>1</v>
      </c>
      <c r="E41">
        <v>1</v>
      </c>
      <c r="F41" s="108">
        <f t="shared" si="1"/>
        <v>0</v>
      </c>
      <c r="G41">
        <f t="shared" si="2"/>
        <v>1</v>
      </c>
    </row>
    <row r="42" spans="1:7" ht="15" x14ac:dyDescent="0.2">
      <c r="A42">
        <f t="shared" si="3"/>
        <v>1957</v>
      </c>
      <c r="B42" s="9">
        <f>AMERICANFNFlow!T47</f>
        <v>1240.7</v>
      </c>
      <c r="C42" s="9"/>
      <c r="D42" s="104">
        <f t="shared" si="0"/>
        <v>1</v>
      </c>
      <c r="E42">
        <v>1</v>
      </c>
      <c r="F42" s="108">
        <f t="shared" si="1"/>
        <v>0</v>
      </c>
      <c r="G42">
        <f t="shared" si="2"/>
        <v>1</v>
      </c>
    </row>
    <row r="43" spans="1:7" ht="15" x14ac:dyDescent="0.2">
      <c r="A43">
        <f t="shared" si="3"/>
        <v>1958</v>
      </c>
      <c r="B43" s="9">
        <f>AMERICANFNFlow!T48</f>
        <v>2629</v>
      </c>
      <c r="C43" s="9"/>
      <c r="D43" s="104">
        <f t="shared" si="0"/>
        <v>1</v>
      </c>
      <c r="E43">
        <v>1</v>
      </c>
      <c r="F43" s="108">
        <f t="shared" si="1"/>
        <v>0</v>
      </c>
      <c r="G43">
        <f t="shared" si="2"/>
        <v>1</v>
      </c>
    </row>
    <row r="44" spans="1:7" ht="15" x14ac:dyDescent="0.2">
      <c r="A44">
        <f t="shared" si="3"/>
        <v>1959</v>
      </c>
      <c r="B44" s="9">
        <f>AMERICANFNFlow!T49</f>
        <v>612.19999999999993</v>
      </c>
      <c r="C44" s="9"/>
      <c r="D44" s="104">
        <f t="shared" si="0"/>
        <v>1</v>
      </c>
      <c r="E44">
        <v>1</v>
      </c>
      <c r="F44" s="108">
        <f t="shared" si="1"/>
        <v>0</v>
      </c>
      <c r="G44">
        <f t="shared" si="2"/>
        <v>1</v>
      </c>
    </row>
    <row r="45" spans="1:7" ht="15" x14ac:dyDescent="0.2">
      <c r="A45">
        <f t="shared" si="3"/>
        <v>1960</v>
      </c>
      <c r="B45" s="9">
        <f>AMERICANFNFlow!T50</f>
        <v>792.6</v>
      </c>
      <c r="C45" s="9"/>
      <c r="D45" s="104">
        <f t="shared" si="0"/>
        <v>1</v>
      </c>
      <c r="E45">
        <v>1</v>
      </c>
      <c r="F45" s="108">
        <f t="shared" si="1"/>
        <v>0</v>
      </c>
      <c r="G45">
        <f t="shared" si="2"/>
        <v>1</v>
      </c>
    </row>
    <row r="46" spans="1:7" ht="15" x14ac:dyDescent="0.2">
      <c r="A46">
        <f t="shared" si="3"/>
        <v>1961</v>
      </c>
      <c r="B46" s="9">
        <f>AMERICANFNFlow!T51</f>
        <v>636.69999999999982</v>
      </c>
      <c r="C46" s="9"/>
      <c r="D46" s="104">
        <f t="shared" si="0"/>
        <v>1</v>
      </c>
      <c r="E46">
        <v>1</v>
      </c>
      <c r="F46" s="108">
        <f t="shared" si="1"/>
        <v>0</v>
      </c>
      <c r="G46">
        <f t="shared" si="2"/>
        <v>1</v>
      </c>
    </row>
    <row r="47" spans="1:7" ht="15" x14ac:dyDescent="0.2">
      <c r="A47">
        <f t="shared" si="3"/>
        <v>1962</v>
      </c>
      <c r="B47" s="9">
        <f>AMERICANFNFlow!T52</f>
        <v>1281.5600000000002</v>
      </c>
      <c r="C47" s="9"/>
      <c r="D47" s="104">
        <f t="shared" si="0"/>
        <v>1</v>
      </c>
      <c r="E47">
        <v>1</v>
      </c>
      <c r="F47" s="108">
        <f t="shared" si="1"/>
        <v>0</v>
      </c>
      <c r="G47">
        <f t="shared" si="2"/>
        <v>1</v>
      </c>
    </row>
    <row r="48" spans="1:7" ht="15" x14ac:dyDescent="0.2">
      <c r="A48">
        <f t="shared" si="3"/>
        <v>1963</v>
      </c>
      <c r="B48" s="9">
        <f>AMERICANFNFlow!T53</f>
        <v>1790.41</v>
      </c>
      <c r="C48" s="9"/>
      <c r="D48" s="104">
        <f t="shared" si="0"/>
        <v>1</v>
      </c>
      <c r="E48">
        <v>1</v>
      </c>
      <c r="F48" s="108">
        <f t="shared" si="1"/>
        <v>0</v>
      </c>
      <c r="G48">
        <f t="shared" si="2"/>
        <v>1</v>
      </c>
    </row>
    <row r="49" spans="1:7" ht="15" x14ac:dyDescent="0.2">
      <c r="A49">
        <f t="shared" si="3"/>
        <v>1964</v>
      </c>
      <c r="B49" s="9">
        <f>AMERICANFNFlow!T54</f>
        <v>926.5</v>
      </c>
      <c r="C49" s="9"/>
      <c r="D49" s="104">
        <f t="shared" si="0"/>
        <v>1</v>
      </c>
      <c r="E49">
        <v>1</v>
      </c>
      <c r="F49" s="108">
        <f t="shared" si="1"/>
        <v>0</v>
      </c>
      <c r="G49">
        <f t="shared" si="2"/>
        <v>1</v>
      </c>
    </row>
    <row r="50" spans="1:7" ht="15" x14ac:dyDescent="0.2">
      <c r="A50">
        <f t="shared" si="3"/>
        <v>1965</v>
      </c>
      <c r="B50" s="9">
        <f>AMERICANFNFlow!T55</f>
        <v>1606.3</v>
      </c>
      <c r="C50" s="9"/>
      <c r="D50" s="104">
        <f t="shared" si="0"/>
        <v>1</v>
      </c>
      <c r="E50">
        <v>1</v>
      </c>
      <c r="F50" s="108">
        <f t="shared" si="1"/>
        <v>0</v>
      </c>
      <c r="G50">
        <f t="shared" si="2"/>
        <v>1</v>
      </c>
    </row>
    <row r="51" spans="1:7" ht="15" x14ac:dyDescent="0.2">
      <c r="A51">
        <f t="shared" si="3"/>
        <v>1966</v>
      </c>
      <c r="B51" s="9">
        <f>AMERICANFNFlow!T56</f>
        <v>739.8</v>
      </c>
      <c r="C51" s="9"/>
      <c r="D51" s="104">
        <f t="shared" si="0"/>
        <v>1</v>
      </c>
      <c r="E51">
        <v>1</v>
      </c>
      <c r="F51" s="108">
        <f t="shared" si="1"/>
        <v>0</v>
      </c>
      <c r="G51">
        <f t="shared" si="2"/>
        <v>1</v>
      </c>
    </row>
    <row r="52" spans="1:7" ht="15" x14ac:dyDescent="0.2">
      <c r="A52">
        <f t="shared" si="3"/>
        <v>1967</v>
      </c>
      <c r="B52" s="9">
        <f>AMERICANFNFlow!T57</f>
        <v>2378.2000000000003</v>
      </c>
      <c r="C52" s="9"/>
      <c r="D52" s="104">
        <f t="shared" si="0"/>
        <v>1</v>
      </c>
      <c r="E52">
        <v>1</v>
      </c>
      <c r="F52" s="108">
        <f t="shared" si="1"/>
        <v>0</v>
      </c>
      <c r="G52">
        <f t="shared" si="2"/>
        <v>1</v>
      </c>
    </row>
    <row r="53" spans="1:7" ht="15" x14ac:dyDescent="0.2">
      <c r="A53">
        <f t="shared" si="3"/>
        <v>1968</v>
      </c>
      <c r="B53" s="9">
        <f>AMERICANFNFlow!T58</f>
        <v>665.3</v>
      </c>
      <c r="C53" s="9"/>
      <c r="D53" s="104">
        <f t="shared" si="0"/>
        <v>1</v>
      </c>
      <c r="E53">
        <v>1</v>
      </c>
      <c r="F53" s="108">
        <f t="shared" si="1"/>
        <v>0</v>
      </c>
      <c r="G53">
        <f t="shared" si="2"/>
        <v>1</v>
      </c>
    </row>
    <row r="54" spans="1:7" ht="15" x14ac:dyDescent="0.2">
      <c r="A54">
        <f t="shared" si="3"/>
        <v>1969</v>
      </c>
      <c r="B54" s="9">
        <f>AMERICANFNFlow!T59</f>
        <v>2250.1</v>
      </c>
      <c r="C54" s="9"/>
      <c r="D54" s="104">
        <f t="shared" si="0"/>
        <v>1</v>
      </c>
      <c r="E54">
        <v>1</v>
      </c>
      <c r="F54" s="108">
        <f t="shared" si="1"/>
        <v>0</v>
      </c>
      <c r="G54">
        <f t="shared" si="2"/>
        <v>1</v>
      </c>
    </row>
    <row r="55" spans="1:7" ht="15" x14ac:dyDescent="0.2">
      <c r="A55">
        <f t="shared" si="3"/>
        <v>1970</v>
      </c>
      <c r="B55" s="9">
        <f>AMERICANFNFlow!T60</f>
        <v>758.30000000000007</v>
      </c>
      <c r="C55" s="9"/>
      <c r="D55" s="104">
        <f t="shared" si="0"/>
        <v>1</v>
      </c>
      <c r="E55">
        <v>1</v>
      </c>
      <c r="F55" s="108">
        <f t="shared" si="1"/>
        <v>0</v>
      </c>
      <c r="G55">
        <f t="shared" si="2"/>
        <v>1</v>
      </c>
    </row>
    <row r="56" spans="1:7" ht="15" x14ac:dyDescent="0.2">
      <c r="A56">
        <f t="shared" si="3"/>
        <v>1971</v>
      </c>
      <c r="B56" s="9">
        <f>AMERICANFNFlow!T61</f>
        <v>1528.6999999999998</v>
      </c>
      <c r="C56" s="9"/>
      <c r="D56" s="104">
        <f t="shared" si="0"/>
        <v>1</v>
      </c>
      <c r="E56">
        <v>1</v>
      </c>
      <c r="F56" s="108">
        <f t="shared" si="1"/>
        <v>0</v>
      </c>
      <c r="G56">
        <f t="shared" si="2"/>
        <v>1</v>
      </c>
    </row>
    <row r="57" spans="1:7" ht="15" x14ac:dyDescent="0.2">
      <c r="A57">
        <f t="shared" si="3"/>
        <v>1972</v>
      </c>
      <c r="B57" s="9">
        <f>AMERICANFNFlow!T62</f>
        <v>912.39999999999986</v>
      </c>
      <c r="C57" s="9"/>
      <c r="D57" s="104">
        <f t="shared" si="0"/>
        <v>1</v>
      </c>
      <c r="E57">
        <v>1</v>
      </c>
      <c r="F57" s="108">
        <f t="shared" si="1"/>
        <v>0</v>
      </c>
      <c r="G57">
        <f t="shared" si="2"/>
        <v>1</v>
      </c>
    </row>
    <row r="58" spans="1:7" ht="15" x14ac:dyDescent="0.2">
      <c r="A58">
        <f t="shared" si="3"/>
        <v>1973</v>
      </c>
      <c r="B58" s="9">
        <f>AMERICANFNFlow!T63</f>
        <v>1316.2</v>
      </c>
      <c r="C58" s="9"/>
      <c r="D58" s="104">
        <f t="shared" si="0"/>
        <v>1</v>
      </c>
      <c r="E58">
        <v>1</v>
      </c>
      <c r="F58" s="108">
        <f t="shared" si="1"/>
        <v>0</v>
      </c>
      <c r="G58">
        <f t="shared" si="2"/>
        <v>1</v>
      </c>
    </row>
    <row r="59" spans="1:7" ht="15" x14ac:dyDescent="0.2">
      <c r="A59">
        <f t="shared" si="3"/>
        <v>1974</v>
      </c>
      <c r="B59" s="9">
        <f>AMERICANFNFlow!T64</f>
        <v>1870.3000000000004</v>
      </c>
      <c r="C59" s="9"/>
      <c r="D59" s="104">
        <f>IF(B59 &gt; 600, 1, 2)</f>
        <v>1</v>
      </c>
      <c r="E59">
        <v>1</v>
      </c>
      <c r="F59" s="108">
        <f t="shared" si="1"/>
        <v>0</v>
      </c>
      <c r="G59">
        <f t="shared" si="2"/>
        <v>1</v>
      </c>
    </row>
    <row r="60" spans="1:7" ht="15" x14ac:dyDescent="0.2">
      <c r="A60">
        <f t="shared" si="3"/>
        <v>1975</v>
      </c>
      <c r="B60" s="9">
        <f>AMERICANFNFlow!T65</f>
        <v>1717.3</v>
      </c>
      <c r="C60" s="9"/>
      <c r="D60" s="104">
        <f t="shared" si="0"/>
        <v>1</v>
      </c>
      <c r="E60">
        <v>1</v>
      </c>
      <c r="F60" s="108">
        <f t="shared" si="1"/>
        <v>0</v>
      </c>
      <c r="G60">
        <f t="shared" si="2"/>
        <v>1</v>
      </c>
    </row>
    <row r="61" spans="1:7" ht="15" x14ac:dyDescent="0.2">
      <c r="A61">
        <f t="shared" si="3"/>
        <v>1976</v>
      </c>
      <c r="B61" s="9">
        <f>AMERICANFNFlow!T66</f>
        <v>338.39000000000004</v>
      </c>
      <c r="C61" s="9"/>
      <c r="D61" s="104">
        <f t="shared" si="0"/>
        <v>2</v>
      </c>
      <c r="E61">
        <v>2</v>
      </c>
      <c r="F61" s="108">
        <f t="shared" si="1"/>
        <v>0</v>
      </c>
      <c r="G61">
        <f t="shared" si="2"/>
        <v>2</v>
      </c>
    </row>
    <row r="62" spans="1:7" ht="15" x14ac:dyDescent="0.2">
      <c r="A62">
        <f t="shared" si="3"/>
        <v>1977</v>
      </c>
      <c r="B62" s="9">
        <f>AMERICANFNFlow!T67</f>
        <v>228.96</v>
      </c>
      <c r="C62" s="9"/>
      <c r="D62" s="104">
        <f t="shared" si="0"/>
        <v>2</v>
      </c>
      <c r="E62">
        <v>2</v>
      </c>
      <c r="F62" s="108">
        <f t="shared" si="1"/>
        <v>0</v>
      </c>
      <c r="G62">
        <f t="shared" si="2"/>
        <v>2</v>
      </c>
    </row>
    <row r="63" spans="1:7" ht="15" x14ac:dyDescent="0.2">
      <c r="A63">
        <f t="shared" si="3"/>
        <v>1978</v>
      </c>
      <c r="B63" s="9">
        <f>AMERICANFNFlow!T68</f>
        <v>1611.9</v>
      </c>
      <c r="C63" s="9"/>
      <c r="D63" s="104">
        <f t="shared" si="0"/>
        <v>1</v>
      </c>
      <c r="E63">
        <v>1</v>
      </c>
      <c r="F63" s="108">
        <f t="shared" si="1"/>
        <v>0</v>
      </c>
      <c r="G63">
        <f t="shared" si="2"/>
        <v>1</v>
      </c>
    </row>
    <row r="64" spans="1:7" ht="15" x14ac:dyDescent="0.2">
      <c r="A64">
        <f t="shared" si="3"/>
        <v>1979</v>
      </c>
      <c r="B64" s="9">
        <f>AMERICANFNFlow!T69</f>
        <v>1226.1099999999999</v>
      </c>
      <c r="C64" s="9"/>
      <c r="D64" s="104">
        <f t="shared" si="0"/>
        <v>1</v>
      </c>
      <c r="E64">
        <v>1</v>
      </c>
      <c r="F64" s="108">
        <f t="shared" si="1"/>
        <v>0</v>
      </c>
      <c r="G64">
        <f t="shared" si="2"/>
        <v>1</v>
      </c>
    </row>
    <row r="65" spans="1:7" ht="15" x14ac:dyDescent="0.2">
      <c r="A65">
        <f t="shared" si="3"/>
        <v>1980</v>
      </c>
      <c r="B65" s="9">
        <f>AMERICANFNFlow!T70</f>
        <v>1352.2400000000002</v>
      </c>
      <c r="C65" s="9"/>
      <c r="D65" s="104">
        <f t="shared" si="0"/>
        <v>1</v>
      </c>
      <c r="E65">
        <v>1</v>
      </c>
      <c r="F65" s="108">
        <f t="shared" si="1"/>
        <v>0</v>
      </c>
      <c r="G65">
        <f t="shared" si="2"/>
        <v>1</v>
      </c>
    </row>
    <row r="66" spans="1:7" ht="15" x14ac:dyDescent="0.2">
      <c r="A66">
        <f t="shared" si="3"/>
        <v>1981</v>
      </c>
      <c r="B66" s="9">
        <f>AMERICANFNFlow!T71</f>
        <v>552.24</v>
      </c>
      <c r="C66" s="9"/>
      <c r="D66" s="104">
        <f t="shared" si="0"/>
        <v>2</v>
      </c>
      <c r="E66">
        <v>2</v>
      </c>
      <c r="F66" s="108">
        <f t="shared" si="1"/>
        <v>0</v>
      </c>
      <c r="G66">
        <f t="shared" si="2"/>
        <v>2</v>
      </c>
    </row>
    <row r="67" spans="1:7" ht="15" x14ac:dyDescent="0.2">
      <c r="A67">
        <f t="shared" si="3"/>
        <v>1982</v>
      </c>
      <c r="B67" s="9">
        <f>AMERICANFNFlow!T72</f>
        <v>2597.87</v>
      </c>
      <c r="C67" s="9"/>
      <c r="D67" s="104">
        <f t="shared" si="0"/>
        <v>1</v>
      </c>
      <c r="E67">
        <v>1</v>
      </c>
      <c r="F67" s="108">
        <f t="shared" si="1"/>
        <v>0</v>
      </c>
      <c r="G67">
        <f t="shared" si="2"/>
        <v>1</v>
      </c>
    </row>
    <row r="68" spans="1:7" ht="15" x14ac:dyDescent="0.2">
      <c r="A68">
        <f t="shared" si="3"/>
        <v>1983</v>
      </c>
      <c r="B68" s="9">
        <f>AMERICANFNFlow!T73</f>
        <v>3052.7759999999998</v>
      </c>
      <c r="C68" s="9"/>
      <c r="D68" s="104">
        <f t="shared" si="0"/>
        <v>1</v>
      </c>
      <c r="E68">
        <v>1</v>
      </c>
      <c r="F68" s="108">
        <f t="shared" si="1"/>
        <v>0</v>
      </c>
      <c r="G68">
        <f t="shared" si="2"/>
        <v>1</v>
      </c>
    </row>
    <row r="69" spans="1:7" ht="15" x14ac:dyDescent="0.2">
      <c r="A69">
        <f t="shared" si="3"/>
        <v>1984</v>
      </c>
      <c r="B69" s="9">
        <f>AMERICANFNFlow!T74</f>
        <v>1137.3999999999999</v>
      </c>
      <c r="C69" s="9"/>
      <c r="D69" s="104">
        <f t="shared" si="0"/>
        <v>1</v>
      </c>
      <c r="E69">
        <v>1</v>
      </c>
      <c r="F69" s="108">
        <f t="shared" si="1"/>
        <v>0</v>
      </c>
      <c r="G69">
        <f t="shared" si="2"/>
        <v>1</v>
      </c>
    </row>
    <row r="70" spans="1:7" ht="15" x14ac:dyDescent="0.2">
      <c r="A70">
        <f t="shared" si="3"/>
        <v>1985</v>
      </c>
      <c r="B70" s="9">
        <f>AMERICANFNFlow!T75</f>
        <v>838.74</v>
      </c>
      <c r="C70" s="9"/>
      <c r="D70" s="104">
        <f t="shared" si="0"/>
        <v>1</v>
      </c>
      <c r="E70">
        <v>1</v>
      </c>
      <c r="F70" s="108">
        <f t="shared" si="1"/>
        <v>0</v>
      </c>
      <c r="G70">
        <f t="shared" si="2"/>
        <v>1</v>
      </c>
    </row>
    <row r="71" spans="1:7" ht="15" x14ac:dyDescent="0.2">
      <c r="A71">
        <f t="shared" si="3"/>
        <v>1986</v>
      </c>
      <c r="B71" s="9">
        <f>AMERICANFNFlow!T76</f>
        <v>1218.1589999999999</v>
      </c>
      <c r="C71" s="9"/>
      <c r="D71" s="104">
        <f t="shared" si="0"/>
        <v>1</v>
      </c>
      <c r="E71">
        <v>1</v>
      </c>
      <c r="F71" s="108">
        <f t="shared" si="1"/>
        <v>0</v>
      </c>
      <c r="G71">
        <f t="shared" si="2"/>
        <v>1</v>
      </c>
    </row>
    <row r="72" spans="1:7" ht="15" x14ac:dyDescent="0.2">
      <c r="A72">
        <f t="shared" si="3"/>
        <v>1987</v>
      </c>
      <c r="B72" s="9">
        <f>AMERICANFNFlow!T77</f>
        <v>435.54100000000005</v>
      </c>
      <c r="C72" s="9"/>
      <c r="D72" s="104">
        <f t="shared" ref="D72:D97" si="4">IF(B72 &gt; 600, 1, 2)</f>
        <v>2</v>
      </c>
      <c r="E72">
        <v>2</v>
      </c>
      <c r="F72" s="108">
        <f t="shared" ref="F72:F79" si="5">D72-E72</f>
        <v>0</v>
      </c>
      <c r="G72">
        <f t="shared" ref="G72:G97" si="6">D72</f>
        <v>2</v>
      </c>
    </row>
    <row r="73" spans="1:7" ht="15" x14ac:dyDescent="0.2">
      <c r="A73">
        <f t="shared" ref="A73:A97" si="7">A72 + 1</f>
        <v>1988</v>
      </c>
      <c r="B73" s="9">
        <f>AMERICANFNFlow!T78</f>
        <v>345.67900000000003</v>
      </c>
      <c r="C73" s="9"/>
      <c r="D73" s="104">
        <f t="shared" si="4"/>
        <v>2</v>
      </c>
      <c r="E73">
        <v>2</v>
      </c>
      <c r="F73" s="108">
        <f t="shared" si="5"/>
        <v>0</v>
      </c>
      <c r="G73">
        <f t="shared" si="6"/>
        <v>2</v>
      </c>
    </row>
    <row r="74" spans="1:7" ht="15" x14ac:dyDescent="0.2">
      <c r="A74">
        <f t="shared" si="7"/>
        <v>1989</v>
      </c>
      <c r="B74" s="9">
        <f>AMERICANFNFlow!T79</f>
        <v>1052.5129999999999</v>
      </c>
      <c r="C74" s="9"/>
      <c r="D74" s="104">
        <f t="shared" si="4"/>
        <v>1</v>
      </c>
      <c r="E74">
        <v>1</v>
      </c>
      <c r="F74" s="108">
        <f t="shared" si="5"/>
        <v>0</v>
      </c>
      <c r="G74">
        <f t="shared" si="6"/>
        <v>1</v>
      </c>
    </row>
    <row r="75" spans="1:7" ht="15" x14ac:dyDescent="0.2">
      <c r="A75">
        <f t="shared" si="7"/>
        <v>1990</v>
      </c>
      <c r="B75" s="9">
        <f>AMERICANFNFlow!T80</f>
        <v>569.9799999999999</v>
      </c>
      <c r="C75" s="9"/>
      <c r="D75" s="104">
        <f t="shared" si="4"/>
        <v>2</v>
      </c>
      <c r="E75">
        <v>2</v>
      </c>
      <c r="F75" s="108">
        <f t="shared" si="5"/>
        <v>0</v>
      </c>
      <c r="G75">
        <f t="shared" si="6"/>
        <v>2</v>
      </c>
    </row>
    <row r="76" spans="1:7" ht="15" x14ac:dyDescent="0.2">
      <c r="A76">
        <f t="shared" si="7"/>
        <v>1991</v>
      </c>
      <c r="B76" s="9">
        <f>AMERICANFNFlow!T81</f>
        <v>805.80700000000013</v>
      </c>
      <c r="C76" s="9"/>
      <c r="D76" s="104">
        <f t="shared" si="4"/>
        <v>1</v>
      </c>
      <c r="E76">
        <v>1</v>
      </c>
      <c r="F76" s="108">
        <f t="shared" si="5"/>
        <v>0</v>
      </c>
      <c r="G76">
        <f t="shared" si="6"/>
        <v>1</v>
      </c>
    </row>
    <row r="77" spans="1:7" ht="15" x14ac:dyDescent="0.2">
      <c r="A77">
        <f t="shared" si="7"/>
        <v>1992</v>
      </c>
      <c r="B77" s="9">
        <f>AMERICANFNFlow!T82</f>
        <v>361.25800000000004</v>
      </c>
      <c r="C77" s="9"/>
      <c r="D77" s="104">
        <f t="shared" si="4"/>
        <v>2</v>
      </c>
      <c r="E77">
        <v>2</v>
      </c>
      <c r="F77" s="108">
        <f t="shared" si="5"/>
        <v>0</v>
      </c>
      <c r="G77">
        <f t="shared" si="6"/>
        <v>2</v>
      </c>
    </row>
    <row r="78" spans="1:7" ht="15" x14ac:dyDescent="0.2">
      <c r="A78">
        <f t="shared" si="7"/>
        <v>1993</v>
      </c>
      <c r="B78" s="9">
        <f>AMERICANFNFlow!T83</f>
        <v>1696.136</v>
      </c>
      <c r="C78" s="9"/>
      <c r="D78" s="104">
        <f t="shared" si="4"/>
        <v>1</v>
      </c>
      <c r="E78">
        <v>1</v>
      </c>
      <c r="F78" s="108">
        <f t="shared" si="5"/>
        <v>0</v>
      </c>
      <c r="G78">
        <f t="shared" si="6"/>
        <v>1</v>
      </c>
    </row>
    <row r="79" spans="1:7" ht="15" x14ac:dyDescent="0.2">
      <c r="A79">
        <f t="shared" si="7"/>
        <v>1994</v>
      </c>
      <c r="B79" s="9">
        <f>AMERICANFNFlow!T84</f>
        <v>429.88499999999999</v>
      </c>
      <c r="C79" s="9"/>
      <c r="D79" s="104">
        <f t="shared" si="4"/>
        <v>2</v>
      </c>
      <c r="E79">
        <v>2</v>
      </c>
      <c r="F79" s="108">
        <f t="shared" si="5"/>
        <v>0</v>
      </c>
      <c r="G79">
        <f t="shared" si="6"/>
        <v>2</v>
      </c>
    </row>
    <row r="80" spans="1:7" ht="15" x14ac:dyDescent="0.2">
      <c r="A80">
        <f t="shared" si="7"/>
        <v>1995</v>
      </c>
      <c r="B80" s="9">
        <f>AMERICANFNFlow!T85</f>
        <v>2921.6259999999997</v>
      </c>
      <c r="C80" s="9"/>
      <c r="D80" s="104">
        <f t="shared" si="4"/>
        <v>1</v>
      </c>
      <c r="F80" s="108"/>
      <c r="G80">
        <f t="shared" si="6"/>
        <v>1</v>
      </c>
    </row>
    <row r="81" spans="1:7" ht="15" x14ac:dyDescent="0.2">
      <c r="A81">
        <f t="shared" si="7"/>
        <v>1996</v>
      </c>
      <c r="B81" s="9">
        <f>AMERICANFNFlow!T86</f>
        <v>1727.8790000000001</v>
      </c>
      <c r="C81" s="9"/>
      <c r="D81" s="104">
        <f t="shared" si="4"/>
        <v>1</v>
      </c>
      <c r="F81" s="108"/>
      <c r="G81">
        <f t="shared" si="6"/>
        <v>1</v>
      </c>
    </row>
    <row r="82" spans="1:7" ht="15" x14ac:dyDescent="0.2">
      <c r="A82">
        <f t="shared" si="7"/>
        <v>1997</v>
      </c>
      <c r="B82" s="9">
        <f>AMERICANFNFlow!T87</f>
        <v>900.89400000000001</v>
      </c>
      <c r="C82" s="9"/>
      <c r="D82" s="104">
        <f t="shared" si="4"/>
        <v>1</v>
      </c>
      <c r="F82" s="108"/>
      <c r="G82">
        <f t="shared" si="6"/>
        <v>1</v>
      </c>
    </row>
    <row r="83" spans="1:7" ht="15" x14ac:dyDescent="0.2">
      <c r="A83">
        <f t="shared" si="7"/>
        <v>1998</v>
      </c>
      <c r="B83" s="9">
        <f>AMERICANFNFlow!T88</f>
        <v>2411.2039999999997</v>
      </c>
      <c r="C83" s="9"/>
      <c r="D83" s="104">
        <f t="shared" si="4"/>
        <v>1</v>
      </c>
      <c r="F83" s="108"/>
      <c r="G83">
        <f t="shared" si="6"/>
        <v>1</v>
      </c>
    </row>
    <row r="84" spans="1:7" ht="15" x14ac:dyDescent="0.2">
      <c r="A84">
        <f t="shared" si="7"/>
        <v>1999</v>
      </c>
      <c r="B84" s="9">
        <f>AMERICANFNFlow!T89</f>
        <v>1560.85</v>
      </c>
      <c r="C84" s="9"/>
      <c r="D84" s="104">
        <f t="shared" si="4"/>
        <v>1</v>
      </c>
      <c r="F84" s="108"/>
      <c r="G84">
        <f t="shared" si="6"/>
        <v>1</v>
      </c>
    </row>
    <row r="85" spans="1:7" ht="15" x14ac:dyDescent="0.2">
      <c r="A85">
        <f t="shared" si="7"/>
        <v>2000</v>
      </c>
      <c r="B85" s="9">
        <f>AMERICANFNFlow!T90</f>
        <v>1139.8900000000001</v>
      </c>
      <c r="C85" s="9"/>
      <c r="D85" s="104">
        <f t="shared" si="4"/>
        <v>1</v>
      </c>
      <c r="F85" s="108"/>
      <c r="G85">
        <f t="shared" si="6"/>
        <v>1</v>
      </c>
    </row>
    <row r="86" spans="1:7" ht="15" x14ac:dyDescent="0.2">
      <c r="A86">
        <f t="shared" si="7"/>
        <v>2001</v>
      </c>
      <c r="B86" s="9">
        <f>AMERICANFNFlow!T91</f>
        <v>561.28899999999999</v>
      </c>
      <c r="C86" s="9"/>
      <c r="D86" s="104">
        <f t="shared" si="4"/>
        <v>2</v>
      </c>
      <c r="F86" s="108"/>
      <c r="G86">
        <f t="shared" si="6"/>
        <v>2</v>
      </c>
    </row>
    <row r="87" spans="1:7" ht="15" x14ac:dyDescent="0.2">
      <c r="A87">
        <f t="shared" si="7"/>
        <v>2002</v>
      </c>
      <c r="B87" s="9">
        <f>AMERICANFNFlow!T92</f>
        <v>987.59100000000001</v>
      </c>
      <c r="C87" s="9"/>
      <c r="D87" s="104">
        <f t="shared" si="4"/>
        <v>1</v>
      </c>
      <c r="F87" s="108"/>
      <c r="G87">
        <f t="shared" si="6"/>
        <v>1</v>
      </c>
    </row>
    <row r="88" spans="1:7" ht="15" x14ac:dyDescent="0.2">
      <c r="A88">
        <f t="shared" si="7"/>
        <v>2003</v>
      </c>
      <c r="B88" s="9">
        <f>AMERICANFNFlow!T93</f>
        <v>1375.905</v>
      </c>
      <c r="C88" s="9"/>
      <c r="D88" s="104">
        <f t="shared" si="4"/>
        <v>1</v>
      </c>
      <c r="F88" s="108"/>
      <c r="G88">
        <f t="shared" si="6"/>
        <v>1</v>
      </c>
    </row>
    <row r="89" spans="1:7" ht="15" x14ac:dyDescent="0.2">
      <c r="A89">
        <f t="shared" si="7"/>
        <v>2004</v>
      </c>
      <c r="B89" s="9">
        <f>AMERICANFNFlow!T94</f>
        <v>633.41099999999994</v>
      </c>
      <c r="D89" s="104">
        <f t="shared" si="4"/>
        <v>1</v>
      </c>
      <c r="F89" s="108"/>
      <c r="G89">
        <f t="shared" si="6"/>
        <v>1</v>
      </c>
    </row>
    <row r="90" spans="1:7" ht="15" x14ac:dyDescent="0.2">
      <c r="A90">
        <f t="shared" si="7"/>
        <v>2005</v>
      </c>
      <c r="B90" s="9">
        <f>AMERICANFNFlow!T95</f>
        <v>2039.2659999999998</v>
      </c>
      <c r="D90" s="104">
        <f t="shared" si="4"/>
        <v>1</v>
      </c>
      <c r="F90" s="108"/>
      <c r="G90">
        <f t="shared" si="6"/>
        <v>1</v>
      </c>
    </row>
    <row r="91" spans="1:7" ht="15" x14ac:dyDescent="0.2">
      <c r="A91">
        <f t="shared" si="7"/>
        <v>2006</v>
      </c>
      <c r="B91" s="9">
        <f>AMERICANFNFlow!T96</f>
        <v>2660.2159999999999</v>
      </c>
      <c r="D91" s="104">
        <f t="shared" si="4"/>
        <v>1</v>
      </c>
      <c r="F91" s="108"/>
      <c r="G91">
        <f t="shared" si="6"/>
        <v>1</v>
      </c>
    </row>
    <row r="92" spans="1:7" ht="15" x14ac:dyDescent="0.2">
      <c r="A92">
        <f t="shared" si="7"/>
        <v>2007</v>
      </c>
      <c r="B92" s="9">
        <f>AMERICANFNFlow!T97</f>
        <v>527.26300000000003</v>
      </c>
      <c r="D92" s="104">
        <f t="shared" si="4"/>
        <v>2</v>
      </c>
      <c r="F92" s="108"/>
      <c r="G92">
        <f t="shared" si="6"/>
        <v>2</v>
      </c>
    </row>
    <row r="93" spans="1:7" ht="15" x14ac:dyDescent="0.2">
      <c r="A93">
        <f t="shared" si="7"/>
        <v>2008</v>
      </c>
      <c r="B93" s="9">
        <f>AMERICANFNFlow!T98</f>
        <v>674.28699999999992</v>
      </c>
      <c r="D93" s="104">
        <f t="shared" si="4"/>
        <v>1</v>
      </c>
      <c r="F93" s="108"/>
      <c r="G93">
        <f t="shared" si="6"/>
        <v>1</v>
      </c>
    </row>
    <row r="94" spans="1:7" ht="15" x14ac:dyDescent="0.2">
      <c r="A94">
        <f t="shared" si="7"/>
        <v>2009</v>
      </c>
      <c r="B94" s="9">
        <f>AMERICANFNFlow!T99</f>
        <v>1076.7429999999999</v>
      </c>
      <c r="D94" s="104">
        <f t="shared" si="4"/>
        <v>1</v>
      </c>
      <c r="F94" s="108"/>
      <c r="G94">
        <f t="shared" si="6"/>
        <v>1</v>
      </c>
    </row>
    <row r="95" spans="1:7" ht="15" x14ac:dyDescent="0.2">
      <c r="A95">
        <f t="shared" si="7"/>
        <v>2010</v>
      </c>
      <c r="B95" s="9">
        <f>AMERICANFNFlow!T100</f>
        <v>1558.671</v>
      </c>
      <c r="D95" s="104">
        <f t="shared" si="4"/>
        <v>1</v>
      </c>
      <c r="G95">
        <f t="shared" si="6"/>
        <v>1</v>
      </c>
    </row>
    <row r="96" spans="1:7" ht="15" x14ac:dyDescent="0.2">
      <c r="A96">
        <f t="shared" si="7"/>
        <v>2011</v>
      </c>
      <c r="B96" s="9">
        <f>AMERICANFNFlow!T101</f>
        <v>2564.6280000000002</v>
      </c>
      <c r="D96" s="104">
        <f t="shared" si="4"/>
        <v>1</v>
      </c>
      <c r="G96">
        <f t="shared" si="6"/>
        <v>1</v>
      </c>
    </row>
    <row r="97" spans="1:7" ht="15" x14ac:dyDescent="0.2">
      <c r="A97">
        <f t="shared" si="7"/>
        <v>2012</v>
      </c>
      <c r="B97" s="9">
        <f>AMERICANFNFlow!T102</f>
        <v>949.39299999999992</v>
      </c>
      <c r="D97" s="104">
        <f t="shared" si="4"/>
        <v>1</v>
      </c>
      <c r="G97">
        <f t="shared" si="6"/>
        <v>1</v>
      </c>
    </row>
  </sheetData>
  <phoneticPr fontId="8" type="noConversion"/>
  <conditionalFormatting sqref="F81:F87">
    <cfRule type="cellIs" dxfId="1" priority="5" stopIfTrue="1" operator="greaterThan">
      <formula>0</formula>
    </cfRule>
  </conditionalFormatting>
  <conditionalFormatting sqref="F7:F94">
    <cfRule type="cellIs" dxfId="0" priority="7" stopIfTrue="1" operator="equal">
      <formula>4</formula>
    </cfRule>
  </conditionalFormatting>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0"/>
  <sheetViews>
    <sheetView workbookViewId="0">
      <selection activeCell="Q22" sqref="Q22"/>
    </sheetView>
  </sheetViews>
  <sheetFormatPr defaultRowHeight="12.75" x14ac:dyDescent="0.2"/>
  <cols>
    <col min="1" max="1" width="11.140625" customWidth="1"/>
    <col min="2" max="2" width="12.85546875" bestFit="1" customWidth="1"/>
    <col min="3" max="3" width="14.5703125" customWidth="1"/>
    <col min="4" max="4" width="4.5703125" customWidth="1"/>
    <col min="10" max="10" width="12.5703125" bestFit="1" customWidth="1"/>
  </cols>
  <sheetData>
    <row r="1" spans="1:15" ht="15" x14ac:dyDescent="0.3">
      <c r="E1" s="12" t="s">
        <v>39</v>
      </c>
      <c r="K1" t="s">
        <v>40</v>
      </c>
    </row>
    <row r="2" spans="1:15" ht="15" x14ac:dyDescent="0.3">
      <c r="A2" t="s">
        <v>31</v>
      </c>
      <c r="E2" s="12"/>
      <c r="F2" s="135" t="s">
        <v>41</v>
      </c>
      <c r="G2" s="135"/>
      <c r="H2" s="135"/>
      <c r="I2" s="135"/>
      <c r="J2" t="s">
        <v>42</v>
      </c>
      <c r="K2" s="135" t="s">
        <v>41</v>
      </c>
      <c r="L2" s="135"/>
      <c r="M2" s="135"/>
      <c r="N2" s="135"/>
      <c r="O2" t="s">
        <v>42</v>
      </c>
    </row>
    <row r="3" spans="1:15" ht="15" x14ac:dyDescent="0.3">
      <c r="A3" t="s">
        <v>32</v>
      </c>
      <c r="B3" t="s">
        <v>33</v>
      </c>
      <c r="C3" t="s">
        <v>25</v>
      </c>
      <c r="E3" s="12" t="s">
        <v>43</v>
      </c>
      <c r="F3" t="s">
        <v>44</v>
      </c>
      <c r="G3" t="s">
        <v>45</v>
      </c>
      <c r="H3" t="s">
        <v>46</v>
      </c>
      <c r="I3" t="s">
        <v>47</v>
      </c>
      <c r="J3" t="s">
        <v>48</v>
      </c>
      <c r="K3" t="s">
        <v>44</v>
      </c>
      <c r="L3" t="s">
        <v>45</v>
      </c>
      <c r="M3" t="s">
        <v>46</v>
      </c>
      <c r="N3" t="s">
        <v>47</v>
      </c>
      <c r="O3" t="s">
        <v>48</v>
      </c>
    </row>
    <row r="4" spans="1:15" ht="15" x14ac:dyDescent="0.3">
      <c r="A4">
        <v>1922</v>
      </c>
      <c r="B4">
        <f>SHASTAIndex!H7</f>
        <v>2</v>
      </c>
      <c r="C4">
        <f ca="1">FEATHERindex!Y14</f>
        <v>0</v>
      </c>
      <c r="E4" s="12">
        <v>1922</v>
      </c>
      <c r="F4">
        <v>6.63</v>
      </c>
      <c r="G4">
        <v>10.57</v>
      </c>
      <c r="H4">
        <v>17.98</v>
      </c>
      <c r="I4">
        <v>8.9700000000000006</v>
      </c>
      <c r="J4" t="s">
        <v>35</v>
      </c>
      <c r="K4">
        <v>1.51</v>
      </c>
      <c r="L4">
        <v>5.99</v>
      </c>
      <c r="M4">
        <v>7.68</v>
      </c>
      <c r="N4">
        <v>4.54</v>
      </c>
      <c r="O4" t="s">
        <v>34</v>
      </c>
    </row>
    <row r="5" spans="1:15" ht="15" x14ac:dyDescent="0.3">
      <c r="A5">
        <f>A4+1</f>
        <v>1923</v>
      </c>
      <c r="B5">
        <f>SHASTAIndex!H8</f>
        <v>2</v>
      </c>
      <c r="C5">
        <f ca="1">FEATHERindex!Y15</f>
        <v>0</v>
      </c>
      <c r="E5" s="12">
        <v>1923</v>
      </c>
      <c r="F5">
        <v>6.21</v>
      </c>
      <c r="G5">
        <v>6.27</v>
      </c>
      <c r="H5">
        <v>13.21</v>
      </c>
      <c r="I5">
        <v>7.06</v>
      </c>
      <c r="J5" t="s">
        <v>36</v>
      </c>
      <c r="K5">
        <v>1.39</v>
      </c>
      <c r="L5">
        <v>3.95</v>
      </c>
      <c r="M5">
        <v>5.51</v>
      </c>
      <c r="N5">
        <v>3.55</v>
      </c>
      <c r="O5" t="s">
        <v>35</v>
      </c>
    </row>
    <row r="6" spans="1:15" ht="15" x14ac:dyDescent="0.3">
      <c r="A6">
        <f t="shared" ref="A6:A69" si="0">A5+1</f>
        <v>1924</v>
      </c>
      <c r="B6">
        <f>SHASTAIndex!H9</f>
        <v>1</v>
      </c>
      <c r="C6">
        <f ca="1">FEATHERindex!Y16</f>
        <v>1</v>
      </c>
      <c r="E6" s="12">
        <v>1924</v>
      </c>
      <c r="F6">
        <v>3.27</v>
      </c>
      <c r="G6">
        <v>1.94</v>
      </c>
      <c r="H6">
        <v>5.74</v>
      </c>
      <c r="I6">
        <v>3.87</v>
      </c>
      <c r="J6" t="s">
        <v>38</v>
      </c>
      <c r="K6">
        <v>0.45</v>
      </c>
      <c r="L6">
        <v>1.03</v>
      </c>
      <c r="M6">
        <v>1.5</v>
      </c>
      <c r="N6">
        <v>1.42</v>
      </c>
      <c r="O6" t="s">
        <v>38</v>
      </c>
    </row>
    <row r="7" spans="1:15" ht="15" x14ac:dyDescent="0.3">
      <c r="A7">
        <f t="shared" si="0"/>
        <v>1925</v>
      </c>
      <c r="B7">
        <f>SHASTAIndex!H10</f>
        <v>2</v>
      </c>
      <c r="C7">
        <f ca="1">FEATHERindex!Y17</f>
        <v>0</v>
      </c>
      <c r="E7" s="12">
        <v>1925</v>
      </c>
      <c r="F7">
        <v>8.76</v>
      </c>
      <c r="G7">
        <v>6.51</v>
      </c>
      <c r="H7">
        <v>15.99</v>
      </c>
      <c r="I7">
        <v>6.39</v>
      </c>
      <c r="J7" t="s">
        <v>37</v>
      </c>
      <c r="K7">
        <v>1.45</v>
      </c>
      <c r="L7">
        <v>3.93</v>
      </c>
      <c r="M7">
        <v>5.51</v>
      </c>
      <c r="N7">
        <v>2.93</v>
      </c>
      <c r="O7" t="s">
        <v>36</v>
      </c>
    </row>
    <row r="8" spans="1:15" ht="15" x14ac:dyDescent="0.3">
      <c r="A8">
        <f t="shared" si="0"/>
        <v>1926</v>
      </c>
      <c r="B8">
        <f>SHASTAIndex!H11</f>
        <v>2</v>
      </c>
      <c r="C8">
        <f ca="1">FEATHERindex!Y18</f>
        <v>0</v>
      </c>
      <c r="E8" s="12">
        <v>1926</v>
      </c>
      <c r="F8">
        <v>6.37</v>
      </c>
      <c r="G8">
        <v>4.79</v>
      </c>
      <c r="H8">
        <v>11.76</v>
      </c>
      <c r="I8">
        <v>5.75</v>
      </c>
      <c r="J8" t="s">
        <v>37</v>
      </c>
      <c r="K8">
        <v>0.89</v>
      </c>
      <c r="L8">
        <v>2.56</v>
      </c>
      <c r="M8">
        <v>3.49</v>
      </c>
      <c r="N8">
        <v>2.2999999999999998</v>
      </c>
      <c r="O8" t="s">
        <v>37</v>
      </c>
    </row>
    <row r="9" spans="1:15" ht="15" x14ac:dyDescent="0.3">
      <c r="A9">
        <f t="shared" si="0"/>
        <v>1927</v>
      </c>
      <c r="B9">
        <f>SHASTAIndex!H12</f>
        <v>2</v>
      </c>
      <c r="C9">
        <f ca="1">FEATHERindex!Y19</f>
        <v>0</v>
      </c>
      <c r="E9" s="12">
        <v>1927</v>
      </c>
      <c r="F9">
        <v>14.34</v>
      </c>
      <c r="G9">
        <v>8.75</v>
      </c>
      <c r="H9">
        <v>23.83</v>
      </c>
      <c r="I9">
        <v>9.52</v>
      </c>
      <c r="J9" t="s">
        <v>34</v>
      </c>
      <c r="K9">
        <v>1.8</v>
      </c>
      <c r="L9">
        <v>4.5599999999999996</v>
      </c>
      <c r="M9">
        <v>6.5</v>
      </c>
      <c r="N9">
        <v>3.56</v>
      </c>
      <c r="O9" t="s">
        <v>35</v>
      </c>
    </row>
    <row r="10" spans="1:15" ht="15" x14ac:dyDescent="0.3">
      <c r="A10">
        <f t="shared" si="0"/>
        <v>1928</v>
      </c>
      <c r="B10">
        <f>SHASTAIndex!H13</f>
        <v>2</v>
      </c>
      <c r="C10">
        <f ca="1">FEATHERindex!Y20</f>
        <v>0</v>
      </c>
      <c r="E10" s="12">
        <v>1928</v>
      </c>
      <c r="F10">
        <v>10.24</v>
      </c>
      <c r="G10">
        <v>5.86</v>
      </c>
      <c r="H10">
        <v>16.760000000000002</v>
      </c>
      <c r="I10">
        <v>8.27</v>
      </c>
      <c r="J10" t="s">
        <v>35</v>
      </c>
      <c r="K10">
        <v>1.69</v>
      </c>
      <c r="L10">
        <v>2.64</v>
      </c>
      <c r="M10">
        <v>4.37</v>
      </c>
      <c r="N10">
        <v>2.63</v>
      </c>
      <c r="O10" t="s">
        <v>36</v>
      </c>
    </row>
    <row r="11" spans="1:15" ht="15" x14ac:dyDescent="0.3">
      <c r="A11">
        <f t="shared" si="0"/>
        <v>1929</v>
      </c>
      <c r="B11">
        <f>SHASTAIndex!H14</f>
        <v>2</v>
      </c>
      <c r="C11">
        <f ca="1">FEATHERindex!Y21</f>
        <v>0</v>
      </c>
      <c r="E11" s="12">
        <v>1929</v>
      </c>
      <c r="F11">
        <v>4</v>
      </c>
      <c r="G11">
        <v>3.84</v>
      </c>
      <c r="H11">
        <v>8.4</v>
      </c>
      <c r="I11">
        <v>5.22</v>
      </c>
      <c r="J11" t="s">
        <v>38</v>
      </c>
      <c r="K11">
        <v>0.52</v>
      </c>
      <c r="L11">
        <v>2.29</v>
      </c>
      <c r="M11">
        <v>2.84</v>
      </c>
      <c r="N11">
        <v>2</v>
      </c>
      <c r="O11" t="s">
        <v>38</v>
      </c>
    </row>
    <row r="12" spans="1:15" ht="15" x14ac:dyDescent="0.3">
      <c r="A12">
        <f t="shared" si="0"/>
        <v>1930</v>
      </c>
      <c r="B12">
        <f>SHASTAIndex!H15</f>
        <v>2</v>
      </c>
      <c r="C12">
        <f ca="1">FEATHERindex!Y22</f>
        <v>0</v>
      </c>
      <c r="E12" s="12">
        <v>1930</v>
      </c>
      <c r="F12">
        <v>8.24</v>
      </c>
      <c r="G12">
        <v>4.6500000000000004</v>
      </c>
      <c r="H12">
        <v>13.52</v>
      </c>
      <c r="I12">
        <v>5.9</v>
      </c>
      <c r="J12" t="s">
        <v>37</v>
      </c>
      <c r="K12">
        <v>0.76</v>
      </c>
      <c r="L12">
        <v>2.44</v>
      </c>
      <c r="M12">
        <v>3.25</v>
      </c>
      <c r="N12">
        <v>2.02</v>
      </c>
      <c r="O12" t="s">
        <v>38</v>
      </c>
    </row>
    <row r="13" spans="1:15" ht="15" x14ac:dyDescent="0.3">
      <c r="A13">
        <f t="shared" si="0"/>
        <v>1931</v>
      </c>
      <c r="B13">
        <f>SHASTAIndex!H16</f>
        <v>1</v>
      </c>
      <c r="C13">
        <f ca="1">FEATHERindex!Y23</f>
        <v>1</v>
      </c>
      <c r="E13" s="12">
        <v>1931</v>
      </c>
      <c r="F13">
        <v>3.52</v>
      </c>
      <c r="G13">
        <v>2.09</v>
      </c>
      <c r="H13">
        <v>6.1</v>
      </c>
      <c r="I13">
        <v>3.66</v>
      </c>
      <c r="J13" t="s">
        <v>38</v>
      </c>
      <c r="K13">
        <v>0.46</v>
      </c>
      <c r="L13">
        <v>1.18</v>
      </c>
      <c r="M13">
        <v>1.66</v>
      </c>
      <c r="N13">
        <v>1.2</v>
      </c>
      <c r="O13" t="s">
        <v>38</v>
      </c>
    </row>
    <row r="14" spans="1:15" ht="15" x14ac:dyDescent="0.3">
      <c r="A14">
        <f t="shared" si="0"/>
        <v>1932</v>
      </c>
      <c r="B14">
        <f>SHASTAIndex!H17</f>
        <v>1</v>
      </c>
      <c r="C14">
        <f ca="1">FEATHERindex!Y24</f>
        <v>0</v>
      </c>
      <c r="E14" s="12">
        <v>1932</v>
      </c>
      <c r="F14">
        <v>6.28</v>
      </c>
      <c r="G14">
        <v>6.24</v>
      </c>
      <c r="H14">
        <v>13.12</v>
      </c>
      <c r="I14">
        <v>5.48</v>
      </c>
      <c r="J14" t="s">
        <v>37</v>
      </c>
      <c r="K14">
        <v>1.79</v>
      </c>
      <c r="L14">
        <v>4.6900000000000004</v>
      </c>
      <c r="M14">
        <v>6.63</v>
      </c>
      <c r="N14">
        <v>3.41</v>
      </c>
      <c r="O14" t="s">
        <v>35</v>
      </c>
    </row>
    <row r="15" spans="1:15" ht="15" x14ac:dyDescent="0.3">
      <c r="A15">
        <f t="shared" si="0"/>
        <v>1933</v>
      </c>
      <c r="B15">
        <f>SHASTAIndex!H18</f>
        <v>1</v>
      </c>
      <c r="C15">
        <f ca="1">FEATHERindex!Y25</f>
        <v>0</v>
      </c>
      <c r="E15" s="12">
        <v>1933</v>
      </c>
      <c r="F15">
        <v>3.73</v>
      </c>
      <c r="G15">
        <v>4.66</v>
      </c>
      <c r="H15">
        <v>8.94</v>
      </c>
      <c r="I15">
        <v>4.63</v>
      </c>
      <c r="J15" t="s">
        <v>38</v>
      </c>
      <c r="K15">
        <v>0.49</v>
      </c>
      <c r="L15">
        <v>2.77</v>
      </c>
      <c r="M15">
        <v>3.34</v>
      </c>
      <c r="N15">
        <v>2.44</v>
      </c>
      <c r="O15" t="s">
        <v>37</v>
      </c>
    </row>
    <row r="16" spans="1:15" ht="15" x14ac:dyDescent="0.3">
      <c r="A16">
        <f t="shared" si="0"/>
        <v>1934</v>
      </c>
      <c r="B16">
        <f>SHASTAIndex!H19</f>
        <v>1</v>
      </c>
      <c r="C16">
        <f ca="1">FEATHERindex!Y26</f>
        <v>1</v>
      </c>
      <c r="E16" s="12">
        <v>1934</v>
      </c>
      <c r="F16">
        <v>5.68</v>
      </c>
      <c r="G16">
        <v>2.4500000000000002</v>
      </c>
      <c r="H16">
        <v>8.6300000000000008</v>
      </c>
      <c r="I16">
        <v>4.07</v>
      </c>
      <c r="J16" t="s">
        <v>38</v>
      </c>
      <c r="K16">
        <v>0.98</v>
      </c>
      <c r="L16">
        <v>1.26</v>
      </c>
      <c r="M16">
        <v>2.2799999999999998</v>
      </c>
      <c r="N16">
        <v>1.44</v>
      </c>
      <c r="O16" t="s">
        <v>38</v>
      </c>
    </row>
    <row r="17" spans="1:15" ht="15" x14ac:dyDescent="0.3">
      <c r="A17">
        <f t="shared" si="0"/>
        <v>1935</v>
      </c>
      <c r="B17">
        <f>SHASTAIndex!H20</f>
        <v>2</v>
      </c>
      <c r="C17">
        <f ca="1">FEATHERindex!Y27</f>
        <v>0</v>
      </c>
      <c r="E17" s="12">
        <v>1935</v>
      </c>
      <c r="F17">
        <v>6.27</v>
      </c>
      <c r="G17">
        <v>9.69</v>
      </c>
      <c r="H17">
        <v>16.59</v>
      </c>
      <c r="I17">
        <v>6.98</v>
      </c>
      <c r="J17" t="s">
        <v>36</v>
      </c>
      <c r="K17">
        <v>1.26</v>
      </c>
      <c r="L17">
        <v>5.03</v>
      </c>
      <c r="M17">
        <v>6.41</v>
      </c>
      <c r="N17">
        <v>3.56</v>
      </c>
      <c r="O17" t="s">
        <v>35</v>
      </c>
    </row>
    <row r="18" spans="1:15" ht="15" x14ac:dyDescent="0.3">
      <c r="A18">
        <f t="shared" si="0"/>
        <v>1936</v>
      </c>
      <c r="B18">
        <f>SHASTAIndex!H21</f>
        <v>2</v>
      </c>
      <c r="C18">
        <f ca="1">FEATHERindex!Y28</f>
        <v>0</v>
      </c>
      <c r="E18" s="12">
        <v>1936</v>
      </c>
      <c r="F18">
        <v>10.32</v>
      </c>
      <c r="G18">
        <v>6.41</v>
      </c>
      <c r="H18">
        <v>17.350000000000001</v>
      </c>
      <c r="I18">
        <v>7.75</v>
      </c>
      <c r="J18" t="s">
        <v>36</v>
      </c>
      <c r="K18">
        <v>2</v>
      </c>
      <c r="L18">
        <v>4.38</v>
      </c>
      <c r="M18">
        <v>6.49</v>
      </c>
      <c r="N18">
        <v>3.74</v>
      </c>
      <c r="O18" t="s">
        <v>35</v>
      </c>
    </row>
    <row r="19" spans="1:15" ht="15" x14ac:dyDescent="0.3">
      <c r="A19">
        <f t="shared" si="0"/>
        <v>1937</v>
      </c>
      <c r="B19">
        <f>SHASTAIndex!H22</f>
        <v>2</v>
      </c>
      <c r="C19">
        <f ca="1">FEATHERindex!Y29</f>
        <v>0</v>
      </c>
      <c r="E19" s="12">
        <v>1937</v>
      </c>
      <c r="F19">
        <v>5.5</v>
      </c>
      <c r="G19">
        <v>7.24</v>
      </c>
      <c r="H19">
        <v>13.33</v>
      </c>
      <c r="I19">
        <v>6.87</v>
      </c>
      <c r="J19" t="s">
        <v>36</v>
      </c>
      <c r="K19">
        <v>1.78</v>
      </c>
      <c r="L19">
        <v>4.66</v>
      </c>
      <c r="M19">
        <v>6.53</v>
      </c>
      <c r="N19">
        <v>3.9</v>
      </c>
      <c r="O19" t="s">
        <v>34</v>
      </c>
    </row>
    <row r="20" spans="1:15" ht="15" x14ac:dyDescent="0.3">
      <c r="A20">
        <f t="shared" si="0"/>
        <v>1938</v>
      </c>
      <c r="B20">
        <f>SHASTAIndex!H23</f>
        <v>2</v>
      </c>
      <c r="C20">
        <f ca="1">FEATHERindex!Y30</f>
        <v>0</v>
      </c>
      <c r="E20" s="12">
        <v>1938</v>
      </c>
      <c r="F20">
        <v>17.96</v>
      </c>
      <c r="G20">
        <v>12.93</v>
      </c>
      <c r="H20">
        <v>31.83</v>
      </c>
      <c r="I20">
        <v>12.62</v>
      </c>
      <c r="J20" t="s">
        <v>34</v>
      </c>
      <c r="K20">
        <v>3.58</v>
      </c>
      <c r="L20">
        <v>7.33</v>
      </c>
      <c r="M20">
        <v>11.24</v>
      </c>
      <c r="N20">
        <v>5.89</v>
      </c>
      <c r="O20" t="s">
        <v>34</v>
      </c>
    </row>
    <row r="21" spans="1:15" ht="15" x14ac:dyDescent="0.3">
      <c r="A21">
        <f t="shared" si="0"/>
        <v>1939</v>
      </c>
      <c r="B21">
        <f>SHASTAIndex!H24</f>
        <v>2</v>
      </c>
      <c r="C21">
        <f ca="1">FEATHERindex!Y31</f>
        <v>0</v>
      </c>
      <c r="E21" s="12">
        <v>1939</v>
      </c>
      <c r="F21">
        <v>4.5599999999999996</v>
      </c>
      <c r="G21">
        <v>3.04</v>
      </c>
      <c r="H21">
        <v>8.18</v>
      </c>
      <c r="I21">
        <v>5.58</v>
      </c>
      <c r="J21" t="s">
        <v>37</v>
      </c>
      <c r="K21">
        <v>1</v>
      </c>
      <c r="L21">
        <v>1.83</v>
      </c>
      <c r="M21">
        <v>2.9</v>
      </c>
      <c r="N21">
        <v>2.2000000000000002</v>
      </c>
      <c r="O21" t="s">
        <v>37</v>
      </c>
    </row>
    <row r="22" spans="1:15" ht="15" x14ac:dyDescent="0.3">
      <c r="A22">
        <f t="shared" si="0"/>
        <v>1940</v>
      </c>
      <c r="B22">
        <f>SHASTAIndex!H25</f>
        <v>2</v>
      </c>
      <c r="C22">
        <f ca="1">FEATHERindex!Y32</f>
        <v>0</v>
      </c>
      <c r="E22" s="12">
        <v>1940</v>
      </c>
      <c r="F22">
        <v>14.78</v>
      </c>
      <c r="G22">
        <v>6.93</v>
      </c>
      <c r="H22">
        <v>22.43</v>
      </c>
      <c r="I22">
        <v>8.8800000000000008</v>
      </c>
      <c r="J22" t="s">
        <v>35</v>
      </c>
      <c r="K22">
        <v>2.4900000000000002</v>
      </c>
      <c r="L22">
        <v>4.04</v>
      </c>
      <c r="M22">
        <v>6.59</v>
      </c>
      <c r="N22">
        <v>3.36</v>
      </c>
      <c r="O22" t="s">
        <v>35</v>
      </c>
    </row>
    <row r="23" spans="1:15" ht="15" x14ac:dyDescent="0.3">
      <c r="A23">
        <f t="shared" si="0"/>
        <v>1941</v>
      </c>
      <c r="B23">
        <f>SHASTAIndex!H26</f>
        <v>2</v>
      </c>
      <c r="C23">
        <f ca="1">FEATHERindex!Y33</f>
        <v>0</v>
      </c>
      <c r="E23" s="12">
        <v>1941</v>
      </c>
      <c r="F23">
        <v>16.32</v>
      </c>
      <c r="G23">
        <v>9.77</v>
      </c>
      <c r="H23">
        <v>27.08</v>
      </c>
      <c r="I23">
        <v>11.47</v>
      </c>
      <c r="J23" t="s">
        <v>34</v>
      </c>
      <c r="K23">
        <v>2.2200000000000002</v>
      </c>
      <c r="L23">
        <v>5.51</v>
      </c>
      <c r="M23">
        <v>7.93</v>
      </c>
      <c r="N23">
        <v>4.43</v>
      </c>
      <c r="O23" t="s">
        <v>34</v>
      </c>
    </row>
    <row r="24" spans="1:15" ht="15" x14ac:dyDescent="0.3">
      <c r="A24">
        <f t="shared" si="0"/>
        <v>1942</v>
      </c>
      <c r="B24">
        <f>SHASTAIndex!H27</f>
        <v>2</v>
      </c>
      <c r="C24">
        <f ca="1">FEATHERindex!Y34</f>
        <v>0</v>
      </c>
      <c r="E24" s="12">
        <v>1942</v>
      </c>
      <c r="F24">
        <v>14.33</v>
      </c>
      <c r="G24">
        <v>9.93</v>
      </c>
      <c r="H24">
        <v>25.24</v>
      </c>
      <c r="I24">
        <v>11.27</v>
      </c>
      <c r="J24" t="s">
        <v>34</v>
      </c>
      <c r="K24">
        <v>1.93</v>
      </c>
      <c r="L24">
        <v>5.28</v>
      </c>
      <c r="M24">
        <v>7.38</v>
      </c>
      <c r="N24">
        <v>4.4400000000000004</v>
      </c>
      <c r="O24" t="s">
        <v>34</v>
      </c>
    </row>
    <row r="25" spans="1:15" ht="15" x14ac:dyDescent="0.3">
      <c r="A25">
        <f t="shared" si="0"/>
        <v>1943</v>
      </c>
      <c r="B25">
        <f>SHASTAIndex!H28</f>
        <v>2</v>
      </c>
      <c r="C25">
        <f ca="1">FEATHERindex!Y35</f>
        <v>0</v>
      </c>
      <c r="E25" s="12">
        <v>1943</v>
      </c>
      <c r="F25">
        <v>13.37</v>
      </c>
      <c r="G25">
        <v>6.9</v>
      </c>
      <c r="H25">
        <v>21.13</v>
      </c>
      <c r="I25">
        <v>9.77</v>
      </c>
      <c r="J25" t="s">
        <v>34</v>
      </c>
      <c r="K25">
        <v>2.86</v>
      </c>
      <c r="L25">
        <v>4.28</v>
      </c>
      <c r="M25">
        <v>7.28</v>
      </c>
      <c r="N25">
        <v>4.03</v>
      </c>
      <c r="O25" t="s">
        <v>34</v>
      </c>
    </row>
    <row r="26" spans="1:15" ht="15" x14ac:dyDescent="0.3">
      <c r="A26">
        <f t="shared" si="0"/>
        <v>1944</v>
      </c>
      <c r="B26">
        <f>SHASTAIndex!H29</f>
        <v>2</v>
      </c>
      <c r="C26">
        <f ca="1">FEATHERindex!Y36</f>
        <v>0</v>
      </c>
      <c r="E26" s="12">
        <v>1944</v>
      </c>
      <c r="F26">
        <v>4.8099999999999996</v>
      </c>
      <c r="G26">
        <v>4.93</v>
      </c>
      <c r="H26">
        <v>10.43</v>
      </c>
      <c r="I26">
        <v>6.35</v>
      </c>
      <c r="J26" t="s">
        <v>37</v>
      </c>
      <c r="K26">
        <v>0.87</v>
      </c>
      <c r="L26">
        <v>2.97</v>
      </c>
      <c r="M26">
        <v>3.92</v>
      </c>
      <c r="N26">
        <v>2.76</v>
      </c>
      <c r="O26" t="s">
        <v>36</v>
      </c>
    </row>
    <row r="27" spans="1:15" ht="15" x14ac:dyDescent="0.3">
      <c r="A27">
        <f t="shared" si="0"/>
        <v>1945</v>
      </c>
      <c r="B27">
        <f>SHASTAIndex!H30</f>
        <v>2</v>
      </c>
      <c r="C27">
        <f ca="1">FEATHERindex!Y37</f>
        <v>0</v>
      </c>
      <c r="E27" s="12">
        <v>1945</v>
      </c>
      <c r="F27">
        <v>8.42</v>
      </c>
      <c r="G27">
        <v>5.92</v>
      </c>
      <c r="H27">
        <v>15.06</v>
      </c>
      <c r="I27">
        <v>6.8</v>
      </c>
      <c r="J27" t="s">
        <v>36</v>
      </c>
      <c r="K27">
        <v>2.0699999999999998</v>
      </c>
      <c r="L27">
        <v>4.37</v>
      </c>
      <c r="M27">
        <v>6.6</v>
      </c>
      <c r="N27">
        <v>3.59</v>
      </c>
      <c r="O27" t="s">
        <v>35</v>
      </c>
    </row>
    <row r="28" spans="1:15" ht="15" x14ac:dyDescent="0.3">
      <c r="A28">
        <f t="shared" si="0"/>
        <v>1946</v>
      </c>
      <c r="B28">
        <f>SHASTAIndex!H31</f>
        <v>2</v>
      </c>
      <c r="C28">
        <f ca="1">FEATHERindex!Y38</f>
        <v>0</v>
      </c>
      <c r="E28" s="12">
        <v>1946</v>
      </c>
      <c r="F28">
        <v>10.89</v>
      </c>
      <c r="G28">
        <v>5.97</v>
      </c>
      <c r="H28">
        <v>17.62</v>
      </c>
      <c r="I28">
        <v>7.7</v>
      </c>
      <c r="J28" t="s">
        <v>36</v>
      </c>
      <c r="K28">
        <v>1.99</v>
      </c>
      <c r="L28">
        <v>3.65</v>
      </c>
      <c r="M28">
        <v>5.73</v>
      </c>
      <c r="N28">
        <v>3.3</v>
      </c>
      <c r="O28" t="s">
        <v>35</v>
      </c>
    </row>
    <row r="29" spans="1:15" ht="15" x14ac:dyDescent="0.3">
      <c r="A29">
        <f t="shared" si="0"/>
        <v>1947</v>
      </c>
      <c r="B29">
        <f>SHASTAIndex!H32</f>
        <v>2</v>
      </c>
      <c r="C29">
        <f ca="1">FEATHERindex!Y39</f>
        <v>0</v>
      </c>
      <c r="E29" s="12">
        <v>1947</v>
      </c>
      <c r="F29">
        <v>5.9</v>
      </c>
      <c r="G29">
        <v>3.83</v>
      </c>
      <c r="H29">
        <v>10.39</v>
      </c>
      <c r="I29">
        <v>5.61</v>
      </c>
      <c r="J29" t="s">
        <v>37</v>
      </c>
      <c r="K29">
        <v>1.26</v>
      </c>
      <c r="L29">
        <v>2.12</v>
      </c>
      <c r="M29">
        <v>3.42</v>
      </c>
      <c r="N29">
        <v>2.1800000000000002</v>
      </c>
      <c r="O29" t="s">
        <v>37</v>
      </c>
    </row>
    <row r="30" spans="1:15" ht="15" x14ac:dyDescent="0.3">
      <c r="A30">
        <f t="shared" si="0"/>
        <v>1948</v>
      </c>
      <c r="B30">
        <f>SHASTAIndex!H33</f>
        <v>2</v>
      </c>
      <c r="C30">
        <f ca="1">FEATHERindex!Y40</f>
        <v>0</v>
      </c>
      <c r="E30" s="12">
        <v>1948</v>
      </c>
      <c r="F30">
        <v>5.39</v>
      </c>
      <c r="G30">
        <v>9.5500000000000007</v>
      </c>
      <c r="H30">
        <v>15.75</v>
      </c>
      <c r="I30">
        <v>7.12</v>
      </c>
      <c r="J30" t="s">
        <v>36</v>
      </c>
      <c r="K30">
        <v>0.56000000000000005</v>
      </c>
      <c r="L30">
        <v>3.58</v>
      </c>
      <c r="M30">
        <v>4.21</v>
      </c>
      <c r="N30">
        <v>2.7</v>
      </c>
      <c r="O30" t="s">
        <v>36</v>
      </c>
    </row>
    <row r="31" spans="1:15" ht="15" x14ac:dyDescent="0.3">
      <c r="A31">
        <f t="shared" si="0"/>
        <v>1949</v>
      </c>
      <c r="B31">
        <f>SHASTAIndex!H34</f>
        <v>2</v>
      </c>
      <c r="C31">
        <f ca="1">FEATHERindex!Y41</f>
        <v>0</v>
      </c>
      <c r="E31" s="12">
        <v>1949</v>
      </c>
      <c r="F31">
        <v>5.73</v>
      </c>
      <c r="G31">
        <v>5.59</v>
      </c>
      <c r="H31">
        <v>11.97</v>
      </c>
      <c r="I31">
        <v>6.09</v>
      </c>
      <c r="J31" t="s">
        <v>37</v>
      </c>
      <c r="K31">
        <v>0.62</v>
      </c>
      <c r="L31">
        <v>3.12</v>
      </c>
      <c r="M31">
        <v>3.79</v>
      </c>
      <c r="N31">
        <v>2.5299999999999998</v>
      </c>
      <c r="O31" t="s">
        <v>36</v>
      </c>
    </row>
    <row r="32" spans="1:15" ht="15" x14ac:dyDescent="0.3">
      <c r="A32">
        <f t="shared" si="0"/>
        <v>1950</v>
      </c>
      <c r="B32">
        <f>SHASTAIndex!H35</f>
        <v>2</v>
      </c>
      <c r="C32">
        <f ca="1">FEATHERindex!Y42</f>
        <v>0</v>
      </c>
      <c r="E32" s="12">
        <v>1950</v>
      </c>
      <c r="F32">
        <v>7.01</v>
      </c>
      <c r="G32">
        <v>6.72</v>
      </c>
      <c r="H32">
        <v>14.44</v>
      </c>
      <c r="I32">
        <v>6.62</v>
      </c>
      <c r="J32" t="s">
        <v>36</v>
      </c>
      <c r="K32">
        <v>1.02</v>
      </c>
      <c r="L32">
        <v>3.57</v>
      </c>
      <c r="M32">
        <v>4.6500000000000004</v>
      </c>
      <c r="N32">
        <v>2.85</v>
      </c>
      <c r="O32" t="s">
        <v>36</v>
      </c>
    </row>
    <row r="33" spans="1:15" ht="15" x14ac:dyDescent="0.3">
      <c r="A33">
        <f t="shared" si="0"/>
        <v>1951</v>
      </c>
      <c r="B33">
        <f>SHASTAIndex!H36</f>
        <v>2</v>
      </c>
      <c r="C33">
        <f ca="1">FEATHERindex!Y43</f>
        <v>0</v>
      </c>
      <c r="E33" s="12">
        <v>1951</v>
      </c>
      <c r="F33">
        <v>16.77</v>
      </c>
      <c r="G33">
        <v>5.42</v>
      </c>
      <c r="H33">
        <v>22.95</v>
      </c>
      <c r="I33">
        <v>9.18</v>
      </c>
      <c r="J33" t="s">
        <v>35</v>
      </c>
      <c r="K33">
        <v>4.3499999999999996</v>
      </c>
      <c r="L33">
        <v>2.83</v>
      </c>
      <c r="M33">
        <v>7.25</v>
      </c>
      <c r="N33">
        <v>3.14</v>
      </c>
      <c r="O33" t="s">
        <v>35</v>
      </c>
    </row>
    <row r="34" spans="1:15" ht="15" x14ac:dyDescent="0.3">
      <c r="A34">
        <f t="shared" si="0"/>
        <v>1952</v>
      </c>
      <c r="B34">
        <f>SHASTAIndex!H37</f>
        <v>2</v>
      </c>
      <c r="C34">
        <f ca="1">FEATHERindex!Y44</f>
        <v>0</v>
      </c>
      <c r="E34" s="12">
        <v>1952</v>
      </c>
      <c r="F34">
        <v>13.86</v>
      </c>
      <c r="G34">
        <v>13.68</v>
      </c>
      <c r="H34">
        <v>28.6</v>
      </c>
      <c r="I34">
        <v>12.38</v>
      </c>
      <c r="J34" t="s">
        <v>34</v>
      </c>
      <c r="K34">
        <v>2.1800000000000002</v>
      </c>
      <c r="L34">
        <v>6.84</v>
      </c>
      <c r="M34">
        <v>9.3000000000000007</v>
      </c>
      <c r="N34">
        <v>5.17</v>
      </c>
      <c r="O34" t="s">
        <v>34</v>
      </c>
    </row>
    <row r="35" spans="1:15" ht="15" x14ac:dyDescent="0.3">
      <c r="A35">
        <f t="shared" si="0"/>
        <v>1953</v>
      </c>
      <c r="B35">
        <f>SHASTAIndex!H38</f>
        <v>2</v>
      </c>
      <c r="C35">
        <f ca="1">FEATHERindex!Y45</f>
        <v>0</v>
      </c>
      <c r="E35" s="12">
        <v>1953</v>
      </c>
      <c r="F35">
        <v>10.84</v>
      </c>
      <c r="G35">
        <v>8.26</v>
      </c>
      <c r="H35">
        <v>20.09</v>
      </c>
      <c r="I35">
        <v>9.5500000000000007</v>
      </c>
      <c r="J35" t="s">
        <v>34</v>
      </c>
      <c r="K35">
        <v>1.07</v>
      </c>
      <c r="L35">
        <v>3.18</v>
      </c>
      <c r="M35">
        <v>4.3499999999999996</v>
      </c>
      <c r="N35">
        <v>3.03</v>
      </c>
      <c r="O35" t="s">
        <v>36</v>
      </c>
    </row>
    <row r="36" spans="1:15" ht="15" x14ac:dyDescent="0.3">
      <c r="A36">
        <f t="shared" si="0"/>
        <v>1954</v>
      </c>
      <c r="B36">
        <f>SHASTAIndex!H39</f>
        <v>2</v>
      </c>
      <c r="C36">
        <f ca="1">FEATHERindex!Y46</f>
        <v>0</v>
      </c>
      <c r="E36" s="12">
        <v>1954</v>
      </c>
      <c r="F36">
        <v>9.74</v>
      </c>
      <c r="G36">
        <v>6.81</v>
      </c>
      <c r="H36">
        <v>17.43</v>
      </c>
      <c r="I36">
        <v>8.51</v>
      </c>
      <c r="J36" t="s">
        <v>35</v>
      </c>
      <c r="K36">
        <v>1.1000000000000001</v>
      </c>
      <c r="L36">
        <v>3.16</v>
      </c>
      <c r="M36">
        <v>4.3</v>
      </c>
      <c r="N36">
        <v>2.72</v>
      </c>
      <c r="O36" t="s">
        <v>36</v>
      </c>
    </row>
    <row r="37" spans="1:15" ht="15" x14ac:dyDescent="0.3">
      <c r="A37">
        <f t="shared" si="0"/>
        <v>1955</v>
      </c>
      <c r="B37">
        <f>SHASTAIndex!H40</f>
        <v>2</v>
      </c>
      <c r="C37">
        <f ca="1">FEATHERindex!Y47</f>
        <v>0</v>
      </c>
      <c r="E37" s="12">
        <v>1955</v>
      </c>
      <c r="F37">
        <v>5.19</v>
      </c>
      <c r="G37">
        <v>5.07</v>
      </c>
      <c r="H37">
        <v>10.98</v>
      </c>
      <c r="I37">
        <v>6.14</v>
      </c>
      <c r="J37" t="s">
        <v>37</v>
      </c>
      <c r="K37">
        <v>0.78</v>
      </c>
      <c r="L37">
        <v>2.67</v>
      </c>
      <c r="M37">
        <v>3.5</v>
      </c>
      <c r="N37">
        <v>2.2999999999999998</v>
      </c>
      <c r="O37" t="s">
        <v>37</v>
      </c>
    </row>
    <row r="38" spans="1:15" ht="15" x14ac:dyDescent="0.3">
      <c r="A38">
        <f t="shared" si="0"/>
        <v>1956</v>
      </c>
      <c r="B38">
        <f>SHASTAIndex!H41</f>
        <v>2</v>
      </c>
      <c r="C38">
        <f ca="1">FEATHERindex!Y48</f>
        <v>0</v>
      </c>
      <c r="E38" s="12">
        <v>1956</v>
      </c>
      <c r="F38">
        <v>20.32</v>
      </c>
      <c r="G38">
        <v>8.6</v>
      </c>
      <c r="H38">
        <v>29.89</v>
      </c>
      <c r="I38">
        <v>11.38</v>
      </c>
      <c r="J38" t="s">
        <v>34</v>
      </c>
      <c r="K38">
        <v>4.1399999999999997</v>
      </c>
      <c r="L38">
        <v>5.29</v>
      </c>
      <c r="M38">
        <v>9.67</v>
      </c>
      <c r="N38">
        <v>4.46</v>
      </c>
      <c r="O38" t="s">
        <v>34</v>
      </c>
    </row>
    <row r="39" spans="1:15" ht="15" x14ac:dyDescent="0.3">
      <c r="A39">
        <f t="shared" si="0"/>
        <v>1957</v>
      </c>
      <c r="B39">
        <f>SHASTAIndex!H42</f>
        <v>2</v>
      </c>
      <c r="C39">
        <f ca="1">FEATHERindex!Y49</f>
        <v>0</v>
      </c>
      <c r="E39" s="12">
        <v>1957</v>
      </c>
      <c r="F39">
        <v>7.72</v>
      </c>
      <c r="G39">
        <v>6.29</v>
      </c>
      <c r="H39">
        <v>14.89</v>
      </c>
      <c r="I39">
        <v>7.83</v>
      </c>
      <c r="J39" t="s">
        <v>35</v>
      </c>
      <c r="K39">
        <v>1.02</v>
      </c>
      <c r="L39">
        <v>3.19</v>
      </c>
      <c r="M39">
        <v>4.29</v>
      </c>
      <c r="N39">
        <v>3.01</v>
      </c>
      <c r="O39" t="s">
        <v>36</v>
      </c>
    </row>
    <row r="40" spans="1:15" ht="15" x14ac:dyDescent="0.3">
      <c r="A40">
        <f t="shared" si="0"/>
        <v>1958</v>
      </c>
      <c r="B40">
        <f>SHASTAIndex!H43</f>
        <v>2</v>
      </c>
      <c r="C40">
        <f ca="1">FEATHERindex!Y50</f>
        <v>0</v>
      </c>
      <c r="E40" s="12">
        <v>1958</v>
      </c>
      <c r="F40">
        <v>16.37</v>
      </c>
      <c r="G40">
        <v>12.24</v>
      </c>
      <c r="H40">
        <v>29.71</v>
      </c>
      <c r="I40">
        <v>12.16</v>
      </c>
      <c r="J40" t="s">
        <v>34</v>
      </c>
      <c r="K40">
        <v>1.67</v>
      </c>
      <c r="L40">
        <v>6.4</v>
      </c>
      <c r="M40">
        <v>8.36</v>
      </c>
      <c r="N40">
        <v>4.7699999999999996</v>
      </c>
      <c r="O40" t="s">
        <v>34</v>
      </c>
    </row>
    <row r="41" spans="1:15" ht="15" x14ac:dyDescent="0.3">
      <c r="A41">
        <f t="shared" si="0"/>
        <v>1959</v>
      </c>
      <c r="B41">
        <f>SHASTAIndex!H44</f>
        <v>2</v>
      </c>
      <c r="C41">
        <f ca="1">FEATHERindex!Y51</f>
        <v>0</v>
      </c>
      <c r="E41" s="12">
        <v>1959</v>
      </c>
      <c r="F41">
        <v>7.4</v>
      </c>
      <c r="G41">
        <v>3.84</v>
      </c>
      <c r="H41">
        <v>12.05</v>
      </c>
      <c r="I41">
        <v>6.75</v>
      </c>
      <c r="J41" t="s">
        <v>36</v>
      </c>
      <c r="K41">
        <v>0.98</v>
      </c>
      <c r="L41">
        <v>1.85</v>
      </c>
      <c r="M41">
        <v>2.98</v>
      </c>
      <c r="N41">
        <v>2.21</v>
      </c>
      <c r="O41" t="s">
        <v>37</v>
      </c>
    </row>
    <row r="42" spans="1:15" ht="15" x14ac:dyDescent="0.3">
      <c r="A42">
        <f t="shared" si="0"/>
        <v>1960</v>
      </c>
      <c r="B42">
        <f>SHASTAIndex!H45</f>
        <v>2</v>
      </c>
      <c r="C42">
        <f ca="1">FEATHERindex!Y52</f>
        <v>0</v>
      </c>
      <c r="E42" s="12">
        <v>1960</v>
      </c>
      <c r="F42">
        <v>7.72</v>
      </c>
      <c r="G42">
        <v>4.6500000000000004</v>
      </c>
      <c r="H42">
        <v>13.06</v>
      </c>
      <c r="I42">
        <v>6.2</v>
      </c>
      <c r="J42" t="s">
        <v>37</v>
      </c>
      <c r="K42">
        <v>0.85</v>
      </c>
      <c r="L42">
        <v>2.0699999999999998</v>
      </c>
      <c r="M42">
        <v>2.96</v>
      </c>
      <c r="N42">
        <v>1.85</v>
      </c>
      <c r="O42" t="s">
        <v>38</v>
      </c>
    </row>
    <row r="43" spans="1:15" ht="15" x14ac:dyDescent="0.3">
      <c r="A43">
        <f t="shared" si="0"/>
        <v>1961</v>
      </c>
      <c r="B43">
        <f>SHASTAIndex!H46</f>
        <v>2</v>
      </c>
      <c r="C43">
        <f ca="1">FEATHERindex!Y53</f>
        <v>0</v>
      </c>
      <c r="E43" s="12">
        <v>1961</v>
      </c>
      <c r="F43">
        <v>6.87</v>
      </c>
      <c r="G43">
        <v>4.3899999999999997</v>
      </c>
      <c r="H43">
        <v>11.97</v>
      </c>
      <c r="I43">
        <v>5.68</v>
      </c>
      <c r="J43" t="s">
        <v>37</v>
      </c>
      <c r="K43">
        <v>0.54</v>
      </c>
      <c r="L43">
        <v>1.5</v>
      </c>
      <c r="M43">
        <v>2.1</v>
      </c>
      <c r="N43">
        <v>1.38</v>
      </c>
      <c r="O43" t="s">
        <v>38</v>
      </c>
    </row>
    <row r="44" spans="1:15" ht="15" x14ac:dyDescent="0.3">
      <c r="A44">
        <f t="shared" si="0"/>
        <v>1962</v>
      </c>
      <c r="B44">
        <f>SHASTAIndex!H47</f>
        <v>2</v>
      </c>
      <c r="C44">
        <f ca="1">FEATHERindex!Y54</f>
        <v>0</v>
      </c>
      <c r="E44" s="12">
        <v>1962</v>
      </c>
      <c r="F44">
        <v>8.17</v>
      </c>
      <c r="G44">
        <v>6.23</v>
      </c>
      <c r="H44">
        <v>15.11</v>
      </c>
      <c r="I44">
        <v>6.65</v>
      </c>
      <c r="J44" t="s">
        <v>36</v>
      </c>
      <c r="K44">
        <v>1.26</v>
      </c>
      <c r="L44">
        <v>4.24</v>
      </c>
      <c r="M44">
        <v>5.61</v>
      </c>
      <c r="N44">
        <v>3.07</v>
      </c>
      <c r="O44" t="s">
        <v>36</v>
      </c>
    </row>
    <row r="45" spans="1:15" ht="15" x14ac:dyDescent="0.3">
      <c r="A45">
        <f t="shared" si="0"/>
        <v>1963</v>
      </c>
      <c r="B45">
        <f>SHASTAIndex!H48</f>
        <v>2</v>
      </c>
      <c r="C45">
        <f ca="1">FEATHERindex!Y55</f>
        <v>0</v>
      </c>
      <c r="E45" s="12">
        <v>1963</v>
      </c>
      <c r="F45">
        <v>12.01</v>
      </c>
      <c r="G45">
        <v>10.09</v>
      </c>
      <c r="H45">
        <v>22.99</v>
      </c>
      <c r="I45">
        <v>9.6300000000000008</v>
      </c>
      <c r="J45" t="s">
        <v>34</v>
      </c>
      <c r="K45">
        <v>1.68</v>
      </c>
      <c r="L45">
        <v>4.37</v>
      </c>
      <c r="M45">
        <v>6.24</v>
      </c>
      <c r="N45">
        <v>3.57</v>
      </c>
      <c r="O45" t="s">
        <v>35</v>
      </c>
    </row>
    <row r="46" spans="1:15" ht="15" x14ac:dyDescent="0.3">
      <c r="A46">
        <f t="shared" si="0"/>
        <v>1964</v>
      </c>
      <c r="B46">
        <f>SHASTAIndex!H49</f>
        <v>2</v>
      </c>
      <c r="C46">
        <f ca="1">FEATHERindex!Y56</f>
        <v>0</v>
      </c>
      <c r="E46" s="12">
        <v>1964</v>
      </c>
      <c r="F46">
        <v>5.9</v>
      </c>
      <c r="G46">
        <v>4.37</v>
      </c>
      <c r="H46">
        <v>10.92</v>
      </c>
      <c r="I46">
        <v>6.41</v>
      </c>
      <c r="J46" t="s">
        <v>37</v>
      </c>
      <c r="K46">
        <v>0.93</v>
      </c>
      <c r="L46">
        <v>2.14</v>
      </c>
      <c r="M46">
        <v>3.14</v>
      </c>
      <c r="N46">
        <v>2.19</v>
      </c>
      <c r="O46" t="s">
        <v>37</v>
      </c>
    </row>
    <row r="47" spans="1:15" ht="15" x14ac:dyDescent="0.3">
      <c r="A47">
        <f t="shared" si="0"/>
        <v>1965</v>
      </c>
      <c r="B47">
        <f>SHASTAIndex!H50</f>
        <v>2</v>
      </c>
      <c r="C47">
        <f ca="1">FEATHERindex!Y57</f>
        <v>0</v>
      </c>
      <c r="E47" s="12">
        <v>1965</v>
      </c>
      <c r="F47">
        <v>16.59</v>
      </c>
      <c r="G47">
        <v>8.1300000000000008</v>
      </c>
      <c r="H47">
        <v>25.64</v>
      </c>
      <c r="I47">
        <v>10.15</v>
      </c>
      <c r="J47" t="s">
        <v>34</v>
      </c>
      <c r="K47">
        <v>3.2</v>
      </c>
      <c r="L47">
        <v>4.55</v>
      </c>
      <c r="M47">
        <v>8.1300000000000008</v>
      </c>
      <c r="N47">
        <v>3.81</v>
      </c>
      <c r="O47" t="s">
        <v>34</v>
      </c>
    </row>
    <row r="48" spans="1:15" ht="15" x14ac:dyDescent="0.3">
      <c r="A48">
        <f t="shared" si="0"/>
        <v>1966</v>
      </c>
      <c r="B48">
        <f>SHASTAIndex!H51</f>
        <v>2</v>
      </c>
      <c r="C48">
        <f ca="1">FEATHERindex!Y58</f>
        <v>0</v>
      </c>
      <c r="E48" s="12">
        <v>1966</v>
      </c>
      <c r="F48">
        <v>7.42</v>
      </c>
      <c r="G48">
        <v>4.84</v>
      </c>
      <c r="H48">
        <v>12.95</v>
      </c>
      <c r="I48">
        <v>7.16</v>
      </c>
      <c r="J48" t="s">
        <v>36</v>
      </c>
      <c r="K48">
        <v>1.49</v>
      </c>
      <c r="L48">
        <v>2.42</v>
      </c>
      <c r="M48">
        <v>3.98</v>
      </c>
      <c r="N48">
        <v>2.5099999999999998</v>
      </c>
      <c r="O48" t="s">
        <v>36</v>
      </c>
    </row>
    <row r="49" spans="1:15" ht="15" x14ac:dyDescent="0.3">
      <c r="A49">
        <f t="shared" si="0"/>
        <v>1967</v>
      </c>
      <c r="B49">
        <f>SHASTAIndex!H52</f>
        <v>2</v>
      </c>
      <c r="C49">
        <f ca="1">FEATHERindex!Y59</f>
        <v>0</v>
      </c>
      <c r="E49" s="12">
        <v>1967</v>
      </c>
      <c r="F49">
        <v>12.14</v>
      </c>
      <c r="G49">
        <v>11.01</v>
      </c>
      <c r="H49">
        <v>24.06</v>
      </c>
      <c r="I49">
        <v>10.199999999999999</v>
      </c>
      <c r="J49" t="s">
        <v>34</v>
      </c>
      <c r="K49">
        <v>2.46</v>
      </c>
      <c r="L49">
        <v>7.09</v>
      </c>
      <c r="M49">
        <v>9.98</v>
      </c>
      <c r="N49">
        <v>5.25</v>
      </c>
      <c r="O49" t="s">
        <v>34</v>
      </c>
    </row>
    <row r="50" spans="1:15" ht="15" x14ac:dyDescent="0.3">
      <c r="A50">
        <f t="shared" si="0"/>
        <v>1968</v>
      </c>
      <c r="B50">
        <f>SHASTAIndex!H53</f>
        <v>2</v>
      </c>
      <c r="C50">
        <f ca="1">FEATHERindex!Y60</f>
        <v>0</v>
      </c>
      <c r="E50" s="12">
        <v>1968</v>
      </c>
      <c r="F50">
        <v>8.66</v>
      </c>
      <c r="G50">
        <v>4.12</v>
      </c>
      <c r="H50">
        <v>13.64</v>
      </c>
      <c r="I50">
        <v>7.24</v>
      </c>
      <c r="J50" t="s">
        <v>36</v>
      </c>
      <c r="K50">
        <v>1.02</v>
      </c>
      <c r="L50">
        <v>1.85</v>
      </c>
      <c r="M50">
        <v>2.94</v>
      </c>
      <c r="N50">
        <v>2.21</v>
      </c>
      <c r="O50" t="s">
        <v>37</v>
      </c>
    </row>
    <row r="51" spans="1:15" ht="15" x14ac:dyDescent="0.3">
      <c r="A51">
        <f t="shared" si="0"/>
        <v>1969</v>
      </c>
      <c r="B51">
        <f>SHASTAIndex!H54</f>
        <v>2</v>
      </c>
      <c r="C51">
        <f ca="1">FEATHERindex!Y61</f>
        <v>0</v>
      </c>
      <c r="E51" s="12">
        <v>1969</v>
      </c>
      <c r="F51">
        <v>15.33</v>
      </c>
      <c r="G51">
        <v>10.68</v>
      </c>
      <c r="H51">
        <v>26.98</v>
      </c>
      <c r="I51">
        <v>11.05</v>
      </c>
      <c r="J51" t="s">
        <v>34</v>
      </c>
      <c r="K51">
        <v>3.84</v>
      </c>
      <c r="L51">
        <v>8.14</v>
      </c>
      <c r="M51">
        <v>12.29</v>
      </c>
      <c r="N51">
        <v>6.09</v>
      </c>
      <c r="O51" t="s">
        <v>34</v>
      </c>
    </row>
    <row r="52" spans="1:15" ht="15" x14ac:dyDescent="0.3">
      <c r="A52">
        <f t="shared" si="0"/>
        <v>1970</v>
      </c>
      <c r="B52">
        <f>SHASTAIndex!H55</f>
        <v>2</v>
      </c>
      <c r="C52">
        <f ca="1">FEATHERindex!Y62</f>
        <v>0</v>
      </c>
      <c r="E52" s="12">
        <v>1970</v>
      </c>
      <c r="F52">
        <v>18.87</v>
      </c>
      <c r="G52">
        <v>4.3499999999999996</v>
      </c>
      <c r="H52">
        <v>24.06</v>
      </c>
      <c r="I52">
        <v>10.4</v>
      </c>
      <c r="J52" t="s">
        <v>34</v>
      </c>
      <c r="K52">
        <v>2.5499999999999998</v>
      </c>
      <c r="L52">
        <v>2.96</v>
      </c>
      <c r="M52">
        <v>5.61</v>
      </c>
      <c r="N52">
        <v>3.18</v>
      </c>
      <c r="O52" t="s">
        <v>35</v>
      </c>
    </row>
    <row r="53" spans="1:15" ht="15" x14ac:dyDescent="0.3">
      <c r="A53">
        <f t="shared" si="0"/>
        <v>1971</v>
      </c>
      <c r="B53">
        <f>SHASTAIndex!H56</f>
        <v>2</v>
      </c>
      <c r="C53">
        <f ca="1">FEATHERindex!Y63</f>
        <v>0</v>
      </c>
      <c r="E53" s="12">
        <v>1971</v>
      </c>
      <c r="F53">
        <v>12.71</v>
      </c>
      <c r="G53">
        <v>8.9</v>
      </c>
      <c r="H53">
        <v>22.57</v>
      </c>
      <c r="I53">
        <v>10.37</v>
      </c>
      <c r="J53" t="s">
        <v>34</v>
      </c>
      <c r="K53">
        <v>1.56</v>
      </c>
      <c r="L53">
        <v>3.23</v>
      </c>
      <c r="M53">
        <v>4.91</v>
      </c>
      <c r="N53">
        <v>2.89</v>
      </c>
      <c r="O53" t="s">
        <v>36</v>
      </c>
    </row>
    <row r="54" spans="1:15" ht="15" x14ac:dyDescent="0.3">
      <c r="A54">
        <f t="shared" si="0"/>
        <v>1972</v>
      </c>
      <c r="B54">
        <f>SHASTAIndex!H57</f>
        <v>2</v>
      </c>
      <c r="C54">
        <f ca="1">FEATHERindex!Y64</f>
        <v>0</v>
      </c>
      <c r="E54" s="12">
        <v>1972</v>
      </c>
      <c r="F54">
        <v>7.61</v>
      </c>
      <c r="G54">
        <v>5.0199999999999996</v>
      </c>
      <c r="H54">
        <v>13.43</v>
      </c>
      <c r="I54">
        <v>7.29</v>
      </c>
      <c r="J54" t="s">
        <v>36</v>
      </c>
      <c r="K54">
        <v>1.25</v>
      </c>
      <c r="L54">
        <v>2.2200000000000002</v>
      </c>
      <c r="M54">
        <v>3.57</v>
      </c>
      <c r="N54">
        <v>2.16</v>
      </c>
      <c r="O54" t="s">
        <v>37</v>
      </c>
    </row>
    <row r="55" spans="1:15" ht="15" x14ac:dyDescent="0.3">
      <c r="A55">
        <f t="shared" si="0"/>
        <v>1973</v>
      </c>
      <c r="B55">
        <f>SHASTAIndex!H58</f>
        <v>2</v>
      </c>
      <c r="C55">
        <f ca="1">FEATHERindex!Y65</f>
        <v>0</v>
      </c>
      <c r="E55" s="12">
        <v>1973</v>
      </c>
      <c r="F55">
        <v>12.8</v>
      </c>
      <c r="G55">
        <v>6.38</v>
      </c>
      <c r="H55">
        <v>20.05</v>
      </c>
      <c r="I55">
        <v>8.58</v>
      </c>
      <c r="J55" t="s">
        <v>35</v>
      </c>
      <c r="K55">
        <v>1.87</v>
      </c>
      <c r="L55">
        <v>4.4800000000000004</v>
      </c>
      <c r="M55">
        <v>6.47</v>
      </c>
      <c r="N55">
        <v>3.5</v>
      </c>
      <c r="O55" t="s">
        <v>35</v>
      </c>
    </row>
    <row r="56" spans="1:15" ht="15" x14ac:dyDescent="0.3">
      <c r="A56">
        <f t="shared" si="0"/>
        <v>1974</v>
      </c>
      <c r="B56">
        <f>SHASTAIndex!H59</f>
        <v>2</v>
      </c>
      <c r="C56">
        <f ca="1">FEATHERindex!Y66</f>
        <v>0</v>
      </c>
      <c r="E56" s="12">
        <v>1974</v>
      </c>
      <c r="F56">
        <v>21.69</v>
      </c>
      <c r="G56">
        <v>9.7799999999999994</v>
      </c>
      <c r="H56">
        <v>32.5</v>
      </c>
      <c r="I56">
        <v>12.99</v>
      </c>
      <c r="J56" t="s">
        <v>34</v>
      </c>
      <c r="K56">
        <v>2.4300000000000002</v>
      </c>
      <c r="L56">
        <v>4.53</v>
      </c>
      <c r="M56">
        <v>7.12</v>
      </c>
      <c r="N56">
        <v>3.9</v>
      </c>
      <c r="O56" t="s">
        <v>34</v>
      </c>
    </row>
    <row r="57" spans="1:15" ht="15" x14ac:dyDescent="0.3">
      <c r="A57">
        <f t="shared" si="0"/>
        <v>1975</v>
      </c>
      <c r="B57">
        <f>SHASTAIndex!H60</f>
        <v>2</v>
      </c>
      <c r="C57">
        <f ca="1">FEATHERindex!Y67</f>
        <v>0</v>
      </c>
      <c r="E57" s="12">
        <v>1975</v>
      </c>
      <c r="F57">
        <v>9.24</v>
      </c>
      <c r="G57">
        <v>8.9499999999999993</v>
      </c>
      <c r="H57">
        <v>19.23</v>
      </c>
      <c r="I57">
        <v>9.35</v>
      </c>
      <c r="J57" t="s">
        <v>34</v>
      </c>
      <c r="K57">
        <v>1.37</v>
      </c>
      <c r="L57">
        <v>4.6500000000000004</v>
      </c>
      <c r="M57">
        <v>6.18</v>
      </c>
      <c r="N57">
        <v>3.85</v>
      </c>
      <c r="O57" t="s">
        <v>34</v>
      </c>
    </row>
    <row r="58" spans="1:15" ht="15" x14ac:dyDescent="0.3">
      <c r="A58">
        <f t="shared" si="0"/>
        <v>1976</v>
      </c>
      <c r="B58">
        <f>SHASTAIndex!H61</f>
        <v>2</v>
      </c>
      <c r="C58">
        <f ca="1">FEATHERindex!Y68</f>
        <v>0</v>
      </c>
      <c r="E58" s="12">
        <v>1976</v>
      </c>
      <c r="F58">
        <v>4.63</v>
      </c>
      <c r="G58">
        <v>2.75</v>
      </c>
      <c r="H58">
        <v>8.1999999999999993</v>
      </c>
      <c r="I58">
        <v>5.29</v>
      </c>
      <c r="J58" t="s">
        <v>38</v>
      </c>
      <c r="K58">
        <v>0.78</v>
      </c>
      <c r="L58">
        <v>1.07</v>
      </c>
      <c r="M58">
        <v>1.97</v>
      </c>
      <c r="N58">
        <v>1.57</v>
      </c>
      <c r="O58" t="s">
        <v>38</v>
      </c>
    </row>
    <row r="59" spans="1:15" ht="15" x14ac:dyDescent="0.3">
      <c r="A59">
        <f t="shared" si="0"/>
        <v>1977</v>
      </c>
      <c r="B59">
        <f>SHASTAIndex!H62</f>
        <v>1</v>
      </c>
      <c r="C59">
        <f ca="1">FEATHERindex!Y69</f>
        <v>1</v>
      </c>
      <c r="E59" s="12">
        <v>1977</v>
      </c>
      <c r="F59">
        <v>2.4900000000000002</v>
      </c>
      <c r="G59">
        <v>1.93</v>
      </c>
      <c r="H59">
        <v>5.12</v>
      </c>
      <c r="I59">
        <v>3.11</v>
      </c>
      <c r="J59" t="s">
        <v>38</v>
      </c>
      <c r="K59">
        <v>0.22</v>
      </c>
      <c r="L59">
        <v>0.8</v>
      </c>
      <c r="M59">
        <v>1.05</v>
      </c>
      <c r="N59">
        <v>0.84</v>
      </c>
      <c r="O59" t="s">
        <v>38</v>
      </c>
    </row>
    <row r="60" spans="1:15" ht="15" x14ac:dyDescent="0.3">
      <c r="A60">
        <f t="shared" si="0"/>
        <v>1978</v>
      </c>
      <c r="B60">
        <f>SHASTAIndex!H63</f>
        <v>2</v>
      </c>
      <c r="C60">
        <f ca="1">FEATHERindex!Y70</f>
        <v>0</v>
      </c>
      <c r="E60" s="12">
        <v>1978</v>
      </c>
      <c r="F60">
        <v>14.9</v>
      </c>
      <c r="G60">
        <v>8.1199999999999992</v>
      </c>
      <c r="H60">
        <v>23.92</v>
      </c>
      <c r="I60">
        <v>8.65</v>
      </c>
      <c r="J60" t="s">
        <v>35</v>
      </c>
      <c r="K60">
        <v>2.57</v>
      </c>
      <c r="L60">
        <v>6.5</v>
      </c>
      <c r="M60">
        <v>9.65</v>
      </c>
      <c r="N60">
        <v>4.58</v>
      </c>
      <c r="O60" t="s">
        <v>34</v>
      </c>
    </row>
    <row r="61" spans="1:15" ht="15" x14ac:dyDescent="0.3">
      <c r="A61">
        <f t="shared" si="0"/>
        <v>1979</v>
      </c>
      <c r="B61">
        <f>SHASTAIndex!H64</f>
        <v>2</v>
      </c>
      <c r="C61">
        <f ca="1">FEATHERindex!Y71</f>
        <v>0</v>
      </c>
      <c r="E61" s="12">
        <v>1979</v>
      </c>
      <c r="F61">
        <v>6.06</v>
      </c>
      <c r="G61">
        <v>5.64</v>
      </c>
      <c r="H61">
        <v>12.41</v>
      </c>
      <c r="I61">
        <v>6.67</v>
      </c>
      <c r="J61" t="s">
        <v>36</v>
      </c>
      <c r="K61">
        <v>1.87</v>
      </c>
      <c r="L61">
        <v>3.99</v>
      </c>
      <c r="M61">
        <v>5.98</v>
      </c>
      <c r="N61">
        <v>3.67</v>
      </c>
      <c r="O61" t="s">
        <v>35</v>
      </c>
    </row>
    <row r="62" spans="1:15" ht="15" x14ac:dyDescent="0.3">
      <c r="A62">
        <f t="shared" si="0"/>
        <v>1980</v>
      </c>
      <c r="B62">
        <f>SHASTAIndex!H65</f>
        <v>2</v>
      </c>
      <c r="C62">
        <f ca="1">FEATHERindex!Y72</f>
        <v>0</v>
      </c>
      <c r="E62" s="12">
        <v>1980</v>
      </c>
      <c r="F62">
        <v>15.49</v>
      </c>
      <c r="G62">
        <v>6</v>
      </c>
      <c r="H62">
        <v>22.33</v>
      </c>
      <c r="I62">
        <v>9.0399999999999991</v>
      </c>
      <c r="J62" t="s">
        <v>35</v>
      </c>
      <c r="K62">
        <v>3.74</v>
      </c>
      <c r="L62">
        <v>5.41</v>
      </c>
      <c r="M62">
        <v>9.4700000000000006</v>
      </c>
      <c r="N62">
        <v>4.7300000000000004</v>
      </c>
      <c r="O62" t="s">
        <v>34</v>
      </c>
    </row>
    <row r="63" spans="1:15" ht="15" x14ac:dyDescent="0.3">
      <c r="A63">
        <f t="shared" si="0"/>
        <v>1981</v>
      </c>
      <c r="B63">
        <f>SHASTAIndex!H66</f>
        <v>2</v>
      </c>
      <c r="C63">
        <f ca="1">FEATHERindex!Y73</f>
        <v>0</v>
      </c>
      <c r="E63" s="12">
        <v>1981</v>
      </c>
      <c r="F63">
        <v>6.81</v>
      </c>
      <c r="G63">
        <v>3.63</v>
      </c>
      <c r="H63">
        <v>11.1</v>
      </c>
      <c r="I63">
        <v>6.21</v>
      </c>
      <c r="J63" t="s">
        <v>37</v>
      </c>
      <c r="K63">
        <v>0.85</v>
      </c>
      <c r="L63">
        <v>2.29</v>
      </c>
      <c r="M63">
        <v>3.22</v>
      </c>
      <c r="N63">
        <v>2.44</v>
      </c>
      <c r="O63" t="s">
        <v>37</v>
      </c>
    </row>
    <row r="64" spans="1:15" ht="15" x14ac:dyDescent="0.3">
      <c r="A64">
        <f t="shared" si="0"/>
        <v>1982</v>
      </c>
      <c r="B64">
        <f>SHASTAIndex!H67</f>
        <v>2</v>
      </c>
      <c r="C64">
        <f ca="1">FEATHERindex!Y74</f>
        <v>0</v>
      </c>
      <c r="E64" s="12">
        <v>1982</v>
      </c>
      <c r="F64">
        <v>20.56</v>
      </c>
      <c r="G64">
        <v>11.82</v>
      </c>
      <c r="H64">
        <v>33.409999999999997</v>
      </c>
      <c r="I64">
        <v>12.76</v>
      </c>
      <c r="J64" t="s">
        <v>34</v>
      </c>
      <c r="K64">
        <v>3.78</v>
      </c>
      <c r="L64">
        <v>7</v>
      </c>
      <c r="M64">
        <v>11.41</v>
      </c>
      <c r="N64">
        <v>5.45</v>
      </c>
      <c r="O64" t="s">
        <v>34</v>
      </c>
    </row>
    <row r="65" spans="1:15" ht="15" x14ac:dyDescent="0.3">
      <c r="A65">
        <f t="shared" si="0"/>
        <v>1983</v>
      </c>
      <c r="B65">
        <f>SHASTAIndex!H68</f>
        <v>2</v>
      </c>
      <c r="C65">
        <f ca="1">FEATHERindex!Y75</f>
        <v>0</v>
      </c>
      <c r="E65" s="12">
        <v>1983</v>
      </c>
      <c r="F65">
        <v>22.75</v>
      </c>
      <c r="G65">
        <v>13.66</v>
      </c>
      <c r="H65">
        <v>37.68</v>
      </c>
      <c r="I65">
        <v>15.29</v>
      </c>
      <c r="J65" t="s">
        <v>34</v>
      </c>
      <c r="K65">
        <v>5.42</v>
      </c>
      <c r="L65">
        <v>8.73</v>
      </c>
      <c r="M65">
        <v>15.01</v>
      </c>
      <c r="N65">
        <v>7.22</v>
      </c>
      <c r="O65" t="s">
        <v>34</v>
      </c>
    </row>
    <row r="66" spans="1:15" ht="15" x14ac:dyDescent="0.3">
      <c r="A66">
        <f t="shared" si="0"/>
        <v>1984</v>
      </c>
      <c r="B66">
        <f>SHASTAIndex!H69</f>
        <v>2</v>
      </c>
      <c r="C66">
        <f ca="1">FEATHERindex!Y76</f>
        <v>0</v>
      </c>
      <c r="E66" s="12">
        <v>1984</v>
      </c>
      <c r="F66">
        <v>15.98</v>
      </c>
      <c r="G66">
        <v>5.52</v>
      </c>
      <c r="H66">
        <v>22.35</v>
      </c>
      <c r="I66">
        <v>10</v>
      </c>
      <c r="J66" t="s">
        <v>34</v>
      </c>
      <c r="K66">
        <v>3.51</v>
      </c>
      <c r="L66">
        <v>3.48</v>
      </c>
      <c r="M66">
        <v>7.13</v>
      </c>
      <c r="N66">
        <v>3.69</v>
      </c>
      <c r="O66" t="s">
        <v>35</v>
      </c>
    </row>
    <row r="67" spans="1:15" ht="15" x14ac:dyDescent="0.3">
      <c r="A67">
        <f t="shared" si="0"/>
        <v>1985</v>
      </c>
      <c r="B67">
        <f>SHASTAIndex!H70</f>
        <v>2</v>
      </c>
      <c r="C67">
        <f ca="1">FEATHERindex!Y77</f>
        <v>0</v>
      </c>
      <c r="E67" s="12">
        <v>1985</v>
      </c>
      <c r="F67">
        <v>6.24</v>
      </c>
      <c r="G67">
        <v>4</v>
      </c>
      <c r="H67">
        <v>11.04</v>
      </c>
      <c r="I67">
        <v>6.47</v>
      </c>
      <c r="J67" t="s">
        <v>37</v>
      </c>
      <c r="K67">
        <v>1.1100000000000001</v>
      </c>
      <c r="L67">
        <v>2.41</v>
      </c>
      <c r="M67">
        <v>3.6</v>
      </c>
      <c r="N67">
        <v>2.4</v>
      </c>
      <c r="O67" t="s">
        <v>37</v>
      </c>
    </row>
    <row r="68" spans="1:15" ht="15" x14ac:dyDescent="0.3">
      <c r="A68">
        <f t="shared" si="0"/>
        <v>1986</v>
      </c>
      <c r="B68">
        <f>SHASTAIndex!H71</f>
        <v>2</v>
      </c>
      <c r="C68">
        <f ca="1">FEATHERindex!Y78</f>
        <v>0</v>
      </c>
      <c r="E68" s="12">
        <v>1986</v>
      </c>
      <c r="F68">
        <v>19.45</v>
      </c>
      <c r="G68">
        <v>5.45</v>
      </c>
      <c r="H68">
        <v>25.83</v>
      </c>
      <c r="I68">
        <v>9.9600000000000009</v>
      </c>
      <c r="J68" t="s">
        <v>34</v>
      </c>
      <c r="K68">
        <v>4.3600000000000003</v>
      </c>
      <c r="L68">
        <v>4.92</v>
      </c>
      <c r="M68">
        <v>9.5</v>
      </c>
      <c r="N68">
        <v>4.3099999999999996</v>
      </c>
      <c r="O68" t="s">
        <v>34</v>
      </c>
    </row>
    <row r="69" spans="1:15" ht="15" x14ac:dyDescent="0.3">
      <c r="A69">
        <f t="shared" si="0"/>
        <v>1987</v>
      </c>
      <c r="B69">
        <f>SHASTAIndex!H72</f>
        <v>2</v>
      </c>
      <c r="C69">
        <f ca="1">FEATHERindex!Y79</f>
        <v>0</v>
      </c>
      <c r="E69" s="12">
        <v>1987</v>
      </c>
      <c r="F69">
        <v>5.85</v>
      </c>
      <c r="G69">
        <v>2.8</v>
      </c>
      <c r="H69">
        <v>9.27</v>
      </c>
      <c r="I69">
        <v>5.86</v>
      </c>
      <c r="J69" t="s">
        <v>37</v>
      </c>
      <c r="K69">
        <v>0.55000000000000004</v>
      </c>
      <c r="L69">
        <v>1.48</v>
      </c>
      <c r="M69">
        <v>2.08</v>
      </c>
      <c r="N69">
        <v>1.86</v>
      </c>
      <c r="O69" t="s">
        <v>38</v>
      </c>
    </row>
    <row r="70" spans="1:15" ht="15" x14ac:dyDescent="0.3">
      <c r="A70">
        <f t="shared" ref="A70:A89" si="1">A69+1</f>
        <v>1988</v>
      </c>
      <c r="B70">
        <f>SHASTAIndex!H73</f>
        <v>2</v>
      </c>
      <c r="C70">
        <f ca="1">FEATHERindex!Y80</f>
        <v>1</v>
      </c>
      <c r="E70" s="12">
        <v>1988</v>
      </c>
      <c r="F70">
        <v>5.78</v>
      </c>
      <c r="G70">
        <v>2.9</v>
      </c>
      <c r="H70">
        <v>9.23</v>
      </c>
      <c r="I70">
        <v>4.6500000000000004</v>
      </c>
      <c r="J70" t="s">
        <v>38</v>
      </c>
      <c r="K70">
        <v>0.86</v>
      </c>
      <c r="L70">
        <v>1.55</v>
      </c>
      <c r="M70">
        <v>2.48</v>
      </c>
      <c r="N70">
        <v>1.48</v>
      </c>
      <c r="O70" t="s">
        <v>38</v>
      </c>
    </row>
    <row r="71" spans="1:15" ht="15" x14ac:dyDescent="0.3">
      <c r="A71">
        <f t="shared" si="1"/>
        <v>1989</v>
      </c>
      <c r="B71">
        <f>SHASTAIndex!H74</f>
        <v>2</v>
      </c>
      <c r="C71">
        <f ca="1">FEATHERindex!Y81</f>
        <v>0</v>
      </c>
      <c r="E71" s="12">
        <v>1989</v>
      </c>
      <c r="F71">
        <v>9.0299999999999994</v>
      </c>
      <c r="G71">
        <v>5.07</v>
      </c>
      <c r="H71">
        <v>14.82</v>
      </c>
      <c r="I71">
        <v>6.13</v>
      </c>
      <c r="J71" t="s">
        <v>37</v>
      </c>
      <c r="K71">
        <v>1.07</v>
      </c>
      <c r="L71">
        <v>2.42</v>
      </c>
      <c r="M71">
        <v>3.56</v>
      </c>
      <c r="N71">
        <v>1.96</v>
      </c>
      <c r="O71" t="s">
        <v>38</v>
      </c>
    </row>
    <row r="72" spans="1:15" ht="15" x14ac:dyDescent="0.3">
      <c r="A72">
        <f t="shared" si="1"/>
        <v>1990</v>
      </c>
      <c r="B72">
        <f>SHASTAIndex!H75</f>
        <v>2</v>
      </c>
      <c r="C72">
        <f ca="1">FEATHERindex!Y82</f>
        <v>0</v>
      </c>
      <c r="E72" s="12">
        <v>1990</v>
      </c>
      <c r="F72">
        <v>4.9400000000000004</v>
      </c>
      <c r="G72">
        <v>3.72</v>
      </c>
      <c r="H72">
        <v>9.26</v>
      </c>
      <c r="I72">
        <v>4.8099999999999996</v>
      </c>
      <c r="J72" t="s">
        <v>38</v>
      </c>
      <c r="K72">
        <v>0.83</v>
      </c>
      <c r="L72">
        <v>1.59</v>
      </c>
      <c r="M72">
        <v>2.46</v>
      </c>
      <c r="N72">
        <v>1.51</v>
      </c>
      <c r="O72" t="s">
        <v>38</v>
      </c>
    </row>
    <row r="73" spans="1:15" ht="15" x14ac:dyDescent="0.3">
      <c r="A73">
        <f t="shared" si="1"/>
        <v>1991</v>
      </c>
      <c r="B73">
        <f>SHASTAIndex!H76</f>
        <v>1</v>
      </c>
      <c r="C73">
        <f ca="1">FEATHERindex!Y83</f>
        <v>1</v>
      </c>
      <c r="E73" s="12">
        <v>1991</v>
      </c>
      <c r="F73">
        <v>3.9</v>
      </c>
      <c r="G73">
        <v>4.01</v>
      </c>
      <c r="H73">
        <v>8.44</v>
      </c>
      <c r="I73">
        <v>4.21</v>
      </c>
      <c r="J73" t="s">
        <v>38</v>
      </c>
      <c r="K73">
        <v>0.56000000000000005</v>
      </c>
      <c r="L73">
        <v>2.57</v>
      </c>
      <c r="M73">
        <v>3.2</v>
      </c>
      <c r="N73">
        <v>1.96</v>
      </c>
      <c r="O73" t="s">
        <v>38</v>
      </c>
    </row>
    <row r="74" spans="1:15" ht="15" x14ac:dyDescent="0.3">
      <c r="A74">
        <f t="shared" si="1"/>
        <v>1992</v>
      </c>
      <c r="B74">
        <f>SHASTAIndex!H77</f>
        <v>1</v>
      </c>
      <c r="C74">
        <f ca="1">FEATHERindex!Y84</f>
        <v>0</v>
      </c>
      <c r="E74" s="12">
        <v>1992</v>
      </c>
      <c r="F74">
        <v>5.41</v>
      </c>
      <c r="G74">
        <v>2.93</v>
      </c>
      <c r="H74">
        <v>8.8699999999999992</v>
      </c>
      <c r="I74">
        <v>4.0599999999999996</v>
      </c>
      <c r="J74" t="s">
        <v>38</v>
      </c>
      <c r="K74">
        <v>0.86</v>
      </c>
      <c r="L74">
        <v>1.66</v>
      </c>
      <c r="M74">
        <v>2.58</v>
      </c>
      <c r="N74">
        <v>1.56</v>
      </c>
      <c r="O74" t="s">
        <v>38</v>
      </c>
    </row>
    <row r="75" spans="1:15" ht="15" x14ac:dyDescent="0.3">
      <c r="A75">
        <f t="shared" si="1"/>
        <v>1993</v>
      </c>
      <c r="B75">
        <f>SHASTAIndex!H78</f>
        <v>2</v>
      </c>
      <c r="C75">
        <f ca="1">FEATHERindex!Y85</f>
        <v>0</v>
      </c>
      <c r="E75" s="12">
        <v>1993</v>
      </c>
      <c r="F75">
        <v>12.44</v>
      </c>
      <c r="G75">
        <v>8.98</v>
      </c>
      <c r="H75">
        <v>22.21</v>
      </c>
      <c r="I75">
        <v>8.5399999999999991</v>
      </c>
      <c r="J75" t="s">
        <v>35</v>
      </c>
      <c r="K75">
        <v>2.4900000000000002</v>
      </c>
      <c r="L75">
        <v>5.65</v>
      </c>
      <c r="M75">
        <v>8.3800000000000008</v>
      </c>
      <c r="N75">
        <v>4.2</v>
      </c>
      <c r="O75" t="s">
        <v>34</v>
      </c>
    </row>
    <row r="76" spans="1:15" ht="15" x14ac:dyDescent="0.3">
      <c r="A76">
        <f t="shared" si="1"/>
        <v>1994</v>
      </c>
      <c r="B76">
        <f>SHASTAIndex!H79</f>
        <v>1</v>
      </c>
      <c r="C76">
        <f ca="1">FEATHERindex!Y86</f>
        <v>0</v>
      </c>
      <c r="E76" s="12">
        <v>1994</v>
      </c>
      <c r="F76">
        <v>4.55</v>
      </c>
      <c r="G76">
        <v>2.73</v>
      </c>
      <c r="H76">
        <v>7.81</v>
      </c>
      <c r="I76">
        <v>5.0199999999999996</v>
      </c>
      <c r="J76" t="s">
        <v>38</v>
      </c>
      <c r="K76">
        <v>0.66</v>
      </c>
      <c r="L76">
        <v>1.8</v>
      </c>
      <c r="M76">
        <v>2.54</v>
      </c>
      <c r="N76">
        <v>2.0499999999999998</v>
      </c>
      <c r="O76" t="s">
        <v>38</v>
      </c>
    </row>
    <row r="77" spans="1:15" ht="15" x14ac:dyDescent="0.3">
      <c r="A77">
        <f t="shared" si="1"/>
        <v>1995</v>
      </c>
      <c r="B77">
        <f>SHASTAIndex!H80</f>
        <v>2</v>
      </c>
      <c r="C77">
        <f ca="1">FEATHERindex!Y87</f>
        <v>0</v>
      </c>
      <c r="E77" s="12">
        <v>1995</v>
      </c>
      <c r="F77">
        <v>19.829999999999998</v>
      </c>
      <c r="G77">
        <v>13.6</v>
      </c>
      <c r="H77">
        <v>34.549999999999997</v>
      </c>
      <c r="I77">
        <v>12.89</v>
      </c>
      <c r="J77" t="s">
        <v>34</v>
      </c>
      <c r="K77">
        <v>3.67</v>
      </c>
      <c r="L77">
        <v>8.01</v>
      </c>
      <c r="M77">
        <v>12.32</v>
      </c>
      <c r="N77">
        <v>5.95</v>
      </c>
      <c r="O77" t="s">
        <v>34</v>
      </c>
    </row>
    <row r="78" spans="1:15" ht="15" x14ac:dyDescent="0.3">
      <c r="A78">
        <f t="shared" si="1"/>
        <v>1996</v>
      </c>
      <c r="B78">
        <f>SHASTAIndex!H81</f>
        <v>2</v>
      </c>
      <c r="C78">
        <f ca="1">FEATHERindex!Y88</f>
        <v>0</v>
      </c>
      <c r="E78" s="12">
        <v>1996</v>
      </c>
      <c r="F78">
        <v>13.05</v>
      </c>
      <c r="G78">
        <v>8.3699999999999992</v>
      </c>
      <c r="H78">
        <v>22.29</v>
      </c>
      <c r="I78">
        <v>10.26</v>
      </c>
      <c r="J78" t="s">
        <v>34</v>
      </c>
      <c r="K78">
        <v>2.57</v>
      </c>
      <c r="L78">
        <v>4.51</v>
      </c>
      <c r="M78">
        <v>7.22</v>
      </c>
      <c r="N78">
        <v>4.12</v>
      </c>
      <c r="O78" t="s">
        <v>34</v>
      </c>
    </row>
    <row r="79" spans="1:15" ht="15" x14ac:dyDescent="0.3">
      <c r="A79">
        <f t="shared" si="1"/>
        <v>1997</v>
      </c>
      <c r="B79">
        <f>SHASTAIndex!H82</f>
        <v>2</v>
      </c>
      <c r="C79">
        <f ca="1">FEATHERindex!Y89</f>
        <v>0</v>
      </c>
      <c r="E79" s="12">
        <v>1997</v>
      </c>
      <c r="F79">
        <v>20.22</v>
      </c>
      <c r="G79">
        <v>4.3899999999999997</v>
      </c>
      <c r="H79">
        <v>25.42</v>
      </c>
      <c r="I79">
        <v>10.82</v>
      </c>
      <c r="J79" t="s">
        <v>34</v>
      </c>
      <c r="K79">
        <v>5.75</v>
      </c>
      <c r="L79">
        <v>3.59</v>
      </c>
      <c r="M79">
        <v>9.51</v>
      </c>
      <c r="N79">
        <v>4.13</v>
      </c>
      <c r="O79" t="s">
        <v>34</v>
      </c>
    </row>
    <row r="80" spans="1:15" ht="15" x14ac:dyDescent="0.3">
      <c r="A80">
        <f t="shared" si="1"/>
        <v>1998</v>
      </c>
      <c r="B80">
        <f>SHASTAIndex!H83</f>
        <v>2</v>
      </c>
      <c r="C80">
        <f ca="1">FEATHERindex!Y90</f>
        <v>0</v>
      </c>
      <c r="E80" s="12">
        <v>1998</v>
      </c>
      <c r="F80">
        <v>17.649999999999999</v>
      </c>
      <c r="G80">
        <v>12.54</v>
      </c>
      <c r="H80">
        <v>31.4</v>
      </c>
      <c r="I80">
        <v>13.31</v>
      </c>
      <c r="J80" t="s">
        <v>34</v>
      </c>
      <c r="K80">
        <v>2.82</v>
      </c>
      <c r="L80">
        <v>7.11</v>
      </c>
      <c r="M80">
        <v>10.43</v>
      </c>
      <c r="N80">
        <v>5.65</v>
      </c>
      <c r="O80" t="s">
        <v>34</v>
      </c>
    </row>
    <row r="81" spans="1:15" ht="15" x14ac:dyDescent="0.3">
      <c r="A81">
        <f t="shared" si="1"/>
        <v>1999</v>
      </c>
      <c r="B81">
        <f>SHASTAIndex!H84</f>
        <v>2</v>
      </c>
      <c r="C81">
        <f ca="1">FEATHERindex!Y91</f>
        <v>0</v>
      </c>
      <c r="E81" s="12">
        <v>1999</v>
      </c>
      <c r="F81">
        <v>12.97</v>
      </c>
      <c r="G81">
        <v>7.26</v>
      </c>
      <c r="H81">
        <v>21.19</v>
      </c>
      <c r="I81">
        <v>9.8000000000000007</v>
      </c>
      <c r="J81" t="s">
        <v>34</v>
      </c>
      <c r="K81">
        <v>1.9</v>
      </c>
      <c r="L81">
        <v>3.85</v>
      </c>
      <c r="M81">
        <v>5.91</v>
      </c>
      <c r="N81">
        <v>3.59</v>
      </c>
      <c r="O81" t="s">
        <v>35</v>
      </c>
    </row>
    <row r="82" spans="1:15" ht="15" x14ac:dyDescent="0.3">
      <c r="A82">
        <f t="shared" si="1"/>
        <v>2000</v>
      </c>
      <c r="B82">
        <f>SHASTAIndex!H85</f>
        <v>2</v>
      </c>
      <c r="C82">
        <f ca="1">FEATHERindex!Y92</f>
        <v>0</v>
      </c>
      <c r="E82" s="12">
        <v>2000</v>
      </c>
      <c r="F82">
        <v>12.06</v>
      </c>
      <c r="G82">
        <v>5.96</v>
      </c>
      <c r="H82">
        <v>18.899999999999999</v>
      </c>
      <c r="I82">
        <v>8.94</v>
      </c>
      <c r="J82" t="s">
        <v>35</v>
      </c>
      <c r="K82">
        <v>1.98</v>
      </c>
      <c r="L82">
        <v>3.78</v>
      </c>
      <c r="M82">
        <v>5.9</v>
      </c>
      <c r="N82">
        <v>3.38</v>
      </c>
      <c r="O82" t="s">
        <v>35</v>
      </c>
    </row>
    <row r="83" spans="1:15" ht="15" x14ac:dyDescent="0.3">
      <c r="A83">
        <f t="shared" si="1"/>
        <v>2001</v>
      </c>
      <c r="B83">
        <f>SHASTAIndex!H86</f>
        <v>2</v>
      </c>
      <c r="C83">
        <f ca="1">FEATHERindex!Y93</f>
        <v>0</v>
      </c>
      <c r="E83" s="12">
        <v>2001</v>
      </c>
      <c r="F83">
        <v>5.64</v>
      </c>
      <c r="G83">
        <v>3.46</v>
      </c>
      <c r="H83">
        <v>9.81</v>
      </c>
      <c r="I83">
        <v>5.76</v>
      </c>
      <c r="J83" t="s">
        <v>37</v>
      </c>
      <c r="K83">
        <v>0.92</v>
      </c>
      <c r="L83">
        <v>2.23</v>
      </c>
      <c r="M83">
        <v>3.18</v>
      </c>
      <c r="N83">
        <v>2.2000000000000002</v>
      </c>
      <c r="O83" t="s">
        <v>37</v>
      </c>
    </row>
    <row r="84" spans="1:15" ht="15" x14ac:dyDescent="0.3">
      <c r="A84">
        <f t="shared" si="1"/>
        <v>2002</v>
      </c>
      <c r="B84">
        <f>SHASTAIndex!H87</f>
        <v>2</v>
      </c>
      <c r="C84">
        <f ca="1">FEATHERindex!Y94</f>
        <v>0</v>
      </c>
      <c r="E84" s="12">
        <v>2002</v>
      </c>
      <c r="F84">
        <v>9.32</v>
      </c>
      <c r="G84">
        <v>4.57</v>
      </c>
      <c r="H84">
        <v>14.6</v>
      </c>
      <c r="I84">
        <v>6.35</v>
      </c>
      <c r="J84" t="s">
        <v>37</v>
      </c>
      <c r="K84">
        <v>1.27</v>
      </c>
      <c r="L84">
        <v>2.75</v>
      </c>
      <c r="M84">
        <v>4.0599999999999996</v>
      </c>
      <c r="N84">
        <v>2.34</v>
      </c>
      <c r="O84" t="s">
        <v>37</v>
      </c>
    </row>
    <row r="85" spans="1:15" ht="15" x14ac:dyDescent="0.3">
      <c r="A85">
        <f t="shared" si="1"/>
        <v>2003</v>
      </c>
      <c r="B85">
        <f>SHASTAIndex!H88</f>
        <v>2</v>
      </c>
      <c r="C85">
        <f ca="1">FEATHERindex!Y95</f>
        <v>0</v>
      </c>
      <c r="E85" s="12">
        <v>2003</v>
      </c>
      <c r="F85">
        <v>10.71</v>
      </c>
      <c r="G85">
        <v>7.74</v>
      </c>
      <c r="H85">
        <v>19.309999999999999</v>
      </c>
      <c r="I85">
        <v>8.2100000000000009</v>
      </c>
      <c r="J85" t="s">
        <v>35</v>
      </c>
      <c r="K85">
        <v>1.25</v>
      </c>
      <c r="L85">
        <v>3.49</v>
      </c>
      <c r="M85">
        <v>4.87</v>
      </c>
      <c r="N85">
        <v>2.81</v>
      </c>
      <c r="O85" t="s">
        <v>36</v>
      </c>
    </row>
    <row r="86" spans="1:15" ht="15" x14ac:dyDescent="0.3">
      <c r="A86">
        <f t="shared" si="1"/>
        <v>2004</v>
      </c>
      <c r="B86">
        <f>SHASTAIndex!H89</f>
        <v>2</v>
      </c>
      <c r="C86">
        <f ca="1">FEATHERindex!Y96</f>
        <v>0</v>
      </c>
      <c r="E86" s="12">
        <v>2004</v>
      </c>
      <c r="F86">
        <v>10.95</v>
      </c>
      <c r="G86">
        <v>4.4000000000000004</v>
      </c>
      <c r="H86">
        <v>16.04</v>
      </c>
      <c r="I86">
        <v>7.51</v>
      </c>
      <c r="J86" t="s">
        <v>36</v>
      </c>
      <c r="K86">
        <v>1.51</v>
      </c>
      <c r="L86">
        <v>2.25</v>
      </c>
      <c r="M86">
        <v>3.81</v>
      </c>
      <c r="N86">
        <v>2.21</v>
      </c>
      <c r="O86" t="s">
        <v>37</v>
      </c>
    </row>
    <row r="87" spans="1:15" ht="15" x14ac:dyDescent="0.3">
      <c r="A87">
        <f t="shared" si="1"/>
        <v>2005</v>
      </c>
      <c r="B87">
        <f>SHASTAIndex!H90</f>
        <v>2</v>
      </c>
      <c r="C87">
        <f ca="1">FEATHERindex!Y97</f>
        <v>0</v>
      </c>
      <c r="E87" s="12">
        <v>2005</v>
      </c>
      <c r="F87">
        <v>8.4</v>
      </c>
      <c r="G87">
        <v>9.2799999999999994</v>
      </c>
      <c r="H87">
        <v>18.55</v>
      </c>
      <c r="I87">
        <v>8.49</v>
      </c>
      <c r="J87" t="s">
        <v>35</v>
      </c>
      <c r="K87">
        <v>2.73</v>
      </c>
      <c r="L87">
        <v>6.28</v>
      </c>
      <c r="M87">
        <v>9.2100000000000009</v>
      </c>
      <c r="N87">
        <v>4.75</v>
      </c>
      <c r="O87" t="s">
        <v>34</v>
      </c>
    </row>
    <row r="88" spans="1:15" ht="15" x14ac:dyDescent="0.3">
      <c r="A88">
        <f t="shared" si="1"/>
        <v>2006</v>
      </c>
      <c r="B88">
        <f>SHASTAIndex!H91</f>
        <v>2</v>
      </c>
      <c r="C88">
        <f ca="1">FEATHERindex!Y98</f>
        <v>0</v>
      </c>
      <c r="E88" s="12">
        <v>2006</v>
      </c>
      <c r="F88">
        <v>18.04</v>
      </c>
      <c r="G88">
        <v>12.93</v>
      </c>
      <c r="H88">
        <v>31.88</v>
      </c>
      <c r="I88">
        <v>13.13</v>
      </c>
      <c r="J88" t="s">
        <v>34</v>
      </c>
      <c r="K88">
        <v>2.87</v>
      </c>
      <c r="L88">
        <v>7.37</v>
      </c>
      <c r="M88">
        <v>10.45</v>
      </c>
      <c r="N88">
        <v>5.9</v>
      </c>
      <c r="O88" t="s">
        <v>34</v>
      </c>
    </row>
    <row r="89" spans="1:15" ht="15" x14ac:dyDescent="0.3">
      <c r="A89">
        <f t="shared" si="1"/>
        <v>2007</v>
      </c>
      <c r="B89">
        <f>SHASTAIndex!H92</f>
        <v>2</v>
      </c>
      <c r="C89">
        <f ca="1">FEATHERindex!Y99</f>
        <v>0</v>
      </c>
      <c r="E89" s="13">
        <v>2007</v>
      </c>
      <c r="F89" s="14"/>
      <c r="G89" s="14"/>
      <c r="H89" s="14"/>
      <c r="I89" s="14"/>
      <c r="J89" s="14" t="s">
        <v>37</v>
      </c>
      <c r="K89" s="14"/>
      <c r="L89" s="14"/>
      <c r="M89" s="14"/>
      <c r="N89" s="14"/>
      <c r="O89" s="14" t="s">
        <v>38</v>
      </c>
    </row>
    <row r="90" spans="1:15" x14ac:dyDescent="0.2">
      <c r="E90" s="14" t="s">
        <v>75</v>
      </c>
      <c r="F90" s="14"/>
      <c r="G90" s="14"/>
      <c r="H90" s="14"/>
      <c r="I90" s="14"/>
      <c r="J90" s="14"/>
      <c r="K90" s="14"/>
    </row>
  </sheetData>
  <mergeCells count="2">
    <mergeCell ref="F2:I2"/>
    <mergeCell ref="K2:N2"/>
  </mergeCells>
  <phoneticPr fontId="8"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README</vt:lpstr>
      <vt:lpstr>TRINITYFNFlow</vt:lpstr>
      <vt:lpstr>SHASTAFNFlow_Existing</vt:lpstr>
      <vt:lpstr>SHASTAFNFlow_Extended</vt:lpstr>
      <vt:lpstr>AMERICANFNFlow</vt:lpstr>
      <vt:lpstr>TRINITYIndex</vt:lpstr>
      <vt:lpstr>FEATHERindex</vt:lpstr>
      <vt:lpstr>SHASTAIndex</vt:lpstr>
      <vt:lpstr>AmerD893</vt:lpstr>
      <vt:lpstr>Summary</vt:lpstr>
    </vt:vector>
  </TitlesOfParts>
  <Company>Department of Water Resources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Messele Ejeta</dc:creator>
  <cp:lastModifiedBy>kkao</cp:lastModifiedBy>
  <dcterms:created xsi:type="dcterms:W3CDTF">2005-06-10T21:00:52Z</dcterms:created>
  <dcterms:modified xsi:type="dcterms:W3CDTF">2013-06-28T22:17:51Z</dcterms:modified>
</cp:coreProperties>
</file>